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y Drive\MBI Deep Dives\AMZN\Final\"/>
    </mc:Choice>
  </mc:AlternateContent>
  <xr:revisionPtr revIDLastSave="0" documentId="13_ncr:1_{B5C8DA36-BB0C-4787-B2FB-ABAB8AC1831F}" xr6:coauthVersionLast="47" xr6:coauthVersionMax="47" xr10:uidLastSave="{00000000-0000-0000-0000-000000000000}"/>
  <bookViews>
    <workbookView xWindow="-110" yWindow="-110" windowWidth="25180" windowHeight="16140" activeTab="2" xr2:uid="{59FEBE42-E421-4C91-9569-C48D315B175B}"/>
  </bookViews>
  <sheets>
    <sheet name="How to Use " sheetId="12" r:id="rId1"/>
    <sheet name="Color Code" sheetId="11" r:id="rId2"/>
    <sheet name="Model" sheetId="30" r:id="rId3"/>
    <sheet name="Financials" sheetId="1" r:id="rId4"/>
    <sheet name="Valuation" sheetId="13" r:id="rId5"/>
    <sheet name="Daloopa" sheetId="29" r:id="rId6"/>
  </sheets>
  <definedNames>
    <definedName name="a">#REF!</definedName>
    <definedName name="A283.">Daloopa!$A$587</definedName>
    <definedName name="EC_Pub_New">#REF!</definedName>
    <definedName name="EC_Pub_QTR">#REF!</definedName>
    <definedName name="EC_Pub_QTR_CV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5" hidden="1">43658.1641666667</definedName>
    <definedName name="IQ_NAMES_REVISION_DATE_" hidden="1">44427.5741782407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30" l="1"/>
  <c r="G18" i="13"/>
  <c r="M81" i="30"/>
  <c r="N81" i="30"/>
  <c r="O81" i="30"/>
  <c r="P81" i="30"/>
  <c r="Q81" i="30"/>
  <c r="F81" i="30"/>
  <c r="G81" i="30"/>
  <c r="H81" i="30"/>
  <c r="I81" i="30"/>
  <c r="J81" i="30"/>
  <c r="K81" i="30"/>
  <c r="L81" i="30"/>
  <c r="N186" i="30"/>
  <c r="O186" i="30" s="1"/>
  <c r="M186" i="30"/>
  <c r="L132" i="30" l="1"/>
  <c r="Q100" i="30"/>
  <c r="P100" i="30"/>
  <c r="M17" i="30"/>
  <c r="L16" i="30"/>
  <c r="L113" i="1" l="1"/>
  <c r="L112" i="1" s="1"/>
  <c r="H18" i="13"/>
  <c r="F5" i="30"/>
  <c r="G5" i="30"/>
  <c r="H5" i="30"/>
  <c r="I5" i="30"/>
  <c r="J5" i="30"/>
  <c r="K5" i="30"/>
  <c r="D6" i="30"/>
  <c r="E5" i="30"/>
  <c r="D173" i="1"/>
  <c r="E173" i="1"/>
  <c r="F173" i="1"/>
  <c r="G173" i="1"/>
  <c r="H173" i="1"/>
  <c r="I173" i="1"/>
  <c r="J173" i="1"/>
  <c r="K173" i="1"/>
  <c r="Q24" i="13"/>
  <c r="Q25" i="13" s="1"/>
  <c r="Q26" i="13" s="1"/>
  <c r="Q27" i="13" s="1"/>
  <c r="Q28" i="13" s="1"/>
  <c r="Q29" i="13" s="1"/>
  <c r="Q30" i="13" s="1"/>
  <c r="Q31" i="13" s="1"/>
  <c r="Q7" i="13"/>
  <c r="Q8" i="13" s="1"/>
  <c r="Q9" i="13" s="1"/>
  <c r="Q10" i="13" s="1"/>
  <c r="Q11" i="13" s="1"/>
  <c r="Q12" i="13" s="1"/>
  <c r="Q13" i="13" s="1"/>
  <c r="Q14" i="13" s="1"/>
  <c r="Q15" i="13" s="1"/>
  <c r="Q16" i="13" s="1"/>
  <c r="Q17" i="13" s="1"/>
  <c r="Q18" i="13" s="1"/>
  <c r="Q19" i="13" s="1"/>
  <c r="Q20" i="13" s="1"/>
  <c r="Q21" i="13" s="1"/>
  <c r="Q22" i="13" s="1"/>
  <c r="Q23" i="13" s="1"/>
  <c r="Q6" i="13"/>
  <c r="N169" i="30" l="1"/>
  <c r="O169" i="30" s="1"/>
  <c r="P169" i="30" s="1"/>
  <c r="K178" i="1"/>
  <c r="G11" i="13"/>
  <c r="K119" i="1"/>
  <c r="K145" i="1"/>
  <c r="K148" i="1"/>
  <c r="K150" i="1"/>
  <c r="K153" i="1"/>
  <c r="K155" i="1"/>
  <c r="K165" i="1" s="1"/>
  <c r="K156" i="1"/>
  <c r="K158" i="1"/>
  <c r="K161" i="1" s="1"/>
  <c r="K159" i="1"/>
  <c r="K160" i="1"/>
  <c r="K164" i="1"/>
  <c r="K167" i="1"/>
  <c r="K143" i="1"/>
  <c r="K125" i="1"/>
  <c r="K126" i="1"/>
  <c r="K127" i="1"/>
  <c r="K130" i="1"/>
  <c r="K133" i="1"/>
  <c r="K135" i="1"/>
  <c r="K136" i="1"/>
  <c r="K137" i="1"/>
  <c r="K139" i="1"/>
  <c r="K115" i="1"/>
  <c r="K110" i="1"/>
  <c r="K111" i="1"/>
  <c r="K112" i="1"/>
  <c r="K113" i="1"/>
  <c r="K108" i="1"/>
  <c r="K105" i="1"/>
  <c r="K104" i="1"/>
  <c r="K101" i="1"/>
  <c r="K91" i="1"/>
  <c r="K92" i="1"/>
  <c r="K93" i="1"/>
  <c r="K94" i="1"/>
  <c r="K95" i="1"/>
  <c r="I89" i="1"/>
  <c r="J89" i="1"/>
  <c r="K89" i="1"/>
  <c r="K85" i="1"/>
  <c r="K86" i="1"/>
  <c r="K87" i="1"/>
  <c r="K88" i="1"/>
  <c r="K83" i="1"/>
  <c r="K81" i="1"/>
  <c r="K75" i="1"/>
  <c r="K73" i="1"/>
  <c r="K70" i="1"/>
  <c r="K69" i="1"/>
  <c r="K67" i="1"/>
  <c r="K64" i="1"/>
  <c r="K54" i="1"/>
  <c r="L192" i="30"/>
  <c r="L218" i="30"/>
  <c r="L209" i="30"/>
  <c r="L200" i="30"/>
  <c r="L198" i="30"/>
  <c r="L180" i="30"/>
  <c r="L179" i="30"/>
  <c r="L151" i="30"/>
  <c r="L174" i="30"/>
  <c r="L168" i="30"/>
  <c r="L166" i="30"/>
  <c r="L165" i="30"/>
  <c r="L160" i="30"/>
  <c r="L154" i="30"/>
  <c r="L152" i="30"/>
  <c r="L146" i="30"/>
  <c r="L130" i="30"/>
  <c r="L131" i="30"/>
  <c r="L140" i="30"/>
  <c r="L118" i="30"/>
  <c r="L114" i="30"/>
  <c r="K57" i="1" s="1"/>
  <c r="L111" i="30"/>
  <c r="L108" i="30"/>
  <c r="K51" i="1" s="1"/>
  <c r="L106" i="30"/>
  <c r="L104" i="30"/>
  <c r="K48" i="1" s="1"/>
  <c r="L94" i="30"/>
  <c r="K45" i="1" s="1"/>
  <c r="L89" i="30"/>
  <c r="L85" i="30"/>
  <c r="L82" i="30"/>
  <c r="L91" i="30" s="1"/>
  <c r="L76" i="30"/>
  <c r="L71" i="30"/>
  <c r="L187" i="30" s="1"/>
  <c r="L189" i="30" s="1"/>
  <c r="L57" i="30"/>
  <c r="L36" i="30"/>
  <c r="L32" i="30"/>
  <c r="L21" i="30"/>
  <c r="L20" i="30"/>
  <c r="L22" i="30" s="1"/>
  <c r="L13" i="30"/>
  <c r="L9" i="30"/>
  <c r="K34" i="1"/>
  <c r="K32" i="1"/>
  <c r="J32" i="1"/>
  <c r="K30" i="1"/>
  <c r="BR61" i="29"/>
  <c r="J30" i="1"/>
  <c r="K29" i="1"/>
  <c r="K25" i="1"/>
  <c r="K21" i="1"/>
  <c r="K18" i="1"/>
  <c r="K17" i="1"/>
  <c r="K14" i="1"/>
  <c r="K13" i="1"/>
  <c r="BR57" i="29"/>
  <c r="BR56" i="29"/>
  <c r="BR55" i="29"/>
  <c r="BR54" i="29"/>
  <c r="K9" i="1"/>
  <c r="L96" i="30" l="1"/>
  <c r="L97" i="30"/>
  <c r="L98" i="30" s="1"/>
  <c r="L193" i="30"/>
  <c r="L206" i="30"/>
  <c r="L211" i="30" s="1"/>
  <c r="L116" i="30"/>
  <c r="L80" i="30"/>
  <c r="L112" i="30" s="1"/>
  <c r="L126" i="30"/>
  <c r="J131" i="30"/>
  <c r="K131" i="30"/>
  <c r="J130" i="30"/>
  <c r="K130" i="30"/>
  <c r="L117" i="30" l="1"/>
  <c r="L119" i="30"/>
  <c r="L109" i="30"/>
  <c r="L153" i="30"/>
  <c r="L167" i="30" s="1"/>
  <c r="L99" i="30"/>
  <c r="L92" i="30"/>
  <c r="M92" i="30" s="1"/>
  <c r="N92" i="30" s="1"/>
  <c r="O92" i="30" s="1"/>
  <c r="P92" i="30" s="1"/>
  <c r="Q92" i="30" s="1"/>
  <c r="L123" i="30"/>
  <c r="M126" i="30"/>
  <c r="N126" i="30" s="1"/>
  <c r="O126" i="30" s="1"/>
  <c r="P126" i="30" s="1"/>
  <c r="Q126" i="30" s="1"/>
  <c r="L125" i="30"/>
  <c r="L83" i="30"/>
  <c r="L105" i="30"/>
  <c r="L120" i="30"/>
  <c r="L121" i="30" s="1"/>
  <c r="M121" i="30" s="1"/>
  <c r="N121" i="30" s="1"/>
  <c r="O121" i="30" s="1"/>
  <c r="P121" i="30" s="1"/>
  <c r="Q121" i="30" s="1"/>
  <c r="J132" i="30"/>
  <c r="K132" i="30"/>
  <c r="L127" i="30" l="1"/>
  <c r="L128" i="30" s="1"/>
  <c r="L124" i="30"/>
  <c r="M124" i="30" s="1"/>
  <c r="N124" i="30" s="1"/>
  <c r="O124" i="30" s="1"/>
  <c r="P124" i="30" s="1"/>
  <c r="Q124" i="30" s="1"/>
  <c r="J92" i="1"/>
  <c r="I92" i="1"/>
  <c r="G126" i="30" l="1"/>
  <c r="E126" i="30"/>
  <c r="F126" i="30" s="1"/>
  <c r="F18" i="13"/>
  <c r="I178" i="1"/>
  <c r="J178" i="1"/>
  <c r="J29" i="1"/>
  <c r="K89" i="30"/>
  <c r="K209" i="30"/>
  <c r="C71" i="30" l="1"/>
  <c r="D71" i="30"/>
  <c r="D187" i="30" s="1"/>
  <c r="E71" i="30"/>
  <c r="E187" i="30" s="1"/>
  <c r="E188" i="30" s="1"/>
  <c r="F71" i="30"/>
  <c r="F187" i="30" s="1"/>
  <c r="F188" i="30" s="1"/>
  <c r="G71" i="30"/>
  <c r="G187" i="30" s="1"/>
  <c r="G188" i="30" s="1"/>
  <c r="H71" i="30"/>
  <c r="H187" i="30" s="1"/>
  <c r="H188" i="30" s="1"/>
  <c r="I71" i="30"/>
  <c r="I187" i="30" s="1"/>
  <c r="I188" i="30" s="1"/>
  <c r="J71" i="30"/>
  <c r="J187" i="30" s="1"/>
  <c r="K71" i="30"/>
  <c r="K187" i="30" s="1"/>
  <c r="B71" i="30"/>
  <c r="K192" i="30"/>
  <c r="J192" i="30"/>
  <c r="I192" i="30"/>
  <c r="H192" i="30"/>
  <c r="G192" i="30"/>
  <c r="F192" i="30"/>
  <c r="E192" i="30"/>
  <c r="D192" i="30"/>
  <c r="C192" i="30"/>
  <c r="B192" i="30"/>
  <c r="B180" i="30"/>
  <c r="B118" i="30" s="1"/>
  <c r="B179" i="30"/>
  <c r="B193" i="30" s="1"/>
  <c r="C180" i="30"/>
  <c r="C118" i="30" s="1"/>
  <c r="C179" i="30"/>
  <c r="I125" i="1"/>
  <c r="J125" i="1"/>
  <c r="I126" i="1"/>
  <c r="J126" i="1"/>
  <c r="I127" i="1"/>
  <c r="J127" i="1"/>
  <c r="I130" i="1"/>
  <c r="J130" i="1"/>
  <c r="I135" i="1"/>
  <c r="J135" i="1"/>
  <c r="I136" i="1"/>
  <c r="J136" i="1"/>
  <c r="I137" i="1"/>
  <c r="J137" i="1"/>
  <c r="I139" i="1"/>
  <c r="J139" i="1"/>
  <c r="I145" i="1"/>
  <c r="J145" i="1"/>
  <c r="I148" i="1"/>
  <c r="J148" i="1"/>
  <c r="I150" i="1"/>
  <c r="J150" i="1"/>
  <c r="I155" i="1"/>
  <c r="J155" i="1"/>
  <c r="I158" i="1"/>
  <c r="J158" i="1"/>
  <c r="I164" i="1"/>
  <c r="J164" i="1"/>
  <c r="I167" i="1"/>
  <c r="J167" i="1"/>
  <c r="I115" i="1"/>
  <c r="J115" i="1"/>
  <c r="I110" i="1"/>
  <c r="J110" i="1"/>
  <c r="I111" i="1"/>
  <c r="J111" i="1"/>
  <c r="I112" i="1"/>
  <c r="J112" i="1"/>
  <c r="I113" i="1"/>
  <c r="I159" i="1" s="1"/>
  <c r="J113" i="1"/>
  <c r="J159" i="1" s="1"/>
  <c r="J160" i="1" s="1"/>
  <c r="I108" i="1"/>
  <c r="J108" i="1"/>
  <c r="H104" i="1"/>
  <c r="I104" i="1"/>
  <c r="J104" i="1"/>
  <c r="H105" i="1"/>
  <c r="I105" i="1"/>
  <c r="J105" i="1"/>
  <c r="H101" i="1"/>
  <c r="I101" i="1"/>
  <c r="J101" i="1"/>
  <c r="K203" i="30" s="1"/>
  <c r="I91" i="1"/>
  <c r="J91" i="1"/>
  <c r="I93" i="1"/>
  <c r="J93" i="1"/>
  <c r="I94" i="1"/>
  <c r="J94" i="1"/>
  <c r="I95" i="1"/>
  <c r="J95" i="1"/>
  <c r="I85" i="1"/>
  <c r="J85" i="1"/>
  <c r="I86" i="1"/>
  <c r="J86" i="1"/>
  <c r="I87" i="1"/>
  <c r="J87" i="1"/>
  <c r="I88" i="1"/>
  <c r="J88" i="1"/>
  <c r="I83" i="1"/>
  <c r="J83" i="1"/>
  <c r="I81" i="1"/>
  <c r="J81" i="1"/>
  <c r="K212" i="30" s="1"/>
  <c r="I75" i="1"/>
  <c r="J75" i="1"/>
  <c r="I73" i="1"/>
  <c r="J73" i="1"/>
  <c r="I69" i="1"/>
  <c r="J69" i="1"/>
  <c r="I67" i="1"/>
  <c r="J67" i="1"/>
  <c r="I64" i="1"/>
  <c r="J64" i="1"/>
  <c r="L49" i="30"/>
  <c r="K52" i="30"/>
  <c r="K50" i="30"/>
  <c r="K41" i="30"/>
  <c r="J21" i="30"/>
  <c r="K21" i="30"/>
  <c r="J20" i="30"/>
  <c r="K20" i="30"/>
  <c r="K200" i="30"/>
  <c r="J200" i="30"/>
  <c r="K198" i="30"/>
  <c r="L199" i="30" s="1"/>
  <c r="J198" i="30"/>
  <c r="E180" i="30"/>
  <c r="E118" i="30" s="1"/>
  <c r="F180" i="30"/>
  <c r="F118" i="30" s="1"/>
  <c r="G180" i="30"/>
  <c r="G118" i="30" s="1"/>
  <c r="H180" i="30"/>
  <c r="H118" i="30" s="1"/>
  <c r="I180" i="30"/>
  <c r="I118" i="30" s="1"/>
  <c r="J180" i="30"/>
  <c r="J118" i="30" s="1"/>
  <c r="K180" i="30"/>
  <c r="K118" i="30" s="1"/>
  <c r="D180" i="30"/>
  <c r="D118" i="30" s="1"/>
  <c r="K179" i="30"/>
  <c r="J179" i="30"/>
  <c r="E174" i="30"/>
  <c r="F174" i="30"/>
  <c r="G174" i="30"/>
  <c r="H174" i="30"/>
  <c r="I174" i="30"/>
  <c r="J174" i="30"/>
  <c r="K174" i="30"/>
  <c r="D174" i="30"/>
  <c r="K168" i="30"/>
  <c r="J166" i="30"/>
  <c r="K166" i="30"/>
  <c r="J165" i="30"/>
  <c r="K165" i="30"/>
  <c r="E160" i="30"/>
  <c r="F160" i="30"/>
  <c r="G160" i="30"/>
  <c r="H160" i="30"/>
  <c r="I160" i="30"/>
  <c r="J160" i="30"/>
  <c r="K160" i="30"/>
  <c r="D160" i="30"/>
  <c r="K154" i="30"/>
  <c r="J152" i="30"/>
  <c r="K152" i="30"/>
  <c r="K151" i="30"/>
  <c r="L161" i="30" s="1"/>
  <c r="J151" i="30"/>
  <c r="BP343" i="29"/>
  <c r="BQ343" i="29"/>
  <c r="J146" i="30"/>
  <c r="K146" i="30"/>
  <c r="J140" i="30"/>
  <c r="K140" i="30"/>
  <c r="I114" i="30"/>
  <c r="J114" i="30"/>
  <c r="I57" i="1" s="1"/>
  <c r="K114" i="30"/>
  <c r="J57" i="1" s="1"/>
  <c r="I111" i="30"/>
  <c r="J111" i="30"/>
  <c r="K111" i="30"/>
  <c r="J108" i="30"/>
  <c r="K108" i="30"/>
  <c r="BP347" i="29"/>
  <c r="BQ347" i="29"/>
  <c r="BQ348" i="29"/>
  <c r="K106" i="30" s="1"/>
  <c r="J104" i="30"/>
  <c r="K104" i="30"/>
  <c r="J94" i="30"/>
  <c r="K94" i="30"/>
  <c r="J85" i="30"/>
  <c r="K85" i="30"/>
  <c r="J82" i="30"/>
  <c r="K82" i="30"/>
  <c r="I34" i="1"/>
  <c r="J34" i="1"/>
  <c r="I29" i="1"/>
  <c r="I30" i="1" s="1"/>
  <c r="I25" i="1"/>
  <c r="J25" i="1"/>
  <c r="K57" i="30" s="1"/>
  <c r="L58" i="30" s="1"/>
  <c r="I21" i="1"/>
  <c r="J21" i="1"/>
  <c r="K36" i="30" s="1"/>
  <c r="L37" i="30" s="1"/>
  <c r="I17" i="1"/>
  <c r="J17" i="1"/>
  <c r="K13" i="30" s="1"/>
  <c r="L14" i="30" s="1"/>
  <c r="I13" i="1"/>
  <c r="J13" i="1"/>
  <c r="K32" i="30" s="1"/>
  <c r="J9" i="1"/>
  <c r="K9" i="30" s="1"/>
  <c r="H9" i="1"/>
  <c r="I9" i="1"/>
  <c r="K189" i="30" l="1"/>
  <c r="K188" i="30"/>
  <c r="L188" i="30"/>
  <c r="J189" i="30"/>
  <c r="J188" i="30"/>
  <c r="L147" i="30"/>
  <c r="K147" i="30"/>
  <c r="H97" i="30"/>
  <c r="L11" i="30"/>
  <c r="L34" i="30"/>
  <c r="L33" i="30"/>
  <c r="M49" i="30"/>
  <c r="N49" i="30" s="1"/>
  <c r="O49" i="30" s="1"/>
  <c r="P49" i="30" s="1"/>
  <c r="Q49" i="30" s="1"/>
  <c r="L158" i="30"/>
  <c r="L172" i="30"/>
  <c r="L175" i="30"/>
  <c r="L72" i="30"/>
  <c r="L185" i="30"/>
  <c r="L182" i="30"/>
  <c r="L181" i="30"/>
  <c r="L157" i="30"/>
  <c r="L155" i="30"/>
  <c r="L156" i="30"/>
  <c r="L170" i="30"/>
  <c r="L171" i="30"/>
  <c r="L169" i="30"/>
  <c r="G97" i="30"/>
  <c r="I106" i="1"/>
  <c r="I103" i="1"/>
  <c r="F97" i="30"/>
  <c r="I133" i="1"/>
  <c r="J156" i="1"/>
  <c r="J193" i="30"/>
  <c r="J103" i="1"/>
  <c r="D206" i="30"/>
  <c r="E97" i="30"/>
  <c r="K97" i="30"/>
  <c r="K98" i="30" s="1"/>
  <c r="J97" i="30"/>
  <c r="J99" i="30" s="1"/>
  <c r="D97" i="30"/>
  <c r="I97" i="30"/>
  <c r="K161" i="30"/>
  <c r="K175" i="30"/>
  <c r="K172" i="30"/>
  <c r="K176" i="30" s="1"/>
  <c r="C193" i="30"/>
  <c r="J114" i="1"/>
  <c r="I114" i="1"/>
  <c r="J161" i="1"/>
  <c r="I156" i="1"/>
  <c r="D72" i="30"/>
  <c r="K96" i="30"/>
  <c r="J68" i="1"/>
  <c r="K193" i="30"/>
  <c r="J70" i="1"/>
  <c r="J153" i="1"/>
  <c r="J165" i="1" s="1"/>
  <c r="J169" i="1" s="1"/>
  <c r="I70" i="1"/>
  <c r="I143" i="1"/>
  <c r="C73" i="30"/>
  <c r="J133" i="1"/>
  <c r="J174" i="1" s="1"/>
  <c r="C72" i="30"/>
  <c r="D73" i="30"/>
  <c r="C182" i="30"/>
  <c r="C184" i="30" s="1"/>
  <c r="K116" i="30"/>
  <c r="K158" i="30"/>
  <c r="K181" i="30"/>
  <c r="C181" i="30"/>
  <c r="D181" i="30"/>
  <c r="K182" i="30"/>
  <c r="K91" i="30"/>
  <c r="K206" i="30"/>
  <c r="K211" i="30" s="1"/>
  <c r="J22" i="30"/>
  <c r="K22" i="30"/>
  <c r="J206" i="30"/>
  <c r="I206" i="30"/>
  <c r="K199" i="30"/>
  <c r="I153" i="1"/>
  <c r="I165" i="1" s="1"/>
  <c r="I169" i="1" s="1"/>
  <c r="K123" i="30" l="1"/>
  <c r="K119" i="30"/>
  <c r="L186" i="30"/>
  <c r="L173" i="30"/>
  <c r="L176" i="30"/>
  <c r="L184" i="30"/>
  <c r="L183" i="30"/>
  <c r="L202" i="30"/>
  <c r="L162" i="30"/>
  <c r="L159" i="30"/>
  <c r="I170" i="1"/>
  <c r="K99" i="30"/>
  <c r="J143" i="1"/>
  <c r="J170" i="1" s="1"/>
  <c r="K120" i="30"/>
  <c r="K121" i="30" s="1"/>
  <c r="K141" i="30"/>
  <c r="K194" i="30" s="1"/>
  <c r="K195" i="30" s="1"/>
  <c r="L73" i="30"/>
  <c r="K183" i="30"/>
  <c r="K184" i="30"/>
  <c r="J6" i="30"/>
  <c r="K117" i="30"/>
  <c r="L51" i="30" l="1"/>
  <c r="J52" i="30"/>
  <c r="M51" i="30" l="1"/>
  <c r="N51" i="30" s="1"/>
  <c r="O51" i="30" s="1"/>
  <c r="P51" i="30" s="1"/>
  <c r="Q51" i="30" s="1"/>
  <c r="E18" i="13"/>
  <c r="J212" i="30"/>
  <c r="J211" i="30"/>
  <c r="J213" i="30" l="1"/>
  <c r="M216" i="30"/>
  <c r="N216" i="30" s="1"/>
  <c r="O216" i="30" s="1"/>
  <c r="P216" i="30" s="1"/>
  <c r="Q216" i="30" s="1"/>
  <c r="J209" i="30"/>
  <c r="J203" i="30"/>
  <c r="J168" i="30"/>
  <c r="J154" i="30"/>
  <c r="K157" i="30" s="1"/>
  <c r="K156" i="30" l="1"/>
  <c r="K155" i="30"/>
  <c r="K159" i="30" s="1"/>
  <c r="K170" i="30"/>
  <c r="K171" i="30"/>
  <c r="K169" i="30"/>
  <c r="K173" i="30" s="1"/>
  <c r="J50" i="30"/>
  <c r="J41" i="30"/>
  <c r="J36" i="30"/>
  <c r="J9" i="30"/>
  <c r="J13" i="30"/>
  <c r="J32" i="30"/>
  <c r="K34" i="30" s="1"/>
  <c r="J57" i="30"/>
  <c r="J91" i="30"/>
  <c r="J89" i="30"/>
  <c r="J98" i="30" l="1"/>
  <c r="K58" i="30"/>
  <c r="J96" i="30"/>
  <c r="K73" i="30"/>
  <c r="J116" i="30"/>
  <c r="K185" i="30"/>
  <c r="K11" i="30"/>
  <c r="J54" i="30"/>
  <c r="J120" i="30" l="1"/>
  <c r="J121" i="30" s="1"/>
  <c r="J119" i="30"/>
  <c r="J123" i="30"/>
  <c r="J117" i="30"/>
  <c r="J76" i="30"/>
  <c r="J207" i="29"/>
  <c r="K207" i="29"/>
  <c r="L207" i="29"/>
  <c r="M207" i="29"/>
  <c r="N207" i="29"/>
  <c r="O207" i="29"/>
  <c r="P207" i="29"/>
  <c r="Q207" i="29"/>
  <c r="R207" i="29"/>
  <c r="S207" i="29"/>
  <c r="T207" i="29"/>
  <c r="U207" i="29"/>
  <c r="V207" i="29"/>
  <c r="W207" i="29"/>
  <c r="X207" i="29"/>
  <c r="Y207" i="29"/>
  <c r="Z207" i="29"/>
  <c r="AA207" i="29"/>
  <c r="AB207" i="29"/>
  <c r="AC207" i="29"/>
  <c r="AD207" i="29"/>
  <c r="AE207" i="29"/>
  <c r="AF207" i="29"/>
  <c r="AG207" i="29"/>
  <c r="AH207" i="29"/>
  <c r="AI207" i="29"/>
  <c r="AJ207" i="29"/>
  <c r="AK207" i="29"/>
  <c r="AL207" i="29"/>
  <c r="AM207" i="29"/>
  <c r="AN207" i="29"/>
  <c r="AO207" i="29"/>
  <c r="AP207" i="29"/>
  <c r="AQ207" i="29"/>
  <c r="AR207" i="29"/>
  <c r="I207" i="29"/>
  <c r="C94" i="30"/>
  <c r="C82" i="30"/>
  <c r="C114" i="30"/>
  <c r="M88" i="30"/>
  <c r="N88" i="30" s="1"/>
  <c r="O88" i="30" s="1"/>
  <c r="P88" i="30" s="1"/>
  <c r="Q88" i="30" s="1"/>
  <c r="Q208" i="30" s="1"/>
  <c r="Q209" i="30" s="1"/>
  <c r="G89" i="30"/>
  <c r="H89" i="30"/>
  <c r="I89" i="30"/>
  <c r="F89" i="30"/>
  <c r="C111" i="30"/>
  <c r="C104" i="30"/>
  <c r="C108" i="30"/>
  <c r="D94" i="30"/>
  <c r="D99" i="30" s="1"/>
  <c r="AP208" i="29" l="1"/>
  <c r="AH208" i="29"/>
  <c r="Z208" i="29"/>
  <c r="R208" i="29"/>
  <c r="AO208" i="29"/>
  <c r="AG208" i="29"/>
  <c r="Y208" i="29"/>
  <c r="AN208" i="29"/>
  <c r="AF208" i="29"/>
  <c r="X208" i="29"/>
  <c r="Q208" i="29"/>
  <c r="P208" i="29"/>
  <c r="AE208" i="29"/>
  <c r="W208" i="29"/>
  <c r="AM208" i="29"/>
  <c r="AB208" i="29"/>
  <c r="AK208" i="29"/>
  <c r="AC208" i="29"/>
  <c r="U208" i="29"/>
  <c r="AR208" i="29"/>
  <c r="AJ208" i="29"/>
  <c r="T208" i="29"/>
  <c r="O208" i="29"/>
  <c r="N208" i="29"/>
  <c r="AQ208" i="29"/>
  <c r="AI208" i="29"/>
  <c r="AA208" i="29"/>
  <c r="S208" i="29"/>
  <c r="AL208" i="29"/>
  <c r="AD208" i="29"/>
  <c r="V208" i="29"/>
  <c r="P208" i="30"/>
  <c r="P209" i="30" s="1"/>
  <c r="O208" i="30"/>
  <c r="O209" i="30" s="1"/>
  <c r="N208" i="30"/>
  <c r="N209" i="30" s="1"/>
  <c r="M208" i="30"/>
  <c r="M209" i="30" s="1"/>
  <c r="I82" i="30" l="1"/>
  <c r="H92" i="1"/>
  <c r="I154" i="30" l="1"/>
  <c r="H154" i="30"/>
  <c r="G154" i="30"/>
  <c r="F154" i="30"/>
  <c r="E154" i="30"/>
  <c r="D154" i="30"/>
  <c r="D155" i="30" s="1"/>
  <c r="I168" i="30"/>
  <c r="J171" i="30" l="1"/>
  <c r="J170" i="30"/>
  <c r="J169" i="30"/>
  <c r="J156" i="30"/>
  <c r="J157" i="30"/>
  <c r="J155" i="30"/>
  <c r="BM343" i="29"/>
  <c r="BN343" i="29"/>
  <c r="BG343" i="29"/>
  <c r="BH343" i="29"/>
  <c r="BI343" i="29"/>
  <c r="BJ343" i="29"/>
  <c r="BK343" i="29"/>
  <c r="BL343" i="29"/>
  <c r="BO343" i="29"/>
  <c r="BF343" i="29"/>
  <c r="A15" i="30" l="1"/>
  <c r="A14" i="30"/>
  <c r="I50" i="30" l="1"/>
  <c r="I218" i="30"/>
  <c r="G218" i="30"/>
  <c r="H218" i="30"/>
  <c r="F218" i="30"/>
  <c r="I217" i="30" l="1"/>
  <c r="H140" i="1" s="1"/>
  <c r="G217" i="30"/>
  <c r="F140" i="1" s="1"/>
  <c r="H217" i="30"/>
  <c r="G140" i="1" s="1"/>
  <c r="F209" i="30"/>
  <c r="G209" i="30"/>
  <c r="H209" i="30"/>
  <c r="I209" i="30"/>
  <c r="E209" i="30"/>
  <c r="I211" i="30"/>
  <c r="H206" i="30"/>
  <c r="G206" i="30"/>
  <c r="F206" i="30"/>
  <c r="E206" i="30"/>
  <c r="E211" i="30" s="1"/>
  <c r="M172" i="30"/>
  <c r="N172" i="30"/>
  <c r="O172" i="30"/>
  <c r="P172" i="30"/>
  <c r="Q172" i="30"/>
  <c r="H168" i="30"/>
  <c r="I169" i="30" s="1"/>
  <c r="G168" i="30"/>
  <c r="F168" i="30"/>
  <c r="E168" i="30"/>
  <c r="D168" i="30"/>
  <c r="D169" i="30" s="1"/>
  <c r="D173" i="30" s="1"/>
  <c r="F211" i="30" l="1"/>
  <c r="G211" i="30"/>
  <c r="H211" i="30"/>
  <c r="E169" i="30"/>
  <c r="E155" i="30"/>
  <c r="F169" i="30"/>
  <c r="H169" i="30"/>
  <c r="G169" i="30"/>
  <c r="F155" i="30"/>
  <c r="D165" i="30"/>
  <c r="E165" i="30"/>
  <c r="F175" i="30" s="1"/>
  <c r="F165" i="30"/>
  <c r="G175" i="30" s="1"/>
  <c r="G165" i="30"/>
  <c r="H175" i="30" s="1"/>
  <c r="H165" i="30"/>
  <c r="I175" i="30" s="1"/>
  <c r="I165" i="30"/>
  <c r="J172" i="30" s="1"/>
  <c r="D179" i="30"/>
  <c r="E179" i="30"/>
  <c r="E189" i="30" s="1"/>
  <c r="F179" i="30"/>
  <c r="G179" i="30"/>
  <c r="H179" i="30"/>
  <c r="I179" i="30"/>
  <c r="D198" i="30"/>
  <c r="E198" i="30"/>
  <c r="F198" i="30"/>
  <c r="G198" i="30"/>
  <c r="H198" i="30"/>
  <c r="I198" i="30"/>
  <c r="I151" i="30"/>
  <c r="J158" i="30" s="1"/>
  <c r="J159" i="30" s="1"/>
  <c r="H151" i="30"/>
  <c r="G151" i="30"/>
  <c r="H161" i="30" s="1"/>
  <c r="F151" i="30"/>
  <c r="G161" i="30" s="1"/>
  <c r="E151" i="30"/>
  <c r="F161" i="30" s="1"/>
  <c r="D151" i="30"/>
  <c r="E161" i="30" s="1"/>
  <c r="G193" i="30" l="1"/>
  <c r="G189" i="30"/>
  <c r="F193" i="30"/>
  <c r="F189" i="30"/>
  <c r="D193" i="30"/>
  <c r="D189" i="30"/>
  <c r="I193" i="30"/>
  <c r="I189" i="30"/>
  <c r="H193" i="30"/>
  <c r="H189" i="30"/>
  <c r="F181" i="30"/>
  <c r="E193" i="30"/>
  <c r="E181" i="30"/>
  <c r="D182" i="30"/>
  <c r="J175" i="30"/>
  <c r="I171" i="30"/>
  <c r="J176" i="30"/>
  <c r="I172" i="30"/>
  <c r="I176" i="30" s="1"/>
  <c r="H157" i="30"/>
  <c r="I161" i="30"/>
  <c r="J181" i="30"/>
  <c r="I182" i="30"/>
  <c r="J182" i="30"/>
  <c r="K186" i="30" s="1"/>
  <c r="I157" i="30"/>
  <c r="J161" i="30"/>
  <c r="I181" i="30"/>
  <c r="H182" i="30"/>
  <c r="I199" i="30"/>
  <c r="J199" i="30"/>
  <c r="H181" i="30"/>
  <c r="G182" i="30"/>
  <c r="F182" i="30"/>
  <c r="G181" i="30"/>
  <c r="J162" i="30"/>
  <c r="M175" i="30"/>
  <c r="M181" i="30"/>
  <c r="I158" i="30"/>
  <c r="I162" i="30" s="1"/>
  <c r="E158" i="30"/>
  <c r="H199" i="30"/>
  <c r="F199" i="30"/>
  <c r="E199" i="30"/>
  <c r="G199" i="30"/>
  <c r="E182" i="30"/>
  <c r="H158" i="30"/>
  <c r="H162" i="30" s="1"/>
  <c r="H172" i="30"/>
  <c r="G172" i="30"/>
  <c r="G176" i="30" s="1"/>
  <c r="F172" i="30"/>
  <c r="F176" i="30" s="1"/>
  <c r="E172" i="30"/>
  <c r="E171" i="30"/>
  <c r="F158" i="30"/>
  <c r="F162" i="30" s="1"/>
  <c r="G158" i="30"/>
  <c r="G162" i="30" s="1"/>
  <c r="E175" i="30"/>
  <c r="H171" i="30"/>
  <c r="G171" i="30"/>
  <c r="F171" i="30"/>
  <c r="H155" i="30"/>
  <c r="I155" i="30"/>
  <c r="F157" i="30"/>
  <c r="M161" i="30"/>
  <c r="G155" i="30"/>
  <c r="G157" i="30"/>
  <c r="E157" i="30"/>
  <c r="H178" i="1"/>
  <c r="F178" i="1"/>
  <c r="G178" i="1"/>
  <c r="E178" i="1"/>
  <c r="N181" i="30" l="1"/>
  <c r="O181" i="30" s="1"/>
  <c r="P181" i="30" s="1"/>
  <c r="Q181" i="30" s="1"/>
  <c r="M180" i="30"/>
  <c r="N161" i="30"/>
  <c r="O161" i="30" s="1"/>
  <c r="P161" i="30" s="1"/>
  <c r="Q161" i="30" s="1"/>
  <c r="M160" i="30"/>
  <c r="N175" i="30"/>
  <c r="O175" i="30" s="1"/>
  <c r="P175" i="30" s="1"/>
  <c r="Q175" i="30" s="1"/>
  <c r="M174" i="30"/>
  <c r="D184" i="30"/>
  <c r="F184" i="30"/>
  <c r="I184" i="30"/>
  <c r="H173" i="30"/>
  <c r="H176" i="30"/>
  <c r="H184" i="30"/>
  <c r="G184" i="30"/>
  <c r="J183" i="30"/>
  <c r="J184" i="30"/>
  <c r="J202" i="30"/>
  <c r="J204" i="30" s="1"/>
  <c r="I202" i="30"/>
  <c r="J173" i="30"/>
  <c r="E184" i="30"/>
  <c r="E202" i="30"/>
  <c r="H202" i="30"/>
  <c r="F202" i="30"/>
  <c r="G202" i="30"/>
  <c r="H159" i="30"/>
  <c r="E176" i="30"/>
  <c r="E159" i="30"/>
  <c r="E162" i="30"/>
  <c r="F159" i="30"/>
  <c r="I173" i="30"/>
  <c r="G173" i="30"/>
  <c r="F173" i="30"/>
  <c r="G159" i="30"/>
  <c r="I159" i="30"/>
  <c r="M168" i="30"/>
  <c r="M154" i="30"/>
  <c r="D158" i="1"/>
  <c r="E158" i="1"/>
  <c r="F158" i="1"/>
  <c r="G158" i="1"/>
  <c r="H158" i="1"/>
  <c r="C158" i="1"/>
  <c r="D164" i="1"/>
  <c r="E164" i="1"/>
  <c r="F164" i="1"/>
  <c r="G164" i="1"/>
  <c r="H164" i="1"/>
  <c r="C164" i="1"/>
  <c r="D155" i="1"/>
  <c r="E155" i="1"/>
  <c r="F155" i="1"/>
  <c r="G155" i="1"/>
  <c r="H155" i="1"/>
  <c r="I68" i="1" s="1"/>
  <c r="C155" i="1"/>
  <c r="D150" i="1"/>
  <c r="E150" i="1"/>
  <c r="F150" i="1"/>
  <c r="G150" i="1"/>
  <c r="H150" i="1"/>
  <c r="C150" i="1"/>
  <c r="D148" i="1"/>
  <c r="E148" i="1"/>
  <c r="F148" i="1"/>
  <c r="G148" i="1"/>
  <c r="H148" i="1"/>
  <c r="C148" i="1"/>
  <c r="D145" i="1"/>
  <c r="E145" i="1"/>
  <c r="F145" i="1"/>
  <c r="G145" i="1"/>
  <c r="H145" i="1"/>
  <c r="C145" i="1"/>
  <c r="I160" i="1" l="1"/>
  <c r="I161" i="1"/>
  <c r="N168" i="30"/>
  <c r="N154" i="30"/>
  <c r="F153" i="1"/>
  <c r="F165" i="1" s="1"/>
  <c r="E153" i="1"/>
  <c r="E165" i="1" s="1"/>
  <c r="H153" i="1"/>
  <c r="H165" i="1" s="1"/>
  <c r="D153" i="1"/>
  <c r="D165" i="1" s="1"/>
  <c r="C153" i="1"/>
  <c r="C165" i="1" s="1"/>
  <c r="G153" i="1"/>
  <c r="G165" i="1" s="1"/>
  <c r="C139" i="1"/>
  <c r="D139" i="1"/>
  <c r="E139" i="1"/>
  <c r="F139" i="1"/>
  <c r="F141" i="1" s="1"/>
  <c r="G139" i="1"/>
  <c r="G141" i="1" s="1"/>
  <c r="H139" i="1"/>
  <c r="H141" i="1" s="1"/>
  <c r="D137" i="1"/>
  <c r="E137" i="1"/>
  <c r="F137" i="1"/>
  <c r="G137" i="1"/>
  <c r="H137" i="1"/>
  <c r="C137" i="1"/>
  <c r="D136" i="1"/>
  <c r="E136" i="1"/>
  <c r="F136" i="1"/>
  <c r="G136" i="1"/>
  <c r="H136" i="1"/>
  <c r="C136" i="1"/>
  <c r="D135" i="1"/>
  <c r="E135" i="1"/>
  <c r="F135" i="1"/>
  <c r="G135" i="1"/>
  <c r="H135" i="1"/>
  <c r="C135" i="1"/>
  <c r="D130" i="1"/>
  <c r="E130" i="1"/>
  <c r="F130" i="1"/>
  <c r="G130" i="1"/>
  <c r="H130" i="1"/>
  <c r="C130" i="1"/>
  <c r="D127" i="1"/>
  <c r="E127" i="1"/>
  <c r="F127" i="1"/>
  <c r="G127" i="1"/>
  <c r="H127" i="1"/>
  <c r="C127" i="1"/>
  <c r="C126" i="1"/>
  <c r="D126" i="1"/>
  <c r="E126" i="1"/>
  <c r="F126" i="1"/>
  <c r="G126" i="1"/>
  <c r="H126" i="1"/>
  <c r="D125" i="1"/>
  <c r="E125" i="1"/>
  <c r="F125" i="1"/>
  <c r="G125" i="1"/>
  <c r="H125" i="1"/>
  <c r="C125" i="1"/>
  <c r="D104" i="1"/>
  <c r="E104" i="1"/>
  <c r="F104" i="1"/>
  <c r="G104" i="1"/>
  <c r="C104" i="1"/>
  <c r="D115" i="1"/>
  <c r="E115" i="1"/>
  <c r="F115" i="1"/>
  <c r="G115" i="1"/>
  <c r="H115" i="1"/>
  <c r="C115" i="1"/>
  <c r="D113" i="1"/>
  <c r="E113" i="1"/>
  <c r="F113" i="1"/>
  <c r="G113" i="1"/>
  <c r="H113" i="1"/>
  <c r="C113" i="1"/>
  <c r="D112" i="1"/>
  <c r="E112" i="1"/>
  <c r="F112" i="1"/>
  <c r="G112" i="1"/>
  <c r="H112" i="1"/>
  <c r="C112" i="1"/>
  <c r="D111" i="1"/>
  <c r="E111" i="1"/>
  <c r="F111" i="1"/>
  <c r="G111" i="1"/>
  <c r="H111" i="1"/>
  <c r="C111" i="1"/>
  <c r="D110" i="1"/>
  <c r="E110" i="1"/>
  <c r="F110" i="1"/>
  <c r="G110" i="1"/>
  <c r="H110" i="1"/>
  <c r="C110" i="1"/>
  <c r="D105" i="1"/>
  <c r="E105" i="1"/>
  <c r="F105" i="1"/>
  <c r="G105" i="1"/>
  <c r="C105" i="1"/>
  <c r="D101" i="1"/>
  <c r="E101" i="1"/>
  <c r="F203" i="30" s="1"/>
  <c r="F204" i="30" s="1"/>
  <c r="F101" i="1"/>
  <c r="G101" i="1"/>
  <c r="H203" i="30" s="1"/>
  <c r="H204" i="30" s="1"/>
  <c r="I203" i="30"/>
  <c r="I204" i="30" s="1"/>
  <c r="C101" i="1"/>
  <c r="C92" i="1"/>
  <c r="D92" i="1"/>
  <c r="E92" i="1"/>
  <c r="F92" i="1"/>
  <c r="G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D91" i="1"/>
  <c r="E91" i="1"/>
  <c r="F91" i="1"/>
  <c r="G91" i="1"/>
  <c r="H91" i="1"/>
  <c r="C91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D85" i="1"/>
  <c r="E85" i="1"/>
  <c r="F85" i="1"/>
  <c r="G85" i="1"/>
  <c r="H85" i="1"/>
  <c r="C85" i="1"/>
  <c r="D83" i="1"/>
  <c r="E83" i="1"/>
  <c r="F83" i="1"/>
  <c r="G83" i="1"/>
  <c r="H83" i="1"/>
  <c r="C83" i="1"/>
  <c r="D81" i="1"/>
  <c r="E212" i="30" s="1"/>
  <c r="E213" i="30" s="1"/>
  <c r="E81" i="1"/>
  <c r="F212" i="30" s="1"/>
  <c r="F213" i="30" s="1"/>
  <c r="F81" i="1"/>
  <c r="G212" i="30" s="1"/>
  <c r="G213" i="30" s="1"/>
  <c r="G81" i="1"/>
  <c r="H212" i="30" s="1"/>
  <c r="H213" i="30" s="1"/>
  <c r="H81" i="1"/>
  <c r="C81" i="1"/>
  <c r="D75" i="1"/>
  <c r="E75" i="1"/>
  <c r="F75" i="1"/>
  <c r="G75" i="1"/>
  <c r="H75" i="1"/>
  <c r="C75" i="1"/>
  <c r="D73" i="1"/>
  <c r="E73" i="1"/>
  <c r="F73" i="1"/>
  <c r="G73" i="1"/>
  <c r="H73" i="1"/>
  <c r="C73" i="1"/>
  <c r="C69" i="1"/>
  <c r="D69" i="1"/>
  <c r="E69" i="1"/>
  <c r="F69" i="1"/>
  <c r="G69" i="1"/>
  <c r="H69" i="1"/>
  <c r="D67" i="1"/>
  <c r="D68" i="1" s="1"/>
  <c r="E67" i="1"/>
  <c r="E68" i="1" s="1"/>
  <c r="F67" i="1"/>
  <c r="F68" i="1" s="1"/>
  <c r="G67" i="1"/>
  <c r="G68" i="1" s="1"/>
  <c r="H67" i="1"/>
  <c r="H68" i="1" s="1"/>
  <c r="C67" i="1"/>
  <c r="D64" i="1"/>
  <c r="E64" i="1"/>
  <c r="F64" i="1"/>
  <c r="G64" i="1"/>
  <c r="H64" i="1"/>
  <c r="C64" i="1"/>
  <c r="C96" i="1" l="1"/>
  <c r="I212" i="30"/>
  <c r="I213" i="30" s="1"/>
  <c r="H103" i="1"/>
  <c r="I65" i="1"/>
  <c r="H65" i="1"/>
  <c r="G203" i="30"/>
  <c r="G204" i="30" s="1"/>
  <c r="E203" i="30"/>
  <c r="E204" i="30" s="1"/>
  <c r="D4" i="13"/>
  <c r="C4" i="13"/>
  <c r="H96" i="1"/>
  <c r="G142" i="1"/>
  <c r="H142" i="1"/>
  <c r="M198" i="30"/>
  <c r="F159" i="1"/>
  <c r="F160" i="1" s="1"/>
  <c r="E159" i="1"/>
  <c r="G159" i="1"/>
  <c r="G160" i="1" s="1"/>
  <c r="H159" i="1"/>
  <c r="H160" i="1" s="1"/>
  <c r="H70" i="1"/>
  <c r="D65" i="1"/>
  <c r="O168" i="30"/>
  <c r="O154" i="30"/>
  <c r="D96" i="1"/>
  <c r="H133" i="1"/>
  <c r="I174" i="1" s="1"/>
  <c r="G65" i="1"/>
  <c r="F65" i="1"/>
  <c r="E65" i="1"/>
  <c r="G96" i="1"/>
  <c r="F96" i="1"/>
  <c r="E96" i="1"/>
  <c r="C156" i="1"/>
  <c r="D133" i="1"/>
  <c r="C133" i="1"/>
  <c r="C173" i="1" s="1"/>
  <c r="D174" i="1" s="1"/>
  <c r="G133" i="1"/>
  <c r="F133" i="1"/>
  <c r="E133" i="1"/>
  <c r="G103" i="1"/>
  <c r="C114" i="1"/>
  <c r="H114" i="1"/>
  <c r="G114" i="1"/>
  <c r="F103" i="1"/>
  <c r="F114" i="1"/>
  <c r="E114" i="1"/>
  <c r="D114" i="1"/>
  <c r="F70" i="1"/>
  <c r="C70" i="1"/>
  <c r="E70" i="1"/>
  <c r="G70" i="1"/>
  <c r="D70" i="1"/>
  <c r="F143" i="1" l="1"/>
  <c r="G143" i="1"/>
  <c r="C143" i="1"/>
  <c r="E143" i="1"/>
  <c r="D143" i="1"/>
  <c r="H143" i="1"/>
  <c r="N198" i="30"/>
  <c r="H161" i="1"/>
  <c r="G161" i="1"/>
  <c r="F161" i="1"/>
  <c r="P168" i="30"/>
  <c r="P154" i="30"/>
  <c r="E114" i="30"/>
  <c r="D57" i="1" s="1"/>
  <c r="F114" i="30"/>
  <c r="E57" i="1" s="1"/>
  <c r="G114" i="30"/>
  <c r="F57" i="1" s="1"/>
  <c r="H114" i="30"/>
  <c r="G57" i="1" s="1"/>
  <c r="H57" i="1"/>
  <c r="D114" i="30"/>
  <c r="C57" i="1" s="1"/>
  <c r="E111" i="30"/>
  <c r="D54" i="1" s="1"/>
  <c r="F111" i="30"/>
  <c r="E54" i="1" s="1"/>
  <c r="G111" i="30"/>
  <c r="F54" i="1" s="1"/>
  <c r="H111" i="30"/>
  <c r="G54" i="1" s="1"/>
  <c r="H54" i="1"/>
  <c r="O198" i="30" l="1"/>
  <c r="Q168" i="30"/>
  <c r="Q154" i="30"/>
  <c r="D111" i="30"/>
  <c r="C54" i="1" s="1"/>
  <c r="E108" i="30"/>
  <c r="D51" i="1" s="1"/>
  <c r="F108" i="30"/>
  <c r="E51" i="1" s="1"/>
  <c r="G108" i="30"/>
  <c r="F51" i="1" s="1"/>
  <c r="H108" i="30"/>
  <c r="G51" i="1" s="1"/>
  <c r="I108" i="30"/>
  <c r="H51" i="1" s="1"/>
  <c r="D108" i="30"/>
  <c r="C51" i="1" s="1"/>
  <c r="P198" i="30" l="1"/>
  <c r="Q198" i="30" l="1"/>
  <c r="E104" i="30"/>
  <c r="F104" i="30"/>
  <c r="G104" i="30"/>
  <c r="H104" i="30"/>
  <c r="I104" i="30"/>
  <c r="D104" i="30"/>
  <c r="E94" i="30"/>
  <c r="E99" i="30" s="1"/>
  <c r="F94" i="30"/>
  <c r="F99" i="30" s="1"/>
  <c r="G94" i="30"/>
  <c r="G99" i="30" s="1"/>
  <c r="H94" i="30"/>
  <c r="H99" i="30" s="1"/>
  <c r="I94" i="30"/>
  <c r="I99" i="30" s="1"/>
  <c r="E82" i="30"/>
  <c r="F82" i="30"/>
  <c r="G82" i="30"/>
  <c r="H82" i="30"/>
  <c r="H42" i="1"/>
  <c r="D82" i="30"/>
  <c r="C42" i="1" l="1"/>
  <c r="H146" i="1"/>
  <c r="D42" i="1"/>
  <c r="F42" i="1"/>
  <c r="G42" i="1"/>
  <c r="E42" i="1"/>
  <c r="H48" i="1"/>
  <c r="H45" i="1"/>
  <c r="G45" i="1"/>
  <c r="F45" i="1"/>
  <c r="E45" i="1"/>
  <c r="D45" i="1"/>
  <c r="C45" i="1"/>
  <c r="G48" i="1"/>
  <c r="F48" i="1"/>
  <c r="E48" i="1"/>
  <c r="D48" i="1"/>
  <c r="C48" i="1"/>
  <c r="M165" i="30"/>
  <c r="M176" i="30"/>
  <c r="E61" i="30"/>
  <c r="F61" i="30" s="1"/>
  <c r="G61" i="30" s="1"/>
  <c r="H61" i="30" s="1"/>
  <c r="I61" i="30" s="1"/>
  <c r="J61" i="30" s="1"/>
  <c r="K61" i="30" l="1"/>
  <c r="L61" i="30" s="1"/>
  <c r="L62" i="30" s="1"/>
  <c r="J62" i="30"/>
  <c r="G146" i="1"/>
  <c r="D146" i="1"/>
  <c r="C146" i="1"/>
  <c r="E146" i="1"/>
  <c r="F146" i="1"/>
  <c r="H59" i="1"/>
  <c r="E59" i="1"/>
  <c r="C59" i="1"/>
  <c r="D59" i="1"/>
  <c r="F59" i="1"/>
  <c r="G59" i="1"/>
  <c r="M171" i="30"/>
  <c r="N174" i="30"/>
  <c r="H52" i="30"/>
  <c r="L67" i="30" l="1"/>
  <c r="K62" i="30"/>
  <c r="L65" i="30" s="1"/>
  <c r="J67" i="30"/>
  <c r="C149" i="1"/>
  <c r="N165" i="30"/>
  <c r="N176" i="30"/>
  <c r="I52" i="30"/>
  <c r="F52" i="30"/>
  <c r="G52" i="30"/>
  <c r="E52" i="30"/>
  <c r="F50" i="30"/>
  <c r="G50" i="30"/>
  <c r="H50" i="30"/>
  <c r="E50" i="30"/>
  <c r="F41" i="30"/>
  <c r="G41" i="30"/>
  <c r="H41" i="30"/>
  <c r="I41" i="30"/>
  <c r="E41" i="30"/>
  <c r="E43" i="30"/>
  <c r="F43" i="30"/>
  <c r="G43" i="30"/>
  <c r="H43" i="30" s="1"/>
  <c r="H42" i="30" s="1"/>
  <c r="D43" i="30"/>
  <c r="K67" i="30" l="1"/>
  <c r="K69" i="30" s="1"/>
  <c r="K65" i="30"/>
  <c r="N171" i="30"/>
  <c r="O174" i="30"/>
  <c r="F44" i="30"/>
  <c r="E44" i="30"/>
  <c r="G44" i="30"/>
  <c r="I43" i="30"/>
  <c r="L69" i="30" l="1"/>
  <c r="L68" i="30"/>
  <c r="K68" i="30"/>
  <c r="O165" i="30"/>
  <c r="O176" i="30"/>
  <c r="J43" i="30"/>
  <c r="K43" i="30" s="1"/>
  <c r="K42" i="30" s="1"/>
  <c r="I42" i="30"/>
  <c r="J55" i="30" l="1"/>
  <c r="O171" i="30"/>
  <c r="P174" i="30"/>
  <c r="J42" i="30"/>
  <c r="J46" i="30" s="1"/>
  <c r="P165" i="30" l="1"/>
  <c r="Q174" i="30" s="1"/>
  <c r="Q176" i="30" s="1"/>
  <c r="P176" i="30"/>
  <c r="L43" i="30"/>
  <c r="P171" i="30" l="1"/>
  <c r="M43" i="30"/>
  <c r="Q165" i="30" l="1"/>
  <c r="Q171" i="30" s="1"/>
  <c r="N43" i="30"/>
  <c r="O43" i="30" l="1"/>
  <c r="P43" i="30" l="1"/>
  <c r="Q43" i="30" l="1"/>
  <c r="F16" i="30" l="1"/>
  <c r="G16" i="30" s="1"/>
  <c r="H16" i="30" s="1"/>
  <c r="I16" i="30" s="1"/>
  <c r="J16" i="30" s="1"/>
  <c r="K16" i="30" l="1"/>
  <c r="J24" i="30"/>
  <c r="J100" i="30" s="1"/>
  <c r="E21" i="30"/>
  <c r="F21" i="30"/>
  <c r="G21" i="30"/>
  <c r="H21" i="30"/>
  <c r="I21" i="30"/>
  <c r="D21" i="30"/>
  <c r="E20" i="30"/>
  <c r="F20" i="30"/>
  <c r="G20" i="30"/>
  <c r="H20" i="30"/>
  <c r="I20" i="30"/>
  <c r="D20" i="30"/>
  <c r="E3" i="30"/>
  <c r="L24" i="30" l="1"/>
  <c r="L26" i="30" s="1"/>
  <c r="K24" i="30"/>
  <c r="K100" i="30" s="1"/>
  <c r="K26" i="30"/>
  <c r="K25" i="30"/>
  <c r="J26" i="30"/>
  <c r="J18" i="30"/>
  <c r="J17" i="30" s="1"/>
  <c r="J95" i="30"/>
  <c r="J86" i="30"/>
  <c r="J63" i="30"/>
  <c r="L4" i="30"/>
  <c r="M4" i="30" s="1"/>
  <c r="N4" i="30" s="1"/>
  <c r="O4" i="30" s="1"/>
  <c r="P4" i="30" s="1"/>
  <c r="Q4" i="30" s="1"/>
  <c r="I3" i="30"/>
  <c r="I22" i="30"/>
  <c r="H22" i="30"/>
  <c r="F22" i="30"/>
  <c r="D22" i="30"/>
  <c r="F3" i="30"/>
  <c r="G3" i="30"/>
  <c r="G22" i="30"/>
  <c r="I6" i="30"/>
  <c r="J7" i="30" s="1"/>
  <c r="E22" i="30"/>
  <c r="H3" i="30"/>
  <c r="G6" i="30"/>
  <c r="E6" i="30"/>
  <c r="E7" i="30" s="1"/>
  <c r="H6" i="30"/>
  <c r="F6" i="30"/>
  <c r="K27" i="30" l="1"/>
  <c r="J28" i="30"/>
  <c r="J3" i="30"/>
  <c r="F7" i="30"/>
  <c r="H7" i="30"/>
  <c r="I7" i="30"/>
  <c r="G7" i="30"/>
  <c r="C34" i="1" l="1"/>
  <c r="D34" i="1"/>
  <c r="E34" i="1"/>
  <c r="F34" i="1"/>
  <c r="G34" i="1"/>
  <c r="H34" i="1"/>
  <c r="J185" i="30" s="1"/>
  <c r="J186" i="30" s="1"/>
  <c r="B34" i="1"/>
  <c r="H25" i="1"/>
  <c r="I57" i="30" s="1"/>
  <c r="G25" i="1"/>
  <c r="H57" i="30" s="1"/>
  <c r="C29" i="1"/>
  <c r="C25" i="1" s="1"/>
  <c r="D57" i="30" s="1"/>
  <c r="D29" i="1"/>
  <c r="D25" i="1" s="1"/>
  <c r="E57" i="30" s="1"/>
  <c r="E29" i="1"/>
  <c r="E25" i="1" s="1"/>
  <c r="F57" i="30" s="1"/>
  <c r="F29" i="1"/>
  <c r="F25" i="1" s="1"/>
  <c r="G57" i="30" s="1"/>
  <c r="B29" i="1"/>
  <c r="B25" i="1" s="1"/>
  <c r="H29" i="1"/>
  <c r="H30" i="1" s="1"/>
  <c r="G29" i="1"/>
  <c r="C21" i="1"/>
  <c r="D36" i="30" s="1"/>
  <c r="D21" i="1"/>
  <c r="E36" i="30" s="1"/>
  <c r="E21" i="1"/>
  <c r="F36" i="30" s="1"/>
  <c r="F21" i="1"/>
  <c r="G36" i="30" s="1"/>
  <c r="G21" i="1"/>
  <c r="H36" i="30" s="1"/>
  <c r="H21" i="1"/>
  <c r="I36" i="30" s="1"/>
  <c r="B21" i="1"/>
  <c r="C36" i="30" s="1"/>
  <c r="C17" i="1"/>
  <c r="D13" i="30" s="1"/>
  <c r="D17" i="1"/>
  <c r="E13" i="30" s="1"/>
  <c r="E17" i="1"/>
  <c r="F13" i="30" s="1"/>
  <c r="F17" i="1"/>
  <c r="G13" i="30" s="1"/>
  <c r="G17" i="1"/>
  <c r="H13" i="30" s="1"/>
  <c r="H17" i="1"/>
  <c r="I13" i="30" s="1"/>
  <c r="B17" i="1"/>
  <c r="C13" i="30" s="1"/>
  <c r="C13" i="1"/>
  <c r="D32" i="30" s="1"/>
  <c r="D13" i="1"/>
  <c r="E32" i="30" s="1"/>
  <c r="E13" i="1"/>
  <c r="F32" i="30" s="1"/>
  <c r="F13" i="1"/>
  <c r="G32" i="30" s="1"/>
  <c r="G13" i="1"/>
  <c r="H13" i="1"/>
  <c r="B13" i="1"/>
  <c r="C32" i="30" s="1"/>
  <c r="C9" i="1"/>
  <c r="D9" i="30" s="1"/>
  <c r="D9" i="1"/>
  <c r="E9" i="30" s="1"/>
  <c r="E9" i="1"/>
  <c r="F9" i="30" s="1"/>
  <c r="F9" i="1"/>
  <c r="G9" i="30" s="1"/>
  <c r="G9" i="1"/>
  <c r="H9" i="30" s="1"/>
  <c r="I9" i="30"/>
  <c r="B9" i="1"/>
  <c r="C9" i="30" s="1"/>
  <c r="BN859" i="29"/>
  <c r="BM859" i="29"/>
  <c r="BL859" i="29"/>
  <c r="BK859" i="29"/>
  <c r="BJ859" i="29"/>
  <c r="BI859" i="29"/>
  <c r="BH859" i="29"/>
  <c r="BG859" i="29"/>
  <c r="AQ859" i="29"/>
  <c r="AP859" i="29"/>
  <c r="AO859" i="29"/>
  <c r="AM859" i="29"/>
  <c r="AL859" i="29"/>
  <c r="AK859" i="29"/>
  <c r="AI859" i="29"/>
  <c r="AH859" i="29"/>
  <c r="AG859" i="29"/>
  <c r="AE859" i="29"/>
  <c r="AD859" i="29"/>
  <c r="AC859" i="29"/>
  <c r="AA859" i="29"/>
  <c r="Z859" i="29"/>
  <c r="Y859" i="29"/>
  <c r="W859" i="29"/>
  <c r="V859" i="29"/>
  <c r="U859" i="29"/>
  <c r="S859" i="29"/>
  <c r="R859" i="29"/>
  <c r="AN858" i="29"/>
  <c r="AJ858" i="29"/>
  <c r="AF858" i="29"/>
  <c r="AB858" i="29"/>
  <c r="X858" i="29"/>
  <c r="T858" i="29"/>
  <c r="P858" i="29"/>
  <c r="L858" i="29"/>
  <c r="AN857" i="29"/>
  <c r="AJ857" i="29"/>
  <c r="AF857" i="29"/>
  <c r="AB857" i="29"/>
  <c r="X857" i="29"/>
  <c r="T857" i="29"/>
  <c r="P857" i="29"/>
  <c r="L857" i="29"/>
  <c r="AN856" i="29"/>
  <c r="AJ856" i="29"/>
  <c r="AF856" i="29"/>
  <c r="AB856" i="29"/>
  <c r="X856" i="29"/>
  <c r="T856" i="29"/>
  <c r="P856" i="29"/>
  <c r="L856" i="29"/>
  <c r="AN855" i="29"/>
  <c r="AJ855" i="29"/>
  <c r="AF855" i="29"/>
  <c r="AB855" i="29"/>
  <c r="X855" i="29"/>
  <c r="T855" i="29"/>
  <c r="P855" i="29"/>
  <c r="L855" i="29"/>
  <c r="AN854" i="29"/>
  <c r="AJ854" i="29"/>
  <c r="AF854" i="29"/>
  <c r="AB854" i="29"/>
  <c r="X854" i="29"/>
  <c r="T854" i="29"/>
  <c r="AR851" i="29"/>
  <c r="AQ851" i="29"/>
  <c r="AP851" i="29"/>
  <c r="AO851" i="29"/>
  <c r="AN851" i="29"/>
  <c r="AM851" i="29"/>
  <c r="AL851" i="29"/>
  <c r="AK851" i="29"/>
  <c r="AJ851" i="29"/>
  <c r="AI851" i="29"/>
  <c r="AH851" i="29"/>
  <c r="AG851" i="29"/>
  <c r="AF851" i="29"/>
  <c r="AE851" i="29"/>
  <c r="AD851" i="29"/>
  <c r="AC851" i="29"/>
  <c r="AQ846" i="29"/>
  <c r="AP846" i="29"/>
  <c r="AO846" i="29"/>
  <c r="AN846" i="29"/>
  <c r="AM846" i="29"/>
  <c r="AL846" i="29"/>
  <c r="AK846" i="29"/>
  <c r="AJ846" i="29"/>
  <c r="AI846" i="29"/>
  <c r="AH846" i="29"/>
  <c r="AG846" i="29"/>
  <c r="AF846" i="29"/>
  <c r="AE846" i="29"/>
  <c r="AD846" i="29"/>
  <c r="AC846" i="29"/>
  <c r="AB846" i="29"/>
  <c r="AA846" i="29"/>
  <c r="Z846" i="29"/>
  <c r="Y846" i="29"/>
  <c r="X846" i="29"/>
  <c r="W846" i="29"/>
  <c r="V846" i="29"/>
  <c r="U846" i="29"/>
  <c r="T846" i="29"/>
  <c r="S846" i="29"/>
  <c r="R846" i="29"/>
  <c r="Q846" i="29"/>
  <c r="P846" i="29"/>
  <c r="O846" i="29"/>
  <c r="N846" i="29"/>
  <c r="M846" i="29"/>
  <c r="L846" i="29"/>
  <c r="K846" i="29"/>
  <c r="J846" i="29"/>
  <c r="I846" i="29"/>
  <c r="H846" i="29"/>
  <c r="G846" i="29"/>
  <c r="F846" i="29"/>
  <c r="E846" i="29"/>
  <c r="BN835" i="29"/>
  <c r="BM835" i="29"/>
  <c r="BL835" i="29"/>
  <c r="BK835" i="29"/>
  <c r="BJ835" i="29"/>
  <c r="BI835" i="29"/>
  <c r="BH835" i="29"/>
  <c r="BG835" i="29"/>
  <c r="BF835" i="29"/>
  <c r="AQ835" i="29"/>
  <c r="AP835" i="29"/>
  <c r="AO835" i="29"/>
  <c r="AM835" i="29"/>
  <c r="AL835" i="29"/>
  <c r="AK835" i="29"/>
  <c r="AI835" i="29"/>
  <c r="AH835" i="29"/>
  <c r="AG835" i="29"/>
  <c r="AE835" i="29"/>
  <c r="AD835" i="29"/>
  <c r="AC835" i="29"/>
  <c r="AA835" i="29"/>
  <c r="Z835" i="29"/>
  <c r="Y835" i="29"/>
  <c r="V835" i="29"/>
  <c r="U835" i="29"/>
  <c r="S835" i="29"/>
  <c r="R835" i="29"/>
  <c r="Q835" i="29"/>
  <c r="O835" i="29"/>
  <c r="N835" i="29"/>
  <c r="M835" i="29"/>
  <c r="K835" i="29"/>
  <c r="J835" i="29"/>
  <c r="I835" i="29"/>
  <c r="G835" i="29"/>
  <c r="F835" i="29"/>
  <c r="E835" i="29"/>
  <c r="AR834" i="29"/>
  <c r="AN834" i="29"/>
  <c r="AJ834" i="29"/>
  <c r="AF834" i="29"/>
  <c r="AB834" i="29"/>
  <c r="X834" i="29"/>
  <c r="T834" i="29"/>
  <c r="P834" i="29"/>
  <c r="L834" i="29"/>
  <c r="H834" i="29"/>
  <c r="AR833" i="29"/>
  <c r="AN833" i="29"/>
  <c r="AJ833" i="29"/>
  <c r="AF833" i="29"/>
  <c r="AB833" i="29"/>
  <c r="X833" i="29"/>
  <c r="T833" i="29"/>
  <c r="P833" i="29"/>
  <c r="L833" i="29"/>
  <c r="H833" i="29"/>
  <c r="F830" i="29"/>
  <c r="L828" i="29"/>
  <c r="L830" i="29" s="1"/>
  <c r="BN826" i="29"/>
  <c r="BN828" i="29" s="1"/>
  <c r="BN830" i="29" s="1"/>
  <c r="BM826" i="29"/>
  <c r="BM828" i="29" s="1"/>
  <c r="BM830" i="29" s="1"/>
  <c r="BL826" i="29"/>
  <c r="BL828" i="29" s="1"/>
  <c r="BL830" i="29" s="1"/>
  <c r="BK826" i="29"/>
  <c r="BK828" i="29" s="1"/>
  <c r="BK830" i="29" s="1"/>
  <c r="BJ826" i="29"/>
  <c r="BJ828" i="29" s="1"/>
  <c r="BJ830" i="29" s="1"/>
  <c r="BI826" i="29"/>
  <c r="BI828" i="29" s="1"/>
  <c r="BI830" i="29" s="1"/>
  <c r="BH826" i="29"/>
  <c r="BH828" i="29" s="1"/>
  <c r="BH830" i="29" s="1"/>
  <c r="BG826" i="29"/>
  <c r="BG828" i="29" s="1"/>
  <c r="BG830" i="29" s="1"/>
  <c r="BF826" i="29"/>
  <c r="BF828" i="29" s="1"/>
  <c r="BF830" i="29" s="1"/>
  <c r="AR826" i="29"/>
  <c r="AR828" i="29" s="1"/>
  <c r="AR830" i="29" s="1"/>
  <c r="AQ826" i="29"/>
  <c r="AQ828" i="29" s="1"/>
  <c r="AQ830" i="29" s="1"/>
  <c r="AP826" i="29"/>
  <c r="AP828" i="29" s="1"/>
  <c r="AP830" i="29" s="1"/>
  <c r="AO826" i="29"/>
  <c r="AO828" i="29" s="1"/>
  <c r="AO830" i="29" s="1"/>
  <c r="AN826" i="29"/>
  <c r="AN828" i="29" s="1"/>
  <c r="AN830" i="29" s="1"/>
  <c r="AM826" i="29"/>
  <c r="AM828" i="29" s="1"/>
  <c r="AM830" i="29" s="1"/>
  <c r="AL826" i="29"/>
  <c r="AL828" i="29" s="1"/>
  <c r="AL830" i="29" s="1"/>
  <c r="AK826" i="29"/>
  <c r="AK828" i="29" s="1"/>
  <c r="AK830" i="29" s="1"/>
  <c r="AJ826" i="29"/>
  <c r="AJ828" i="29" s="1"/>
  <c r="AJ830" i="29" s="1"/>
  <c r="AI826" i="29"/>
  <c r="AI828" i="29" s="1"/>
  <c r="AI830" i="29" s="1"/>
  <c r="AH826" i="29"/>
  <c r="AH828" i="29" s="1"/>
  <c r="AH830" i="29" s="1"/>
  <c r="AG826" i="29"/>
  <c r="AG828" i="29" s="1"/>
  <c r="AG830" i="29" s="1"/>
  <c r="AF826" i="29"/>
  <c r="AF828" i="29" s="1"/>
  <c r="AF830" i="29" s="1"/>
  <c r="AE826" i="29"/>
  <c r="AE828" i="29" s="1"/>
  <c r="AE830" i="29" s="1"/>
  <c r="AD826" i="29"/>
  <c r="AD828" i="29" s="1"/>
  <c r="AD830" i="29" s="1"/>
  <c r="AC826" i="29"/>
  <c r="AC828" i="29" s="1"/>
  <c r="AC830" i="29" s="1"/>
  <c r="AB826" i="29"/>
  <c r="AB828" i="29" s="1"/>
  <c r="AB830" i="29" s="1"/>
  <c r="AA826" i="29"/>
  <c r="AA828" i="29" s="1"/>
  <c r="AA830" i="29" s="1"/>
  <c r="Z826" i="29"/>
  <c r="Z828" i="29" s="1"/>
  <c r="Z830" i="29" s="1"/>
  <c r="Y826" i="29"/>
  <c r="Y828" i="29" s="1"/>
  <c r="Y830" i="29" s="1"/>
  <c r="X826" i="29"/>
  <c r="X828" i="29" s="1"/>
  <c r="X830" i="29" s="1"/>
  <c r="W826" i="29"/>
  <c r="W828" i="29" s="1"/>
  <c r="W830" i="29" s="1"/>
  <c r="V826" i="29"/>
  <c r="V828" i="29" s="1"/>
  <c r="V830" i="29" s="1"/>
  <c r="U826" i="29"/>
  <c r="U828" i="29" s="1"/>
  <c r="U830" i="29" s="1"/>
  <c r="T826" i="29"/>
  <c r="T828" i="29" s="1"/>
  <c r="T830" i="29" s="1"/>
  <c r="S826" i="29"/>
  <c r="S828" i="29" s="1"/>
  <c r="S830" i="29" s="1"/>
  <c r="R826" i="29"/>
  <c r="R828" i="29" s="1"/>
  <c r="R830" i="29" s="1"/>
  <c r="Q826" i="29"/>
  <c r="Q828" i="29" s="1"/>
  <c r="Q830" i="29" s="1"/>
  <c r="P826" i="29"/>
  <c r="P828" i="29" s="1"/>
  <c r="P830" i="29" s="1"/>
  <c r="O826" i="29"/>
  <c r="O828" i="29" s="1"/>
  <c r="O830" i="29" s="1"/>
  <c r="N826" i="29"/>
  <c r="N828" i="29" s="1"/>
  <c r="N830" i="29" s="1"/>
  <c r="M826" i="29"/>
  <c r="M828" i="29" s="1"/>
  <c r="M830" i="29" s="1"/>
  <c r="K826" i="29"/>
  <c r="K828" i="29" s="1"/>
  <c r="K830" i="29" s="1"/>
  <c r="J826" i="29"/>
  <c r="J828" i="29" s="1"/>
  <c r="J830" i="29" s="1"/>
  <c r="I826" i="29"/>
  <c r="I828" i="29" s="1"/>
  <c r="I830" i="29" s="1"/>
  <c r="H826" i="29"/>
  <c r="H828" i="29" s="1"/>
  <c r="H830" i="29" s="1"/>
  <c r="G826" i="29"/>
  <c r="G828" i="29" s="1"/>
  <c r="G830" i="29" s="1"/>
  <c r="F826" i="29"/>
  <c r="E826" i="29"/>
  <c r="E828" i="29" s="1"/>
  <c r="E830" i="29" s="1"/>
  <c r="BM821" i="29"/>
  <c r="BL821" i="29"/>
  <c r="AJ821" i="29"/>
  <c r="AI821" i="29"/>
  <c r="AF821" i="29"/>
  <c r="AE821" i="29"/>
  <c r="AR813" i="29"/>
  <c r="AN813" i="29"/>
  <c r="AJ813" i="29"/>
  <c r="AF813" i="29"/>
  <c r="AB813" i="29"/>
  <c r="X813" i="29"/>
  <c r="T813" i="29"/>
  <c r="P813" i="29"/>
  <c r="L813" i="29"/>
  <c r="H813" i="29"/>
  <c r="AR801" i="29"/>
  <c r="AR804" i="29" s="1"/>
  <c r="AQ801" i="29"/>
  <c r="AQ804" i="29" s="1"/>
  <c r="AP801" i="29"/>
  <c r="AP804" i="29" s="1"/>
  <c r="AO801" i="29"/>
  <c r="AO804" i="29" s="1"/>
  <c r="AN801" i="29"/>
  <c r="AN804" i="29" s="1"/>
  <c r="AM801" i="29"/>
  <c r="AM804" i="29" s="1"/>
  <c r="AL801" i="29"/>
  <c r="AL804" i="29" s="1"/>
  <c r="AK801" i="29"/>
  <c r="AK804" i="29" s="1"/>
  <c r="AJ801" i="29"/>
  <c r="AJ804" i="29" s="1"/>
  <c r="AI801" i="29"/>
  <c r="AI804" i="29" s="1"/>
  <c r="AH801" i="29"/>
  <c r="AH804" i="29" s="1"/>
  <c r="AG801" i="29"/>
  <c r="AG804" i="29" s="1"/>
  <c r="AF801" i="29"/>
  <c r="AF804" i="29" s="1"/>
  <c r="AE801" i="29"/>
  <c r="AE804" i="29" s="1"/>
  <c r="AD801" i="29"/>
  <c r="AD804" i="29" s="1"/>
  <c r="AC801" i="29"/>
  <c r="AC804" i="29" s="1"/>
  <c r="AR793" i="29"/>
  <c r="AR796" i="29" s="1"/>
  <c r="AQ793" i="29"/>
  <c r="AQ796" i="29" s="1"/>
  <c r="AP793" i="29"/>
  <c r="AP796" i="29" s="1"/>
  <c r="AO793" i="29"/>
  <c r="AO796" i="29" s="1"/>
  <c r="AN793" i="29"/>
  <c r="AN796" i="29" s="1"/>
  <c r="AM793" i="29"/>
  <c r="AM796" i="29" s="1"/>
  <c r="AL793" i="29"/>
  <c r="AL796" i="29" s="1"/>
  <c r="AK793" i="29"/>
  <c r="AK796" i="29" s="1"/>
  <c r="AJ793" i="29"/>
  <c r="AJ796" i="29" s="1"/>
  <c r="AI793" i="29"/>
  <c r="AI796" i="29" s="1"/>
  <c r="AH793" i="29"/>
  <c r="AH796" i="29" s="1"/>
  <c r="AG793" i="29"/>
  <c r="AG796" i="29" s="1"/>
  <c r="AF793" i="29"/>
  <c r="AF796" i="29" s="1"/>
  <c r="AE793" i="29"/>
  <c r="AE796" i="29" s="1"/>
  <c r="AD793" i="29"/>
  <c r="AD796" i="29" s="1"/>
  <c r="AC793" i="29"/>
  <c r="AC796" i="29" s="1"/>
  <c r="AB793" i="29"/>
  <c r="AB796" i="29" s="1"/>
  <c r="AR785" i="29"/>
  <c r="AR788" i="29" s="1"/>
  <c r="AQ785" i="29"/>
  <c r="AQ788" i="29" s="1"/>
  <c r="AP785" i="29"/>
  <c r="AP788" i="29" s="1"/>
  <c r="AO785" i="29"/>
  <c r="AO788" i="29" s="1"/>
  <c r="AN785" i="29"/>
  <c r="AN788" i="29" s="1"/>
  <c r="AM785" i="29"/>
  <c r="AM788" i="29" s="1"/>
  <c r="AL785" i="29"/>
  <c r="AL788" i="29" s="1"/>
  <c r="AK785" i="29"/>
  <c r="AK788" i="29" s="1"/>
  <c r="AJ785" i="29"/>
  <c r="AJ788" i="29" s="1"/>
  <c r="AI785" i="29"/>
  <c r="AI788" i="29" s="1"/>
  <c r="AH785" i="29"/>
  <c r="AH788" i="29" s="1"/>
  <c r="AG785" i="29"/>
  <c r="AG788" i="29" s="1"/>
  <c r="AF785" i="29"/>
  <c r="AF788" i="29" s="1"/>
  <c r="AE785" i="29"/>
  <c r="AE788" i="29" s="1"/>
  <c r="AD785" i="29"/>
  <c r="AD788" i="29" s="1"/>
  <c r="AC785" i="29"/>
  <c r="AC788" i="29" s="1"/>
  <c r="AR779" i="29"/>
  <c r="AN779" i="29"/>
  <c r="AR770" i="29"/>
  <c r="AQ770" i="29"/>
  <c r="AP770" i="29"/>
  <c r="AO770" i="29"/>
  <c r="AN770" i="29"/>
  <c r="AR761" i="29"/>
  <c r="AQ761" i="29"/>
  <c r="AP761" i="29"/>
  <c r="AO761" i="29"/>
  <c r="AN761" i="29"/>
  <c r="AR752" i="29"/>
  <c r="AQ752" i="29"/>
  <c r="AP752" i="29"/>
  <c r="AO752" i="29"/>
  <c r="AN752" i="29"/>
  <c r="AR743" i="29"/>
  <c r="AQ743" i="29"/>
  <c r="AP743" i="29"/>
  <c r="AO743" i="29"/>
  <c r="AN743" i="29"/>
  <c r="AR732" i="29"/>
  <c r="AN732" i="29"/>
  <c r="AJ732" i="29"/>
  <c r="AF732" i="29"/>
  <c r="BN730" i="29"/>
  <c r="BM730" i="29"/>
  <c r="BL730" i="29"/>
  <c r="BL733" i="29" s="1"/>
  <c r="AQ730" i="29"/>
  <c r="AQ733" i="29" s="1"/>
  <c r="AP730" i="29"/>
  <c r="AP733" i="29" s="1"/>
  <c r="AO730" i="29"/>
  <c r="AO733" i="29" s="1"/>
  <c r="AM730" i="29"/>
  <c r="AM733" i="29" s="1"/>
  <c r="AL730" i="29"/>
  <c r="AL733" i="29" s="1"/>
  <c r="AK730" i="29"/>
  <c r="AK733" i="29" s="1"/>
  <c r="AI730" i="29"/>
  <c r="AI733" i="29" s="1"/>
  <c r="AH730" i="29"/>
  <c r="AH733" i="29" s="1"/>
  <c r="AG730" i="29"/>
  <c r="AG733" i="29" s="1"/>
  <c r="AE730" i="29"/>
  <c r="AE733" i="29" s="1"/>
  <c r="AD730" i="29"/>
  <c r="AD733" i="29" s="1"/>
  <c r="AC730" i="29"/>
  <c r="AC733" i="29" s="1"/>
  <c r="AR729" i="29"/>
  <c r="AN729" i="29"/>
  <c r="AJ729" i="29"/>
  <c r="AF729" i="29"/>
  <c r="AR728" i="29"/>
  <c r="AN728" i="29"/>
  <c r="AJ728" i="29"/>
  <c r="AF728" i="29"/>
  <c r="AR726" i="29"/>
  <c r="AN726" i="29"/>
  <c r="AJ726" i="29"/>
  <c r="AF726" i="29"/>
  <c r="BN723" i="29"/>
  <c r="BM723" i="29"/>
  <c r="BL723" i="29"/>
  <c r="BK723" i="29"/>
  <c r="BJ723" i="29"/>
  <c r="BI723" i="29"/>
  <c r="BH723" i="29"/>
  <c r="BG723" i="29"/>
  <c r="BF723" i="29"/>
  <c r="AQ723" i="29"/>
  <c r="AP723" i="29"/>
  <c r="AO723" i="29"/>
  <c r="AM723" i="29"/>
  <c r="AL723" i="29"/>
  <c r="AK723" i="29"/>
  <c r="AI723" i="29"/>
  <c r="AH723" i="29"/>
  <c r="AG723" i="29"/>
  <c r="AE723" i="29"/>
  <c r="AD723" i="29"/>
  <c r="AC723" i="29"/>
  <c r="AA723" i="29"/>
  <c r="Z723" i="29"/>
  <c r="Y723" i="29"/>
  <c r="W723" i="29"/>
  <c r="V723" i="29"/>
  <c r="U723" i="29"/>
  <c r="S723" i="29"/>
  <c r="R723" i="29"/>
  <c r="Q723" i="29"/>
  <c r="O723" i="29"/>
  <c r="N723" i="29"/>
  <c r="M723" i="29"/>
  <c r="K723" i="29"/>
  <c r="J723" i="29"/>
  <c r="I723" i="29"/>
  <c r="G723" i="29"/>
  <c r="F723" i="29"/>
  <c r="E723" i="29"/>
  <c r="AR707" i="29"/>
  <c r="AR710" i="29" s="1"/>
  <c r="AR718" i="29" s="1"/>
  <c r="AN707" i="29"/>
  <c r="AN710" i="29" s="1"/>
  <c r="AN718" i="29" s="1"/>
  <c r="AJ707" i="29"/>
  <c r="AJ710" i="29" s="1"/>
  <c r="AJ718" i="29" s="1"/>
  <c r="AF707" i="29"/>
  <c r="AF710" i="29" s="1"/>
  <c r="AF718" i="29" s="1"/>
  <c r="AB707" i="29"/>
  <c r="AB710" i="29" s="1"/>
  <c r="AB718" i="29" s="1"/>
  <c r="X707" i="29"/>
  <c r="X710" i="29" s="1"/>
  <c r="X718" i="29" s="1"/>
  <c r="T707" i="29"/>
  <c r="T710" i="29" s="1"/>
  <c r="T718" i="29" s="1"/>
  <c r="P707" i="29"/>
  <c r="P710" i="29" s="1"/>
  <c r="P718" i="29" s="1"/>
  <c r="L707" i="29"/>
  <c r="L710" i="29" s="1"/>
  <c r="L718" i="29" s="1"/>
  <c r="H707" i="29"/>
  <c r="H710" i="29" s="1"/>
  <c r="H718" i="29" s="1"/>
  <c r="AR692" i="29"/>
  <c r="AN692" i="29"/>
  <c r="AJ692" i="29"/>
  <c r="AF692" i="29"/>
  <c r="AB692" i="29"/>
  <c r="X692" i="29"/>
  <c r="T692" i="29"/>
  <c r="P692" i="29"/>
  <c r="L692" i="29"/>
  <c r="H692" i="29"/>
  <c r="AR683" i="29"/>
  <c r="AN683" i="29"/>
  <c r="AJ683" i="29"/>
  <c r="AR678" i="29"/>
  <c r="AN678" i="29"/>
  <c r="AJ678" i="29"/>
  <c r="AF678" i="29"/>
  <c r="AB678" i="29"/>
  <c r="X678" i="29"/>
  <c r="T678" i="29"/>
  <c r="P678" i="29"/>
  <c r="L678" i="29"/>
  <c r="H678" i="29"/>
  <c r="AR673" i="29"/>
  <c r="AN673" i="29"/>
  <c r="AJ673" i="29"/>
  <c r="AF673" i="29"/>
  <c r="AB673" i="29"/>
  <c r="X673" i="29"/>
  <c r="T673" i="29"/>
  <c r="P673" i="29"/>
  <c r="L673" i="29"/>
  <c r="H673" i="29"/>
  <c r="AR668" i="29"/>
  <c r="AN668" i="29"/>
  <c r="AJ668" i="29"/>
  <c r="AF668" i="29"/>
  <c r="AB668" i="29"/>
  <c r="X668" i="29"/>
  <c r="T668" i="29"/>
  <c r="P668" i="29"/>
  <c r="L668" i="29"/>
  <c r="H668" i="29"/>
  <c r="AR663" i="29"/>
  <c r="AN663" i="29"/>
  <c r="AJ663" i="29"/>
  <c r="AF663" i="29"/>
  <c r="AB663" i="29"/>
  <c r="X663" i="29"/>
  <c r="T663" i="29"/>
  <c r="P663" i="29"/>
  <c r="L663" i="29"/>
  <c r="H663" i="29"/>
  <c r="BN656" i="29"/>
  <c r="BM656" i="29"/>
  <c r="BL656" i="29"/>
  <c r="BK656" i="29"/>
  <c r="BJ656" i="29"/>
  <c r="BI656" i="29"/>
  <c r="BH656" i="29"/>
  <c r="BG656" i="29"/>
  <c r="BF656" i="29"/>
  <c r="BN642" i="29"/>
  <c r="BM642" i="29"/>
  <c r="BL642" i="29"/>
  <c r="BK642" i="29"/>
  <c r="BJ642" i="29"/>
  <c r="BI642" i="29"/>
  <c r="BH642" i="29"/>
  <c r="BG642" i="29"/>
  <c r="BF642" i="29"/>
  <c r="BK635" i="29"/>
  <c r="BJ635" i="29"/>
  <c r="BI635" i="29"/>
  <c r="BH635" i="29"/>
  <c r="BG635" i="29"/>
  <c r="BF635" i="29"/>
  <c r="BK631" i="29"/>
  <c r="BJ631" i="29"/>
  <c r="BI631" i="29"/>
  <c r="BH631" i="29"/>
  <c r="BG631" i="29"/>
  <c r="BF631" i="29"/>
  <c r="BN627" i="29"/>
  <c r="BM627" i="29"/>
  <c r="BL627" i="29"/>
  <c r="BN622" i="29"/>
  <c r="BM622" i="29"/>
  <c r="BL622" i="29"/>
  <c r="BN617" i="29"/>
  <c r="BM617" i="29"/>
  <c r="BL617" i="29"/>
  <c r="AR607" i="29"/>
  <c r="AR611" i="29" s="1"/>
  <c r="AQ607" i="29"/>
  <c r="AQ611" i="29" s="1"/>
  <c r="AP607" i="29"/>
  <c r="AP611" i="29" s="1"/>
  <c r="AO607" i="29"/>
  <c r="AO611" i="29" s="1"/>
  <c r="AN607" i="29"/>
  <c r="AN611" i="29" s="1"/>
  <c r="AM607" i="29"/>
  <c r="AM611" i="29" s="1"/>
  <c r="AL607" i="29"/>
  <c r="AL611" i="29" s="1"/>
  <c r="AK607" i="29"/>
  <c r="AK611" i="29" s="1"/>
  <c r="AJ607" i="29"/>
  <c r="AJ611" i="29" s="1"/>
  <c r="AI607" i="29"/>
  <c r="AI611" i="29" s="1"/>
  <c r="AH607" i="29"/>
  <c r="AH611" i="29" s="1"/>
  <c r="AG607" i="29"/>
  <c r="AG611" i="29" s="1"/>
  <c r="AF607" i="29"/>
  <c r="AF611" i="29" s="1"/>
  <c r="AE607" i="29"/>
  <c r="AE611" i="29" s="1"/>
  <c r="AD607" i="29"/>
  <c r="AD611" i="29" s="1"/>
  <c r="AC607" i="29"/>
  <c r="AC611" i="29" s="1"/>
  <c r="AB607" i="29"/>
  <c r="AB611" i="29" s="1"/>
  <c r="AA607" i="29"/>
  <c r="AA611" i="29" s="1"/>
  <c r="Z607" i="29"/>
  <c r="Z611" i="29" s="1"/>
  <c r="Y607" i="29"/>
  <c r="Y611" i="29" s="1"/>
  <c r="X607" i="29"/>
  <c r="X611" i="29" s="1"/>
  <c r="W607" i="29"/>
  <c r="W611" i="29" s="1"/>
  <c r="V607" i="29"/>
  <c r="V611" i="29" s="1"/>
  <c r="U607" i="29"/>
  <c r="U611" i="29" s="1"/>
  <c r="T607" i="29"/>
  <c r="T611" i="29" s="1"/>
  <c r="S607" i="29"/>
  <c r="S611" i="29" s="1"/>
  <c r="R607" i="29"/>
  <c r="R611" i="29" s="1"/>
  <c r="Q607" i="29"/>
  <c r="Q611" i="29" s="1"/>
  <c r="P607" i="29"/>
  <c r="P611" i="29" s="1"/>
  <c r="O607" i="29"/>
  <c r="O611" i="29" s="1"/>
  <c r="N607" i="29"/>
  <c r="N611" i="29" s="1"/>
  <c r="M607" i="29"/>
  <c r="M611" i="29" s="1"/>
  <c r="L607" i="29"/>
  <c r="L611" i="29" s="1"/>
  <c r="K607" i="29"/>
  <c r="K611" i="29" s="1"/>
  <c r="J607" i="29"/>
  <c r="J611" i="29" s="1"/>
  <c r="I607" i="29"/>
  <c r="I611" i="29" s="1"/>
  <c r="H607" i="29"/>
  <c r="H611" i="29" s="1"/>
  <c r="G607" i="29"/>
  <c r="G611" i="29" s="1"/>
  <c r="F607" i="29"/>
  <c r="F611" i="29" s="1"/>
  <c r="E607" i="29"/>
  <c r="E611" i="29" s="1"/>
  <c r="AR562" i="29"/>
  <c r="AR565" i="29" s="1"/>
  <c r="AN562" i="29"/>
  <c r="AN565" i="29" s="1"/>
  <c r="AJ562" i="29"/>
  <c r="AJ565" i="29" s="1"/>
  <c r="AF562" i="29"/>
  <c r="AF565" i="29" s="1"/>
  <c r="AB562" i="29"/>
  <c r="AB565" i="29" s="1"/>
  <c r="X562" i="29"/>
  <c r="X565" i="29" s="1"/>
  <c r="T562" i="29"/>
  <c r="T565" i="29" s="1"/>
  <c r="P562" i="29"/>
  <c r="P565" i="29" s="1"/>
  <c r="L562" i="29"/>
  <c r="L565" i="29" s="1"/>
  <c r="H562" i="29"/>
  <c r="H565" i="29" s="1"/>
  <c r="AR533" i="29"/>
  <c r="AR541" i="29" s="1"/>
  <c r="AQ533" i="29"/>
  <c r="AQ541" i="29" s="1"/>
  <c r="AP533" i="29"/>
  <c r="AP541" i="29" s="1"/>
  <c r="AO533" i="29"/>
  <c r="AO541" i="29" s="1"/>
  <c r="AN533" i="29"/>
  <c r="AN537" i="29" s="1"/>
  <c r="AM533" i="29"/>
  <c r="AM537" i="29" s="1"/>
  <c r="AL533" i="29"/>
  <c r="AL537" i="29" s="1"/>
  <c r="AK533" i="29"/>
  <c r="AK541" i="29" s="1"/>
  <c r="AJ533" i="29"/>
  <c r="AJ541" i="29" s="1"/>
  <c r="AI533" i="29"/>
  <c r="AI541" i="29" s="1"/>
  <c r="AH533" i="29"/>
  <c r="AH541" i="29" s="1"/>
  <c r="AG533" i="29"/>
  <c r="AG541" i="29" s="1"/>
  <c r="AF533" i="29"/>
  <c r="AF537" i="29" s="1"/>
  <c r="AE533" i="29"/>
  <c r="AE537" i="29" s="1"/>
  <c r="AD533" i="29"/>
  <c r="AD541" i="29" s="1"/>
  <c r="AC533" i="29"/>
  <c r="AC541" i="29" s="1"/>
  <c r="AB533" i="29"/>
  <c r="AA533" i="29"/>
  <c r="Z533" i="29"/>
  <c r="Y533" i="29"/>
  <c r="X533" i="29"/>
  <c r="W533" i="29"/>
  <c r="V533" i="29"/>
  <c r="U533" i="29"/>
  <c r="T533" i="29"/>
  <c r="S533" i="29"/>
  <c r="R533" i="29"/>
  <c r="Q533" i="29"/>
  <c r="P533" i="29"/>
  <c r="O533" i="29"/>
  <c r="N533" i="29"/>
  <c r="M533" i="29"/>
  <c r="L533" i="29"/>
  <c r="K533" i="29"/>
  <c r="J533" i="29"/>
  <c r="I533" i="29"/>
  <c r="H533" i="29"/>
  <c r="G533" i="29"/>
  <c r="F533" i="29"/>
  <c r="E533" i="29"/>
  <c r="AR514" i="29"/>
  <c r="AQ514" i="29"/>
  <c r="AP514" i="29"/>
  <c r="AO514" i="29"/>
  <c r="AN514" i="29"/>
  <c r="AM514" i="29"/>
  <c r="AL514" i="29"/>
  <c r="AK514" i="29"/>
  <c r="AJ514" i="29"/>
  <c r="AI514" i="29"/>
  <c r="AH514" i="29"/>
  <c r="AG514" i="29"/>
  <c r="AF514" i="29"/>
  <c r="AE514" i="29"/>
  <c r="AD514" i="29"/>
  <c r="AC514" i="29"/>
  <c r="AB514" i="29"/>
  <c r="AA514" i="29"/>
  <c r="Z514" i="29"/>
  <c r="Y514" i="29"/>
  <c r="X514" i="29"/>
  <c r="W514" i="29"/>
  <c r="V514" i="29"/>
  <c r="U514" i="29"/>
  <c r="T514" i="29"/>
  <c r="S514" i="29"/>
  <c r="R514" i="29"/>
  <c r="Q514" i="29"/>
  <c r="P514" i="29"/>
  <c r="O514" i="29"/>
  <c r="N514" i="29"/>
  <c r="M514" i="29"/>
  <c r="L514" i="29"/>
  <c r="K514" i="29"/>
  <c r="J514" i="29"/>
  <c r="I514" i="29"/>
  <c r="H514" i="29"/>
  <c r="AR509" i="29"/>
  <c r="AQ509" i="29"/>
  <c r="AP509" i="29"/>
  <c r="AO509" i="29"/>
  <c r="AN509" i="29"/>
  <c r="AM509" i="29"/>
  <c r="AL509" i="29"/>
  <c r="AK509" i="29"/>
  <c r="AJ509" i="29"/>
  <c r="AI509" i="29"/>
  <c r="AH509" i="29"/>
  <c r="AG509" i="29"/>
  <c r="AF509" i="29"/>
  <c r="AE509" i="29"/>
  <c r="AD509" i="29"/>
  <c r="AC509" i="29"/>
  <c r="AR504" i="29"/>
  <c r="AQ504" i="29"/>
  <c r="AP504" i="29"/>
  <c r="AO504" i="29"/>
  <c r="AN504" i="29"/>
  <c r="AM504" i="29"/>
  <c r="AL504" i="29"/>
  <c r="AK504" i="29"/>
  <c r="AJ504" i="29"/>
  <c r="AI504" i="29"/>
  <c r="AH504" i="29"/>
  <c r="AG504" i="29"/>
  <c r="AF504" i="29"/>
  <c r="AE504" i="29"/>
  <c r="AD504" i="29"/>
  <c r="AC504" i="29"/>
  <c r="AB504" i="29"/>
  <c r="AA504" i="29"/>
  <c r="Z504" i="29"/>
  <c r="Y504" i="29"/>
  <c r="X504" i="29"/>
  <c r="W504" i="29"/>
  <c r="V504" i="29"/>
  <c r="U504" i="29"/>
  <c r="T504" i="29"/>
  <c r="S504" i="29"/>
  <c r="R504" i="29"/>
  <c r="Q504" i="29"/>
  <c r="P504" i="29"/>
  <c r="O504" i="29"/>
  <c r="N504" i="29"/>
  <c r="M504" i="29"/>
  <c r="L504" i="29"/>
  <c r="K504" i="29"/>
  <c r="J504" i="29"/>
  <c r="I504" i="29"/>
  <c r="H504" i="29"/>
  <c r="AR500" i="29"/>
  <c r="AQ500" i="29"/>
  <c r="AP500" i="29"/>
  <c r="AO500" i="29"/>
  <c r="AN500" i="29"/>
  <c r="AM500" i="29"/>
  <c r="AL500" i="29"/>
  <c r="AK500" i="29"/>
  <c r="AJ500" i="29"/>
  <c r="AI500" i="29"/>
  <c r="AH500" i="29"/>
  <c r="AG500" i="29"/>
  <c r="AF500" i="29"/>
  <c r="AE500" i="29"/>
  <c r="AD500" i="29"/>
  <c r="AC500" i="29"/>
  <c r="AB500" i="29"/>
  <c r="AA500" i="29"/>
  <c r="Z500" i="29"/>
  <c r="Y500" i="29"/>
  <c r="X500" i="29"/>
  <c r="W500" i="29"/>
  <c r="V500" i="29"/>
  <c r="U500" i="29"/>
  <c r="T500" i="29"/>
  <c r="S500" i="29"/>
  <c r="R500" i="29"/>
  <c r="Q500" i="29"/>
  <c r="P500" i="29"/>
  <c r="O500" i="29"/>
  <c r="N500" i="29"/>
  <c r="M500" i="29"/>
  <c r="L500" i="29"/>
  <c r="K500" i="29"/>
  <c r="J500" i="29"/>
  <c r="I500" i="29"/>
  <c r="H500" i="29"/>
  <c r="G500" i="29"/>
  <c r="F500" i="29"/>
  <c r="E500" i="29"/>
  <c r="AR495" i="29"/>
  <c r="AQ495" i="29"/>
  <c r="AP495" i="29"/>
  <c r="AO495" i="29"/>
  <c r="AN495" i="29"/>
  <c r="AM495" i="29"/>
  <c r="AL495" i="29"/>
  <c r="AK495" i="29"/>
  <c r="AJ495" i="29"/>
  <c r="AI495" i="29"/>
  <c r="AH495" i="29"/>
  <c r="AG495" i="29"/>
  <c r="AF495" i="29"/>
  <c r="AE495" i="29"/>
  <c r="AD495" i="29"/>
  <c r="AC495" i="29"/>
  <c r="AB495" i="29"/>
  <c r="AA495" i="29"/>
  <c r="Z495" i="29"/>
  <c r="Y495" i="29"/>
  <c r="X495" i="29"/>
  <c r="BN483" i="29"/>
  <c r="BM483" i="29"/>
  <c r="BL483" i="29"/>
  <c r="BK483" i="29"/>
  <c r="BJ483" i="29"/>
  <c r="BI483" i="29"/>
  <c r="BH483" i="29"/>
  <c r="BG483" i="29"/>
  <c r="BF483" i="29"/>
  <c r="AR483" i="29"/>
  <c r="AQ483" i="29"/>
  <c r="AP483" i="29"/>
  <c r="AO483" i="29"/>
  <c r="AN483" i="29"/>
  <c r="AM483" i="29"/>
  <c r="AL483" i="29"/>
  <c r="AK483" i="29"/>
  <c r="AJ483" i="29"/>
  <c r="AI483" i="29"/>
  <c r="AH483" i="29"/>
  <c r="AG483" i="29"/>
  <c r="AF483" i="29"/>
  <c r="AE483" i="29"/>
  <c r="AD483" i="29"/>
  <c r="AC483" i="29"/>
  <c r="AB483" i="29"/>
  <c r="AA483" i="29"/>
  <c r="Z483" i="29"/>
  <c r="Y483" i="29"/>
  <c r="X483" i="29"/>
  <c r="W483" i="29"/>
  <c r="V483" i="29"/>
  <c r="U483" i="29"/>
  <c r="T483" i="29"/>
  <c r="S483" i="29"/>
  <c r="R483" i="29"/>
  <c r="Q483" i="29"/>
  <c r="P483" i="29"/>
  <c r="O483" i="29"/>
  <c r="N483" i="29"/>
  <c r="M483" i="29"/>
  <c r="L483" i="29"/>
  <c r="K483" i="29"/>
  <c r="J483" i="29"/>
  <c r="I483" i="29"/>
  <c r="H483" i="29"/>
  <c r="G483" i="29"/>
  <c r="F483" i="29"/>
  <c r="E483" i="29"/>
  <c r="H108" i="1"/>
  <c r="H106" i="1" s="1"/>
  <c r="BN470" i="29"/>
  <c r="G108" i="1" s="1"/>
  <c r="G106" i="1" s="1"/>
  <c r="BM470" i="29"/>
  <c r="F108" i="1" s="1"/>
  <c r="F106" i="1" s="1"/>
  <c r="BL470" i="29"/>
  <c r="E108" i="1" s="1"/>
  <c r="E106" i="1" s="1"/>
  <c r="BK470" i="29"/>
  <c r="D108" i="1" s="1"/>
  <c r="D106" i="1" s="1"/>
  <c r="BJ470" i="29"/>
  <c r="BI470" i="29"/>
  <c r="BH470" i="29"/>
  <c r="BG470" i="29"/>
  <c r="BF470" i="29"/>
  <c r="AR470" i="29"/>
  <c r="AQ470" i="29"/>
  <c r="AP470" i="29"/>
  <c r="AO470" i="29"/>
  <c r="AN470" i="29"/>
  <c r="AM470" i="29"/>
  <c r="AL470" i="29"/>
  <c r="AK470" i="29"/>
  <c r="AJ470" i="29"/>
  <c r="AI470" i="29"/>
  <c r="AH470" i="29"/>
  <c r="AG470" i="29"/>
  <c r="AF470" i="29"/>
  <c r="AE470" i="29"/>
  <c r="AD470" i="29"/>
  <c r="AC470" i="29"/>
  <c r="AB470" i="29"/>
  <c r="AA470" i="29"/>
  <c r="Z470" i="29"/>
  <c r="Y470" i="29"/>
  <c r="X470" i="29"/>
  <c r="W470" i="29"/>
  <c r="V470" i="29"/>
  <c r="U470" i="29"/>
  <c r="T470" i="29"/>
  <c r="S470" i="29"/>
  <c r="R470" i="29"/>
  <c r="Q470" i="29"/>
  <c r="P470" i="29"/>
  <c r="O470" i="29"/>
  <c r="N470" i="29"/>
  <c r="M470" i="29"/>
  <c r="L470" i="29"/>
  <c r="K470" i="29"/>
  <c r="J470" i="29"/>
  <c r="I470" i="29"/>
  <c r="H470" i="29"/>
  <c r="G470" i="29"/>
  <c r="F470" i="29"/>
  <c r="E470" i="29"/>
  <c r="BN462" i="29"/>
  <c r="BM462" i="29"/>
  <c r="BL462" i="29"/>
  <c r="BK462" i="29"/>
  <c r="BJ462" i="29"/>
  <c r="BI462" i="29"/>
  <c r="BH462" i="29"/>
  <c r="BG462" i="29"/>
  <c r="BF462" i="29"/>
  <c r="AR462" i="29"/>
  <c r="AQ462" i="29"/>
  <c r="AP462" i="29"/>
  <c r="AO462" i="29"/>
  <c r="AN462" i="29"/>
  <c r="AM462" i="29"/>
  <c r="AL462" i="29"/>
  <c r="AK462" i="29"/>
  <c r="AJ462" i="29"/>
  <c r="AI462" i="29"/>
  <c r="AH462" i="29"/>
  <c r="AG462" i="29"/>
  <c r="AF462" i="29"/>
  <c r="AE462" i="29"/>
  <c r="AD462" i="29"/>
  <c r="AC462" i="29"/>
  <c r="AB462" i="29"/>
  <c r="AA462" i="29"/>
  <c r="Z462" i="29"/>
  <c r="Y462" i="29"/>
  <c r="X462" i="29"/>
  <c r="W462" i="29"/>
  <c r="V462" i="29"/>
  <c r="U462" i="29"/>
  <c r="T462" i="29"/>
  <c r="S462" i="29"/>
  <c r="R462" i="29"/>
  <c r="Q462" i="29"/>
  <c r="P462" i="29"/>
  <c r="O462" i="29"/>
  <c r="N462" i="29"/>
  <c r="M462" i="29"/>
  <c r="L462" i="29"/>
  <c r="K462" i="29"/>
  <c r="J462" i="29"/>
  <c r="I462" i="29"/>
  <c r="H462" i="29"/>
  <c r="G462" i="29"/>
  <c r="F462" i="29"/>
  <c r="E462" i="29"/>
  <c r="H167" i="1"/>
  <c r="BN429" i="29"/>
  <c r="G167" i="1" s="1"/>
  <c r="BM429" i="29"/>
  <c r="F167" i="1" s="1"/>
  <c r="BL429" i="29"/>
  <c r="E167" i="1" s="1"/>
  <c r="BK429" i="29"/>
  <c r="D167" i="1" s="1"/>
  <c r="BJ429" i="29"/>
  <c r="C167" i="1" s="1"/>
  <c r="BI429" i="29"/>
  <c r="BH429" i="29"/>
  <c r="BG429" i="29"/>
  <c r="BF429" i="29"/>
  <c r="AR429" i="29"/>
  <c r="AQ429" i="29"/>
  <c r="AP429" i="29"/>
  <c r="AO429" i="29"/>
  <c r="AN429" i="29"/>
  <c r="AM429" i="29"/>
  <c r="AL429" i="29"/>
  <c r="AK429" i="29"/>
  <c r="AJ429" i="29"/>
  <c r="AI429" i="29"/>
  <c r="AH429" i="29"/>
  <c r="AG429" i="29"/>
  <c r="AF429" i="29"/>
  <c r="AE429" i="29"/>
  <c r="AD429" i="29"/>
  <c r="AC429" i="29"/>
  <c r="AB429" i="29"/>
  <c r="AA429" i="29"/>
  <c r="Z429" i="29"/>
  <c r="Y429" i="29"/>
  <c r="X429" i="29"/>
  <c r="W429" i="29"/>
  <c r="V429" i="29"/>
  <c r="U429" i="29"/>
  <c r="T429" i="29"/>
  <c r="S429" i="29"/>
  <c r="R429" i="29"/>
  <c r="Q429" i="29"/>
  <c r="P429" i="29"/>
  <c r="O429" i="29"/>
  <c r="N429" i="29"/>
  <c r="M429" i="29"/>
  <c r="L429" i="29"/>
  <c r="K429" i="29"/>
  <c r="J429" i="29"/>
  <c r="I429" i="29"/>
  <c r="H429" i="29"/>
  <c r="G429" i="29"/>
  <c r="F429" i="29"/>
  <c r="E429" i="29"/>
  <c r="BN416" i="29"/>
  <c r="BM416" i="29"/>
  <c r="BL416" i="29"/>
  <c r="BK416" i="29"/>
  <c r="BJ416" i="29"/>
  <c r="BI416" i="29"/>
  <c r="BH416" i="29"/>
  <c r="BG416" i="29"/>
  <c r="BF416" i="29"/>
  <c r="AR416" i="29"/>
  <c r="AQ416" i="29"/>
  <c r="AP416" i="29"/>
  <c r="AO416" i="29"/>
  <c r="AN416" i="29"/>
  <c r="AM416" i="29"/>
  <c r="AL416" i="29"/>
  <c r="AK416" i="29"/>
  <c r="AJ416" i="29"/>
  <c r="AI416" i="29"/>
  <c r="AH416" i="29"/>
  <c r="AG416" i="29"/>
  <c r="AF416" i="29"/>
  <c r="AE416" i="29"/>
  <c r="AD416" i="29"/>
  <c r="AC416" i="29"/>
  <c r="AB416" i="29"/>
  <c r="AA416" i="29"/>
  <c r="Z416" i="29"/>
  <c r="Y416" i="29"/>
  <c r="X416" i="29"/>
  <c r="W416" i="29"/>
  <c r="V416" i="29"/>
  <c r="U416" i="29"/>
  <c r="T416" i="29"/>
  <c r="S416" i="29"/>
  <c r="R416" i="29"/>
  <c r="Q416" i="29"/>
  <c r="P416" i="29"/>
  <c r="O416" i="29"/>
  <c r="N416" i="29"/>
  <c r="M416" i="29"/>
  <c r="L416" i="29"/>
  <c r="K416" i="29"/>
  <c r="J416" i="29"/>
  <c r="I416" i="29"/>
  <c r="H416" i="29"/>
  <c r="G416" i="29"/>
  <c r="F416" i="29"/>
  <c r="E416" i="29"/>
  <c r="BN402" i="29"/>
  <c r="BM402" i="29"/>
  <c r="BL402" i="29"/>
  <c r="BK402" i="29"/>
  <c r="BJ402" i="29"/>
  <c r="BI402" i="29"/>
  <c r="BH402" i="29"/>
  <c r="BG402" i="29"/>
  <c r="BF402" i="29"/>
  <c r="AR402" i="29"/>
  <c r="AQ402" i="29"/>
  <c r="AQ409" i="29" s="1"/>
  <c r="AP402" i="29"/>
  <c r="AP409" i="29" s="1"/>
  <c r="AO402" i="29"/>
  <c r="AO409" i="29" s="1"/>
  <c r="AN402" i="29"/>
  <c r="AN409" i="29" s="1"/>
  <c r="AM402" i="29"/>
  <c r="AM409" i="29" s="1"/>
  <c r="AL402" i="29"/>
  <c r="AL409" i="29" s="1"/>
  <c r="AK402" i="29"/>
  <c r="AK409" i="29" s="1"/>
  <c r="AJ402" i="29"/>
  <c r="AJ409" i="29" s="1"/>
  <c r="AI402" i="29"/>
  <c r="AI409" i="29" s="1"/>
  <c r="AH402" i="29"/>
  <c r="AH409" i="29" s="1"/>
  <c r="AG402" i="29"/>
  <c r="AG409" i="29" s="1"/>
  <c r="AF402" i="29"/>
  <c r="AF409" i="29" s="1"/>
  <c r="AE402" i="29"/>
  <c r="AE409" i="29" s="1"/>
  <c r="AD402" i="29"/>
  <c r="AD409" i="29" s="1"/>
  <c r="AC402" i="29"/>
  <c r="AC409" i="29" s="1"/>
  <c r="AB402" i="29"/>
  <c r="BK409" i="29" s="1"/>
  <c r="AA402" i="29"/>
  <c r="AA409" i="29" s="1"/>
  <c r="Z402" i="29"/>
  <c r="Z409" i="29" s="1"/>
  <c r="Y402" i="29"/>
  <c r="Y409" i="29" s="1"/>
  <c r="X402" i="29"/>
  <c r="W402" i="29"/>
  <c r="W409" i="29" s="1"/>
  <c r="V402" i="29"/>
  <c r="V409" i="29" s="1"/>
  <c r="U402" i="29"/>
  <c r="U409" i="29" s="1"/>
  <c r="T402" i="29"/>
  <c r="BI409" i="29" s="1"/>
  <c r="S402" i="29"/>
  <c r="S409" i="29" s="1"/>
  <c r="R402" i="29"/>
  <c r="R409" i="29" s="1"/>
  <c r="Q402" i="29"/>
  <c r="Q409" i="29" s="1"/>
  <c r="P402" i="29"/>
  <c r="P409" i="29" s="1"/>
  <c r="O402" i="29"/>
  <c r="O409" i="29" s="1"/>
  <c r="N402" i="29"/>
  <c r="N409" i="29" s="1"/>
  <c r="M402" i="29"/>
  <c r="M409" i="29" s="1"/>
  <c r="L402" i="29"/>
  <c r="BG409" i="29" s="1"/>
  <c r="K402" i="29"/>
  <c r="K409" i="29" s="1"/>
  <c r="J402" i="29"/>
  <c r="J409" i="29" s="1"/>
  <c r="I402" i="29"/>
  <c r="I409" i="29" s="1"/>
  <c r="H402" i="29"/>
  <c r="H409" i="29" s="1"/>
  <c r="G402" i="29"/>
  <c r="G409" i="29" s="1"/>
  <c r="F402" i="29"/>
  <c r="F409" i="29" s="1"/>
  <c r="E402" i="29"/>
  <c r="E409" i="29" s="1"/>
  <c r="AG391" i="29"/>
  <c r="AR387" i="29"/>
  <c r="AN387" i="29"/>
  <c r="AJ387" i="29"/>
  <c r="AF387" i="29"/>
  <c r="AR386" i="29"/>
  <c r="AN386" i="29"/>
  <c r="AJ386" i="29"/>
  <c r="AF386" i="29"/>
  <c r="AB386" i="29"/>
  <c r="BN384" i="29"/>
  <c r="BM384" i="29"/>
  <c r="BL384" i="29"/>
  <c r="BK384" i="29"/>
  <c r="BJ384" i="29"/>
  <c r="BI384" i="29"/>
  <c r="BH384" i="29"/>
  <c r="BG384" i="29"/>
  <c r="AR384" i="29"/>
  <c r="AQ384" i="29"/>
  <c r="AP384" i="29"/>
  <c r="AO384" i="29"/>
  <c r="AN384" i="29"/>
  <c r="AM384" i="29"/>
  <c r="AL384" i="29"/>
  <c r="AK384" i="29"/>
  <c r="AJ384" i="29"/>
  <c r="AI384" i="29"/>
  <c r="AH384" i="29"/>
  <c r="AG384" i="29"/>
  <c r="AF384" i="29"/>
  <c r="AE384" i="29"/>
  <c r="AD384" i="29"/>
  <c r="AC384" i="29"/>
  <c r="AB384" i="29"/>
  <c r="AA384" i="29"/>
  <c r="Z384" i="29"/>
  <c r="Y384" i="29"/>
  <c r="X384" i="29"/>
  <c r="W384" i="29"/>
  <c r="V384" i="29"/>
  <c r="U384" i="29"/>
  <c r="T384" i="29"/>
  <c r="S384" i="29"/>
  <c r="R384" i="29"/>
  <c r="Q384" i="29"/>
  <c r="O384" i="29"/>
  <c r="N384" i="29"/>
  <c r="M384" i="29"/>
  <c r="K384" i="29"/>
  <c r="J384" i="29"/>
  <c r="I384" i="29"/>
  <c r="G384" i="29"/>
  <c r="F384" i="29"/>
  <c r="E384" i="29"/>
  <c r="BN362" i="29"/>
  <c r="BM362" i="29"/>
  <c r="BL362" i="29"/>
  <c r="BK362" i="29"/>
  <c r="BJ362" i="29"/>
  <c r="BI362" i="29"/>
  <c r="BH362" i="29"/>
  <c r="BG362" i="29"/>
  <c r="BF362" i="29"/>
  <c r="AR362" i="29"/>
  <c r="AQ362" i="29"/>
  <c r="AP362" i="29"/>
  <c r="AO362" i="29"/>
  <c r="AN362" i="29"/>
  <c r="AM362" i="29"/>
  <c r="AL362" i="29"/>
  <c r="AK362" i="29"/>
  <c r="AJ362" i="29"/>
  <c r="AI362" i="29"/>
  <c r="AH362" i="29"/>
  <c r="AG362" i="29"/>
  <c r="AF362" i="29"/>
  <c r="AE362" i="29"/>
  <c r="AD362" i="29"/>
  <c r="AC362" i="29"/>
  <c r="AB362" i="29"/>
  <c r="AA362" i="29"/>
  <c r="Z362" i="29"/>
  <c r="Y362" i="29"/>
  <c r="X362" i="29"/>
  <c r="W362" i="29"/>
  <c r="V362" i="29"/>
  <c r="U362" i="29"/>
  <c r="T362" i="29"/>
  <c r="S362" i="29"/>
  <c r="R362" i="29"/>
  <c r="Q362" i="29"/>
  <c r="P362" i="29"/>
  <c r="O362" i="29"/>
  <c r="N362" i="29"/>
  <c r="M362" i="29"/>
  <c r="L362" i="29"/>
  <c r="K362" i="29"/>
  <c r="J362" i="29"/>
  <c r="I362" i="29"/>
  <c r="H362" i="29"/>
  <c r="G362" i="29"/>
  <c r="F362" i="29"/>
  <c r="E362" i="29"/>
  <c r="BN355" i="29"/>
  <c r="BM355" i="29"/>
  <c r="BL355" i="29"/>
  <c r="BK355" i="29"/>
  <c r="BJ355" i="29"/>
  <c r="BI355" i="29"/>
  <c r="BH355" i="29"/>
  <c r="BG355" i="29"/>
  <c r="BF355" i="29"/>
  <c r="AR355" i="29"/>
  <c r="AQ355" i="29"/>
  <c r="AP355" i="29"/>
  <c r="AO355" i="29"/>
  <c r="AN355" i="29"/>
  <c r="AM355" i="29"/>
  <c r="AL355" i="29"/>
  <c r="AK355" i="29"/>
  <c r="AJ355" i="29"/>
  <c r="AI355" i="29"/>
  <c r="AH355" i="29"/>
  <c r="AG355" i="29"/>
  <c r="AF355" i="29"/>
  <c r="AE355" i="29"/>
  <c r="AD355" i="29"/>
  <c r="AC355" i="29"/>
  <c r="AB355" i="29"/>
  <c r="AA355" i="29"/>
  <c r="Z355" i="29"/>
  <c r="Y355" i="29"/>
  <c r="X355" i="29"/>
  <c r="W355" i="29"/>
  <c r="V355" i="29"/>
  <c r="U355" i="29"/>
  <c r="T355" i="29"/>
  <c r="S355" i="29"/>
  <c r="R355" i="29"/>
  <c r="Q355" i="29"/>
  <c r="P355" i="29"/>
  <c r="O355" i="29"/>
  <c r="N355" i="29"/>
  <c r="M355" i="29"/>
  <c r="L355" i="29"/>
  <c r="K355" i="29"/>
  <c r="J355" i="29"/>
  <c r="I355" i="29"/>
  <c r="H355" i="29"/>
  <c r="G355" i="29"/>
  <c r="F355" i="29"/>
  <c r="E355" i="29"/>
  <c r="BN346" i="29"/>
  <c r="BM346" i="29"/>
  <c r="BL346" i="29"/>
  <c r="BL347" i="29" s="1"/>
  <c r="BK346" i="29"/>
  <c r="BK347" i="29" s="1"/>
  <c r="BJ346" i="29"/>
  <c r="BJ347" i="29" s="1"/>
  <c r="BI346" i="29"/>
  <c r="BH346" i="29"/>
  <c r="BG346" i="29"/>
  <c r="BF346" i="29"/>
  <c r="AR346" i="29"/>
  <c r="AQ346" i="29"/>
  <c r="AP346" i="29"/>
  <c r="AO346" i="29"/>
  <c r="AN346" i="29"/>
  <c r="AM346" i="29"/>
  <c r="AL346" i="29"/>
  <c r="AK346" i="29"/>
  <c r="AJ346" i="29"/>
  <c r="AI346" i="29"/>
  <c r="AH346" i="29"/>
  <c r="AG346" i="29"/>
  <c r="AF346" i="29"/>
  <c r="AE346" i="29"/>
  <c r="AD346" i="29"/>
  <c r="AC346" i="29"/>
  <c r="AB346" i="29"/>
  <c r="AA346" i="29"/>
  <c r="Z346" i="29"/>
  <c r="Y346" i="29"/>
  <c r="X346" i="29"/>
  <c r="W346" i="29"/>
  <c r="V346" i="29"/>
  <c r="U346" i="29"/>
  <c r="T346" i="29"/>
  <c r="S346" i="29"/>
  <c r="R346" i="29"/>
  <c r="Q346" i="29"/>
  <c r="P346" i="29"/>
  <c r="O346" i="29"/>
  <c r="N346" i="29"/>
  <c r="M346" i="29"/>
  <c r="L346" i="29"/>
  <c r="K346" i="29"/>
  <c r="J346" i="29"/>
  <c r="I346" i="29"/>
  <c r="H346" i="29"/>
  <c r="G346" i="29"/>
  <c r="F346" i="29"/>
  <c r="E346" i="29"/>
  <c r="AR336" i="29"/>
  <c r="AN336" i="29"/>
  <c r="AJ336" i="29"/>
  <c r="AF336" i="29"/>
  <c r="AB336" i="29"/>
  <c r="X336" i="29"/>
  <c r="T336" i="29"/>
  <c r="P336" i="29"/>
  <c r="L336" i="29"/>
  <c r="H336" i="29"/>
  <c r="BN330" i="29"/>
  <c r="BM330" i="29"/>
  <c r="BL330" i="29"/>
  <c r="BK330" i="29"/>
  <c r="BJ330" i="29"/>
  <c r="BI330" i="29"/>
  <c r="BH330" i="29"/>
  <c r="BG330" i="29"/>
  <c r="BF330" i="29"/>
  <c r="AR330" i="29"/>
  <c r="BN324" i="29"/>
  <c r="BM324" i="29"/>
  <c r="BL324" i="29"/>
  <c r="BK324" i="29"/>
  <c r="BJ324" i="29"/>
  <c r="BI324" i="29"/>
  <c r="BH324" i="29"/>
  <c r="BG324" i="29"/>
  <c r="BF324" i="29"/>
  <c r="AR324" i="29"/>
  <c r="AR317" i="29"/>
  <c r="I200" i="30" s="1"/>
  <c r="AN317" i="29"/>
  <c r="H200" i="30" s="1"/>
  <c r="AJ317" i="29"/>
  <c r="G200" i="30" s="1"/>
  <c r="AF317" i="29"/>
  <c r="F200" i="30" s="1"/>
  <c r="AB317" i="29"/>
  <c r="E200" i="30" s="1"/>
  <c r="X317" i="29"/>
  <c r="D200" i="30" s="1"/>
  <c r="T317" i="29"/>
  <c r="P317" i="29"/>
  <c r="L317" i="29"/>
  <c r="H317" i="29"/>
  <c r="AR310" i="29"/>
  <c r="AN310" i="29"/>
  <c r="AJ310" i="29"/>
  <c r="AF310" i="29"/>
  <c r="AB310" i="29"/>
  <c r="X310" i="29"/>
  <c r="T310" i="29"/>
  <c r="P310" i="29"/>
  <c r="L310" i="29"/>
  <c r="H310" i="29"/>
  <c r="BN303" i="29"/>
  <c r="BM303" i="29"/>
  <c r="BL303" i="29"/>
  <c r="BK303" i="29"/>
  <c r="BJ303" i="29"/>
  <c r="BI303" i="29"/>
  <c r="BH303" i="29"/>
  <c r="BO293" i="29"/>
  <c r="BN293" i="29"/>
  <c r="BM293" i="29"/>
  <c r="BL293" i="29"/>
  <c r="BK293" i="29"/>
  <c r="BJ293" i="29"/>
  <c r="BI293" i="29"/>
  <c r="BH293" i="29"/>
  <c r="BG293" i="29"/>
  <c r="BF293" i="29"/>
  <c r="BO292" i="29"/>
  <c r="BN292" i="29"/>
  <c r="BM292" i="29"/>
  <c r="BL292" i="29"/>
  <c r="BK292" i="29"/>
  <c r="BJ292" i="29"/>
  <c r="BI292" i="29"/>
  <c r="BH292" i="29"/>
  <c r="BG292" i="29"/>
  <c r="BF292" i="29"/>
  <c r="BO286" i="29"/>
  <c r="BN286" i="29"/>
  <c r="BM286" i="29"/>
  <c r="BL286" i="29"/>
  <c r="BK286" i="29"/>
  <c r="BJ286" i="29"/>
  <c r="BO285" i="29"/>
  <c r="BN285" i="29"/>
  <c r="BM285" i="29"/>
  <c r="BL285" i="29"/>
  <c r="BK285" i="29"/>
  <c r="BJ285" i="29"/>
  <c r="BI285" i="29"/>
  <c r="BH285" i="29"/>
  <c r="BG285" i="29"/>
  <c r="BF285" i="29"/>
  <c r="BO281" i="29"/>
  <c r="BN281" i="29"/>
  <c r="BM281" i="29"/>
  <c r="BL281" i="29"/>
  <c r="BK281" i="29"/>
  <c r="BJ281" i="29"/>
  <c r="BI281" i="29"/>
  <c r="BH281" i="29"/>
  <c r="BG281" i="29"/>
  <c r="BF281" i="29"/>
  <c r="BI272" i="29"/>
  <c r="BH272" i="29"/>
  <c r="BG272" i="29"/>
  <c r="BF272" i="29"/>
  <c r="BH269" i="29"/>
  <c r="BG269" i="29"/>
  <c r="BF269" i="29"/>
  <c r="BO262" i="29"/>
  <c r="BN262" i="29"/>
  <c r="BM262" i="29"/>
  <c r="BL262" i="29"/>
  <c r="BK262" i="29"/>
  <c r="BJ262" i="29"/>
  <c r="BO260" i="29"/>
  <c r="I140" i="30" s="1"/>
  <c r="BN260" i="29"/>
  <c r="H140" i="30" s="1"/>
  <c r="BM260" i="29"/>
  <c r="G140" i="30" s="1"/>
  <c r="BL260" i="29"/>
  <c r="F140" i="30" s="1"/>
  <c r="BK260" i="29"/>
  <c r="E140" i="30" s="1"/>
  <c r="BJ260" i="29"/>
  <c r="D140" i="30" s="1"/>
  <c r="BI260" i="29"/>
  <c r="C140" i="30" s="1"/>
  <c r="BH260" i="29"/>
  <c r="B140" i="30" s="1"/>
  <c r="B116" i="30" s="1"/>
  <c r="BI255" i="29"/>
  <c r="BO250" i="29"/>
  <c r="BN250" i="29"/>
  <c r="BM250" i="29"/>
  <c r="BL250" i="29"/>
  <c r="BK250" i="29"/>
  <c r="BJ250" i="29"/>
  <c r="BI250" i="29"/>
  <c r="BH250" i="29"/>
  <c r="BO242" i="29"/>
  <c r="BN242" i="29"/>
  <c r="BM242" i="29"/>
  <c r="BL242" i="29"/>
  <c r="BK242" i="29"/>
  <c r="BJ242" i="29"/>
  <c r="BO240" i="29"/>
  <c r="I131" i="30" s="1"/>
  <c r="BN240" i="29"/>
  <c r="H131" i="30" s="1"/>
  <c r="BM240" i="29"/>
  <c r="G131" i="30" s="1"/>
  <c r="BL240" i="29"/>
  <c r="F131" i="30" s="1"/>
  <c r="BK240" i="29"/>
  <c r="E131" i="30" s="1"/>
  <c r="BJ240" i="29"/>
  <c r="D131" i="30" s="1"/>
  <c r="BI240" i="29"/>
  <c r="C131" i="30" s="1"/>
  <c r="BH240" i="29"/>
  <c r="BG240" i="29"/>
  <c r="BF240" i="29"/>
  <c r="BI235" i="29"/>
  <c r="BO230" i="29"/>
  <c r="I166" i="30" s="1"/>
  <c r="I170" i="30" s="1"/>
  <c r="BN230" i="29"/>
  <c r="H166" i="30" s="1"/>
  <c r="H170" i="30" s="1"/>
  <c r="BM230" i="29"/>
  <c r="G166" i="30" s="1"/>
  <c r="G170" i="30" s="1"/>
  <c r="BL230" i="29"/>
  <c r="F166" i="30" s="1"/>
  <c r="F170" i="30" s="1"/>
  <c r="BK230" i="29"/>
  <c r="E166" i="30" s="1"/>
  <c r="E170" i="30" s="1"/>
  <c r="BJ230" i="29"/>
  <c r="D166" i="30" s="1"/>
  <c r="BI230" i="29"/>
  <c r="BH230" i="29"/>
  <c r="BG230" i="29"/>
  <c r="BF230" i="29"/>
  <c r="BO222" i="29"/>
  <c r="BN222" i="29"/>
  <c r="BL222" i="29"/>
  <c r="BK222" i="29"/>
  <c r="BJ222" i="29"/>
  <c r="BO220" i="29"/>
  <c r="I130" i="30" s="1"/>
  <c r="BN220" i="29"/>
  <c r="H130" i="30" s="1"/>
  <c r="BM220" i="29"/>
  <c r="G130" i="30" s="1"/>
  <c r="BL220" i="29"/>
  <c r="F130" i="30" s="1"/>
  <c r="BK220" i="29"/>
  <c r="E130" i="30" s="1"/>
  <c r="BJ220" i="29"/>
  <c r="D130" i="30" s="1"/>
  <c r="BI220" i="29"/>
  <c r="C130" i="30" s="1"/>
  <c r="BH220" i="29"/>
  <c r="BG220" i="29"/>
  <c r="BF220" i="29"/>
  <c r="BI215" i="29"/>
  <c r="BO211" i="29"/>
  <c r="I152" i="30" s="1"/>
  <c r="I156" i="30" s="1"/>
  <c r="BN211" i="29"/>
  <c r="H152" i="30" s="1"/>
  <c r="H156" i="30" s="1"/>
  <c r="BM211" i="29"/>
  <c r="G152" i="30" s="1"/>
  <c r="G156" i="30" s="1"/>
  <c r="BL211" i="29"/>
  <c r="F152" i="30" s="1"/>
  <c r="F156" i="30" s="1"/>
  <c r="BK211" i="29"/>
  <c r="E152" i="30" s="1"/>
  <c r="E156" i="30" s="1"/>
  <c r="BJ211" i="29"/>
  <c r="D152" i="30" s="1"/>
  <c r="BI211" i="29"/>
  <c r="BH211" i="29"/>
  <c r="BG211" i="29"/>
  <c r="BF211" i="29"/>
  <c r="U199" i="29"/>
  <c r="T199" i="29"/>
  <c r="S199" i="29"/>
  <c r="R199" i="29"/>
  <c r="Q199" i="29"/>
  <c r="P199" i="29"/>
  <c r="O199" i="29"/>
  <c r="N199" i="29"/>
  <c r="M199" i="29"/>
  <c r="L199" i="29"/>
  <c r="K199" i="29"/>
  <c r="J199" i="29"/>
  <c r="I199" i="29"/>
  <c r="H199" i="29"/>
  <c r="G199" i="29"/>
  <c r="F199" i="29"/>
  <c r="E199" i="29"/>
  <c r="I85" i="30"/>
  <c r="I91" i="30" s="1"/>
  <c r="BN196" i="29"/>
  <c r="H85" i="30" s="1"/>
  <c r="H91" i="30" s="1"/>
  <c r="BM196" i="29"/>
  <c r="G85" i="30" s="1"/>
  <c r="G91" i="30" s="1"/>
  <c r="BL196" i="29"/>
  <c r="F85" i="30" s="1"/>
  <c r="F91" i="30" s="1"/>
  <c r="BK196" i="29"/>
  <c r="E85" i="30" s="1"/>
  <c r="E91" i="30" s="1"/>
  <c r="BJ196" i="29"/>
  <c r="D85" i="30" s="1"/>
  <c r="BI196" i="29"/>
  <c r="BH196" i="29"/>
  <c r="BG196" i="29"/>
  <c r="BF196" i="29"/>
  <c r="BI193" i="29"/>
  <c r="BH193" i="29"/>
  <c r="BG193" i="29"/>
  <c r="BF193" i="29"/>
  <c r="BG189" i="29"/>
  <c r="BF189" i="29"/>
  <c r="BG185" i="29"/>
  <c r="BF185" i="29"/>
  <c r="L181" i="29"/>
  <c r="K181" i="29"/>
  <c r="J181" i="29"/>
  <c r="I181" i="29"/>
  <c r="H181" i="29"/>
  <c r="G181" i="29"/>
  <c r="F181" i="29"/>
  <c r="E181" i="29"/>
  <c r="BI177" i="29"/>
  <c r="BH177" i="29"/>
  <c r="BG177" i="29"/>
  <c r="BF177" i="29"/>
  <c r="BI173" i="29"/>
  <c r="BH173" i="29"/>
  <c r="BG173" i="29"/>
  <c r="BF173" i="29"/>
  <c r="BI170" i="29"/>
  <c r="BH170" i="29"/>
  <c r="BG170" i="29"/>
  <c r="BF170" i="29"/>
  <c r="BI165" i="29"/>
  <c r="BH165" i="29"/>
  <c r="BG165" i="29"/>
  <c r="BF165" i="29"/>
  <c r="BI161" i="29"/>
  <c r="BH161" i="29"/>
  <c r="BG161" i="29"/>
  <c r="BF161" i="29"/>
  <c r="BI158" i="29"/>
  <c r="BH158" i="29"/>
  <c r="BG158" i="29"/>
  <c r="BF158" i="29"/>
  <c r="BN155" i="29"/>
  <c r="BM155" i="29"/>
  <c r="BL155" i="29"/>
  <c r="BK155" i="29"/>
  <c r="BH155" i="29"/>
  <c r="BG155" i="29"/>
  <c r="BF155" i="29"/>
  <c r="AR155" i="29"/>
  <c r="AQ155" i="29"/>
  <c r="AP155" i="29"/>
  <c r="AO155" i="29"/>
  <c r="AN155" i="29"/>
  <c r="AM155" i="29"/>
  <c r="AL155" i="29"/>
  <c r="AK155" i="29"/>
  <c r="AI155" i="29"/>
  <c r="AH155" i="29"/>
  <c r="AG155" i="29"/>
  <c r="AF155" i="29"/>
  <c r="AE155" i="29"/>
  <c r="AD155" i="29"/>
  <c r="AC155" i="29"/>
  <c r="AA155" i="29"/>
  <c r="Z155" i="29"/>
  <c r="P155" i="29"/>
  <c r="M155" i="29"/>
  <c r="L155" i="29"/>
  <c r="K155" i="29"/>
  <c r="J155" i="29"/>
  <c r="I155" i="29"/>
  <c r="H155" i="29"/>
  <c r="G155" i="29"/>
  <c r="F155" i="29"/>
  <c r="E155" i="29"/>
  <c r="AR137" i="29"/>
  <c r="AN137" i="29"/>
  <c r="AJ137" i="29"/>
  <c r="AF137" i="29"/>
  <c r="AB137" i="29"/>
  <c r="X137" i="29"/>
  <c r="T137" i="29"/>
  <c r="P137" i="29"/>
  <c r="AR131" i="29"/>
  <c r="AN131" i="29"/>
  <c r="AJ131" i="29"/>
  <c r="AF131" i="29"/>
  <c r="AB131" i="29"/>
  <c r="X131" i="29"/>
  <c r="T131" i="29"/>
  <c r="P131" i="29"/>
  <c r="AR125" i="29"/>
  <c r="AN125" i="29"/>
  <c r="AJ125" i="29"/>
  <c r="AF125" i="29"/>
  <c r="AB125" i="29"/>
  <c r="X125" i="29"/>
  <c r="T125" i="29"/>
  <c r="P125" i="29"/>
  <c r="AR114" i="29"/>
  <c r="AN114" i="29"/>
  <c r="AJ114" i="29"/>
  <c r="AF114" i="29"/>
  <c r="AB114" i="29"/>
  <c r="X114" i="29"/>
  <c r="T114" i="29"/>
  <c r="P114" i="29"/>
  <c r="BN97" i="29"/>
  <c r="BN102" i="29" s="1"/>
  <c r="BM97" i="29"/>
  <c r="BM102" i="29" s="1"/>
  <c r="BL97" i="29"/>
  <c r="BL102" i="29" s="1"/>
  <c r="BK97" i="29"/>
  <c r="BK102" i="29" s="1"/>
  <c r="BJ97" i="29"/>
  <c r="BJ102" i="29" s="1"/>
  <c r="BI97" i="29"/>
  <c r="BI102" i="29" s="1"/>
  <c r="BH97" i="29"/>
  <c r="BH102" i="29" s="1"/>
  <c r="BG97" i="29"/>
  <c r="BG102" i="29" s="1"/>
  <c r="BF97" i="29"/>
  <c r="BF102" i="29" s="1"/>
  <c r="AR97" i="29"/>
  <c r="AR102" i="29" s="1"/>
  <c r="AQ97" i="29"/>
  <c r="AQ102" i="29" s="1"/>
  <c r="AP97" i="29"/>
  <c r="AP102" i="29" s="1"/>
  <c r="AO97" i="29"/>
  <c r="AO102" i="29" s="1"/>
  <c r="AN97" i="29"/>
  <c r="AN102" i="29" s="1"/>
  <c r="AM97" i="29"/>
  <c r="AM102" i="29" s="1"/>
  <c r="AL97" i="29"/>
  <c r="AL102" i="29" s="1"/>
  <c r="AK97" i="29"/>
  <c r="AK102" i="29" s="1"/>
  <c r="AJ97" i="29"/>
  <c r="AJ102" i="29" s="1"/>
  <c r="AI97" i="29"/>
  <c r="AI102" i="29" s="1"/>
  <c r="AH97" i="29"/>
  <c r="AH102" i="29" s="1"/>
  <c r="AG97" i="29"/>
  <c r="AG102" i="29" s="1"/>
  <c r="AF97" i="29"/>
  <c r="AF102" i="29" s="1"/>
  <c r="AE97" i="29"/>
  <c r="AE102" i="29" s="1"/>
  <c r="AD97" i="29"/>
  <c r="AD102" i="29" s="1"/>
  <c r="AC97" i="29"/>
  <c r="AC102" i="29" s="1"/>
  <c r="AB97" i="29"/>
  <c r="AB102" i="29" s="1"/>
  <c r="AA97" i="29"/>
  <c r="AA102" i="29" s="1"/>
  <c r="Z97" i="29"/>
  <c r="Z102" i="29" s="1"/>
  <c r="Y97" i="29"/>
  <c r="Y102" i="29" s="1"/>
  <c r="X97" i="29"/>
  <c r="X102" i="29" s="1"/>
  <c r="W97" i="29"/>
  <c r="W102" i="29" s="1"/>
  <c r="V97" i="29"/>
  <c r="V102" i="29" s="1"/>
  <c r="U97" i="29"/>
  <c r="U102" i="29" s="1"/>
  <c r="T97" i="29"/>
  <c r="T102" i="29" s="1"/>
  <c r="S97" i="29"/>
  <c r="S102" i="29" s="1"/>
  <c r="R97" i="29"/>
  <c r="R102" i="29" s="1"/>
  <c r="Q97" i="29"/>
  <c r="Q102" i="29" s="1"/>
  <c r="P97" i="29"/>
  <c r="P102" i="29" s="1"/>
  <c r="O97" i="29"/>
  <c r="O102" i="29" s="1"/>
  <c r="N97" i="29"/>
  <c r="N102" i="29" s="1"/>
  <c r="M97" i="29"/>
  <c r="M102" i="29" s="1"/>
  <c r="L97" i="29"/>
  <c r="L102" i="29" s="1"/>
  <c r="K97" i="29"/>
  <c r="K102" i="29" s="1"/>
  <c r="J97" i="29"/>
  <c r="J102" i="29" s="1"/>
  <c r="I97" i="29"/>
  <c r="I102" i="29" s="1"/>
  <c r="H97" i="29"/>
  <c r="H102" i="29" s="1"/>
  <c r="G97" i="29"/>
  <c r="G102" i="29" s="1"/>
  <c r="F97" i="29"/>
  <c r="F102" i="29" s="1"/>
  <c r="E97" i="29"/>
  <c r="E102" i="29" s="1"/>
  <c r="BI93" i="29"/>
  <c r="BH93" i="29"/>
  <c r="BG93" i="29"/>
  <c r="BF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BN88" i="29"/>
  <c r="BM88" i="29"/>
  <c r="BL88" i="29"/>
  <c r="BK88" i="29"/>
  <c r="BJ88" i="29"/>
  <c r="BI88" i="29"/>
  <c r="BH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BI85" i="29"/>
  <c r="T85" i="29"/>
  <c r="S85" i="29"/>
  <c r="R85" i="29"/>
  <c r="Q85" i="29"/>
  <c r="BN80" i="29"/>
  <c r="BM80" i="29"/>
  <c r="BL80" i="29"/>
  <c r="BK80" i="29"/>
  <c r="BJ80" i="29"/>
  <c r="BI80" i="29"/>
  <c r="BH80" i="29"/>
  <c r="BG80" i="29"/>
  <c r="BF80" i="29"/>
  <c r="AR80" i="29"/>
  <c r="AQ80" i="29"/>
  <c r="AP80" i="29"/>
  <c r="AO80" i="29"/>
  <c r="AN80" i="29"/>
  <c r="AM80" i="29"/>
  <c r="AL80" i="29"/>
  <c r="AK80" i="29"/>
  <c r="AJ80" i="29"/>
  <c r="AI80" i="29"/>
  <c r="AH80" i="29"/>
  <c r="AG80" i="29"/>
  <c r="AF80" i="29"/>
  <c r="AE80" i="29"/>
  <c r="AD80" i="29"/>
  <c r="AC80" i="29"/>
  <c r="AB80" i="29"/>
  <c r="AA80" i="29"/>
  <c r="Z80" i="29"/>
  <c r="Y80" i="29"/>
  <c r="X80" i="29"/>
  <c r="W80" i="29"/>
  <c r="V80" i="29"/>
  <c r="U80" i="29"/>
  <c r="T80" i="29"/>
  <c r="S80" i="29"/>
  <c r="R80" i="29"/>
  <c r="Q80" i="29"/>
  <c r="P80" i="29"/>
  <c r="O80" i="29"/>
  <c r="N80" i="29"/>
  <c r="M80" i="29"/>
  <c r="L80" i="29"/>
  <c r="K80" i="29"/>
  <c r="J80" i="29"/>
  <c r="I80" i="29"/>
  <c r="H80" i="29"/>
  <c r="G80" i="29"/>
  <c r="E80" i="29"/>
  <c r="BI77" i="29"/>
  <c r="T77" i="29"/>
  <c r="S77" i="29"/>
  <c r="R77" i="29"/>
  <c r="Q77" i="29"/>
  <c r="BN72" i="29"/>
  <c r="BM72" i="29"/>
  <c r="BL72" i="29"/>
  <c r="BK72" i="29"/>
  <c r="BJ72" i="29"/>
  <c r="BI72" i="29"/>
  <c r="BH72" i="29"/>
  <c r="BG72" i="29"/>
  <c r="BF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BI69" i="29"/>
  <c r="T69" i="29"/>
  <c r="S69" i="29"/>
  <c r="R69" i="29"/>
  <c r="Q69" i="29"/>
  <c r="H2" i="1"/>
  <c r="BN62" i="29"/>
  <c r="G2" i="1" s="1"/>
  <c r="BM62" i="29"/>
  <c r="F2" i="1" s="1"/>
  <c r="BL62" i="29"/>
  <c r="BK62" i="29"/>
  <c r="D2" i="1" s="1"/>
  <c r="BJ62" i="29"/>
  <c r="C2" i="1" s="1"/>
  <c r="BI62" i="29"/>
  <c r="B2" i="1" s="1"/>
  <c r="BH62" i="29"/>
  <c r="BG62" i="29"/>
  <c r="BF62" i="29"/>
  <c r="AQ62" i="29"/>
  <c r="AP62" i="29"/>
  <c r="AO62" i="29"/>
  <c r="AM62" i="29"/>
  <c r="AL62" i="29"/>
  <c r="AK62" i="29"/>
  <c r="AI62" i="29"/>
  <c r="AH62" i="29"/>
  <c r="AG62" i="29"/>
  <c r="AE62" i="29"/>
  <c r="AD62" i="29"/>
  <c r="AC62" i="29"/>
  <c r="AA62" i="29"/>
  <c r="Z62" i="29"/>
  <c r="Y62" i="29"/>
  <c r="W62" i="29"/>
  <c r="V62" i="29"/>
  <c r="U62" i="29"/>
  <c r="S62" i="29"/>
  <c r="R62" i="29"/>
  <c r="Q62" i="29"/>
  <c r="O62" i="29"/>
  <c r="N62" i="29"/>
  <c r="M62" i="29"/>
  <c r="K62" i="29"/>
  <c r="J62" i="29"/>
  <c r="I62" i="29"/>
  <c r="G62" i="29"/>
  <c r="F62" i="29"/>
  <c r="E62" i="29"/>
  <c r="AR61" i="29"/>
  <c r="AJ60" i="29"/>
  <c r="AF60" i="29"/>
  <c r="AB60" i="29"/>
  <c r="X60" i="29"/>
  <c r="T60" i="29"/>
  <c r="P60" i="29"/>
  <c r="L60" i="29"/>
  <c r="H60" i="29"/>
  <c r="AR59" i="29"/>
  <c r="AN59" i="29"/>
  <c r="AJ59" i="29"/>
  <c r="AF59" i="29"/>
  <c r="AB59" i="29"/>
  <c r="X59" i="29"/>
  <c r="T59" i="29"/>
  <c r="P59" i="29"/>
  <c r="AR58" i="29"/>
  <c r="AR57" i="29"/>
  <c r="AN57" i="29"/>
  <c r="AJ57" i="29"/>
  <c r="AF57" i="29"/>
  <c r="AB57" i="29"/>
  <c r="X57" i="29"/>
  <c r="AR56" i="29"/>
  <c r="AN56" i="29"/>
  <c r="AJ56" i="29"/>
  <c r="AF56" i="29"/>
  <c r="AB56" i="29"/>
  <c r="X56" i="29"/>
  <c r="AR55" i="29"/>
  <c r="AN55" i="29"/>
  <c r="AJ55" i="29"/>
  <c r="AF55" i="29"/>
  <c r="AB55" i="29"/>
  <c r="X55" i="29"/>
  <c r="AR54" i="29"/>
  <c r="AN54" i="29"/>
  <c r="AJ54" i="29"/>
  <c r="AF54" i="29"/>
  <c r="AB54" i="29"/>
  <c r="X54" i="29"/>
  <c r="P53" i="29"/>
  <c r="L53" i="29"/>
  <c r="H53" i="29"/>
  <c r="P52" i="29"/>
  <c r="L52" i="29"/>
  <c r="H52" i="29"/>
  <c r="BO48" i="29"/>
  <c r="BN48" i="29"/>
  <c r="BM48" i="29"/>
  <c r="BL48" i="29"/>
  <c r="BK48" i="29"/>
  <c r="BJ48" i="29"/>
  <c r="BI48" i="29"/>
  <c r="BN46" i="29"/>
  <c r="BM46" i="29"/>
  <c r="BL46" i="29"/>
  <c r="BK46" i="29"/>
  <c r="BJ46" i="29"/>
  <c r="BI46" i="29"/>
  <c r="BO42" i="29"/>
  <c r="BN42" i="29"/>
  <c r="BM42" i="29"/>
  <c r="BL42" i="29"/>
  <c r="BK42" i="29"/>
  <c r="BJ42" i="29"/>
  <c r="BI42" i="29"/>
  <c r="BO40" i="29"/>
  <c r="BN40" i="29"/>
  <c r="BM40" i="29"/>
  <c r="BL40" i="29"/>
  <c r="BK40" i="29"/>
  <c r="BJ40" i="29"/>
  <c r="BI40" i="29"/>
  <c r="BO38" i="29"/>
  <c r="BN38" i="29"/>
  <c r="BM38" i="29"/>
  <c r="BL38" i="29"/>
  <c r="BK38" i="29"/>
  <c r="BJ38" i="29"/>
  <c r="BO36" i="29"/>
  <c r="BN36" i="29"/>
  <c r="BM36" i="29"/>
  <c r="BL36" i="29"/>
  <c r="BK36" i="29"/>
  <c r="BJ36" i="29"/>
  <c r="BI36" i="29"/>
  <c r="D98" i="30" l="1"/>
  <c r="G58" i="30"/>
  <c r="F43" i="1"/>
  <c r="I98" i="30"/>
  <c r="G98" i="30"/>
  <c r="F98" i="30"/>
  <c r="H98" i="30"/>
  <c r="E98" i="30"/>
  <c r="C43" i="1"/>
  <c r="G43" i="1"/>
  <c r="B141" i="30"/>
  <c r="B194" i="30" s="1"/>
  <c r="B117" i="30"/>
  <c r="B120" i="30"/>
  <c r="B121" i="30" s="1"/>
  <c r="H43" i="1"/>
  <c r="H102" i="1"/>
  <c r="G30" i="1"/>
  <c r="H31" i="1" s="1"/>
  <c r="D43" i="1"/>
  <c r="I96" i="30"/>
  <c r="H62" i="30"/>
  <c r="H58" i="30"/>
  <c r="I62" i="30"/>
  <c r="I58" i="30"/>
  <c r="J58" i="30"/>
  <c r="C185" i="30"/>
  <c r="C183" i="30"/>
  <c r="I183" i="30"/>
  <c r="I185" i="30"/>
  <c r="I186" i="30" s="1"/>
  <c r="H183" i="30"/>
  <c r="H185" i="30"/>
  <c r="H186" i="30" s="1"/>
  <c r="G183" i="30"/>
  <c r="J37" i="30"/>
  <c r="I46" i="30"/>
  <c r="X357" i="29"/>
  <c r="X364" i="29" s="1"/>
  <c r="X368" i="29" s="1"/>
  <c r="I431" i="29"/>
  <c r="Q431" i="29"/>
  <c r="Y431" i="29"/>
  <c r="E486" i="29"/>
  <c r="X835" i="29"/>
  <c r="O431" i="29"/>
  <c r="W431" i="29"/>
  <c r="AE431" i="29"/>
  <c r="AM431" i="29"/>
  <c r="X431" i="29"/>
  <c r="AN431" i="29"/>
  <c r="L486" i="29"/>
  <c r="T486" i="29"/>
  <c r="AB486" i="29"/>
  <c r="AJ486" i="29"/>
  <c r="AR486" i="29"/>
  <c r="BM486" i="29"/>
  <c r="BI637" i="29"/>
  <c r="BJ637" i="29"/>
  <c r="V431" i="29"/>
  <c r="Y357" i="29"/>
  <c r="Y364" i="29" s="1"/>
  <c r="Y368" i="29" s="1"/>
  <c r="E132" i="30"/>
  <c r="BN637" i="29"/>
  <c r="K357" i="29"/>
  <c r="K364" i="29" s="1"/>
  <c r="K368" i="29" s="1"/>
  <c r="AI357" i="29"/>
  <c r="AI364" i="29" s="1"/>
  <c r="AI368" i="29" s="1"/>
  <c r="AQ357" i="29"/>
  <c r="AQ364" i="29" s="1"/>
  <c r="AQ368" i="29" s="1"/>
  <c r="H835" i="29"/>
  <c r="AN835" i="29"/>
  <c r="AO357" i="29"/>
  <c r="AO364" i="29" s="1"/>
  <c r="AO368" i="29" s="1"/>
  <c r="AR835" i="29"/>
  <c r="BK348" i="29"/>
  <c r="E106" i="30" s="1"/>
  <c r="F486" i="29"/>
  <c r="H132" i="30"/>
  <c r="E357" i="29"/>
  <c r="E364" i="29" s="1"/>
  <c r="E368" i="29" s="1"/>
  <c r="M357" i="29"/>
  <c r="M364" i="29" s="1"/>
  <c r="M368" i="29" s="1"/>
  <c r="U357" i="29"/>
  <c r="U364" i="29" s="1"/>
  <c r="U368" i="29" s="1"/>
  <c r="AC357" i="29"/>
  <c r="AC364" i="29" s="1"/>
  <c r="AC368" i="29" s="1"/>
  <c r="AK357" i="29"/>
  <c r="AK364" i="29" s="1"/>
  <c r="AK368" i="29" s="1"/>
  <c r="BH409" i="29"/>
  <c r="L431" i="29"/>
  <c r="T431" i="29"/>
  <c r="AR431" i="29"/>
  <c r="BL637" i="29"/>
  <c r="P357" i="29"/>
  <c r="P364" i="29" s="1"/>
  <c r="P368" i="29" s="1"/>
  <c r="I132" i="30"/>
  <c r="F357" i="29"/>
  <c r="F364" i="29" s="1"/>
  <c r="F368" i="29" s="1"/>
  <c r="N357" i="29"/>
  <c r="N364" i="29" s="1"/>
  <c r="N368" i="29" s="1"/>
  <c r="V357" i="29"/>
  <c r="V364" i="29" s="1"/>
  <c r="V368" i="29" s="1"/>
  <c r="AD357" i="29"/>
  <c r="AD364" i="29" s="1"/>
  <c r="AD368" i="29" s="1"/>
  <c r="AL357" i="29"/>
  <c r="AL364" i="29" s="1"/>
  <c r="AL368" i="29" s="1"/>
  <c r="M431" i="29"/>
  <c r="AC431" i="29"/>
  <c r="AF859" i="29"/>
  <c r="G357" i="29"/>
  <c r="G364" i="29" s="1"/>
  <c r="G368" i="29" s="1"/>
  <c r="O357" i="29"/>
  <c r="O364" i="29" s="1"/>
  <c r="O368" i="29" s="1"/>
  <c r="W357" i="29"/>
  <c r="W364" i="29" s="1"/>
  <c r="W368" i="29" s="1"/>
  <c r="AE357" i="29"/>
  <c r="AE364" i="29" s="1"/>
  <c r="AE368" i="29" s="1"/>
  <c r="AM357" i="29"/>
  <c r="AM364" i="29" s="1"/>
  <c r="AM368" i="29" s="1"/>
  <c r="N431" i="29"/>
  <c r="AD431" i="29"/>
  <c r="Q486" i="29"/>
  <c r="Y486" i="29"/>
  <c r="P835" i="29"/>
  <c r="F431" i="29"/>
  <c r="AL431" i="29"/>
  <c r="K486" i="29"/>
  <c r="S486" i="29"/>
  <c r="AA486" i="29"/>
  <c r="AI486" i="29"/>
  <c r="AQ486" i="29"/>
  <c r="BL486" i="29"/>
  <c r="I486" i="29"/>
  <c r="AG486" i="29"/>
  <c r="AO486" i="29"/>
  <c r="AE486" i="29"/>
  <c r="AM486" i="29"/>
  <c r="BH486" i="29"/>
  <c r="AR733" i="29"/>
  <c r="P384" i="29"/>
  <c r="S357" i="29"/>
  <c r="S364" i="29" s="1"/>
  <c r="S368" i="29" s="1"/>
  <c r="AA357" i="29"/>
  <c r="AA364" i="29" s="1"/>
  <c r="AA368" i="29" s="1"/>
  <c r="BL357" i="29"/>
  <c r="BL364" i="29" s="1"/>
  <c r="BL368" i="29" s="1"/>
  <c r="H384" i="29"/>
  <c r="H486" i="29"/>
  <c r="P486" i="29"/>
  <c r="X486" i="29"/>
  <c r="AF486" i="29"/>
  <c r="AN486" i="29"/>
  <c r="BI486" i="29"/>
  <c r="AL541" i="29"/>
  <c r="AJ835" i="29"/>
  <c r="M486" i="29"/>
  <c r="U486" i="29"/>
  <c r="AC486" i="29"/>
  <c r="AK486" i="29"/>
  <c r="BF486" i="29"/>
  <c r="BN486" i="29"/>
  <c r="BF181" i="29"/>
  <c r="N486" i="29"/>
  <c r="BM637" i="29"/>
  <c r="T62" i="29"/>
  <c r="J431" i="29"/>
  <c r="R431" i="29"/>
  <c r="Z431" i="29"/>
  <c r="AH431" i="29"/>
  <c r="AP431" i="29"/>
  <c r="H431" i="29"/>
  <c r="BH431" i="29"/>
  <c r="BJ431" i="29"/>
  <c r="AF431" i="29"/>
  <c r="BN431" i="29"/>
  <c r="O486" i="29"/>
  <c r="X62" i="29"/>
  <c r="I357" i="29"/>
  <c r="I364" i="29" s="1"/>
  <c r="I368" i="29" s="1"/>
  <c r="Q357" i="29"/>
  <c r="Q364" i="29" s="1"/>
  <c r="Q368" i="29" s="1"/>
  <c r="AG357" i="29"/>
  <c r="AG364" i="29" s="1"/>
  <c r="AG368" i="29" s="1"/>
  <c r="L384" i="29"/>
  <c r="X859" i="29"/>
  <c r="AN859" i="29"/>
  <c r="BF357" i="29"/>
  <c r="BF364" i="29" s="1"/>
  <c r="BF368" i="29" s="1"/>
  <c r="BF347" i="29"/>
  <c r="BG199" i="29"/>
  <c r="T409" i="29"/>
  <c r="BF637" i="29"/>
  <c r="L62" i="29"/>
  <c r="AR62" i="29"/>
  <c r="AB62" i="29"/>
  <c r="C132" i="30"/>
  <c r="H357" i="29"/>
  <c r="H364" i="29" s="1"/>
  <c r="H368" i="29" s="1"/>
  <c r="AF357" i="29"/>
  <c r="AF364" i="29" s="1"/>
  <c r="AF368" i="29" s="1"/>
  <c r="AN357" i="29"/>
  <c r="AN364" i="29" s="1"/>
  <c r="AN368" i="29" s="1"/>
  <c r="BI357" i="29"/>
  <c r="BI347" i="29"/>
  <c r="BJ348" i="29" s="1"/>
  <c r="D106" i="30" s="1"/>
  <c r="E431" i="29"/>
  <c r="U431" i="29"/>
  <c r="AK431" i="29"/>
  <c r="V486" i="29"/>
  <c r="AD486" i="29"/>
  <c r="AL486" i="29"/>
  <c r="BG486" i="29"/>
  <c r="AF835" i="29"/>
  <c r="BN357" i="29"/>
  <c r="BN347" i="29"/>
  <c r="BO347" i="29"/>
  <c r="BP348" i="29" s="1"/>
  <c r="J106" i="30" s="1"/>
  <c r="BH357" i="29"/>
  <c r="BH364" i="29" s="1"/>
  <c r="BH368" i="29" s="1"/>
  <c r="BH347" i="29"/>
  <c r="AF62" i="29"/>
  <c r="BF199" i="29"/>
  <c r="BH199" i="29"/>
  <c r="D132" i="30"/>
  <c r="G486" i="29"/>
  <c r="W486" i="29"/>
  <c r="BH637" i="29"/>
  <c r="AR730" i="29"/>
  <c r="BG357" i="29"/>
  <c r="BG364" i="29" s="1"/>
  <c r="BG368" i="29" s="1"/>
  <c r="BG347" i="29"/>
  <c r="AN541" i="29"/>
  <c r="AJ62" i="29"/>
  <c r="AR409" i="29"/>
  <c r="BK637" i="29"/>
  <c r="AF733" i="29"/>
  <c r="AN62" i="29"/>
  <c r="F132" i="30"/>
  <c r="BL348" i="29"/>
  <c r="F106" i="30" s="1"/>
  <c r="L409" i="29"/>
  <c r="BF409" i="29"/>
  <c r="BL431" i="29"/>
  <c r="AJ730" i="29"/>
  <c r="AB835" i="29"/>
  <c r="BJ486" i="29"/>
  <c r="C108" i="1"/>
  <c r="C106" i="1" s="1"/>
  <c r="BM409" i="29"/>
  <c r="P62" i="29"/>
  <c r="H62" i="29"/>
  <c r="G132" i="30"/>
  <c r="L357" i="29"/>
  <c r="L364" i="29" s="1"/>
  <c r="L368" i="29" s="1"/>
  <c r="T357" i="29"/>
  <c r="T364" i="29" s="1"/>
  <c r="T368" i="29" s="1"/>
  <c r="AB357" i="29"/>
  <c r="AB364" i="29" s="1"/>
  <c r="AB368" i="29" s="1"/>
  <c r="AJ357" i="29"/>
  <c r="AJ364" i="29" s="1"/>
  <c r="AJ368" i="29" s="1"/>
  <c r="AR357" i="29"/>
  <c r="AR364" i="29" s="1"/>
  <c r="AR368" i="29" s="1"/>
  <c r="BM357" i="29"/>
  <c r="BM347" i="29"/>
  <c r="BM348" i="29" s="1"/>
  <c r="G106" i="30" s="1"/>
  <c r="J357" i="29"/>
  <c r="J364" i="29" s="1"/>
  <c r="J368" i="29" s="1"/>
  <c r="R357" i="29"/>
  <c r="R364" i="29" s="1"/>
  <c r="R368" i="29" s="1"/>
  <c r="Z357" i="29"/>
  <c r="Z364" i="29" s="1"/>
  <c r="Z368" i="29" s="1"/>
  <c r="AH357" i="29"/>
  <c r="AH364" i="29" s="1"/>
  <c r="AH368" i="29" s="1"/>
  <c r="AP357" i="29"/>
  <c r="AP364" i="29" s="1"/>
  <c r="AP368" i="29" s="1"/>
  <c r="BK357" i="29"/>
  <c r="BJ357" i="29"/>
  <c r="AB409" i="29"/>
  <c r="AG431" i="29"/>
  <c r="AO431" i="29"/>
  <c r="G431" i="29"/>
  <c r="BI431" i="29"/>
  <c r="J486" i="29"/>
  <c r="R486" i="29"/>
  <c r="Z486" i="29"/>
  <c r="AH486" i="29"/>
  <c r="AP486" i="29"/>
  <c r="BK486" i="29"/>
  <c r="AF541" i="29"/>
  <c r="E2" i="1"/>
  <c r="I24" i="30"/>
  <c r="I100" i="30" s="1"/>
  <c r="J11" i="30"/>
  <c r="I116" i="30"/>
  <c r="J73" i="30"/>
  <c r="C116" i="30"/>
  <c r="C120" i="30" s="1"/>
  <c r="C121" i="30" s="1"/>
  <c r="B30" i="1"/>
  <c r="C76" i="30" s="1"/>
  <c r="C57" i="30"/>
  <c r="H116" i="30"/>
  <c r="H119" i="30" s="1"/>
  <c r="G116" i="30"/>
  <c r="G119" i="30" s="1"/>
  <c r="E24" i="30"/>
  <c r="E100" i="30" s="1"/>
  <c r="D24" i="30"/>
  <c r="I72" i="30"/>
  <c r="I73" i="30"/>
  <c r="H73" i="30"/>
  <c r="H72" i="30"/>
  <c r="F96" i="30"/>
  <c r="I59" i="30"/>
  <c r="G59" i="30"/>
  <c r="F59" i="30"/>
  <c r="F58" i="30"/>
  <c r="E59" i="30"/>
  <c r="E58" i="30"/>
  <c r="G96" i="30"/>
  <c r="H59" i="30"/>
  <c r="E96" i="30"/>
  <c r="D96" i="30"/>
  <c r="I37" i="30"/>
  <c r="I38" i="30"/>
  <c r="H38" i="30"/>
  <c r="H37" i="30"/>
  <c r="G38" i="30"/>
  <c r="G37" i="30"/>
  <c r="F37" i="30"/>
  <c r="F38" i="30"/>
  <c r="H96" i="30"/>
  <c r="E37" i="30"/>
  <c r="E38" i="30"/>
  <c r="I14" i="30"/>
  <c r="I15" i="30"/>
  <c r="H15" i="30"/>
  <c r="H14" i="30"/>
  <c r="G15" i="30"/>
  <c r="G14" i="30"/>
  <c r="F14" i="30"/>
  <c r="F15" i="30"/>
  <c r="E15" i="30"/>
  <c r="E14" i="30"/>
  <c r="F11" i="30"/>
  <c r="F10" i="30"/>
  <c r="E10" i="30"/>
  <c r="E11" i="30"/>
  <c r="I10" i="30"/>
  <c r="I11" i="30"/>
  <c r="H11" i="30"/>
  <c r="H10" i="30"/>
  <c r="G11" i="30"/>
  <c r="G10" i="30"/>
  <c r="F162" i="1"/>
  <c r="H162" i="1"/>
  <c r="G162" i="1"/>
  <c r="H151" i="1"/>
  <c r="H128" i="1"/>
  <c r="D55" i="1"/>
  <c r="D151" i="1"/>
  <c r="C82" i="1"/>
  <c r="C151" i="1"/>
  <c r="F55" i="1"/>
  <c r="F151" i="1"/>
  <c r="G55" i="1"/>
  <c r="G151" i="1"/>
  <c r="H55" i="1"/>
  <c r="H82" i="1"/>
  <c r="C55" i="1"/>
  <c r="I54" i="30"/>
  <c r="I55" i="30" s="1"/>
  <c r="H54" i="30"/>
  <c r="H55" i="30" s="1"/>
  <c r="H46" i="30"/>
  <c r="G62" i="30"/>
  <c r="H38" i="1"/>
  <c r="H60" i="1" s="1"/>
  <c r="I76" i="30"/>
  <c r="H14" i="1"/>
  <c r="I32" i="30"/>
  <c r="J34" i="30" s="1"/>
  <c r="G54" i="30"/>
  <c r="G55" i="30" s="1"/>
  <c r="G46" i="30"/>
  <c r="E33" i="30"/>
  <c r="E34" i="30"/>
  <c r="F62" i="30"/>
  <c r="G14" i="1"/>
  <c r="H32" i="30"/>
  <c r="F54" i="30"/>
  <c r="F55" i="30" s="1"/>
  <c r="F46" i="30"/>
  <c r="E62" i="30"/>
  <c r="E35" i="1"/>
  <c r="E36" i="1"/>
  <c r="H24" i="30"/>
  <c r="H100" i="30" s="1"/>
  <c r="G33" i="30"/>
  <c r="G34" i="30"/>
  <c r="E46" i="30"/>
  <c r="E54" i="30"/>
  <c r="E55" i="30" s="1"/>
  <c r="D62" i="30"/>
  <c r="D35" i="1"/>
  <c r="E185" i="30"/>
  <c r="E186" i="30" s="1"/>
  <c r="D36" i="1"/>
  <c r="F24" i="30"/>
  <c r="F100" i="30" s="1"/>
  <c r="G24" i="30"/>
  <c r="G100" i="30" s="1"/>
  <c r="F33" i="30"/>
  <c r="F34" i="30"/>
  <c r="C36" i="1"/>
  <c r="F14" i="1"/>
  <c r="C22" i="1"/>
  <c r="C35" i="1"/>
  <c r="E10" i="1"/>
  <c r="D14" i="1"/>
  <c r="F30" i="1"/>
  <c r="G76" i="30" s="1"/>
  <c r="F26" i="1"/>
  <c r="E27" i="1"/>
  <c r="E26" i="1"/>
  <c r="E30" i="1"/>
  <c r="C27" i="1"/>
  <c r="C26" i="1"/>
  <c r="C30" i="1"/>
  <c r="D30" i="1"/>
  <c r="E76" i="30" s="1"/>
  <c r="D27" i="1"/>
  <c r="D26" i="1"/>
  <c r="D10" i="1"/>
  <c r="C11" i="1"/>
  <c r="C10" i="1"/>
  <c r="C19" i="1"/>
  <c r="C18" i="1"/>
  <c r="E14" i="1"/>
  <c r="AC537" i="29"/>
  <c r="AD537" i="29"/>
  <c r="AR537" i="29"/>
  <c r="AM541" i="29"/>
  <c r="AN730" i="29"/>
  <c r="BJ409" i="29"/>
  <c r="X409" i="29"/>
  <c r="BL409" i="29"/>
  <c r="P431" i="29"/>
  <c r="BN733" i="29"/>
  <c r="AN733" i="29" s="1"/>
  <c r="L835" i="29"/>
  <c r="BG181" i="29"/>
  <c r="BF431" i="29"/>
  <c r="AJ537" i="29"/>
  <c r="AE541" i="29"/>
  <c r="BG637" i="29"/>
  <c r="AB859" i="29"/>
  <c r="BN409" i="29"/>
  <c r="K431" i="29"/>
  <c r="S431" i="29"/>
  <c r="AA431" i="29"/>
  <c r="AI431" i="29"/>
  <c r="AQ431" i="29"/>
  <c r="BG431" i="29"/>
  <c r="AK537" i="29"/>
  <c r="T835" i="29"/>
  <c r="BM733" i="29"/>
  <c r="AJ733" i="29" s="1"/>
  <c r="BI199" i="29"/>
  <c r="AB431" i="29"/>
  <c r="BK431" i="29"/>
  <c r="BM431" i="29"/>
  <c r="AJ431" i="29"/>
  <c r="AJ859" i="29"/>
  <c r="AF730" i="29"/>
  <c r="AG537" i="29"/>
  <c r="AO537" i="29"/>
  <c r="AH537" i="29"/>
  <c r="AP537" i="29"/>
  <c r="AI537" i="29"/>
  <c r="AQ537" i="29"/>
  <c r="I120" i="30" l="1"/>
  <c r="I121" i="30" s="1"/>
  <c r="I119" i="30"/>
  <c r="D86" i="30"/>
  <c r="D100" i="30"/>
  <c r="G65" i="30"/>
  <c r="I65" i="30"/>
  <c r="J65" i="30"/>
  <c r="H65" i="30"/>
  <c r="F65" i="30"/>
  <c r="E65" i="30"/>
  <c r="F86" i="30"/>
  <c r="F25" i="30"/>
  <c r="E25" i="30"/>
  <c r="H32" i="1"/>
  <c r="I26" i="30"/>
  <c r="J27" i="30" s="1"/>
  <c r="I25" i="30"/>
  <c r="J25" i="30"/>
  <c r="G86" i="30"/>
  <c r="G25" i="30"/>
  <c r="H86" i="30"/>
  <c r="H25" i="30"/>
  <c r="H76" i="30"/>
  <c r="H77" i="30" s="1"/>
  <c r="J78" i="30"/>
  <c r="E55" i="1"/>
  <c r="E43" i="1"/>
  <c r="G38" i="1"/>
  <c r="G60" i="1" s="1"/>
  <c r="B142" i="30"/>
  <c r="H117" i="30"/>
  <c r="H120" i="30"/>
  <c r="H121" i="30" s="1"/>
  <c r="G117" i="30"/>
  <c r="G120" i="30"/>
  <c r="G121" i="30" s="1"/>
  <c r="F183" i="30"/>
  <c r="F185" i="30"/>
  <c r="F186" i="30" s="1"/>
  <c r="G185" i="30"/>
  <c r="G186" i="30" s="1"/>
  <c r="D185" i="30"/>
  <c r="D186" i="30" s="1"/>
  <c r="D183" i="30"/>
  <c r="I117" i="30"/>
  <c r="I123" i="30"/>
  <c r="BN348" i="29"/>
  <c r="H106" i="30" s="1"/>
  <c r="BH348" i="29"/>
  <c r="F146" i="30"/>
  <c r="BG348" i="29"/>
  <c r="E151" i="1"/>
  <c r="BN364" i="29"/>
  <c r="BN368" i="29" s="1"/>
  <c r="H146" i="30"/>
  <c r="H147" i="30" s="1"/>
  <c r="BI348" i="29"/>
  <c r="BI364" i="29"/>
  <c r="BI368" i="29" s="1"/>
  <c r="C146" i="30"/>
  <c r="I63" i="30"/>
  <c r="J64" i="30" s="1"/>
  <c r="BJ364" i="29"/>
  <c r="BJ368" i="29" s="1"/>
  <c r="D146" i="30"/>
  <c r="BM364" i="29"/>
  <c r="BM368" i="29" s="1"/>
  <c r="G146" i="30"/>
  <c r="G147" i="30" s="1"/>
  <c r="BK364" i="29"/>
  <c r="BK368" i="29" s="1"/>
  <c r="E146" i="30"/>
  <c r="E147" i="30" s="1"/>
  <c r="BO348" i="29"/>
  <c r="I106" i="30" s="1"/>
  <c r="I146" i="30"/>
  <c r="B38" i="1"/>
  <c r="G63" i="30"/>
  <c r="H63" i="30"/>
  <c r="F63" i="30"/>
  <c r="D63" i="30"/>
  <c r="E63" i="30"/>
  <c r="C80" i="30"/>
  <c r="H141" i="30"/>
  <c r="H194" i="30" s="1"/>
  <c r="H123" i="30"/>
  <c r="C117" i="30"/>
  <c r="C123" i="30"/>
  <c r="C141" i="30"/>
  <c r="G141" i="30"/>
  <c r="G194" i="30" s="1"/>
  <c r="I141" i="30"/>
  <c r="I194" i="30" s="1"/>
  <c r="G123" i="30"/>
  <c r="D116" i="30"/>
  <c r="D123" i="30" s="1"/>
  <c r="E116" i="30"/>
  <c r="E119" i="30" s="1"/>
  <c r="F116" i="30"/>
  <c r="F119" i="30" s="1"/>
  <c r="J141" i="30"/>
  <c r="J194" i="30" s="1"/>
  <c r="J195" i="30" s="1"/>
  <c r="J33" i="30"/>
  <c r="G73" i="30"/>
  <c r="I86" i="30"/>
  <c r="D18" i="30"/>
  <c r="D17" i="30" s="1"/>
  <c r="E18" i="30"/>
  <c r="E17" i="30" s="1"/>
  <c r="E86" i="30"/>
  <c r="G80" i="30"/>
  <c r="G72" i="30"/>
  <c r="J72" i="30"/>
  <c r="F73" i="30"/>
  <c r="F72" i="30"/>
  <c r="E73" i="30"/>
  <c r="E72" i="30"/>
  <c r="I18" i="30"/>
  <c r="I17" i="30" s="1"/>
  <c r="I11" i="1"/>
  <c r="J10" i="30"/>
  <c r="E183" i="30"/>
  <c r="I80" i="30"/>
  <c r="H47" i="30"/>
  <c r="F47" i="30"/>
  <c r="G67" i="30"/>
  <c r="G95" i="30"/>
  <c r="G18" i="30"/>
  <c r="G17" i="30" s="1"/>
  <c r="G26" i="30"/>
  <c r="G29" i="30" s="1"/>
  <c r="H67" i="30"/>
  <c r="E80" i="30"/>
  <c r="E83" i="30" s="1"/>
  <c r="I95" i="30"/>
  <c r="G47" i="30"/>
  <c r="I33" i="30"/>
  <c r="I34" i="30"/>
  <c r="F67" i="30"/>
  <c r="H26" i="30"/>
  <c r="H95" i="30"/>
  <c r="H18" i="30"/>
  <c r="H17" i="30" s="1"/>
  <c r="H34" i="30"/>
  <c r="H33" i="30"/>
  <c r="D26" i="30"/>
  <c r="D28" i="30" s="1"/>
  <c r="D95" i="30"/>
  <c r="F26" i="30"/>
  <c r="F95" i="30"/>
  <c r="F18" i="30"/>
  <c r="F17" i="30" s="1"/>
  <c r="E38" i="1"/>
  <c r="E60" i="1" s="1"/>
  <c r="F76" i="30"/>
  <c r="C38" i="1"/>
  <c r="D76" i="30"/>
  <c r="D67" i="30"/>
  <c r="E67" i="30"/>
  <c r="I67" i="30"/>
  <c r="E95" i="30"/>
  <c r="E26" i="30"/>
  <c r="I47" i="30"/>
  <c r="D32" i="1"/>
  <c r="D38" i="1"/>
  <c r="D60" i="1" s="1"/>
  <c r="F32" i="1"/>
  <c r="F38" i="1"/>
  <c r="F60" i="1" s="1"/>
  <c r="D31" i="1"/>
  <c r="E31" i="1"/>
  <c r="C31" i="1"/>
  <c r="C32" i="1"/>
  <c r="G31" i="1"/>
  <c r="F31" i="1"/>
  <c r="E32" i="1"/>
  <c r="G32" i="1"/>
  <c r="F147" i="30" l="1"/>
  <c r="I147" i="30"/>
  <c r="J147" i="30"/>
  <c r="I28" i="30"/>
  <c r="H80" i="30"/>
  <c r="H83" i="30" s="1"/>
  <c r="D102" i="30"/>
  <c r="I27" i="30"/>
  <c r="H78" i="30"/>
  <c r="I78" i="30"/>
  <c r="I77" i="30"/>
  <c r="F102" i="30"/>
  <c r="G102" i="30"/>
  <c r="H102" i="30"/>
  <c r="C194" i="30"/>
  <c r="C195" i="30" s="1"/>
  <c r="I136" i="30"/>
  <c r="I145" i="30" s="1"/>
  <c r="G195" i="30"/>
  <c r="H196" i="30"/>
  <c r="C142" i="30"/>
  <c r="J143" i="30"/>
  <c r="E117" i="30"/>
  <c r="E120" i="30"/>
  <c r="E121" i="30" s="1"/>
  <c r="D120" i="30"/>
  <c r="D121" i="30" s="1"/>
  <c r="F117" i="30"/>
  <c r="F120" i="30"/>
  <c r="F121" i="30" s="1"/>
  <c r="J69" i="30"/>
  <c r="J68" i="30"/>
  <c r="G92" i="30"/>
  <c r="G83" i="30"/>
  <c r="I112" i="30"/>
  <c r="I83" i="30"/>
  <c r="I92" i="30"/>
  <c r="I125" i="30"/>
  <c r="I127" i="30" s="1"/>
  <c r="I128" i="30" s="1"/>
  <c r="H125" i="30"/>
  <c r="H127" i="30" s="1"/>
  <c r="H128" i="30" s="1"/>
  <c r="H92" i="30"/>
  <c r="E125" i="30"/>
  <c r="E92" i="30"/>
  <c r="I102" i="30"/>
  <c r="G136" i="30"/>
  <c r="G145" i="30" s="1"/>
  <c r="G125" i="30"/>
  <c r="G127" i="30" s="1"/>
  <c r="G128" i="30" s="1"/>
  <c r="C124" i="30"/>
  <c r="E102" i="30"/>
  <c r="D141" i="30"/>
  <c r="D194" i="30" s="1"/>
  <c r="D195" i="30" s="1"/>
  <c r="C136" i="30"/>
  <c r="I64" i="30"/>
  <c r="C39" i="1"/>
  <c r="C60" i="1"/>
  <c r="C172" i="1" s="1"/>
  <c r="E141" i="30"/>
  <c r="E194" i="30" s="1"/>
  <c r="F141" i="30"/>
  <c r="F194" i="30" s="1"/>
  <c r="D117" i="30"/>
  <c r="F123" i="30"/>
  <c r="E123" i="30"/>
  <c r="E124" i="30" s="1"/>
  <c r="I14" i="1"/>
  <c r="H153" i="30"/>
  <c r="H167" i="30" s="1"/>
  <c r="H109" i="30"/>
  <c r="H105" i="30"/>
  <c r="D80" i="30"/>
  <c r="G78" i="30"/>
  <c r="I124" i="30"/>
  <c r="I29" i="30"/>
  <c r="G112" i="30"/>
  <c r="G124" i="30"/>
  <c r="G109" i="30"/>
  <c r="G105" i="30"/>
  <c r="G77" i="30"/>
  <c r="G153" i="30"/>
  <c r="G167" i="30" s="1"/>
  <c r="E78" i="30"/>
  <c r="E77" i="30"/>
  <c r="F80" i="30"/>
  <c r="F78" i="30"/>
  <c r="F77" i="30"/>
  <c r="E153" i="30"/>
  <c r="E167" i="30" s="1"/>
  <c r="I36" i="1"/>
  <c r="I35" i="1"/>
  <c r="K72" i="30"/>
  <c r="E28" i="30"/>
  <c r="E27" i="30"/>
  <c r="H28" i="30"/>
  <c r="H27" i="30"/>
  <c r="F28" i="30"/>
  <c r="F27" i="30"/>
  <c r="G28" i="30"/>
  <c r="G27" i="30"/>
  <c r="E29" i="30"/>
  <c r="H29" i="30"/>
  <c r="H30" i="30" s="1"/>
  <c r="F29" i="30"/>
  <c r="G30" i="30" s="1"/>
  <c r="D29" i="30"/>
  <c r="J11" i="1"/>
  <c r="K10" i="30"/>
  <c r="G143" i="30"/>
  <c r="H143" i="30"/>
  <c r="I143" i="30"/>
  <c r="I105" i="30"/>
  <c r="I153" i="30"/>
  <c r="I142" i="30"/>
  <c r="G142" i="30"/>
  <c r="I109" i="30"/>
  <c r="H142" i="30"/>
  <c r="I68" i="30"/>
  <c r="I69" i="30"/>
  <c r="F68" i="30"/>
  <c r="F69" i="30"/>
  <c r="H69" i="30"/>
  <c r="H68" i="30"/>
  <c r="G64" i="30"/>
  <c r="E112" i="30"/>
  <c r="E105" i="30"/>
  <c r="E109" i="30"/>
  <c r="G69" i="30"/>
  <c r="G68" i="30"/>
  <c r="C40" i="1"/>
  <c r="E68" i="30"/>
  <c r="E69" i="30"/>
  <c r="H112" i="30" l="1"/>
  <c r="H124" i="30"/>
  <c r="H136" i="30"/>
  <c r="H145" i="30" s="1"/>
  <c r="D125" i="30"/>
  <c r="D127" i="30" s="1"/>
  <c r="D128" i="30" s="1"/>
  <c r="D124" i="30"/>
  <c r="I196" i="30"/>
  <c r="H195" i="30"/>
  <c r="I195" i="30"/>
  <c r="J196" i="30"/>
  <c r="E196" i="30"/>
  <c r="K196" i="30"/>
  <c r="G196" i="30"/>
  <c r="D196" i="30"/>
  <c r="D83" i="30"/>
  <c r="F92" i="30"/>
  <c r="F83" i="30"/>
  <c r="I138" i="30"/>
  <c r="I137" i="30"/>
  <c r="F136" i="30"/>
  <c r="F145" i="30" s="1"/>
  <c r="F125" i="30"/>
  <c r="F127" i="30" s="1"/>
  <c r="F128" i="30" s="1"/>
  <c r="E127" i="30"/>
  <c r="E128" i="30" s="1"/>
  <c r="H64" i="30"/>
  <c r="F64" i="30"/>
  <c r="C137" i="30"/>
  <c r="E136" i="30"/>
  <c r="E145" i="30" s="1"/>
  <c r="D109" i="30"/>
  <c r="D136" i="30"/>
  <c r="E64" i="30"/>
  <c r="C61" i="1"/>
  <c r="C72" i="1"/>
  <c r="D105" i="30"/>
  <c r="D112" i="30"/>
  <c r="L141" i="30"/>
  <c r="H138" i="30"/>
  <c r="H137" i="30"/>
  <c r="G137" i="30"/>
  <c r="G138" i="30"/>
  <c r="I15" i="1"/>
  <c r="J15" i="1"/>
  <c r="K33" i="30"/>
  <c r="D153" i="30"/>
  <c r="D167" i="30" s="1"/>
  <c r="J47" i="30"/>
  <c r="F112" i="30"/>
  <c r="F124" i="30"/>
  <c r="F105" i="30"/>
  <c r="F109" i="30"/>
  <c r="F153" i="30"/>
  <c r="F167" i="30" s="1"/>
  <c r="J36" i="1"/>
  <c r="J35" i="1"/>
  <c r="J38" i="30"/>
  <c r="F30" i="30"/>
  <c r="M32" i="30"/>
  <c r="E30" i="30"/>
  <c r="I30" i="30"/>
  <c r="I22" i="1"/>
  <c r="K11" i="1"/>
  <c r="M9" i="30"/>
  <c r="L10" i="30"/>
  <c r="D142" i="30"/>
  <c r="F143" i="30"/>
  <c r="I167" i="30"/>
  <c r="F142" i="30"/>
  <c r="D143" i="30"/>
  <c r="E143" i="30"/>
  <c r="E142" i="30"/>
  <c r="L142" i="30" l="1"/>
  <c r="L194" i="30"/>
  <c r="D145" i="30"/>
  <c r="D138" i="30"/>
  <c r="D137" i="30"/>
  <c r="E195" i="30"/>
  <c r="F195" i="30"/>
  <c r="F196" i="30"/>
  <c r="F138" i="30"/>
  <c r="F137" i="30"/>
  <c r="E137" i="30"/>
  <c r="E138" i="30"/>
  <c r="C76" i="1"/>
  <c r="C74" i="1"/>
  <c r="J14" i="1"/>
  <c r="J218" i="30"/>
  <c r="K35" i="1"/>
  <c r="K36" i="1"/>
  <c r="N32" i="30"/>
  <c r="L13" i="1"/>
  <c r="M33" i="30"/>
  <c r="K15" i="1"/>
  <c r="I23" i="1"/>
  <c r="N9" i="30"/>
  <c r="L9" i="1"/>
  <c r="L11" i="1" s="1"/>
  <c r="M10" i="30"/>
  <c r="K218" i="30"/>
  <c r="L217" i="30" s="1"/>
  <c r="K140" i="1" s="1"/>
  <c r="K141" i="1" s="1"/>
  <c r="L141" i="1" s="1"/>
  <c r="M141" i="1" s="1"/>
  <c r="N141" i="1" s="1"/>
  <c r="O141" i="1" s="1"/>
  <c r="P141" i="1" s="1"/>
  <c r="J22" i="1"/>
  <c r="J23" i="1"/>
  <c r="D18" i="1"/>
  <c r="D19" i="1"/>
  <c r="L195" i="30" l="1"/>
  <c r="L196" i="30"/>
  <c r="K217" i="30"/>
  <c r="J140" i="1" s="1"/>
  <c r="J141" i="1" s="1"/>
  <c r="K142" i="1" s="1"/>
  <c r="J217" i="30"/>
  <c r="I140" i="1" s="1"/>
  <c r="I141" i="1" s="1"/>
  <c r="I142" i="1" s="1"/>
  <c r="L15" i="1"/>
  <c r="L14" i="1"/>
  <c r="O32" i="30"/>
  <c r="M13" i="1"/>
  <c r="N33" i="30"/>
  <c r="M9" i="1"/>
  <c r="M11" i="1" s="1"/>
  <c r="N10" i="30"/>
  <c r="O9" i="30"/>
  <c r="M67" i="30"/>
  <c r="M69" i="30" s="1"/>
  <c r="J142" i="1" l="1"/>
  <c r="I45" i="1"/>
  <c r="M15" i="1"/>
  <c r="M14" i="1"/>
  <c r="P32" i="30"/>
  <c r="N13" i="1"/>
  <c r="O33" i="30"/>
  <c r="N9" i="1"/>
  <c r="N11" i="1" s="1"/>
  <c r="O10" i="30"/>
  <c r="P9" i="30"/>
  <c r="M218" i="30"/>
  <c r="N67" i="30"/>
  <c r="N69" i="30" s="1"/>
  <c r="N15" i="1" l="1"/>
  <c r="N14" i="1"/>
  <c r="Q32" i="30"/>
  <c r="P33" i="30"/>
  <c r="O13" i="1"/>
  <c r="O9" i="1"/>
  <c r="O11" i="1" s="1"/>
  <c r="Q9" i="30"/>
  <c r="P10" i="30"/>
  <c r="N218" i="30"/>
  <c r="N217" i="30" s="1"/>
  <c r="M140" i="1" s="1"/>
  <c r="M217" i="30"/>
  <c r="L140" i="1" s="1"/>
  <c r="L139" i="1" s="1"/>
  <c r="O67" i="30"/>
  <c r="O69" i="30" s="1"/>
  <c r="O15" i="1" l="1"/>
  <c r="O14" i="1"/>
  <c r="P13" i="1"/>
  <c r="Q33" i="30"/>
  <c r="Q10" i="30"/>
  <c r="P9" i="1"/>
  <c r="P11" i="1" s="1"/>
  <c r="O218" i="30"/>
  <c r="O217" i="30" s="1"/>
  <c r="N140" i="1" s="1"/>
  <c r="P67" i="30"/>
  <c r="P69" i="30" s="1"/>
  <c r="P14" i="1" l="1"/>
  <c r="P15" i="1"/>
  <c r="Q218" i="30"/>
  <c r="P218" i="30"/>
  <c r="Q67" i="30"/>
  <c r="Q69" i="30" s="1"/>
  <c r="Q217" i="30" l="1"/>
  <c r="P140" i="1" s="1"/>
  <c r="P139" i="1" s="1"/>
  <c r="P217" i="30"/>
  <c r="O140" i="1" s="1"/>
  <c r="C14" i="13" l="1"/>
  <c r="F156" i="1" l="1"/>
  <c r="E156" i="1"/>
  <c r="G156" i="1"/>
  <c r="D156" i="1"/>
  <c r="H156" i="1"/>
  <c r="G131" i="1" l="1"/>
  <c r="E131" i="1"/>
  <c r="D131" i="1"/>
  <c r="C131" i="1"/>
  <c r="H131" i="1"/>
  <c r="F131" i="1"/>
  <c r="C169" i="1"/>
  <c r="A15" i="1"/>
  <c r="A19" i="1" s="1"/>
  <c r="A23" i="1" s="1"/>
  <c r="A27" i="1" s="1"/>
  <c r="A32" i="1" s="1"/>
  <c r="A36" i="1" s="1"/>
  <c r="A14" i="1"/>
  <c r="A18" i="1" s="1"/>
  <c r="A22" i="1" s="1"/>
  <c r="A26" i="1" s="1"/>
  <c r="A31" i="1" s="1"/>
  <c r="A35" i="1" s="1"/>
  <c r="F36" i="1" l="1"/>
  <c r="G27" i="1"/>
  <c r="H26" i="1"/>
  <c r="H35" i="1"/>
  <c r="G35" i="1"/>
  <c r="F35" i="1"/>
  <c r="H36" i="1"/>
  <c r="G36" i="1"/>
  <c r="G26" i="1"/>
  <c r="F27" i="1"/>
  <c r="H27" i="1"/>
  <c r="E15" i="1" l="1"/>
  <c r="E18" i="1"/>
  <c r="E19" i="1"/>
  <c r="H19" i="1"/>
  <c r="H18" i="1"/>
  <c r="G18" i="1"/>
  <c r="G19" i="1"/>
  <c r="F18" i="1"/>
  <c r="F19" i="1"/>
  <c r="H15" i="1"/>
  <c r="G15" i="1"/>
  <c r="F15" i="1"/>
  <c r="H10" i="1"/>
  <c r="H11" i="1"/>
  <c r="G11" i="1"/>
  <c r="G10" i="1"/>
  <c r="F11" i="1"/>
  <c r="F10" i="1"/>
  <c r="I10" i="1" l="1"/>
  <c r="F22" i="1"/>
  <c r="F23" i="1"/>
  <c r="G22" i="1"/>
  <c r="G23" i="1"/>
  <c r="H22" i="1"/>
  <c r="H23" i="1"/>
  <c r="E4" i="13" l="1"/>
  <c r="F4" i="13"/>
  <c r="J142" i="30"/>
  <c r="D15" i="1"/>
  <c r="J10" i="1"/>
  <c r="K142" i="30" l="1"/>
  <c r="L10" i="1"/>
  <c r="F39" i="1"/>
  <c r="F40" i="1"/>
  <c r="G39" i="1"/>
  <c r="G40" i="1"/>
  <c r="H40" i="1"/>
  <c r="H39" i="1"/>
  <c r="K10" i="1"/>
  <c r="J14" i="30" l="1"/>
  <c r="J80" i="30"/>
  <c r="J136" i="30" s="1"/>
  <c r="J138" i="30" s="1"/>
  <c r="J59" i="30"/>
  <c r="J15" i="30"/>
  <c r="J83" i="30" l="1"/>
  <c r="J112" i="30"/>
  <c r="J153" i="30"/>
  <c r="J167" i="30" s="1"/>
  <c r="J105" i="30"/>
  <c r="J109" i="30"/>
  <c r="J92" i="30"/>
  <c r="J125" i="30"/>
  <c r="J127" i="30" s="1"/>
  <c r="J128" i="30" s="1"/>
  <c r="J124" i="30"/>
  <c r="I27" i="1"/>
  <c r="I26" i="1"/>
  <c r="M10" i="1"/>
  <c r="I19" i="1"/>
  <c r="I18" i="1"/>
  <c r="N10" i="1"/>
  <c r="J137" i="30" l="1"/>
  <c r="J145" i="30"/>
  <c r="I54" i="1"/>
  <c r="I51" i="1"/>
  <c r="O10" i="1"/>
  <c r="K213" i="30" l="1"/>
  <c r="J51" i="1"/>
  <c r="J54" i="1"/>
  <c r="P10" i="1"/>
  <c r="M139" i="1" l="1"/>
  <c r="L212" i="30" l="1"/>
  <c r="L213" i="30" s="1"/>
  <c r="O139" i="1" l="1"/>
  <c r="N139" i="1"/>
  <c r="C128" i="1" l="1"/>
  <c r="C4" i="1"/>
  <c r="C3" i="1"/>
  <c r="I184" i="1" l="1"/>
  <c r="I18" i="13" l="1"/>
  <c r="J18" i="13" s="1"/>
  <c r="K18" i="13" s="1"/>
  <c r="L18" i="13" s="1"/>
  <c r="D39" i="1"/>
  <c r="D40" i="1"/>
  <c r="E39" i="1"/>
  <c r="E40" i="1"/>
  <c r="D11" i="1"/>
  <c r="E11" i="1"/>
  <c r="D23" i="1" l="1"/>
  <c r="D22" i="1"/>
  <c r="E22" i="1"/>
  <c r="E23" i="1"/>
  <c r="H49" i="1" l="1"/>
  <c r="Q32" i="13" l="1"/>
  <c r="Q33" i="13" s="1"/>
  <c r="Q34" i="13" s="1"/>
  <c r="Q35" i="13" s="1"/>
  <c r="Q36" i="13" s="1"/>
  <c r="Q37" i="13" s="1"/>
  <c r="Q38" i="13" s="1"/>
  <c r="Q39" i="13" s="1"/>
  <c r="Q40" i="13" s="1"/>
  <c r="G181" i="1" l="1"/>
  <c r="L137" i="1"/>
  <c r="M137" i="1" s="1"/>
  <c r="N137" i="1" s="1"/>
  <c r="O137" i="1" s="1"/>
  <c r="P137" i="1" s="1"/>
  <c r="G169" i="1" l="1"/>
  <c r="D149" i="1"/>
  <c r="F149" i="1"/>
  <c r="E149" i="1"/>
  <c r="G149" i="1"/>
  <c r="F3" i="1" l="1"/>
  <c r="E3" i="1"/>
  <c r="F128" i="1"/>
  <c r="E128" i="1"/>
  <c r="F82" i="1"/>
  <c r="F102" i="1"/>
  <c r="E82" i="1"/>
  <c r="E102" i="1"/>
  <c r="F84" i="1"/>
  <c r="E84" i="1"/>
  <c r="F46" i="1"/>
  <c r="E172" i="1" l="1"/>
  <c r="D128" i="1"/>
  <c r="D82" i="1"/>
  <c r="D3" i="1"/>
  <c r="D84" i="1"/>
  <c r="C84" i="1"/>
  <c r="E61" i="1" l="1"/>
  <c r="E72" i="1"/>
  <c r="E76" i="1" s="1"/>
  <c r="E77" i="1" s="1"/>
  <c r="D181" i="1"/>
  <c r="E181" i="1"/>
  <c r="F181" i="1"/>
  <c r="C181" i="1"/>
  <c r="E74" i="1" l="1"/>
  <c r="G3" i="1"/>
  <c r="H3" i="1"/>
  <c r="G46" i="1"/>
  <c r="G84" i="1"/>
  <c r="G128" i="1"/>
  <c r="G102" i="1"/>
  <c r="G82" i="1"/>
  <c r="C103" i="1" l="1"/>
  <c r="D103" i="1"/>
  <c r="E103" i="1"/>
  <c r="E174" i="1" l="1"/>
  <c r="F174" i="1" l="1"/>
  <c r="F169" i="1"/>
  <c r="F170" i="1" l="1"/>
  <c r="J184" i="1"/>
  <c r="K184" i="1" l="1"/>
  <c r="L184" i="1" l="1"/>
  <c r="M184" i="1" l="1"/>
  <c r="E49" i="1" l="1"/>
  <c r="E52" i="1"/>
  <c r="D49" i="1"/>
  <c r="D52" i="1"/>
  <c r="C49" i="1"/>
  <c r="C52" i="1"/>
  <c r="F49" i="1"/>
  <c r="F52" i="1"/>
  <c r="E46" i="1"/>
  <c r="D46" i="1"/>
  <c r="C46" i="1"/>
  <c r="N184" i="1"/>
  <c r="F172" i="1"/>
  <c r="F61" i="1" l="1"/>
  <c r="F72" i="1"/>
  <c r="F76" i="1" s="1"/>
  <c r="F77" i="1" s="1"/>
  <c r="D172" i="1"/>
  <c r="D175" i="1" s="1"/>
  <c r="P184" i="1"/>
  <c r="O184" i="1"/>
  <c r="D61" i="1" l="1"/>
  <c r="D72" i="1"/>
  <c r="D76" i="1" s="1"/>
  <c r="F74" i="1"/>
  <c r="G52" i="1"/>
  <c r="G49" i="1"/>
  <c r="D74" i="1" l="1"/>
  <c r="H52" i="1"/>
  <c r="H149" i="1" l="1"/>
  <c r="H84" i="1" l="1"/>
  <c r="E169" i="1" l="1"/>
  <c r="L126" i="1"/>
  <c r="M126" i="1" l="1"/>
  <c r="L164" i="1"/>
  <c r="M164" i="1" l="1"/>
  <c r="N126" i="1"/>
  <c r="O126" i="1" l="1"/>
  <c r="N164" i="1"/>
  <c r="O164" i="1" l="1"/>
  <c r="P126" i="1"/>
  <c r="F97" i="1"/>
  <c r="D102" i="1"/>
  <c r="D97" i="1"/>
  <c r="C102" i="1"/>
  <c r="C97" i="1"/>
  <c r="E97" i="1"/>
  <c r="E4" i="1"/>
  <c r="F4" i="1"/>
  <c r="D4" i="1"/>
  <c r="P164" i="1" l="1"/>
  <c r="F175" i="1" l="1"/>
  <c r="E175" i="1"/>
  <c r="C80" i="1" l="1"/>
  <c r="C98" i="1" s="1"/>
  <c r="F80" i="1"/>
  <c r="F98" i="1" s="1"/>
  <c r="E80" i="1"/>
  <c r="E98" i="1" s="1"/>
  <c r="D80" i="1"/>
  <c r="D98" i="1" s="1"/>
  <c r="D121" i="1" l="1"/>
  <c r="E121" i="1"/>
  <c r="C121" i="1"/>
  <c r="G4" i="1"/>
  <c r="F121" i="1" l="1"/>
  <c r="C117" i="1"/>
  <c r="F117" i="1"/>
  <c r="E117" i="1"/>
  <c r="D117" i="1"/>
  <c r="G172" i="1"/>
  <c r="D99" i="1"/>
  <c r="F99" i="1"/>
  <c r="E99" i="1"/>
  <c r="C99" i="1"/>
  <c r="G61" i="1" l="1"/>
  <c r="G72" i="1"/>
  <c r="G76" i="1" s="1"/>
  <c r="G77" i="1" s="1"/>
  <c r="G74" i="1" l="1"/>
  <c r="C122" i="1" l="1"/>
  <c r="D122" i="1" l="1"/>
  <c r="F122" i="1"/>
  <c r="E122" i="1"/>
  <c r="K11" i="13" l="1"/>
  <c r="J11" i="13"/>
  <c r="I11" i="13"/>
  <c r="H11" i="13"/>
  <c r="D169" i="1" l="1"/>
  <c r="C170" i="1" l="1"/>
  <c r="E170" i="1"/>
  <c r="D170" i="1"/>
  <c r="H4" i="1" l="1"/>
  <c r="H97" i="1" l="1"/>
  <c r="H172" i="1" l="1"/>
  <c r="H61" i="1" l="1"/>
  <c r="H72" i="1"/>
  <c r="H76" i="1" s="1"/>
  <c r="H77" i="1" s="1"/>
  <c r="H74" i="1" l="1"/>
  <c r="G80" i="1" l="1"/>
  <c r="G98" i="1" l="1"/>
  <c r="G121" i="1" s="1"/>
  <c r="G97" i="1"/>
  <c r="G117" i="1" l="1"/>
  <c r="G99" i="1"/>
  <c r="C3" i="13"/>
  <c r="G122" i="1"/>
  <c r="C5" i="13" l="1"/>
  <c r="C6" i="13" s="1"/>
  <c r="G174" i="1" l="1"/>
  <c r="G175" i="1" s="1"/>
  <c r="G170" i="1"/>
  <c r="H46" i="1" l="1"/>
  <c r="H80" i="1" l="1"/>
  <c r="H98" i="1" l="1"/>
  <c r="H117" i="1" s="1"/>
  <c r="H99" i="1" l="1"/>
  <c r="D3" i="13"/>
  <c r="D5" i="13" s="1"/>
  <c r="H121" i="1"/>
  <c r="H122" i="1" s="1"/>
  <c r="H181" i="1" l="1"/>
  <c r="H169" i="1" l="1"/>
  <c r="D14" i="13" l="1"/>
  <c r="D6" i="13" s="1"/>
  <c r="H174" i="1" l="1"/>
  <c r="H175" i="1" s="1"/>
  <c r="H170" i="1" l="1"/>
  <c r="J48" i="1" l="1"/>
  <c r="I48" i="1"/>
  <c r="I181" i="1" l="1"/>
  <c r="I182" i="1" s="1"/>
  <c r="I183" i="1" s="1"/>
  <c r="I31" i="1" l="1"/>
  <c r="I32" i="1"/>
  <c r="I38" i="1"/>
  <c r="I2" i="1" s="1"/>
  <c r="J77" i="30"/>
  <c r="I128" i="1" l="1"/>
  <c r="I84" i="1"/>
  <c r="I82" i="1"/>
  <c r="I151" i="1"/>
  <c r="I102" i="1"/>
  <c r="I162" i="1"/>
  <c r="I40" i="1"/>
  <c r="I39" i="1"/>
  <c r="I42" i="1"/>
  <c r="I46" i="1"/>
  <c r="I49" i="1"/>
  <c r="I52" i="1"/>
  <c r="I55" i="1"/>
  <c r="I3" i="1"/>
  <c r="I4" i="1"/>
  <c r="I131" i="1" l="1"/>
  <c r="I43" i="1"/>
  <c r="I146" i="1"/>
  <c r="I59" i="1"/>
  <c r="I149" i="1" s="1"/>
  <c r="E14" i="13"/>
  <c r="I60" i="1" l="1"/>
  <c r="I61" i="1" l="1"/>
  <c r="I172" i="1"/>
  <c r="I175" i="1" s="1"/>
  <c r="I72" i="1"/>
  <c r="I96" i="1"/>
  <c r="I97" i="1" l="1"/>
  <c r="I74" i="1"/>
  <c r="I76" i="1"/>
  <c r="J102" i="30" l="1"/>
  <c r="I77" i="1" l="1"/>
  <c r="I80" i="1" l="1"/>
  <c r="I98" i="1" s="1"/>
  <c r="I117" i="1" l="1"/>
  <c r="I99" i="1"/>
  <c r="I121" i="1"/>
  <c r="I122" i="1" s="1"/>
  <c r="E3" i="13"/>
  <c r="E5" i="13" s="1"/>
  <c r="E6" i="13" s="1"/>
  <c r="J29" i="30" l="1"/>
  <c r="J30" i="30" s="1"/>
  <c r="J45" i="1" l="1"/>
  <c r="J27" i="1" l="1"/>
  <c r="J26" i="1"/>
  <c r="J19" i="1"/>
  <c r="J18" i="1"/>
  <c r="J42" i="1" l="1"/>
  <c r="J59" i="1" s="1"/>
  <c r="J149" i="1" l="1"/>
  <c r="J131" i="1"/>
  <c r="J146" i="1"/>
  <c r="J96" i="1" l="1"/>
  <c r="K68" i="1"/>
  <c r="L68" i="1" s="1"/>
  <c r="M68" i="1" s="1"/>
  <c r="N68" i="1" s="1"/>
  <c r="O68" i="1" s="1"/>
  <c r="P68" i="1" s="1"/>
  <c r="K14" i="30"/>
  <c r="K15" i="30"/>
  <c r="K29" i="30"/>
  <c r="K30" i="30" s="1"/>
  <c r="K86" i="30"/>
  <c r="K95" i="30"/>
  <c r="K102" i="30" l="1"/>
  <c r="K59" i="30"/>
  <c r="K18" i="30"/>
  <c r="K17" i="30" s="1"/>
  <c r="K37" i="30" l="1"/>
  <c r="K38" i="30"/>
  <c r="K46" i="30"/>
  <c r="K47" i="30" s="1"/>
  <c r="K54" i="30"/>
  <c r="K55" i="30" s="1"/>
  <c r="L38" i="30" l="1"/>
  <c r="K23" i="1" l="1"/>
  <c r="K22" i="1"/>
  <c r="J181" i="1" l="1"/>
  <c r="J182" i="1" s="1"/>
  <c r="J183" i="1" l="1"/>
  <c r="F14" i="13" l="1"/>
  <c r="J106" i="1"/>
  <c r="J65" i="1" l="1"/>
  <c r="K63" i="30"/>
  <c r="K64" i="30" s="1"/>
  <c r="K162" i="30" l="1"/>
  <c r="K202" i="30"/>
  <c r="K204" i="30" s="1"/>
  <c r="M159" i="30" l="1"/>
  <c r="M158" i="30" s="1"/>
  <c r="N159" i="30" l="1"/>
  <c r="N158" i="30" s="1"/>
  <c r="M97" i="30" l="1"/>
  <c r="O159" i="30"/>
  <c r="P159" i="30" s="1"/>
  <c r="M162" i="30"/>
  <c r="M151" i="30"/>
  <c r="O158" i="30" l="1"/>
  <c r="P158" i="30"/>
  <c r="Q159" i="30"/>
  <c r="Q158" i="30" s="1"/>
  <c r="N160" i="30"/>
  <c r="N97" i="30" s="1"/>
  <c r="M157" i="30"/>
  <c r="N162" i="30" l="1"/>
  <c r="N151" i="30"/>
  <c r="N157" i="30" l="1"/>
  <c r="O160" i="30"/>
  <c r="O97" i="30" s="1"/>
  <c r="O162" i="30" l="1"/>
  <c r="O151" i="30"/>
  <c r="O157" i="30" l="1"/>
  <c r="P160" i="30"/>
  <c r="P151" i="30" l="1"/>
  <c r="Q160" i="30" s="1"/>
  <c r="Q97" i="30" s="1"/>
  <c r="P97" i="30"/>
  <c r="P162" i="30"/>
  <c r="P157" i="30" l="1"/>
  <c r="Q162" i="30"/>
  <c r="Q151" i="30"/>
  <c r="Q157" i="30" l="1"/>
  <c r="J31" i="1"/>
  <c r="J38" i="1"/>
  <c r="J39" i="1" s="1"/>
  <c r="K76" i="30"/>
  <c r="L77" i="30" l="1"/>
  <c r="L78" i="30"/>
  <c r="J40" i="1"/>
  <c r="J2" i="1"/>
  <c r="J43" i="1" s="1"/>
  <c r="J60" i="1"/>
  <c r="K78" i="30"/>
  <c r="J4" i="1"/>
  <c r="J84" i="1"/>
  <c r="J102" i="1"/>
  <c r="J128" i="1"/>
  <c r="J151" i="1"/>
  <c r="J52" i="1"/>
  <c r="K80" i="30"/>
  <c r="K77" i="30"/>
  <c r="J46" i="1" l="1"/>
  <c r="J162" i="1"/>
  <c r="J97" i="1"/>
  <c r="J82" i="1"/>
  <c r="J49" i="1"/>
  <c r="J55" i="1"/>
  <c r="K136" i="30"/>
  <c r="K145" i="30" s="1"/>
  <c r="K83" i="30"/>
  <c r="J72" i="1"/>
  <c r="J172" i="1"/>
  <c r="J175" i="1" s="1"/>
  <c r="J61" i="1"/>
  <c r="J3" i="1"/>
  <c r="K125" i="30"/>
  <c r="K127" i="30" s="1"/>
  <c r="K128" i="30" s="1"/>
  <c r="K124" i="30"/>
  <c r="M76" i="30"/>
  <c r="K112" i="30"/>
  <c r="K92" i="30"/>
  <c r="K109" i="30"/>
  <c r="K153" i="30"/>
  <c r="K105" i="30"/>
  <c r="K138" i="30" l="1"/>
  <c r="J74" i="1"/>
  <c r="J76" i="1"/>
  <c r="N76" i="30"/>
  <c r="O76" i="30" s="1"/>
  <c r="P76" i="30" s="1"/>
  <c r="Q76" i="30" s="1"/>
  <c r="K167" i="30"/>
  <c r="K31" i="1"/>
  <c r="K137" i="30"/>
  <c r="J77" i="1" l="1"/>
  <c r="J80" i="1"/>
  <c r="J98" i="1" s="1"/>
  <c r="M153" i="30"/>
  <c r="M22" i="30" s="1"/>
  <c r="F3" i="13" l="1"/>
  <c r="F5" i="13" s="1"/>
  <c r="F6" i="13" s="1"/>
  <c r="J117" i="1"/>
  <c r="J99" i="1"/>
  <c r="J121" i="1"/>
  <c r="J122" i="1" s="1"/>
  <c r="N153" i="30"/>
  <c r="M167" i="30"/>
  <c r="O153" i="30" l="1"/>
  <c r="N22" i="30"/>
  <c r="N167" i="30"/>
  <c r="K26" i="1" l="1"/>
  <c r="K27" i="1"/>
  <c r="O22" i="30"/>
  <c r="P153" i="30"/>
  <c r="O167" i="30"/>
  <c r="L15" i="30"/>
  <c r="P22" i="30" l="1"/>
  <c r="Q153" i="30"/>
  <c r="P167" i="30"/>
  <c r="K19" i="1"/>
  <c r="K38" i="1"/>
  <c r="K39" i="1" l="1"/>
  <c r="K2" i="1"/>
  <c r="K40" i="1"/>
  <c r="Q22" i="30"/>
  <c r="Q167" i="30"/>
  <c r="K151" i="1" l="1"/>
  <c r="L151" i="1" s="1"/>
  <c r="M151" i="1" s="1"/>
  <c r="N151" i="1" s="1"/>
  <c r="O151" i="1" s="1"/>
  <c r="P151" i="1" s="1"/>
  <c r="K84" i="1"/>
  <c r="L84" i="1" s="1"/>
  <c r="M84" i="1" s="1"/>
  <c r="N84" i="1" s="1"/>
  <c r="O84" i="1" s="1"/>
  <c r="P84" i="1" s="1"/>
  <c r="K82" i="1"/>
  <c r="K128" i="1"/>
  <c r="L128" i="1" s="1"/>
  <c r="M128" i="1" s="1"/>
  <c r="N128" i="1" s="1"/>
  <c r="O128" i="1" s="1"/>
  <c r="K102" i="1"/>
  <c r="K162" i="1"/>
  <c r="L162" i="1" s="1"/>
  <c r="M162" i="1" s="1"/>
  <c r="N162" i="1" s="1"/>
  <c r="O162" i="1" s="1"/>
  <c r="P162" i="1" s="1"/>
  <c r="K52" i="1"/>
  <c r="K55" i="1"/>
  <c r="K49" i="1"/>
  <c r="K4" i="1"/>
  <c r="K3" i="1"/>
  <c r="L159" i="1" l="1"/>
  <c r="L155" i="1" s="1"/>
  <c r="L30" i="1" l="1"/>
  <c r="L31" i="1" s="1"/>
  <c r="M30" i="1"/>
  <c r="N30" i="1"/>
  <c r="O30" i="1"/>
  <c r="P30" i="1"/>
  <c r="P32" i="1" s="1"/>
  <c r="M78" i="30"/>
  <c r="N78" i="30"/>
  <c r="O78" i="30"/>
  <c r="P78" i="30"/>
  <c r="Q78" i="30"/>
  <c r="O31" i="1" l="1"/>
  <c r="M32" i="1"/>
  <c r="L32" i="1"/>
  <c r="N31" i="1"/>
  <c r="M31" i="1"/>
  <c r="O32" i="1"/>
  <c r="N32" i="1"/>
  <c r="P31" i="1"/>
  <c r="K46" i="1" l="1"/>
  <c r="L25" i="30"/>
  <c r="L86" i="30" l="1"/>
  <c r="M86" i="30" s="1"/>
  <c r="L95" i="30"/>
  <c r="L100" i="30"/>
  <c r="M100" i="30" s="1"/>
  <c r="N100" i="30" s="1"/>
  <c r="O100" i="30" s="1"/>
  <c r="L63" i="30"/>
  <c r="L18" i="30"/>
  <c r="L17" i="30" s="1"/>
  <c r="N17" i="30"/>
  <c r="L59" i="30"/>
  <c r="L102" i="30" l="1"/>
  <c r="L27" i="30"/>
  <c r="L29" i="30"/>
  <c r="L30" i="30" s="1"/>
  <c r="L64" i="30"/>
  <c r="M63" i="30"/>
  <c r="N86" i="30"/>
  <c r="O17" i="30"/>
  <c r="N63" i="30" l="1"/>
  <c r="O86" i="30"/>
  <c r="K42" i="1"/>
  <c r="P17" i="30"/>
  <c r="L136" i="30"/>
  <c r="K146" i="1" l="1"/>
  <c r="L146" i="1" s="1"/>
  <c r="M146" i="1" s="1"/>
  <c r="N146" i="1" s="1"/>
  <c r="O146" i="1" s="1"/>
  <c r="K131" i="1"/>
  <c r="L131" i="1" s="1"/>
  <c r="M131" i="1" s="1"/>
  <c r="N131" i="1" s="1"/>
  <c r="O131" i="1" s="1"/>
  <c r="P131" i="1" s="1"/>
  <c r="K59" i="1"/>
  <c r="L137" i="30"/>
  <c r="L145" i="30"/>
  <c r="L138" i="30"/>
  <c r="P86" i="30"/>
  <c r="O63" i="30"/>
  <c r="K43" i="1"/>
  <c r="Q17" i="30"/>
  <c r="K149" i="1" l="1"/>
  <c r="L149" i="1" s="1"/>
  <c r="M149" i="1" s="1"/>
  <c r="N149" i="1" s="1"/>
  <c r="O149" i="1" s="1"/>
  <c r="P149" i="1" s="1"/>
  <c r="K60" i="1"/>
  <c r="P63" i="30"/>
  <c r="Q86" i="30"/>
  <c r="K61" i="1" l="1"/>
  <c r="K172" i="1"/>
  <c r="K72" i="1"/>
  <c r="Q63" i="30"/>
  <c r="K96" i="1"/>
  <c r="K74" i="1" l="1"/>
  <c r="K76" i="1"/>
  <c r="K80" i="1" s="1"/>
  <c r="K97" i="1"/>
  <c r="M118" i="30"/>
  <c r="K103" i="1" l="1"/>
  <c r="L203" i="30"/>
  <c r="L204" i="30" s="1"/>
  <c r="M206" i="30"/>
  <c r="G4" i="13"/>
  <c r="M185" i="30"/>
  <c r="M71" i="30" s="1"/>
  <c r="M211" i="30" l="1"/>
  <c r="L81" i="1" s="1"/>
  <c r="M187" i="30"/>
  <c r="M188" i="30" s="1"/>
  <c r="M182" i="30"/>
  <c r="M179" i="30" s="1"/>
  <c r="L34" i="1"/>
  <c r="M120" i="30"/>
  <c r="M116" i="30" s="1"/>
  <c r="M73" i="30"/>
  <c r="M72" i="30"/>
  <c r="M141" i="30" l="1"/>
  <c r="M142" i="30" s="1"/>
  <c r="M119" i="30"/>
  <c r="M189" i="30"/>
  <c r="M194" i="30"/>
  <c r="M202" i="30"/>
  <c r="L101" i="1" s="1"/>
  <c r="M184" i="30"/>
  <c r="N185" i="30"/>
  <c r="N71" i="30" s="1"/>
  <c r="N187" i="30" s="1"/>
  <c r="N188" i="30" s="1"/>
  <c r="M117" i="30"/>
  <c r="L36" i="1"/>
  <c r="L35" i="1"/>
  <c r="N73" i="30" l="1"/>
  <c r="M34" i="1"/>
  <c r="N120" i="30"/>
  <c r="N72" i="30"/>
  <c r="N182" i="30"/>
  <c r="N180" i="30"/>
  <c r="M192" i="30"/>
  <c r="M195" i="30" s="1"/>
  <c r="M200" i="30"/>
  <c r="L135" i="1" s="1"/>
  <c r="L108" i="1"/>
  <c r="H4" i="13"/>
  <c r="L103" i="1"/>
  <c r="M196" i="30"/>
  <c r="N179" i="30" l="1"/>
  <c r="N189" i="30" s="1"/>
  <c r="N184" i="30"/>
  <c r="N202" i="30"/>
  <c r="M101" i="1" s="1"/>
  <c r="O185" i="30"/>
  <c r="O71" i="30" s="1"/>
  <c r="O187" i="30" s="1"/>
  <c r="O188" i="30" s="1"/>
  <c r="N118" i="30"/>
  <c r="N116" i="30" s="1"/>
  <c r="N119" i="30" s="1"/>
  <c r="N206" i="30"/>
  <c r="N211" i="30" s="1"/>
  <c r="M81" i="1" s="1"/>
  <c r="M36" i="1"/>
  <c r="M35" i="1"/>
  <c r="N192" i="30" l="1"/>
  <c r="N200" i="30"/>
  <c r="M135" i="1" s="1"/>
  <c r="O180" i="30"/>
  <c r="O118" i="30" s="1"/>
  <c r="N117" i="30"/>
  <c r="N141" i="30"/>
  <c r="O73" i="30"/>
  <c r="O120" i="30"/>
  <c r="O72" i="30"/>
  <c r="N34" i="1"/>
  <c r="O182" i="30"/>
  <c r="M108" i="1"/>
  <c r="I4" i="13"/>
  <c r="M103" i="1"/>
  <c r="O206" i="30"/>
  <c r="O211" i="30" s="1"/>
  <c r="N81" i="1" s="1"/>
  <c r="O116" i="30" l="1"/>
  <c r="N142" i="30"/>
  <c r="N194" i="30"/>
  <c r="O184" i="30"/>
  <c r="O202" i="30"/>
  <c r="N101" i="1" s="1"/>
  <c r="P185" i="30"/>
  <c r="P71" i="30" s="1"/>
  <c r="P187" i="30" s="1"/>
  <c r="P188" i="30" s="1"/>
  <c r="O179" i="30"/>
  <c r="O189" i="30" s="1"/>
  <c r="N36" i="1"/>
  <c r="N35" i="1"/>
  <c r="O117" i="30" l="1"/>
  <c r="O119" i="30"/>
  <c r="O141" i="30"/>
  <c r="O192" i="30"/>
  <c r="P180" i="30"/>
  <c r="O200" i="30"/>
  <c r="N135" i="1" s="1"/>
  <c r="P73" i="30"/>
  <c r="P182" i="30"/>
  <c r="P72" i="30"/>
  <c r="P120" i="30"/>
  <c r="O34" i="1"/>
  <c r="N108" i="1"/>
  <c r="J4" i="13"/>
  <c r="N103" i="1"/>
  <c r="O142" i="30"/>
  <c r="O194" i="30"/>
  <c r="N196" i="30"/>
  <c r="N195" i="30"/>
  <c r="P179" i="30" l="1"/>
  <c r="P192" i="30" s="1"/>
  <c r="P184" i="30"/>
  <c r="Q185" i="30"/>
  <c r="Q71" i="30" s="1"/>
  <c r="Q187" i="30" s="1"/>
  <c r="Q188" i="30" s="1"/>
  <c r="P202" i="30"/>
  <c r="O101" i="1" s="1"/>
  <c r="P118" i="30"/>
  <c r="P116" i="30" s="1"/>
  <c r="P119" i="30" s="1"/>
  <c r="P206" i="30"/>
  <c r="P211" i="30" s="1"/>
  <c r="O81" i="1" s="1"/>
  <c r="O196" i="30"/>
  <c r="O195" i="30"/>
  <c r="O35" i="1"/>
  <c r="O36" i="1"/>
  <c r="P189" i="30" l="1"/>
  <c r="P200" i="30"/>
  <c r="O135" i="1" s="1"/>
  <c r="Q180" i="30"/>
  <c r="P117" i="30"/>
  <c r="P141" i="30"/>
  <c r="Q73" i="30"/>
  <c r="Q72" i="30"/>
  <c r="P34" i="1"/>
  <c r="Q120" i="30"/>
  <c r="Q182" i="30"/>
  <c r="Q118" i="30"/>
  <c r="Q206" i="30"/>
  <c r="Q211" i="30" s="1"/>
  <c r="P81" i="1" s="1"/>
  <c r="O108" i="1"/>
  <c r="K4" i="13"/>
  <c r="O103" i="1"/>
  <c r="Q116" i="30" l="1"/>
  <c r="P142" i="30"/>
  <c r="P194" i="30"/>
  <c r="Q184" i="30"/>
  <c r="Q202" i="30"/>
  <c r="P101" i="1" s="1"/>
  <c r="Q179" i="30"/>
  <c r="Q189" i="30" s="1"/>
  <c r="P35" i="1"/>
  <c r="P36" i="1"/>
  <c r="Q141" i="30" l="1"/>
  <c r="Q142" i="30" s="1"/>
  <c r="Q119" i="30"/>
  <c r="Q117" i="30"/>
  <c r="Q194" i="30"/>
  <c r="Q196" i="30" s="1"/>
  <c r="P195" i="30"/>
  <c r="P196" i="30"/>
  <c r="Q200" i="30"/>
  <c r="P135" i="1" s="1"/>
  <c r="Q192" i="30"/>
  <c r="Q195" i="30" s="1"/>
  <c r="L4" i="13"/>
  <c r="P108" i="1"/>
  <c r="P103" i="1"/>
  <c r="L41" i="30"/>
  <c r="M41" i="30" s="1"/>
  <c r="N41" i="30" s="1"/>
  <c r="O41" i="30" s="1"/>
  <c r="P41" i="30" s="1"/>
  <c r="Q41" i="30" s="1"/>
  <c r="L42" i="30"/>
  <c r="L46" i="30" s="1"/>
  <c r="L47" i="30" s="1"/>
  <c r="L50" i="30"/>
  <c r="L52" i="30"/>
  <c r="L54" i="30" l="1"/>
  <c r="L55" i="30" s="1"/>
  <c r="M55" i="30" s="1"/>
  <c r="M54" i="30" s="1"/>
  <c r="M42" i="30"/>
  <c r="N40" i="30"/>
  <c r="M52" i="30"/>
  <c r="N52" i="30"/>
  <c r="N55" i="30"/>
  <c r="M50" i="30"/>
  <c r="M36" i="30" s="1"/>
  <c r="M46" i="30" s="1"/>
  <c r="N50" i="30"/>
  <c r="N42" i="30" l="1"/>
  <c r="O40" i="30"/>
  <c r="O52" i="30"/>
  <c r="M47" i="30"/>
  <c r="L21" i="1"/>
  <c r="M38" i="30"/>
  <c r="M37" i="30"/>
  <c r="N54" i="30"/>
  <c r="N36" i="30" s="1"/>
  <c r="O55" i="30"/>
  <c r="P40" i="30" l="1"/>
  <c r="O50" i="30"/>
  <c r="O42" i="30"/>
  <c r="M21" i="1"/>
  <c r="N46" i="30"/>
  <c r="N47" i="30" s="1"/>
  <c r="N38" i="30"/>
  <c r="N37" i="30"/>
  <c r="O54" i="30"/>
  <c r="O36" i="30" s="1"/>
  <c r="P55" i="30"/>
  <c r="L23" i="1"/>
  <c r="L22" i="1"/>
  <c r="P52" i="30" l="1"/>
  <c r="Q40" i="30"/>
  <c r="Q42" i="30" s="1"/>
  <c r="P42" i="30"/>
  <c r="Q50" i="30"/>
  <c r="P50" i="30"/>
  <c r="P54" i="30"/>
  <c r="P36" i="30" s="1"/>
  <c r="Q55" i="30"/>
  <c r="Q54" i="30" s="1"/>
  <c r="O38" i="30"/>
  <c r="N21" i="1"/>
  <c r="O46" i="30"/>
  <c r="O47" i="30" s="1"/>
  <c r="O37" i="30"/>
  <c r="M23" i="1"/>
  <c r="M22" i="1"/>
  <c r="Q52" i="30" l="1"/>
  <c r="Q36" i="30" s="1"/>
  <c r="Q37" i="30" s="1"/>
  <c r="P37" i="30"/>
  <c r="O21" i="1"/>
  <c r="P38" i="30"/>
  <c r="P46" i="30"/>
  <c r="P47" i="30" s="1"/>
  <c r="N23" i="1"/>
  <c r="N22" i="1"/>
  <c r="Q38" i="30" l="1"/>
  <c r="Q46" i="30"/>
  <c r="P21" i="1"/>
  <c r="P23" i="1"/>
  <c r="P22" i="1"/>
  <c r="Q47" i="30"/>
  <c r="O23" i="1"/>
  <c r="O22" i="1"/>
  <c r="K98" i="1" l="1"/>
  <c r="K99" i="1" l="1"/>
  <c r="G3" i="13"/>
  <c r="G5" i="13" s="1"/>
  <c r="K121" i="1"/>
  <c r="K122" i="1" l="1"/>
  <c r="K114" i="1" l="1"/>
  <c r="K181" i="1"/>
  <c r="K182" i="1" s="1"/>
  <c r="K183" i="1" l="1"/>
  <c r="K169" i="1"/>
  <c r="G14" i="13" l="1"/>
  <c r="G6" i="13" s="1"/>
  <c r="K77" i="1"/>
  <c r="K106" i="1"/>
  <c r="K117" i="1"/>
  <c r="L118" i="1" s="1"/>
  <c r="K65" i="1" l="1"/>
  <c r="K170" i="1" l="1"/>
  <c r="K174" i="1" l="1"/>
  <c r="K175" i="1" s="1"/>
  <c r="L114" i="1"/>
  <c r="L181" i="1"/>
  <c r="L182" i="1"/>
  <c r="L183" i="1" s="1"/>
  <c r="K3" i="30" l="1"/>
  <c r="K6" i="30"/>
  <c r="K28" i="30"/>
  <c r="K7" i="30" l="1"/>
  <c r="L6" i="30"/>
  <c r="L2" i="30" l="1"/>
  <c r="M6" i="30"/>
  <c r="N6" i="30" l="1"/>
  <c r="M2" i="30"/>
  <c r="M3" i="30" s="1"/>
  <c r="L3" i="30"/>
  <c r="L28" i="30"/>
  <c r="M28" i="30" s="1"/>
  <c r="M26" i="30" l="1"/>
  <c r="N28" i="30"/>
  <c r="N2" i="30"/>
  <c r="N3" i="30" s="1"/>
  <c r="O6" i="30"/>
  <c r="N26" i="30" l="1"/>
  <c r="O28" i="30"/>
  <c r="O2" i="30"/>
  <c r="O3" i="30" s="1"/>
  <c r="P6" i="30"/>
  <c r="M24" i="30"/>
  <c r="M27" i="30"/>
  <c r="M99" i="30" l="1"/>
  <c r="M94" i="30" s="1"/>
  <c r="M62" i="30"/>
  <c r="M18" i="30"/>
  <c r="M25" i="30"/>
  <c r="M85" i="30"/>
  <c r="M29" i="30"/>
  <c r="M30" i="30" s="1"/>
  <c r="Q6" i="30"/>
  <c r="Q2" i="30" s="1"/>
  <c r="P2" i="30"/>
  <c r="P3" i="30" s="1"/>
  <c r="O26" i="30"/>
  <c r="P28" i="30"/>
  <c r="N24" i="30"/>
  <c r="N27" i="30"/>
  <c r="Q3" i="30" l="1"/>
  <c r="N99" i="30"/>
  <c r="N94" i="30" s="1"/>
  <c r="N62" i="30"/>
  <c r="N18" i="30"/>
  <c r="N25" i="30"/>
  <c r="N85" i="30"/>
  <c r="N29" i="30"/>
  <c r="N30" i="30" s="1"/>
  <c r="P26" i="30"/>
  <c r="Q28" i="30"/>
  <c r="Q26" i="30" s="1"/>
  <c r="O27" i="30"/>
  <c r="O24" i="30"/>
  <c r="M13" i="30"/>
  <c r="M96" i="30" s="1"/>
  <c r="M16" i="30"/>
  <c r="M65" i="30"/>
  <c r="M57" i="30"/>
  <c r="L45" i="1"/>
  <c r="M95" i="30"/>
  <c r="M102" i="30" s="1"/>
  <c r="O18" i="30" l="1"/>
  <c r="O25" i="30"/>
  <c r="O29" i="30"/>
  <c r="O30" i="30" s="1"/>
  <c r="O99" i="30"/>
  <c r="O94" i="30" s="1"/>
  <c r="O62" i="30"/>
  <c r="O85" i="30"/>
  <c r="Q24" i="30"/>
  <c r="Q27" i="30"/>
  <c r="P27" i="30"/>
  <c r="P24" i="30"/>
  <c r="M59" i="30"/>
  <c r="L25" i="1"/>
  <c r="M58" i="30"/>
  <c r="M80" i="30"/>
  <c r="N13" i="30"/>
  <c r="N16" i="30"/>
  <c r="N65" i="30"/>
  <c r="N57" i="30"/>
  <c r="N95" i="30"/>
  <c r="N102" i="30" s="1"/>
  <c r="M45" i="1"/>
  <c r="N96" i="30"/>
  <c r="M15" i="30"/>
  <c r="M98" i="30"/>
  <c r="M14" i="30"/>
  <c r="L17" i="1"/>
  <c r="N59" i="30" l="1"/>
  <c r="M25" i="1"/>
  <c r="N58" i="30"/>
  <c r="N80" i="30"/>
  <c r="Q25" i="30"/>
  <c r="Q85" i="30"/>
  <c r="Q18" i="30"/>
  <c r="Q29" i="30"/>
  <c r="Q99" i="30"/>
  <c r="Q94" i="30" s="1"/>
  <c r="Q62" i="30"/>
  <c r="O65" i="30"/>
  <c r="O57" i="30"/>
  <c r="N15" i="30"/>
  <c r="N98" i="30"/>
  <c r="N14" i="30"/>
  <c r="M17" i="1"/>
  <c r="O95" i="30"/>
  <c r="O102" i="30" s="1"/>
  <c r="N45" i="1"/>
  <c r="M123" i="30"/>
  <c r="M91" i="30"/>
  <c r="M82" i="30" s="1"/>
  <c r="M125" i="30"/>
  <c r="M152" i="30"/>
  <c r="M156" i="30" s="1"/>
  <c r="M166" i="30"/>
  <c r="M170" i="30" s="1"/>
  <c r="L19" i="1"/>
  <c r="L18" i="1"/>
  <c r="L26" i="1"/>
  <c r="L27" i="1"/>
  <c r="L38" i="1"/>
  <c r="O13" i="30"/>
  <c r="O16" i="30"/>
  <c r="P18" i="30"/>
  <c r="P62" i="30"/>
  <c r="P25" i="30"/>
  <c r="P29" i="30"/>
  <c r="P30" i="30" s="1"/>
  <c r="P99" i="30"/>
  <c r="P94" i="30" s="1"/>
  <c r="P85" i="30"/>
  <c r="Q30" i="30" l="1"/>
  <c r="M136" i="30"/>
  <c r="M137" i="30" s="1"/>
  <c r="M138" i="30"/>
  <c r="M145" i="30"/>
  <c r="M147" i="30" s="1"/>
  <c r="P65" i="30"/>
  <c r="P57" i="30"/>
  <c r="M19" i="1"/>
  <c r="M18" i="1"/>
  <c r="N91" i="30"/>
  <c r="N82" i="30" s="1"/>
  <c r="N123" i="30"/>
  <c r="N125" i="30"/>
  <c r="N152" i="30"/>
  <c r="N156" i="30" s="1"/>
  <c r="N166" i="30"/>
  <c r="N170" i="30" s="1"/>
  <c r="O80" i="30"/>
  <c r="O59" i="30"/>
  <c r="N25" i="1"/>
  <c r="O58" i="30"/>
  <c r="P16" i="30"/>
  <c r="P13" i="30"/>
  <c r="P96" i="30" s="1"/>
  <c r="M83" i="30"/>
  <c r="L42" i="1"/>
  <c r="Q65" i="30"/>
  <c r="Q57" i="30"/>
  <c r="L59" i="1"/>
  <c r="L148" i="1" s="1"/>
  <c r="L94" i="1" s="1"/>
  <c r="M127" i="30"/>
  <c r="M128" i="30" s="1"/>
  <c r="Q95" i="30"/>
  <c r="Q102" i="30" s="1"/>
  <c r="P45" i="1"/>
  <c r="O15" i="30"/>
  <c r="O98" i="30"/>
  <c r="O14" i="30"/>
  <c r="N17" i="1"/>
  <c r="O96" i="30"/>
  <c r="L2" i="1"/>
  <c r="L39" i="1"/>
  <c r="L40" i="1"/>
  <c r="Q16" i="30"/>
  <c r="Q13" i="30"/>
  <c r="P95" i="30"/>
  <c r="P102" i="30" s="1"/>
  <c r="O45" i="1"/>
  <c r="M38" i="1"/>
  <c r="M26" i="1"/>
  <c r="M27" i="1"/>
  <c r="N136" i="30" l="1"/>
  <c r="N137" i="30" s="1"/>
  <c r="L60" i="1"/>
  <c r="L61" i="1" s="1"/>
  <c r="L4" i="1"/>
  <c r="L102" i="1"/>
  <c r="L150" i="1"/>
  <c r="L95" i="1" s="1"/>
  <c r="L127" i="1"/>
  <c r="L83" i="1"/>
  <c r="L179" i="1" s="1"/>
  <c r="L3" i="1"/>
  <c r="L82" i="1"/>
  <c r="L161" i="1"/>
  <c r="L46" i="1"/>
  <c r="N145" i="30"/>
  <c r="N147" i="30" s="1"/>
  <c r="M2" i="1"/>
  <c r="M39" i="1"/>
  <c r="M40" i="1"/>
  <c r="L145" i="1"/>
  <c r="L130" i="1"/>
  <c r="L43" i="1"/>
  <c r="M59" i="1"/>
  <c r="M148" i="1" s="1"/>
  <c r="M94" i="1" s="1"/>
  <c r="N127" i="30"/>
  <c r="N128" i="30" s="1"/>
  <c r="N18" i="1"/>
  <c r="N19" i="1"/>
  <c r="M42" i="1"/>
  <c r="N83" i="30"/>
  <c r="Q98" i="30"/>
  <c r="Q15" i="30"/>
  <c r="P17" i="1"/>
  <c r="Q14" i="30"/>
  <c r="P25" i="1"/>
  <c r="Q58" i="30"/>
  <c r="Q80" i="30"/>
  <c r="Q59" i="30"/>
  <c r="P98" i="30"/>
  <c r="P15" i="30"/>
  <c r="O17" i="1"/>
  <c r="P14" i="30"/>
  <c r="Q96" i="30"/>
  <c r="N26" i="1"/>
  <c r="N38" i="1"/>
  <c r="N27" i="1"/>
  <c r="P58" i="30"/>
  <c r="P59" i="30"/>
  <c r="P80" i="30"/>
  <c r="O25" i="1"/>
  <c r="O123" i="30"/>
  <c r="O91" i="30"/>
  <c r="O82" i="30" s="1"/>
  <c r="O166" i="30"/>
  <c r="O170" i="30" s="1"/>
  <c r="O125" i="30"/>
  <c r="O152" i="30"/>
  <c r="O156" i="30" s="1"/>
  <c r="L172" i="1" l="1"/>
  <c r="N138" i="30"/>
  <c r="O136" i="30"/>
  <c r="L93" i="1"/>
  <c r="L153" i="1"/>
  <c r="P18" i="1"/>
  <c r="P19" i="1"/>
  <c r="L180" i="1"/>
  <c r="L178" i="1"/>
  <c r="N59" i="1"/>
  <c r="N148" i="1" s="1"/>
  <c r="N94" i="1" s="1"/>
  <c r="O127" i="30"/>
  <c r="O128" i="30" s="1"/>
  <c r="Q152" i="30"/>
  <c r="Q156" i="30" s="1"/>
  <c r="Q91" i="30"/>
  <c r="Q82" i="30" s="1"/>
  <c r="Q166" i="30"/>
  <c r="Q170" i="30" s="1"/>
  <c r="Q125" i="30"/>
  <c r="Q123" i="30"/>
  <c r="P38" i="1"/>
  <c r="P27" i="1"/>
  <c r="P26" i="1"/>
  <c r="M60" i="1"/>
  <c r="M4" i="1"/>
  <c r="M102" i="1"/>
  <c r="M150" i="1"/>
  <c r="M95" i="1" s="1"/>
  <c r="M127" i="1"/>
  <c r="M83" i="1"/>
  <c r="M179" i="1" s="1"/>
  <c r="M3" i="1"/>
  <c r="M82" i="1"/>
  <c r="M161" i="1"/>
  <c r="M46" i="1"/>
  <c r="M145" i="1"/>
  <c r="M130" i="1"/>
  <c r="M43" i="1"/>
  <c r="O38" i="1"/>
  <c r="O26" i="1"/>
  <c r="O27" i="1"/>
  <c r="N2" i="1"/>
  <c r="N40" i="1"/>
  <c r="N39" i="1"/>
  <c r="L91" i="1"/>
  <c r="L136" i="1"/>
  <c r="L158" i="1"/>
  <c r="O137" i="30"/>
  <c r="O145" i="30"/>
  <c r="O147" i="30" s="1"/>
  <c r="O138" i="30"/>
  <c r="O18" i="1"/>
  <c r="O19" i="1"/>
  <c r="N42" i="1"/>
  <c r="O83" i="30"/>
  <c r="L92" i="1"/>
  <c r="P152" i="30"/>
  <c r="P156" i="30" s="1"/>
  <c r="P123" i="30"/>
  <c r="P166" i="30"/>
  <c r="P170" i="30" s="1"/>
  <c r="P125" i="30"/>
  <c r="P91" i="30"/>
  <c r="P82" i="30" s="1"/>
  <c r="M180" i="1" l="1"/>
  <c r="L96" i="1"/>
  <c r="N83" i="1"/>
  <c r="N179" i="1" s="1"/>
  <c r="N150" i="1"/>
  <c r="N95" i="1" s="1"/>
  <c r="N4" i="1"/>
  <c r="N102" i="1"/>
  <c r="N127" i="1"/>
  <c r="N92" i="1" s="1"/>
  <c r="N3" i="1"/>
  <c r="N82" i="1"/>
  <c r="N161" i="1"/>
  <c r="N46" i="1"/>
  <c r="Q83" i="30"/>
  <c r="P42" i="1"/>
  <c r="O42" i="1"/>
  <c r="P83" i="30"/>
  <c r="N145" i="1"/>
  <c r="N130" i="1"/>
  <c r="N91" i="1" s="1"/>
  <c r="N43" i="1"/>
  <c r="Q136" i="30"/>
  <c r="O40" i="1"/>
  <c r="O2" i="1"/>
  <c r="O39" i="1"/>
  <c r="M172" i="1"/>
  <c r="M61" i="1"/>
  <c r="P136" i="30"/>
  <c r="M159" i="1"/>
  <c r="M158" i="1"/>
  <c r="L67" i="1"/>
  <c r="H14" i="13"/>
  <c r="M93" i="1"/>
  <c r="M153" i="1"/>
  <c r="L97" i="1"/>
  <c r="P40" i="1"/>
  <c r="P2" i="1"/>
  <c r="P39" i="1"/>
  <c r="L165" i="1"/>
  <c r="O59" i="1"/>
  <c r="O148" i="1" s="1"/>
  <c r="O94" i="1" s="1"/>
  <c r="P127" i="30"/>
  <c r="P128" i="30" s="1"/>
  <c r="M136" i="1"/>
  <c r="M91" i="1"/>
  <c r="M92" i="1"/>
  <c r="Q127" i="30"/>
  <c r="Q128" i="30" s="1"/>
  <c r="P59" i="1"/>
  <c r="P148" i="1" s="1"/>
  <c r="N60" i="1"/>
  <c r="M113" i="1" l="1"/>
  <c r="M112" i="1" s="1"/>
  <c r="M155" i="1" s="1"/>
  <c r="O60" i="1"/>
  <c r="P43" i="1"/>
  <c r="P145" i="1"/>
  <c r="P130" i="1"/>
  <c r="N136" i="1"/>
  <c r="O172" i="1"/>
  <c r="O61" i="1"/>
  <c r="Q145" i="30"/>
  <c r="Q137" i="30"/>
  <c r="Q138" i="30"/>
  <c r="N159" i="1"/>
  <c r="M96" i="1"/>
  <c r="O102" i="1"/>
  <c r="O83" i="1"/>
  <c r="O179" i="1" s="1"/>
  <c r="O150" i="1"/>
  <c r="O95" i="1" s="1"/>
  <c r="O4" i="1"/>
  <c r="O161" i="1"/>
  <c r="O3" i="1"/>
  <c r="O82" i="1"/>
  <c r="O127" i="1"/>
  <c r="O46" i="1"/>
  <c r="N96" i="1"/>
  <c r="N172" i="1"/>
  <c r="N61" i="1"/>
  <c r="N93" i="1"/>
  <c r="N153" i="1"/>
  <c r="P102" i="1"/>
  <c r="P4" i="1"/>
  <c r="P83" i="1"/>
  <c r="P179" i="1" s="1"/>
  <c r="P161" i="1"/>
  <c r="P3" i="1"/>
  <c r="P150" i="1"/>
  <c r="P95" i="1" s="1"/>
  <c r="P82" i="1"/>
  <c r="P127" i="1"/>
  <c r="P46" i="1"/>
  <c r="O130" i="1"/>
  <c r="O43" i="1"/>
  <c r="O145" i="1"/>
  <c r="P94" i="1"/>
  <c r="P60" i="1"/>
  <c r="P145" i="30"/>
  <c r="P147" i="30" s="1"/>
  <c r="P137" i="30"/>
  <c r="P138" i="30"/>
  <c r="M67" i="1" l="1"/>
  <c r="M165" i="1"/>
  <c r="N113" i="1"/>
  <c r="N112" i="1" s="1"/>
  <c r="N155" i="1" s="1"/>
  <c r="Q147" i="30"/>
  <c r="P91" i="1"/>
  <c r="P92" i="1"/>
  <c r="O136" i="1"/>
  <c r="N97" i="1"/>
  <c r="O93" i="1"/>
  <c r="O153" i="1"/>
  <c r="P61" i="1"/>
  <c r="P172" i="1"/>
  <c r="O91" i="1"/>
  <c r="M97" i="1"/>
  <c r="P153" i="1"/>
  <c r="P93" i="1"/>
  <c r="O92" i="1"/>
  <c r="N158" i="1"/>
  <c r="N67" i="1" l="1"/>
  <c r="P96" i="1"/>
  <c r="P97" i="1" s="1"/>
  <c r="P136" i="1"/>
  <c r="O96" i="1"/>
  <c r="O159" i="1"/>
  <c r="N165" i="1"/>
  <c r="O113" i="1" l="1"/>
  <c r="O112" i="1" s="1"/>
  <c r="O155" i="1" s="1"/>
  <c r="O158" i="1"/>
  <c r="P159" i="1"/>
  <c r="O97" i="1"/>
  <c r="O165" i="1" l="1"/>
  <c r="O67" i="1"/>
  <c r="P113" i="1"/>
  <c r="P112" i="1" s="1"/>
  <c r="P155" i="1" s="1"/>
  <c r="P158" i="1"/>
  <c r="P67" i="1" l="1"/>
  <c r="P165" i="1"/>
  <c r="L64" i="1"/>
  <c r="M64" i="1"/>
  <c r="N64" i="1"/>
  <c r="O64" i="1"/>
  <c r="P64" i="1"/>
  <c r="L70" i="1"/>
  <c r="M70" i="1"/>
  <c r="N70" i="1"/>
  <c r="O70" i="1"/>
  <c r="P70" i="1"/>
  <c r="L72" i="1"/>
  <c r="M72" i="1"/>
  <c r="N72" i="1"/>
  <c r="O72" i="1"/>
  <c r="P72" i="1"/>
  <c r="L73" i="1"/>
  <c r="M73" i="1"/>
  <c r="N73" i="1"/>
  <c r="O73" i="1"/>
  <c r="P73" i="1"/>
  <c r="L76" i="1"/>
  <c r="M76" i="1"/>
  <c r="N76" i="1"/>
  <c r="O76" i="1"/>
  <c r="P76" i="1"/>
  <c r="L77" i="1"/>
  <c r="M77" i="1"/>
  <c r="N77" i="1"/>
  <c r="O77" i="1"/>
  <c r="P77" i="1"/>
  <c r="L80" i="1"/>
  <c r="M80" i="1"/>
  <c r="N80" i="1"/>
  <c r="O80" i="1"/>
  <c r="P80" i="1"/>
  <c r="L98" i="1"/>
  <c r="M98" i="1"/>
  <c r="N98" i="1"/>
  <c r="O98" i="1"/>
  <c r="P98" i="1"/>
  <c r="L99" i="1"/>
  <c r="M99" i="1"/>
  <c r="N99" i="1"/>
  <c r="O99" i="1"/>
  <c r="P99" i="1"/>
  <c r="M110" i="1"/>
  <c r="N110" i="1"/>
  <c r="O110" i="1"/>
  <c r="P110" i="1"/>
  <c r="M114" i="1"/>
  <c r="N114" i="1"/>
  <c r="O114" i="1"/>
  <c r="P114" i="1"/>
  <c r="L117" i="1"/>
  <c r="M117" i="1"/>
  <c r="N117" i="1"/>
  <c r="O117" i="1"/>
  <c r="P117" i="1"/>
  <c r="M118" i="1"/>
  <c r="N118" i="1"/>
  <c r="O118" i="1"/>
  <c r="P118" i="1"/>
  <c r="L119" i="1"/>
  <c r="M119" i="1"/>
  <c r="N119" i="1"/>
  <c r="O119" i="1"/>
  <c r="P119" i="1"/>
  <c r="L121" i="1"/>
  <c r="M121" i="1"/>
  <c r="N121" i="1"/>
  <c r="O121" i="1"/>
  <c r="P121" i="1"/>
  <c r="L122" i="1"/>
  <c r="M122" i="1"/>
  <c r="N122" i="1"/>
  <c r="O122" i="1"/>
  <c r="P122" i="1"/>
  <c r="L125" i="1"/>
  <c r="M125" i="1"/>
  <c r="N125" i="1"/>
  <c r="O125" i="1"/>
  <c r="P125" i="1"/>
  <c r="L133" i="1"/>
  <c r="M133" i="1"/>
  <c r="N133" i="1"/>
  <c r="O133" i="1"/>
  <c r="P133" i="1"/>
  <c r="L143" i="1"/>
  <c r="M143" i="1"/>
  <c r="N143" i="1"/>
  <c r="O143" i="1"/>
  <c r="P143" i="1"/>
  <c r="L156" i="1"/>
  <c r="M156" i="1"/>
  <c r="N156" i="1"/>
  <c r="O156" i="1"/>
  <c r="P156" i="1"/>
  <c r="L167" i="1"/>
  <c r="M167" i="1"/>
  <c r="N167" i="1"/>
  <c r="O167" i="1"/>
  <c r="P167" i="1"/>
  <c r="L169" i="1"/>
  <c r="M169" i="1"/>
  <c r="N169" i="1"/>
  <c r="O169" i="1"/>
  <c r="P169" i="1"/>
  <c r="L170" i="1"/>
  <c r="M170" i="1"/>
  <c r="N170" i="1"/>
  <c r="O170" i="1"/>
  <c r="P170" i="1"/>
  <c r="L173" i="1"/>
  <c r="M173" i="1"/>
  <c r="N173" i="1"/>
  <c r="O173" i="1"/>
  <c r="P173" i="1"/>
  <c r="L174" i="1"/>
  <c r="M174" i="1"/>
  <c r="N174" i="1"/>
  <c r="O174" i="1"/>
  <c r="P174" i="1"/>
  <c r="L175" i="1"/>
  <c r="M175" i="1"/>
  <c r="N175" i="1"/>
  <c r="O175" i="1"/>
  <c r="P175" i="1"/>
  <c r="M178" i="1"/>
  <c r="N178" i="1"/>
  <c r="O178" i="1"/>
  <c r="P178" i="1"/>
  <c r="N180" i="1"/>
  <c r="O180" i="1"/>
  <c r="P180" i="1"/>
  <c r="M181" i="1"/>
  <c r="N181" i="1"/>
  <c r="O181" i="1"/>
  <c r="P181" i="1"/>
  <c r="M182" i="1"/>
  <c r="N182" i="1"/>
  <c r="O182" i="1"/>
  <c r="P182" i="1"/>
  <c r="M183" i="1"/>
  <c r="N183" i="1"/>
  <c r="O183" i="1"/>
  <c r="P183" i="1"/>
  <c r="H3" i="13"/>
  <c r="I3" i="13"/>
  <c r="J3" i="13"/>
  <c r="K3" i="13"/>
  <c r="L3" i="13"/>
  <c r="H5" i="13"/>
  <c r="I5" i="13"/>
  <c r="J5" i="13"/>
  <c r="K5" i="13"/>
  <c r="L5" i="13"/>
  <c r="H6" i="13"/>
  <c r="I6" i="13"/>
  <c r="J6" i="13"/>
  <c r="K6" i="13"/>
  <c r="L6" i="13"/>
  <c r="L8" i="13"/>
  <c r="L11" i="13"/>
  <c r="B13" i="13"/>
  <c r="I14" i="13"/>
  <c r="J14" i="13"/>
  <c r="K14" i="13"/>
  <c r="L1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tc={D9154621-19B5-4481-B530-C6AF610780D5}</author>
  </authors>
  <commentList>
    <comment ref="A40" authorId="0" shapeId="0" xr:uid="{D9154621-19B5-4481-B530-C6AF610780D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Third-party estimates, not disclosed by Amazon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tc={1ED68B2D-0D28-4D77-82A0-57682E76F8CB}</author>
    <author>tc={2D5F99CA-058C-4E46-B4AE-D0882A923DB8}</author>
    <author>tc={E329408B-646D-4E91-9BFD-0C1AA320035A}</author>
  </authors>
  <commentList>
    <comment ref="P97" authorId="0" shapeId="0" xr:uid="{1ED68B2D-0D28-4D77-82A0-57682E76F8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Modeled in a way to make NWC chance closer to zero in terminal year</t>
      </text>
    </comment>
    <comment ref="I103" authorId="1" shapeId="0" xr:uid="{2D5F99CA-058C-4E46-B4AE-D0882A923DB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number appears lower since D&amp;A includes content amortization whereas capex number doesn't incorporate the capitalized content costs. Capitalized content is in "other assets", not in PP&amp;E</t>
      </text>
    </comment>
    <comment ref="C172" authorId="2" shapeId="0" xr:uid="{E329408B-646D-4E91-9BFD-0C1AA320035A}">
      <text>
        <t>[Threaded comment]
Your version of Excel allows you to read this threaded comment; however, any edits to it will get removed if the file is opened in a newer version of Excel. Learn more: https://go.microsoft.com/fwlink/?linkid=870924
Comment:
    I used a normalized tax rate instead of effective tax rate here given the wide variability of effective tax rates in different years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tc={15F5AE7F-3DB6-4ABF-9483-2CA1B9A41502}</author>
    <author>tc={D568E606-0409-48E2-9155-3A7A19EFFD05}</author>
  </authors>
  <commentList>
    <comment ref="L5" authorId="0" shapeId="0" xr:uid="{15F5AE7F-3DB6-4ABF-9483-2CA1B9A415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Burdened for SBC
</t>
      </text>
    </comment>
    <comment ref="E18" authorId="1" shapeId="0" xr:uid="{D568E606-0409-48E2-9155-3A7A19EF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change it manually. Increase stock price at similar rate of IRR. It doesn't have to be exact, just ballpark and then copy the formula to the right.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Rishabh Sharma</author>
    <author>None</author>
  </authors>
  <commentList>
    <comment ref="AN48" authorId="0" shapeId="0" xr:uid="{7985E205-EF44-45FE-8992-A236E365DD91}">
      <text>
        <r>
          <rPr>
            <sz val="11"/>
            <color theme="1"/>
            <rFont val="Calibri"/>
            <family val="2"/>
            <scheme val="minor"/>
          </rPr>
          <t>Include sales of Other service offering and excludes Advertising services sales, which are reported separately</t>
        </r>
      </text>
    </comment>
    <comment ref="BJ384" authorId="1" shapeId="0" xr:uid="{68D2F709-A9AD-4480-90A6-E70DF4906476}">
      <text>
        <r>
          <rPr>
            <sz val="11"/>
            <color theme="1"/>
            <rFont val="Calibri"/>
            <family val="2"/>
            <scheme val="minor"/>
          </rPr>
          <t>summation mismatch 4214</t>
        </r>
      </text>
    </comment>
  </commentList>
</comments>
</file>

<file path=xl/sharedStrings.xml><?xml version="1.0" encoding="utf-8"?>
<sst xmlns="http://schemas.openxmlformats.org/spreadsheetml/2006/main" count="2544" uniqueCount="798">
  <si>
    <t xml:space="preserve"> </t>
  </si>
  <si>
    <t>Growth</t>
  </si>
  <si>
    <t>D&amp;A</t>
  </si>
  <si>
    <t>As % of revenue</t>
  </si>
  <si>
    <t xml:space="preserve">Cash Flow </t>
  </si>
  <si>
    <t>NWC</t>
  </si>
  <si>
    <t>Change in NWC</t>
  </si>
  <si>
    <t>Capex</t>
  </si>
  <si>
    <t>Cash Flow from Operations</t>
  </si>
  <si>
    <t>Cash Flow from Investing</t>
  </si>
  <si>
    <t>Cash Flow from Financing</t>
  </si>
  <si>
    <t>Beginning Cash</t>
  </si>
  <si>
    <t>Change in Cash</t>
  </si>
  <si>
    <t>Ending Cash</t>
  </si>
  <si>
    <t>Effect of exchange rates</t>
  </si>
  <si>
    <t>Balance Sheet</t>
  </si>
  <si>
    <t>Cash &amp; Cash equivalents</t>
  </si>
  <si>
    <t>Total Current Assets</t>
  </si>
  <si>
    <t>PP&amp;E</t>
  </si>
  <si>
    <t>Goodwill</t>
  </si>
  <si>
    <t>Total assets</t>
  </si>
  <si>
    <t>Total current liabilities</t>
  </si>
  <si>
    <t>Total Equity</t>
  </si>
  <si>
    <t>Total Liabilities and Equity</t>
  </si>
  <si>
    <t>Total liabilities</t>
  </si>
  <si>
    <t>Check</t>
  </si>
  <si>
    <t>DSO</t>
  </si>
  <si>
    <t>As % of sales</t>
  </si>
  <si>
    <t>Capex/D&amp;A</t>
  </si>
  <si>
    <t>DPO</t>
  </si>
  <si>
    <t>Revenue</t>
  </si>
  <si>
    <t>Model</t>
  </si>
  <si>
    <t>OCF Margin</t>
  </si>
  <si>
    <t>FCF Margin</t>
  </si>
  <si>
    <t>Instructions</t>
  </si>
  <si>
    <t>The most important worksheet in this file is the "Model" Worksheet.</t>
  </si>
  <si>
    <t>Tab</t>
  </si>
  <si>
    <t>Details</t>
  </si>
  <si>
    <t>Color Code</t>
  </si>
  <si>
    <t>If you want to change the assumptions, just change the cells that are filled yellow. Since the rest of the cells are formula driven, they will automatically be changed.</t>
  </si>
  <si>
    <t>Please let me know asap if you think there has been any error/mistake (conceptual or otherwise) in the model</t>
  </si>
  <si>
    <t>Valuation</t>
  </si>
  <si>
    <t>Just change the current stock price and choose your multiple to run your valuation estimates.</t>
  </si>
  <si>
    <t>Color</t>
  </si>
  <si>
    <t>Meaning</t>
  </si>
  <si>
    <t>Black</t>
  </si>
  <si>
    <t>Formula driven (both historical and forecasts)</t>
  </si>
  <si>
    <t>Blue</t>
  </si>
  <si>
    <t>Hard coded numbers (Actual for Historical, estimated for forecasts)</t>
  </si>
  <si>
    <t>Yellow</t>
  </si>
  <si>
    <t>Indication that there has been explicit assumption made in these cells. Change the numbers in these cells to drive your narrative.</t>
  </si>
  <si>
    <t xml:space="preserve">Free Cash Flow </t>
  </si>
  <si>
    <t>Net Income</t>
  </si>
  <si>
    <t>Items</t>
  </si>
  <si>
    <t>OCF</t>
  </si>
  <si>
    <t>Terminal Multiple</t>
  </si>
  <si>
    <t>FCF</t>
  </si>
  <si>
    <t>FCF/share</t>
  </si>
  <si>
    <t>Terminal FCF multiple</t>
  </si>
  <si>
    <t>Terminal Stock price</t>
  </si>
  <si>
    <t>Current price*</t>
  </si>
  <si>
    <t>Dividend/share</t>
  </si>
  <si>
    <t>Cash flow</t>
  </si>
  <si>
    <t>IRR</t>
  </si>
  <si>
    <t>#diluted shares outstanding</t>
  </si>
  <si>
    <t>Stock price</t>
  </si>
  <si>
    <t>Just familiarize yourself with the color code conventions used in this file. I will maintain these color code conventions in every model.</t>
  </si>
  <si>
    <t>I have made a few comments here and there whenever I thought it might be helpful for subscribers</t>
  </si>
  <si>
    <t>As % of outstanding shares</t>
  </si>
  <si>
    <t>Avg. prices paid</t>
  </si>
  <si>
    <t># of shares repurchased</t>
  </si>
  <si>
    <t>Income taxes</t>
  </si>
  <si>
    <t>Growth %</t>
  </si>
  <si>
    <t>Sales &amp; Marketing</t>
  </si>
  <si>
    <t>General &amp; Administrative</t>
  </si>
  <si>
    <t>Operating Income</t>
  </si>
  <si>
    <t>Operating margin</t>
  </si>
  <si>
    <t>Profit before tax</t>
  </si>
  <si>
    <t>Effective tax</t>
  </si>
  <si>
    <t>SBC</t>
  </si>
  <si>
    <t>Other</t>
  </si>
  <si>
    <t>Repurchases of ordinary shares</t>
  </si>
  <si>
    <t>Accounts payable</t>
  </si>
  <si>
    <t>Operating lease liabilities</t>
  </si>
  <si>
    <t>Other investing activities</t>
  </si>
  <si>
    <t>Marketable Securities</t>
  </si>
  <si>
    <t>Accounts Receivables</t>
  </si>
  <si>
    <t>Other assets</t>
  </si>
  <si>
    <t>Shares repurchases $</t>
  </si>
  <si>
    <t>#share data calculation</t>
  </si>
  <si>
    <t># of diluted outstanding shares</t>
  </si>
  <si>
    <t># of shares issued</t>
  </si>
  <si>
    <t>Total Opex</t>
  </si>
  <si>
    <t>Acuisition</t>
  </si>
  <si>
    <t>As % of total opex</t>
  </si>
  <si>
    <t xml:space="preserve">FCF </t>
  </si>
  <si>
    <t>Increase</t>
  </si>
  <si>
    <t>EPS</t>
  </si>
  <si>
    <t>Net Cash</t>
  </si>
  <si>
    <t>ROIC</t>
  </si>
  <si>
    <t>Long-term debt</t>
  </si>
  <si>
    <t>Growth $</t>
  </si>
  <si>
    <t>Reported</t>
  </si>
  <si>
    <t>NOPAT</t>
  </si>
  <si>
    <t>Invested Capital</t>
  </si>
  <si>
    <t>Avg. Invested Capital</t>
  </si>
  <si>
    <t>Interest expense</t>
  </si>
  <si>
    <t>Calendar</t>
  </si>
  <si>
    <t>Unit</t>
  </si>
  <si>
    <t>Source</t>
  </si>
  <si>
    <t>Tag Id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</si>
  <si>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</si>
  <si>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</si>
  <si>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</si>
  <si>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</si>
  <si>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</si>
  <si>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</si>
  <si>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</si>
  <si>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</si>
  <si>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</si>
  <si>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</si>
  <si>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</si>
  <si>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</si>
  <si>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</si>
  <si>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</si>
  <si>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</si>
  <si>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</si>
  <si>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</si>
  <si>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</si>
  <si>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</si>
  <si>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</si>
  <si>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</si>
  <si>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</si>
  <si>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</si>
  <si>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</si>
  <si>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</si>
  <si>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</si>
  <si>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</si>
  <si>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</si>
  <si>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</si>
  <si>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</si>
  <si>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</si>
  <si>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</si>
  <si>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</si>
  <si>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</si>
  <si>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</si>
  <si>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</si>
  <si>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</si>
  <si>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</si>
  <si>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</si>
  <si>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</si>
  <si>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2013FY</t>
  </si>
  <si>
    <t>2014FY</t>
  </si>
  <si>
    <t>2015FY</t>
  </si>
  <si>
    <t>2016FY</t>
  </si>
  <si>
    <t>2017FY</t>
  </si>
  <si>
    <t>2018FY</t>
  </si>
  <si>
    <t>2019FY</t>
  </si>
  <si>
    <t>2020FY</t>
  </si>
  <si>
    <t>2021FY</t>
  </si>
  <si>
    <t>2022FY</t>
  </si>
  <si>
    <t>Fiscal</t>
  </si>
  <si>
    <t>Fiscal Date</t>
  </si>
  <si>
    <t>10-Q</t>
  </si>
  <si>
    <t>10-K</t>
  </si>
  <si>
    <t>EX-99.1</t>
  </si>
  <si>
    <t>Guidance</t>
  </si>
  <si>
    <t>Billion</t>
  </si>
  <si>
    <t>8-K</t>
  </si>
  <si>
    <t>Quarterly</t>
  </si>
  <si>
    <t>KPIs</t>
  </si>
  <si>
    <t>Million</t>
  </si>
  <si>
    <t>Percent</t>
  </si>
  <si>
    <t>Total revenues</t>
  </si>
  <si>
    <t>United States</t>
  </si>
  <si>
    <t>United Kingdom</t>
  </si>
  <si>
    <t xml:space="preserve">International </t>
  </si>
  <si>
    <t>Sales and marketing</t>
  </si>
  <si>
    <t>General and administrative</t>
  </si>
  <si>
    <t>Other income (expense), net</t>
  </si>
  <si>
    <t>Income (loss) before income taxes</t>
  </si>
  <si>
    <t>Net income (loss)</t>
  </si>
  <si>
    <t>Dollar</t>
  </si>
  <si>
    <t>Basic</t>
  </si>
  <si>
    <t>Diluted</t>
  </si>
  <si>
    <t>Thousand</t>
  </si>
  <si>
    <t>Total stock-based compensation expense</t>
  </si>
  <si>
    <t>Inventory</t>
  </si>
  <si>
    <t>Total current assets</t>
  </si>
  <si>
    <t>Operating lease assets</t>
  </si>
  <si>
    <t>Current liabilities</t>
  </si>
  <si>
    <t>Deferred revenue</t>
  </si>
  <si>
    <t>Other long-term liabilities</t>
  </si>
  <si>
    <t>Retained earnings</t>
  </si>
  <si>
    <t>Total stockholders equity</t>
  </si>
  <si>
    <t>Total liabilities and stockholders equity</t>
  </si>
  <si>
    <t xml:space="preserve"> Net income (loss)</t>
  </si>
  <si>
    <t xml:space="preserve">Deferred income taxes </t>
  </si>
  <si>
    <t xml:space="preserve">Inventories </t>
  </si>
  <si>
    <t xml:space="preserve">Accounts payable </t>
  </si>
  <si>
    <t xml:space="preserve">Cash flow from financing activities </t>
  </si>
  <si>
    <t>Free cash flow</t>
  </si>
  <si>
    <t>Consolidated</t>
  </si>
  <si>
    <t>Actual</t>
  </si>
  <si>
    <t>Total</t>
  </si>
  <si>
    <t>Stock-based compensation</t>
  </si>
  <si>
    <t>Total debt</t>
  </si>
  <si>
    <t>Next to next year</t>
  </si>
  <si>
    <t>Thereafter</t>
  </si>
  <si>
    <t>Lease cost</t>
  </si>
  <si>
    <t>Operating lease cost</t>
  </si>
  <si>
    <t>Variable lease cost</t>
  </si>
  <si>
    <t>Interest income</t>
  </si>
  <si>
    <t>Provision for income taxes</t>
  </si>
  <si>
    <t>Stock-based compensation expense</t>
  </si>
  <si>
    <t>Tax credits</t>
  </si>
  <si>
    <t>Operating leases</t>
  </si>
  <si>
    <t>Capitalized research and development</t>
  </si>
  <si>
    <t>Intangible assets</t>
  </si>
  <si>
    <t>Marketable securities</t>
  </si>
  <si>
    <t>Segments</t>
  </si>
  <si>
    <t>DIO</t>
  </si>
  <si>
    <t>Delta</t>
  </si>
  <si>
    <t>As % of net cash and LT investments</t>
  </si>
  <si>
    <t>Daloopa</t>
  </si>
  <si>
    <t>database from company filings. Feel free to sign up for this by clicking below link (not a paid promotion; I don't get paid if you do so but I do get complimentary access to it)</t>
  </si>
  <si>
    <t>https://daloopa.com/?utm_source=MBI&amp;utm_medium=Organic&amp;utm_campaign=SourceLink</t>
  </si>
  <si>
    <t>Documents</t>
  </si>
  <si>
    <t>10-Q/10-K</t>
  </si>
  <si>
    <t>Net sales - high</t>
  </si>
  <si>
    <t>Net sales - low</t>
  </si>
  <si>
    <t>Net sales percentage - high</t>
  </si>
  <si>
    <t>Net sales percentage - low</t>
  </si>
  <si>
    <t xml:space="preserve">Impact on sales from foreign exchange rates </t>
  </si>
  <si>
    <t>Impact on sales from foreign exchange rates (basis point)</t>
  </si>
  <si>
    <t xml:space="preserve">Basis points of impact to YoY growth rate from whole foods market </t>
  </si>
  <si>
    <t xml:space="preserve">Operating income - high </t>
  </si>
  <si>
    <t xml:space="preserve">Operating income - low </t>
  </si>
  <si>
    <t>Cost related to COVID-19</t>
  </si>
  <si>
    <t>Stock-based compensation and other operating expense (income)</t>
  </si>
  <si>
    <t xml:space="preserve">Depreciation expenses </t>
  </si>
  <si>
    <t>Investments over next year to help delivery service partners (DSP)</t>
  </si>
  <si>
    <t>Long-term</t>
  </si>
  <si>
    <t>Investments over next 5 years to electrify its transport network in Europe (in Billions)</t>
  </si>
  <si>
    <t>Prime customers around the world</t>
  </si>
  <si>
    <t>Audible customers downloaded listening hours</t>
  </si>
  <si>
    <t>PRIVATE</t>
  </si>
  <si>
    <t>Smart home devices controllable by Alexa</t>
  </si>
  <si>
    <t>Unique brands compatible with Alexa</t>
  </si>
  <si>
    <t>Total unearned revenue</t>
  </si>
  <si>
    <t>Segmental breakdown</t>
  </si>
  <si>
    <t xml:space="preserve"> Net sales </t>
  </si>
  <si>
    <t xml:space="preserve"> Online stores </t>
  </si>
  <si>
    <t xml:space="preserve"> Online stores - Y/Y growth (decline), excluding F/X </t>
  </si>
  <si>
    <t xml:space="preserve"> Physical stores </t>
  </si>
  <si>
    <t xml:space="preserve"> Physical stores - Y/Y growth, excluding F/X </t>
  </si>
  <si>
    <t xml:space="preserve"> Third-party seller services </t>
  </si>
  <si>
    <t xml:space="preserve"> Third-party seller services - Y/Y growth, excluding F/X </t>
  </si>
  <si>
    <t xml:space="preserve"> Subscription services </t>
  </si>
  <si>
    <t xml:space="preserve"> Subscription services - Y/Y growth, excluding F/X </t>
  </si>
  <si>
    <t>Advertising services</t>
  </si>
  <si>
    <t>Advertising services -- Y/Y growth, excluding F/X</t>
  </si>
  <si>
    <t>AWS</t>
  </si>
  <si>
    <t xml:space="preserve"> AWS - Y/Y growth, excluding F/X </t>
  </si>
  <si>
    <t xml:space="preserve"> Other </t>
  </si>
  <si>
    <t xml:space="preserve"> Other - Y/Y growth, excluding F/X </t>
  </si>
  <si>
    <t>Net sales</t>
  </si>
  <si>
    <t>Media</t>
  </si>
  <si>
    <t>Electronics and other general merchandise</t>
  </si>
  <si>
    <t>Online stores</t>
  </si>
  <si>
    <t>Physical stores</t>
  </si>
  <si>
    <t>Third-party seller services</t>
  </si>
  <si>
    <t>Subscription services</t>
  </si>
  <si>
    <t>Other (Including advertising service)</t>
  </si>
  <si>
    <t>Other (excluding advertising service)</t>
  </si>
  <si>
    <t>Geographical breakdown</t>
  </si>
  <si>
    <t>Segment information</t>
  </si>
  <si>
    <t>North America</t>
  </si>
  <si>
    <t>Segment operating expenses</t>
  </si>
  <si>
    <t>Segment operating income (loss) before stock-based compensation and other</t>
  </si>
  <si>
    <t>Stock-based compensation and other</t>
  </si>
  <si>
    <t>Segment operating income (loss)</t>
  </si>
  <si>
    <t>International</t>
  </si>
  <si>
    <t>Other operating income (expense), net</t>
  </si>
  <si>
    <t>Total non-operating income (expense)</t>
  </si>
  <si>
    <t>Equity-method investment activity, net of tax</t>
  </si>
  <si>
    <t>Leased square footage of properties</t>
  </si>
  <si>
    <t>Office space</t>
  </si>
  <si>
    <t>Fulfilment data centres and other</t>
  </si>
  <si>
    <t>Owned square footage of properties</t>
  </si>
  <si>
    <t>Leased square footage of properties by segment</t>
  </si>
  <si>
    <t>Owned square footage of properties by segment</t>
  </si>
  <si>
    <t>Segment highlights</t>
  </si>
  <si>
    <t>Y/Y net sales growth</t>
  </si>
  <si>
    <t>Y/Y segment operating income (loss) growth</t>
  </si>
  <si>
    <t>Net sales mix</t>
  </si>
  <si>
    <t>North America segment net sales</t>
  </si>
  <si>
    <t>Media - Y/Y growth, excluding F/X</t>
  </si>
  <si>
    <t>Media - TTM</t>
  </si>
  <si>
    <t>Electronics and other general merchandise - Y/Y growth, excluding F/X</t>
  </si>
  <si>
    <t>Electronics and other general merchandise - TTM</t>
  </si>
  <si>
    <t>Electronics and other general merchandise - TTM % of north America net sales</t>
  </si>
  <si>
    <t>Other - TTM</t>
  </si>
  <si>
    <t>Other - Y/Y growth</t>
  </si>
  <si>
    <t>International segment net sales:</t>
  </si>
  <si>
    <t>Electronics and other general merchandise - TTM % of international net sales</t>
  </si>
  <si>
    <t>Worldwide segment net sales:</t>
  </si>
  <si>
    <t>Electronics and other general merchandise - TTM % of worldwide net sales</t>
  </si>
  <si>
    <t>Others</t>
  </si>
  <si>
    <t>WW shipping revenue</t>
  </si>
  <si>
    <t>WW shipping revenue - % of net sales</t>
  </si>
  <si>
    <t>WW shipping revenue - Y/Y growth</t>
  </si>
  <si>
    <t>WW shipping costs</t>
  </si>
  <si>
    <t>WW shipping costs - % of net sales</t>
  </si>
  <si>
    <t>WW shipping costs - Y/Y growth</t>
  </si>
  <si>
    <t>WW net shipping costs</t>
  </si>
  <si>
    <t>WW net shipping costs - % of net sales</t>
  </si>
  <si>
    <t>WW net shipping costs - Y/Y growth</t>
  </si>
  <si>
    <t>WW paid units - Y/Y growth</t>
  </si>
  <si>
    <t>WW seller unit mix - % of WW paid unit</t>
  </si>
  <si>
    <t>Employees</t>
  </si>
  <si>
    <t>Employees - Y/Y growth</t>
  </si>
  <si>
    <t>Supplemental financial information and business metrics</t>
  </si>
  <si>
    <t>North America segment</t>
  </si>
  <si>
    <t>Net sales - Y/Y growth, excluding F/X</t>
  </si>
  <si>
    <t>Net sales - TTM</t>
  </si>
  <si>
    <t>Operating income before stock-based compensation and other:</t>
  </si>
  <si>
    <t>Operating income</t>
  </si>
  <si>
    <t>Operating income/loss - Y/Y growth (decline), excluding F/X</t>
  </si>
  <si>
    <t>Operating margin - % of North America net sales</t>
  </si>
  <si>
    <t>Operating income (loss) - TTM</t>
  </si>
  <si>
    <t>Operating margin - TTM % of North America net sales</t>
  </si>
  <si>
    <t>Operating income (loss)</t>
  </si>
  <si>
    <t>FX impact - favourable (unfavourable)</t>
  </si>
  <si>
    <t>Operating income (loss) - Y/Y growth (decline), excluding F/X</t>
  </si>
  <si>
    <t>Operating income - TTM Y/Y growth (decline), excluding F/X</t>
  </si>
  <si>
    <t>International segment</t>
  </si>
  <si>
    <t>Net sales - Y/Y growth (decline), excluding F/X</t>
  </si>
  <si>
    <t>Net sales TTM % of WW net sales</t>
  </si>
  <si>
    <t>Operating margin - % of international net sales</t>
  </si>
  <si>
    <t>Operating margin - TTM % of international net sales</t>
  </si>
  <si>
    <t>Operating income - TTM</t>
  </si>
  <si>
    <t>AWS segment</t>
  </si>
  <si>
    <t>Operating margin - % of AWS net sales</t>
  </si>
  <si>
    <t>Operating margin - TTM % of AWS net sales</t>
  </si>
  <si>
    <t>Operating expenses</t>
  </si>
  <si>
    <t>Operating expenses - TTM</t>
  </si>
  <si>
    <t>Consolidated segments before stock-based compensation and other:</t>
  </si>
  <si>
    <t>Operating margin - % of consolidated net sales</t>
  </si>
  <si>
    <t>Operating income (loss) - TTM Y/Y growth (decline), excluding F/X</t>
  </si>
  <si>
    <t>Operating margin - TTM % of consolidated net sales</t>
  </si>
  <si>
    <t>Results of operations</t>
  </si>
  <si>
    <t>Worldwide (WW) net sales</t>
  </si>
  <si>
    <t>WW net sales- Y/Y growth, excluding F/X</t>
  </si>
  <si>
    <t>WW net sales- TTM</t>
  </si>
  <si>
    <t>WW net sales TTM Y/Y growth, excluding F/X</t>
  </si>
  <si>
    <t>FX impact -- favourable (unfavourable)</t>
  </si>
  <si>
    <t>Operating income - Y/Y growth (decline), excluding F/X</t>
  </si>
  <si>
    <t>Operating margin- % of WW net sales</t>
  </si>
  <si>
    <t>Operating income- TTM</t>
  </si>
  <si>
    <t>Operating income- TTM Y/Y growth (decline), excluding F/X</t>
  </si>
  <si>
    <t>Operating margin- TTM % of WW net sales</t>
  </si>
  <si>
    <t>Net income (loss) per diluted share</t>
  </si>
  <si>
    <t>Net income (loss)- TTM</t>
  </si>
  <si>
    <t>Net income (loss) per diluted share- TTM</t>
  </si>
  <si>
    <t>Net sales generated from internationally-focused web sites</t>
  </si>
  <si>
    <t>Germany</t>
  </si>
  <si>
    <t>Japan</t>
  </si>
  <si>
    <t>Rest of World</t>
  </si>
  <si>
    <t>Total segment assets</t>
  </si>
  <si>
    <t>Corporate</t>
  </si>
  <si>
    <t>Property and equipment, net by segment</t>
  </si>
  <si>
    <t>Total net additions property and equipment additions by segment</t>
  </si>
  <si>
    <t>Depreciation expense by segment</t>
  </si>
  <si>
    <t>Property and equipment, net and operating lease</t>
  </si>
  <si>
    <t>U.S.</t>
  </si>
  <si>
    <t>Non-U.S.</t>
  </si>
  <si>
    <t>Income statement</t>
  </si>
  <si>
    <t>Net product sales</t>
  </si>
  <si>
    <t>Net services sales</t>
  </si>
  <si>
    <t>Total net sales</t>
  </si>
  <si>
    <t>Cost of sales</t>
  </si>
  <si>
    <t>Fulfilment</t>
  </si>
  <si>
    <t>Technology and content</t>
  </si>
  <si>
    <t>Other operating expense (income), net</t>
  </si>
  <si>
    <t>Total operating expenses</t>
  </si>
  <si>
    <t>Total non-operating income (loss)</t>
  </si>
  <si>
    <t>Benefit (provision) for income taxes</t>
  </si>
  <si>
    <t>Earnings (losses) per share</t>
  </si>
  <si>
    <t>Weighted-average shares used in computation of earnings per share</t>
  </si>
  <si>
    <t>Shipping costs (sortation and delivery centres and transportation costs)</t>
  </si>
  <si>
    <t>Total video and music expense</t>
  </si>
  <si>
    <t>Advertising cost</t>
  </si>
  <si>
    <t>Depreciation and amortization (PPE)</t>
  </si>
  <si>
    <t>Amortization</t>
  </si>
  <si>
    <t>COVID-19 related costs</t>
  </si>
  <si>
    <t>Amortization of Property and equipment acquired under finance leases</t>
  </si>
  <si>
    <t>Balance sheet</t>
  </si>
  <si>
    <t>Assets</t>
  </si>
  <si>
    <t>Current assets</t>
  </si>
  <si>
    <t>Cash and cash equivalents</t>
  </si>
  <si>
    <t>Inventories</t>
  </si>
  <si>
    <t>Accounts receivable, net and other</t>
  </si>
  <si>
    <t>Deferred tax assets</t>
  </si>
  <si>
    <t>Property and equipment, net</t>
  </si>
  <si>
    <t>Liabilities and stockholders equity</t>
  </si>
  <si>
    <t>Accrued expenses and other</t>
  </si>
  <si>
    <t>Unearned revenue</t>
  </si>
  <si>
    <t>Long-term lease liabilities</t>
  </si>
  <si>
    <t>Stockholders equity</t>
  </si>
  <si>
    <t>Outstanding shares</t>
  </si>
  <si>
    <t>Common stock</t>
  </si>
  <si>
    <t>Treasury stock, at cost</t>
  </si>
  <si>
    <t>Additional paid-in capital</t>
  </si>
  <si>
    <t>Accumulated other comprehensive income (loss)</t>
  </si>
  <si>
    <t>Supplemental financial information and business metrics-balance sheet</t>
  </si>
  <si>
    <t>Cash and marketable securities</t>
  </si>
  <si>
    <t>Inventory, net - ending</t>
  </si>
  <si>
    <t>Inventory turnover, average TTM</t>
  </si>
  <si>
    <t>Property and equipment, net - ending</t>
  </si>
  <si>
    <t>Accounts payable - ending</t>
  </si>
  <si>
    <t>Accounts payable days - ending</t>
  </si>
  <si>
    <t>Customer receivables, net</t>
  </si>
  <si>
    <t>Property and equipment added under capital leases</t>
  </si>
  <si>
    <t>Cash flow statement</t>
  </si>
  <si>
    <t>Cash flow from operating activities</t>
  </si>
  <si>
    <t xml:space="preserve"> Adjustments to reconcile net income (loss) to net cash from operating activities: </t>
  </si>
  <si>
    <t>Depreciation and amortization of property and equipment and capitalized content costs, operating lease assets, and other</t>
  </si>
  <si>
    <t xml:space="preserve">Stock-based compensation </t>
  </si>
  <si>
    <t xml:space="preserve">Other operating expense (income), net </t>
  </si>
  <si>
    <t>Losses (gains) on sales of marketable securities, net</t>
  </si>
  <si>
    <t xml:space="preserve">Other expense (income), net </t>
  </si>
  <si>
    <t xml:space="preserve">Excess tax benefits from stock-based compensation </t>
  </si>
  <si>
    <t xml:space="preserve"> Changes in operating assets and liabilities </t>
  </si>
  <si>
    <t xml:space="preserve">Accounts receivable, net and other </t>
  </si>
  <si>
    <t xml:space="preserve">Accrued expenses and other </t>
  </si>
  <si>
    <t xml:space="preserve">Unearned revenue </t>
  </si>
  <si>
    <t xml:space="preserve">Amortization of previously unearned revenue </t>
  </si>
  <si>
    <t>Net cash provided by (used in) operating activities</t>
  </si>
  <si>
    <t>Cash flow from investing activities</t>
  </si>
  <si>
    <t>Purchases of property and equipment</t>
  </si>
  <si>
    <t xml:space="preserve">Acquisitions, net of cash acquired, and other </t>
  </si>
  <si>
    <t>Sales and maturities of marketable securities</t>
  </si>
  <si>
    <t xml:space="preserve">Purchases of marketable securities and other investments </t>
  </si>
  <si>
    <t>Proceeds from property and equipment sales and incentives</t>
  </si>
  <si>
    <t>Net cash provided by (used in) investing activities</t>
  </si>
  <si>
    <t>Proceeds of short-term debt, and other</t>
  </si>
  <si>
    <t>Repayments of short-term debt, and other</t>
  </si>
  <si>
    <t>Proceeds from long-term debt</t>
  </si>
  <si>
    <t>Repayments of long-term debt</t>
  </si>
  <si>
    <t xml:space="preserve">Principal repayments of finance leases </t>
  </si>
  <si>
    <t>Principal repayments of financing obligations</t>
  </si>
  <si>
    <t>Common stock repurchased</t>
  </si>
  <si>
    <t xml:space="preserve">Proceeds from long-term debt and other </t>
  </si>
  <si>
    <t xml:space="preserve">Repayments of long-term debt, capital lease, and finance lease obligations </t>
  </si>
  <si>
    <t>Net cash provided by (used in) financing activities</t>
  </si>
  <si>
    <t>Foreign currency effect on cash, cash equivalents, and restricted cash</t>
  </si>
  <si>
    <t>Net increase (decrease) in cash, cash equivalents, and restricted cash</t>
  </si>
  <si>
    <t xml:space="preserve">Cash ,cash equivalents and restricted cash, beginning of period </t>
  </si>
  <si>
    <t xml:space="preserve">Cash ,cash equivalents and restricted cash, end of period </t>
  </si>
  <si>
    <t>Cash flows reconciliation</t>
  </si>
  <si>
    <t>Restricted cash included in accounts receivable, net and other</t>
  </si>
  <si>
    <t>Restricted cash included in other assets</t>
  </si>
  <si>
    <t>Total cash, cash equivalents, and restricted cash shown in the consolidated statements of cash flows</t>
  </si>
  <si>
    <t>Free cash flow- less principal repayments of finance leases and financial obligations- TTM</t>
  </si>
  <si>
    <t>Purchases of property and equipment net of proceeds from sales and incentives</t>
  </si>
  <si>
    <t>Principal repayments of finance leases</t>
  </si>
  <si>
    <t>Free cash flow less principal repayments of finance leases and financing obligations</t>
  </si>
  <si>
    <t>Free cash flow (equipment finance leases and principal repayments of all other finance leases and financing obligations)-TTM</t>
  </si>
  <si>
    <t>Equipment acquired under finance leases</t>
  </si>
  <si>
    <t>Principal repayments of all other finance leases</t>
  </si>
  <si>
    <t>Free cash flow less equipment finance leases and principal repayments of all other finance leases and financing obligations</t>
  </si>
  <si>
    <t>Supplemental cash flow disclosure:</t>
  </si>
  <si>
    <t>Cash paid for interest on debt</t>
  </si>
  <si>
    <t>Cash paid for operating leases</t>
  </si>
  <si>
    <t>Cash paid for interest on finance leases</t>
  </si>
  <si>
    <t>Cash paid for interest on financing obligations</t>
  </si>
  <si>
    <t>Cash paid for income taxes, net of refunds</t>
  </si>
  <si>
    <t>Assets acquired under operating leases</t>
  </si>
  <si>
    <t>Property and equipment acquired under finance leases, net of remeasurements and modifications</t>
  </si>
  <si>
    <t>Property and equipment recognized during the construction period of build-to-suit lease arrangements</t>
  </si>
  <si>
    <t>Property and equipment derecognized after the construction period of build-to-suit lease arrangements, with the associated leases recognized as operating</t>
  </si>
  <si>
    <t>Property and equipment acquired under build-to-suit arrangements</t>
  </si>
  <si>
    <t>Cash paid for interest on capital and finance lease obligations</t>
  </si>
  <si>
    <t>Cash flows and shares</t>
  </si>
  <si>
    <t>Operating cash flow TTM</t>
  </si>
  <si>
    <t>Operating cash flow - TTM Y/Y growth (decline)</t>
  </si>
  <si>
    <t>Purchases of property and equipment, net of proceeds from sales and incentives - TTM</t>
  </si>
  <si>
    <t>Free cash flow - TTM</t>
  </si>
  <si>
    <t>Principal repayments of finance leases - TTM</t>
  </si>
  <si>
    <t>Principal repayments of financing obligations - TTM</t>
  </si>
  <si>
    <t>Free cash flow less principal repayments of finance leases and financing obligations- TTM</t>
  </si>
  <si>
    <t>Equipment acquired under finance leases - TTM</t>
  </si>
  <si>
    <t>Principal repayments of all other finance leases - TTM</t>
  </si>
  <si>
    <t>Free cash flow less equipment finance leases and principal repayments of all other finance leases and financing obligations - TTM</t>
  </si>
  <si>
    <t>Common shares and stock-based awards outstanding</t>
  </si>
  <si>
    <t>Common shares outstanding</t>
  </si>
  <si>
    <t>Stock-based awards outstanding</t>
  </si>
  <si>
    <t>Stock-based awards outstanding- % of common shares outstanding</t>
  </si>
  <si>
    <t>Principal repayments of capital lease obligations - TTM</t>
  </si>
  <si>
    <t>Principal repayments of finance lease obligations - TTM</t>
  </si>
  <si>
    <t>Property and equipment acquired under capital leases - TTM</t>
  </si>
  <si>
    <t>Invested capital</t>
  </si>
  <si>
    <t>Free cash flow less lease principal repayments - TTM</t>
  </si>
  <si>
    <t>Free cash flow less finance lease principal repayments and assets acquired under capital leases - TTM</t>
  </si>
  <si>
    <t>Free cash flow - TTM Y/Y growth (decline)</t>
  </si>
  <si>
    <t>Return on invested capital</t>
  </si>
  <si>
    <t xml:space="preserve"> Property and equipment</t>
  </si>
  <si>
    <t>Land and buildings</t>
  </si>
  <si>
    <t>Equipment</t>
  </si>
  <si>
    <t>Equipment and internal-use software</t>
  </si>
  <si>
    <t>Other corporate assets</t>
  </si>
  <si>
    <t>Construction in progress</t>
  </si>
  <si>
    <t>Gross property and equipment</t>
  </si>
  <si>
    <t>Total accumulated depreciation and amortization</t>
  </si>
  <si>
    <t>Total property and equipment, net</t>
  </si>
  <si>
    <t>Other breakdown</t>
  </si>
  <si>
    <t>Shares outstanding</t>
  </si>
  <si>
    <t>NFL Thursday night football viewers</t>
  </si>
  <si>
    <t>Payment volume from pay growth (year over year)</t>
  </si>
  <si>
    <t>Total unearned revenue (included in other long-term)</t>
  </si>
  <si>
    <t>Performance obligations (commitments in customer contracts for future services)</t>
  </si>
  <si>
    <t>The total capitalized costs of video</t>
  </si>
  <si>
    <t>Kindle direct publishing</t>
  </si>
  <si>
    <t>KDP authors have earned from participation in kindle unlimited since 2014</t>
  </si>
  <si>
    <t>Royalties earned by author from participation in Kindle unlimited (more than)</t>
  </si>
  <si>
    <t>Independent author earned (more than)</t>
  </si>
  <si>
    <t>Number of author surpassing $100,000 in royalties</t>
  </si>
  <si>
    <t>Debt</t>
  </si>
  <si>
    <t>2012 Notes issuance of $3.0 Billion (2022)</t>
  </si>
  <si>
    <t>2014 Notes issuance of $6.0 Billion (2024-2044)</t>
  </si>
  <si>
    <t>2017 Notes issuance of $17.0 Billion (2023-2057)</t>
  </si>
  <si>
    <t>2020 Notes issuance of $10.0 Billion (2023-2060)</t>
  </si>
  <si>
    <t>2021 Notes issuance of $18.5 Billion (2023-2061)</t>
  </si>
  <si>
    <t>2022 Notes Issuance of $12.8 Billion (2024-2062)</t>
  </si>
  <si>
    <t>December 2022  Notes issuance of $8.3  Billion (2024-2032)</t>
  </si>
  <si>
    <t>0.65% Notes due on November 2015</t>
  </si>
  <si>
    <t>1.200% Notes due on November 2017</t>
  </si>
  <si>
    <t>2.600 % Notes due on December 2019</t>
  </si>
  <si>
    <t>1.900 % Notes due on August 2020</t>
  </si>
  <si>
    <t>3.300 % Notes due on December 2021</t>
  </si>
  <si>
    <t>2.400 % Notes due on February 2023</t>
  </si>
  <si>
    <t>2.800 % Notes due on August 2024</t>
  </si>
  <si>
    <t>3.800 % Notes due on December 2024</t>
  </si>
  <si>
    <t>5.200 % Notes due on December 2025</t>
  </si>
  <si>
    <t>3.150 % Notes due on August 2027</t>
  </si>
  <si>
    <t>4.800 % Notes due on December 2034</t>
  </si>
  <si>
    <t>3.875 % Notes due on August 2037</t>
  </si>
  <si>
    <t>4.950% Notes due on December 2044</t>
  </si>
  <si>
    <t>4.050 % Notes due on August 2047</t>
  </si>
  <si>
    <t>4.250 % Notes due on August 2057</t>
  </si>
  <si>
    <t>Credit facility</t>
  </si>
  <si>
    <t>Other long-term debt</t>
  </si>
  <si>
    <t>Unamortized discount and issuance costs, net</t>
  </si>
  <si>
    <t>Less: current portion of long-term debt</t>
  </si>
  <si>
    <t>Provision for income tax</t>
  </si>
  <si>
    <t>U.S. federal</t>
  </si>
  <si>
    <t>Current</t>
  </si>
  <si>
    <t>Deferred</t>
  </si>
  <si>
    <t>U.S. state</t>
  </si>
  <si>
    <t>Current taxes</t>
  </si>
  <si>
    <t>U.S. and state</t>
  </si>
  <si>
    <t>Deferred taxes</t>
  </si>
  <si>
    <t>Provision for income taxes, net</t>
  </si>
  <si>
    <t>U.S. and international components of income (loss) before income taxes</t>
  </si>
  <si>
    <t>Income before income taxes</t>
  </si>
  <si>
    <t>Income taxes computed at the federal statutory rate and the provision recorded for income taxes</t>
  </si>
  <si>
    <t>Income taxes computed at the federal statutory rate</t>
  </si>
  <si>
    <t>Effect of:</t>
  </si>
  <si>
    <t>Impact of foreign tax differential</t>
  </si>
  <si>
    <t>Tax impact of foreign earnings</t>
  </si>
  <si>
    <t>State taxes, net of federal benefits</t>
  </si>
  <si>
    <t>Domestic production activities deduction</t>
  </si>
  <si>
    <t>Impact of 2017 tax act</t>
  </si>
  <si>
    <t>Foreign income deduction (FID)</t>
  </si>
  <si>
    <t>Other, net</t>
  </si>
  <si>
    <t>Total finite-lived intangible assets</t>
  </si>
  <si>
    <t>Marketing-related</t>
  </si>
  <si>
    <t>Acquired intangibles, gross</t>
  </si>
  <si>
    <t xml:space="preserve">Accumulated amortization </t>
  </si>
  <si>
    <t>Acquired intangibles, net</t>
  </si>
  <si>
    <t>Contract-based</t>
  </si>
  <si>
    <t>Technology and content based</t>
  </si>
  <si>
    <t>Customer-related</t>
  </si>
  <si>
    <t>IPR&amp;D and other</t>
  </si>
  <si>
    <t>Total acquired intangibles</t>
  </si>
  <si>
    <t>Deferred income tax assets and liabilities</t>
  </si>
  <si>
    <t>Loss carry forwards U.S.- federal/states</t>
  </si>
  <si>
    <t>Loss carry forwards-foreign</t>
  </si>
  <si>
    <t>Accrued liabilities, reserves, and other expenses</t>
  </si>
  <si>
    <t>Depreciation and amortization</t>
  </si>
  <si>
    <t>Other items</t>
  </si>
  <si>
    <t>Assets held for investment</t>
  </si>
  <si>
    <t>Total gross deferred tax assets</t>
  </si>
  <si>
    <t>Valuation allowances</t>
  </si>
  <si>
    <t>Deferred tax assets, net of valuation allowances</t>
  </si>
  <si>
    <t>Deferred tax liabilities:</t>
  </si>
  <si>
    <t>Acquisition related intangible assets</t>
  </si>
  <si>
    <t>Net deferred tax assets (liabilities), net of valuation allowances</t>
  </si>
  <si>
    <t>Earnings per share-diluted EPS calculation</t>
  </si>
  <si>
    <t>Shares used in computation of basic earnings per share</t>
  </si>
  <si>
    <t>Total dilutive effect of outstanding stock awards</t>
  </si>
  <si>
    <t>Shares used in computation of diluted earnings per share</t>
  </si>
  <si>
    <t>Finance lease cost</t>
  </si>
  <si>
    <t>Amortization of lease assets</t>
  </si>
  <si>
    <t>Interest on lease liabilities</t>
  </si>
  <si>
    <t>Total lease cost</t>
  </si>
  <si>
    <t>Commitments and contingencies</t>
  </si>
  <si>
    <t>Long-term debt principal and interest</t>
  </si>
  <si>
    <t>Current year</t>
  </si>
  <si>
    <t>Next Year</t>
  </si>
  <si>
    <t>Second Year</t>
  </si>
  <si>
    <t>Third Year</t>
  </si>
  <si>
    <t>Fourth Year</t>
  </si>
  <si>
    <t>Operating lease maturities</t>
  </si>
  <si>
    <t>Finance lease liabilities, including interest</t>
  </si>
  <si>
    <t>Financing obligations, including interest</t>
  </si>
  <si>
    <t>Future principal payments</t>
  </si>
  <si>
    <t>Third year</t>
  </si>
  <si>
    <t>Fourth year</t>
  </si>
  <si>
    <t>Fifth year</t>
  </si>
  <si>
    <t>Gross lease liabilities</t>
  </si>
  <si>
    <t>Less: imputed interest</t>
  </si>
  <si>
    <t>Present value of lease liabilities</t>
  </si>
  <si>
    <t>Less: current portion of lease liabilities</t>
  </si>
  <si>
    <t>Total long-term lease liabilities</t>
  </si>
  <si>
    <t>Finance leases</t>
  </si>
  <si>
    <t>Total leases</t>
  </si>
  <si>
    <t>Future amortization expense</t>
  </si>
  <si>
    <t>First year</t>
  </si>
  <si>
    <t>Second year</t>
  </si>
  <si>
    <t>Depreciated</t>
  </si>
  <si>
    <t>Consolidated statement of comprehensive income</t>
  </si>
  <si>
    <t>Other comprehensive income (loss)</t>
  </si>
  <si>
    <t>Foreign currency translation adjustments, net of tax</t>
  </si>
  <si>
    <t xml:space="preserve">Reclassification adjustment for foreign currency translation included in other operating expense income, net of tax </t>
  </si>
  <si>
    <t>Net foreign currency translation adjustments</t>
  </si>
  <si>
    <t>Net change in unrealized gains (losses) on available-for-sale debt securities</t>
  </si>
  <si>
    <t xml:space="preserve">Unrealized gains (losses) ,net of tax </t>
  </si>
  <si>
    <t>Reclassification adjustment for losses (gains) included in other income expense, net of tax</t>
  </si>
  <si>
    <t>Net unrealized gains (losses) on available for sale securities</t>
  </si>
  <si>
    <t>Total other comprehensive income</t>
  </si>
  <si>
    <t>Comprehensive income (loss)</t>
  </si>
  <si>
    <t>Effect of foreign exchange rates</t>
  </si>
  <si>
    <t>Income from operations</t>
  </si>
  <si>
    <t>Commitments</t>
  </si>
  <si>
    <t>Capital lease obligations, including interest</t>
  </si>
  <si>
    <t>Leases not yet commenced</t>
  </si>
  <si>
    <t>Unconditional purchase obligations</t>
  </si>
  <si>
    <t>Other commitments</t>
  </si>
  <si>
    <t>Total commitments</t>
  </si>
  <si>
    <t>Reconciliation of free cash flow - TTM</t>
  </si>
  <si>
    <t>Net operating cash flow</t>
  </si>
  <si>
    <t>Total viewers on NFL</t>
  </si>
  <si>
    <t>Royalties surpasses through KPD (more than)</t>
  </si>
  <si>
    <t>Online Stores</t>
  </si>
  <si>
    <t>Physical Stores</t>
  </si>
  <si>
    <t>3P Seller Services</t>
  </si>
  <si>
    <t>Subscription Services</t>
  </si>
  <si>
    <t>Advertising Services</t>
  </si>
  <si>
    <t>Others, excludind ads</t>
  </si>
  <si>
    <t>North America revenue</t>
  </si>
  <si>
    <t>International revenue</t>
  </si>
  <si>
    <t>AMZN take rate</t>
  </si>
  <si>
    <t>3P GMV</t>
  </si>
  <si>
    <t>3P mix</t>
  </si>
  <si>
    <t>AMZN GMV</t>
  </si>
  <si>
    <t>Penetration</t>
  </si>
  <si>
    <t>NA as % of AMZN ex AWS revenue</t>
  </si>
  <si>
    <t>AMZN GMV (US)</t>
  </si>
  <si>
    <t>AMZN US e-com market share</t>
  </si>
  <si>
    <t>AMZN Prime Members (US)</t>
  </si>
  <si>
    <t>AMZN Prime Members (Global)</t>
  </si>
  <si>
    <t>AMZN international</t>
  </si>
  <si>
    <t>Subscription Revenue per Global Prime member</t>
  </si>
  <si>
    <t>US Prime Price Per Member</t>
  </si>
  <si>
    <t>International Prime+Misc. Revenue</t>
  </si>
  <si>
    <t>Revenue per international member</t>
  </si>
  <si>
    <t>US non-Prime subscription revenue per member</t>
  </si>
  <si>
    <t>US Non-Prime Subscription Revenue</t>
  </si>
  <si>
    <t>US Prime Subscription Revenue</t>
  </si>
  <si>
    <t>Ads from outside of marketplace</t>
  </si>
  <si>
    <t>Ads mix from marketplace</t>
  </si>
  <si>
    <t>Ad revenue from marketplace</t>
  </si>
  <si>
    <t>As % of GMV</t>
  </si>
  <si>
    <t>Increase in bps</t>
  </si>
  <si>
    <t>NA EBIT</t>
  </si>
  <si>
    <t>International EBIT</t>
  </si>
  <si>
    <t>AMZN EBIT, ex AWS</t>
  </si>
  <si>
    <t>Cost of Sales</t>
  </si>
  <si>
    <t>Total Revenues</t>
  </si>
  <si>
    <t>Sales and Marketing</t>
  </si>
  <si>
    <t>Return on S&amp;M</t>
  </si>
  <si>
    <t>Technology and Content</t>
  </si>
  <si>
    <t>General and Administrative</t>
  </si>
  <si>
    <t>AWS (reported)</t>
  </si>
  <si>
    <t>AMZN EBIT (calculated)</t>
  </si>
  <si>
    <t>AMZN EBIT (reported)</t>
  </si>
  <si>
    <t>Other operating expense (income)</t>
  </si>
  <si>
    <t>Technology &amp; Content</t>
  </si>
  <si>
    <t>Total non-operating income</t>
  </si>
  <si>
    <t>Equity method investment activity</t>
  </si>
  <si>
    <t>Proceeds/repayment of short-term debt</t>
  </si>
  <si>
    <t>Proceeds/repayment of long term debt</t>
  </si>
  <si>
    <t>Proceeds from sale of property</t>
  </si>
  <si>
    <t>Accrued expense and other</t>
  </si>
  <si>
    <t>Total PP&amp;E</t>
  </si>
  <si>
    <t>Depreciation</t>
  </si>
  <si>
    <t>Video and music expense</t>
  </si>
  <si>
    <t>As % of beginning PP&amp;E</t>
  </si>
  <si>
    <t>Reported D&amp;A, including capitalized content costs</t>
  </si>
  <si>
    <t>Sales</t>
  </si>
  <si>
    <t>Sales per sqft</t>
  </si>
  <si>
    <t>Sqft (thousands)</t>
  </si>
  <si>
    <t>Sqft added (thousands)</t>
  </si>
  <si>
    <t>As % of AMZN sales, ex AWS</t>
  </si>
  <si>
    <t>PP&amp;E per sqft added</t>
  </si>
  <si>
    <t>As % of AWS sales</t>
  </si>
  <si>
    <t>Capex per sqft added</t>
  </si>
  <si>
    <t>Capex to depreciation</t>
  </si>
  <si>
    <t>Calculated capex</t>
  </si>
  <si>
    <t>Reported capex</t>
  </si>
  <si>
    <t>Segment Depreciation</t>
  </si>
  <si>
    <t>Calculated D&amp;A, including capitalized content costs</t>
  </si>
  <si>
    <t>Repayment</t>
  </si>
  <si>
    <t>Lease gross add</t>
  </si>
  <si>
    <t>Proceeds/Repayment of leases/obligations</t>
  </si>
  <si>
    <t>Capitalized content cost amortization</t>
  </si>
  <si>
    <t>As % of total video and music expense</t>
  </si>
  <si>
    <t>Capitalized content assets</t>
  </si>
  <si>
    <t>Content assets</t>
  </si>
  <si>
    <t>Misc. assets</t>
  </si>
  <si>
    <t>EBIT</t>
  </si>
  <si>
    <t>Other revenues/Other Bets</t>
  </si>
  <si>
    <t>AMZN International GMV</t>
  </si>
  <si>
    <t>As % of related revenue i.e. 1P+3P</t>
  </si>
  <si>
    <t>Increase YoY</t>
  </si>
  <si>
    <t>EBIT Margins</t>
  </si>
  <si>
    <t>As % of LT debt+Lease liabilities</t>
  </si>
  <si>
    <t>Financials</t>
  </si>
  <si>
    <t>All three statements are in this worksheet. Balance sheet and cash flow related assumptions are mostly on this worksheet.</t>
  </si>
  <si>
    <t>E-commerce data</t>
  </si>
  <si>
    <t xml:space="preserve">Worksheet copied from US census Bureau which was used in "Model" worksheet. </t>
  </si>
  <si>
    <t>Remaining life (years)</t>
  </si>
  <si>
    <t>US e-commerce (Bn)</t>
  </si>
  <si>
    <t>US Retail Sales (Bn)</t>
  </si>
  <si>
    <t>Shipping fees</t>
  </si>
  <si>
    <t>As % of AMZN ex AWS revenue</t>
  </si>
  <si>
    <t>Cost of sales, ex Shipping and Prime content</t>
  </si>
  <si>
    <t>As % of revenue ex AWS</t>
  </si>
  <si>
    <t>N/A</t>
  </si>
  <si>
    <t>AWS Opex</t>
  </si>
  <si>
    <t>As % of AWS revenue</t>
  </si>
  <si>
    <t>Shipping+fulfillment as % of GMV</t>
  </si>
  <si>
    <t>AMZN, ex AWS and "Other Bets"</t>
  </si>
  <si>
    <t>Implied "Other Bets" opex</t>
  </si>
  <si>
    <t>Consensus</t>
  </si>
  <si>
    <t>Consensus EBIT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</si>
  <si>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</si>
  <si>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</si>
  <si>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</si>
  <si>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</si>
  <si>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</si>
  <si>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</si>
  <si>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</si>
  <si>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</si>
  <si>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2023FY</t>
  </si>
  <si>
    <t>2024FY</t>
  </si>
  <si>
    <t>Incremental revenue</t>
  </si>
  <si>
    <t>Incremental revenue to capex T-1</t>
  </si>
  <si>
    <t>AWS depreciation</t>
  </si>
  <si>
    <t>AWS Opex ex depreciation</t>
  </si>
  <si>
    <t>Segment Assets</t>
  </si>
  <si>
    <t>AWS ROIC*</t>
  </si>
  <si>
    <t>ROIIC</t>
  </si>
  <si>
    <t>AWS PP&amp;E as % of assets</t>
  </si>
  <si>
    <t>Implied "Other Bets" losses</t>
  </si>
  <si>
    <t>AMZN ex AWS Opex</t>
  </si>
  <si>
    <t>As % of AMZN GMV+Physical Stores+Subscription+Ads+other revenue</t>
  </si>
  <si>
    <t>NOPAT=EBIT*(1-21%)</t>
  </si>
  <si>
    <t>AWS EBIT</t>
  </si>
  <si>
    <t>AWS EBIT Margin</t>
  </si>
  <si>
    <t>Revenue growth YoY</t>
  </si>
  <si>
    <t xml:space="preserve">AMZN EBIT, ex AWS </t>
  </si>
  <si>
    <t>As % of revenue 1P+3P revenue</t>
  </si>
  <si>
    <t>Fulfillment ex depreciation</t>
  </si>
  <si>
    <t>PP&amp;E $ per sqft</t>
  </si>
  <si>
    <t>2025Q1</t>
  </si>
  <si>
    <t>2025Q2</t>
  </si>
  <si>
    <t>2025Q3</t>
  </si>
  <si>
    <t>2025Q4</t>
  </si>
  <si>
    <t>2025FY</t>
  </si>
  <si>
    <t>AWS revenue</t>
  </si>
  <si>
    <t>AWS revenue to PP&amp;E</t>
  </si>
  <si>
    <t>As % of est. GMV</t>
  </si>
  <si>
    <t>AWS revenue growth</t>
  </si>
  <si>
    <t>*Closing price of February 06, 2026</t>
  </si>
  <si>
    <t>Consensus (as of Feb 08,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</si>
</sst>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&quot;A&quot;"/>
    <numFmt numFmtId="166" formatCode="0&quot;E&quot;"/>
    <numFmt numFmtId="167" formatCode="0.0%"/>
    <numFmt numFmtId="168" formatCode="_(* #,##0.0_);_(* \(#,##0.0\);_(* &quot;-&quot;??_);_(@_)"/>
    <numFmt numFmtId="169" formatCode="0.0\x"/>
    <numFmt numFmtId="170" formatCode="###0.00_)"/>
    <numFmt numFmtId="171" formatCode="0.0"/>
    <numFmt numFmtId="172" formatCode="_(* #,##0.0_);_(* \(#,##0.0\);_(* &quot;-&quot;?_);_(@_)"/>
    <numFmt numFmtId="173" formatCode="mm/dd/yyyy"/>
    <numFmt numFmtId="174" formatCode="\$#,##0.00_);\(\$#,##0.00\)"/>
    <numFmt numFmtId="175" formatCode="mm\/dd\/yyyy"/>
    <numFmt numFmtId="176" formatCode="_ * #,##0.0_ ;_ * \-#,##0.0_ ;_ * &quot;-&quot;??_ ;_ @_ "/>
    <numFmt numFmtId="177" formatCode="_(&quot;$&quot;* #,##0_);_(&quot;$&quot;* \(#,##0\);_(&quot;$&quot;* &quot;-&quot;??_);_(@_)"/>
    <numFmt numFmtId="178" formatCode="_(* #,##0_);_(* \(#,##0\);_(* &quot;-&quot;?_);_(@_)"/>
    <numFmt numFmtId="179" formatCode="0.00\x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CC"/>
      <name val="Arial"/>
      <family val="2"/>
    </font>
    <font>
      <i/>
      <sz val="10"/>
      <color theme="1"/>
      <name val="Arial"/>
      <family val="2"/>
    </font>
    <font>
      <i/>
      <sz val="10"/>
      <color rgb="FF0000CC"/>
      <name val="Arial"/>
      <family val="2"/>
    </font>
    <font>
      <b/>
      <i/>
      <sz val="10"/>
      <color theme="1"/>
      <name val="Arial"/>
      <family val="2"/>
    </font>
    <font>
      <b/>
      <sz val="10"/>
      <color rgb="FF0000CC"/>
      <name val="Arial"/>
      <family val="2"/>
    </font>
    <font>
      <sz val="10"/>
      <name val="Helv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sz val="11"/>
      <color theme="1"/>
      <name val="Arial"/>
      <family val="2"/>
    </font>
    <font>
      <sz val="11"/>
      <color rgb="FF0000CC"/>
      <name val="Arial"/>
      <family val="2"/>
    </font>
    <font>
      <b/>
      <i/>
      <sz val="10"/>
      <color rgb="FFFF0000"/>
      <name val="Arial"/>
      <family val="2"/>
    </font>
    <font>
      <i/>
      <sz val="9"/>
      <color theme="1"/>
      <name val="Arial"/>
      <family val="2"/>
    </font>
    <font>
      <sz val="11"/>
      <color rgb="FF000000"/>
      <name val="Calibri"/>
      <family val="2"/>
      <charset val="1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u/>
      <sz val="9"/>
      <color rgb="FF0000FF"/>
      <name val="Arial"/>
      <family val="2"/>
    </font>
    <font>
      <sz val="9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color rgb="FFFF0000"/>
      <name val="Arial"/>
      <family val="2"/>
    </font>
    <font>
      <sz val="8"/>
      <color theme="1"/>
      <name val="Times New Roman"/>
      <family val="2"/>
    </font>
    <font>
      <sz val="11"/>
      <color theme="1"/>
      <name val="Calibri"/>
      <family val="2"/>
    </font>
    <font>
      <sz val="9"/>
      <color theme="10"/>
      <name val="Arial"/>
      <family val="2"/>
    </font>
    <font>
      <b/>
      <sz val="9"/>
      <color theme="10"/>
      <name val="Arial"/>
      <family val="2"/>
    </font>
    <font>
      <sz val="9"/>
      <color theme="10"/>
      <name val="Arial"/>
      <family val="2"/>
    </font>
    <font>
      <b/>
      <sz val="9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0EE9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0" fontId="10" fillId="0" borderId="1" applyNumberFormat="0" applyFill="0">
      <alignment horizontal="right"/>
    </xf>
    <xf numFmtId="0" fontId="11" fillId="0" borderId="0">
      <alignment horizontal="right"/>
    </xf>
    <xf numFmtId="0" fontId="12" fillId="0" borderId="0">
      <alignment horizontal="left"/>
    </xf>
    <xf numFmtId="0" fontId="17" fillId="0" borderId="0"/>
    <xf numFmtId="0" fontId="2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31" fillId="0" borderId="0"/>
    <xf numFmtId="0" fontId="2" fillId="0" borderId="0"/>
    <xf numFmtId="0" fontId="2" fillId="0" borderId="0"/>
    <xf numFmtId="43" fontId="32" fillId="0" borderId="0" applyFont="0" applyFill="0" applyBorder="0" applyAlignment="0" applyProtection="0"/>
    <xf numFmtId="0" fontId="32" fillId="0" borderId="0"/>
  </cellStyleXfs>
  <cellXfs count="292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1" applyNumberFormat="1" applyFont="1"/>
    <xf numFmtId="164" fontId="5" fillId="0" borderId="0" xfId="1" applyNumberFormat="1" applyFont="1"/>
    <xf numFmtId="164" fontId="3" fillId="0" borderId="0" xfId="1" applyNumberFormat="1" applyFont="1"/>
    <xf numFmtId="0" fontId="6" fillId="0" borderId="0" xfId="0" applyFont="1"/>
    <xf numFmtId="164" fontId="6" fillId="0" borderId="0" xfId="1" applyNumberFormat="1" applyFont="1"/>
    <xf numFmtId="0" fontId="4" fillId="0" borderId="0" xfId="0" applyFont="1" applyAlignment="1">
      <alignment wrapText="1"/>
    </xf>
    <xf numFmtId="165" fontId="3" fillId="0" borderId="0" xfId="0" applyNumberFormat="1" applyFont="1"/>
    <xf numFmtId="166" fontId="3" fillId="0" borderId="0" xfId="0" applyNumberFormat="1" applyFont="1"/>
    <xf numFmtId="167" fontId="6" fillId="0" borderId="0" xfId="2" applyNumberFormat="1" applyFont="1"/>
    <xf numFmtId="167" fontId="7" fillId="2" borderId="0" xfId="2" applyNumberFormat="1" applyFont="1" applyFill="1"/>
    <xf numFmtId="168" fontId="6" fillId="0" borderId="0" xfId="1" applyNumberFormat="1" applyFont="1"/>
    <xf numFmtId="168" fontId="4" fillId="0" borderId="0" xfId="1" applyNumberFormat="1" applyFont="1"/>
    <xf numFmtId="0" fontId="8" fillId="0" borderId="0" xfId="0" applyFont="1"/>
    <xf numFmtId="164" fontId="9" fillId="0" borderId="0" xfId="1" applyNumberFormat="1" applyFont="1"/>
    <xf numFmtId="168" fontId="7" fillId="2" borderId="0" xfId="1" applyNumberFormat="1" applyFont="1" applyFill="1"/>
    <xf numFmtId="169" fontId="6" fillId="0" borderId="0" xfId="1" applyNumberFormat="1" applyFont="1"/>
    <xf numFmtId="164" fontId="5" fillId="2" borderId="0" xfId="1" applyNumberFormat="1" applyFont="1" applyFill="1"/>
    <xf numFmtId="167" fontId="4" fillId="0" borderId="0" xfId="2" applyNumberFormat="1" applyFont="1"/>
    <xf numFmtId="169" fontId="7" fillId="2" borderId="0" xfId="1" applyNumberFormat="1" applyFont="1" applyFill="1"/>
    <xf numFmtId="0" fontId="13" fillId="0" borderId="0" xfId="0" applyFont="1"/>
    <xf numFmtId="0" fontId="14" fillId="0" borderId="0" xfId="0" applyFont="1"/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5" fillId="0" borderId="0" xfId="0" applyFont="1"/>
    <xf numFmtId="168" fontId="7" fillId="0" borderId="0" xfId="1" applyNumberFormat="1" applyFont="1"/>
    <xf numFmtId="164" fontId="4" fillId="0" borderId="0" xfId="0" applyNumberFormat="1" applyFont="1"/>
    <xf numFmtId="171" fontId="4" fillId="0" borderId="0" xfId="0" applyNumberFormat="1" applyFont="1"/>
    <xf numFmtId="169" fontId="3" fillId="2" borderId="0" xfId="0" applyNumberFormat="1" applyFont="1" applyFill="1"/>
    <xf numFmtId="171" fontId="3" fillId="2" borderId="0" xfId="0" applyNumberFormat="1" applyFont="1" applyFill="1"/>
    <xf numFmtId="167" fontId="3" fillId="0" borderId="0" xfId="0" applyNumberFormat="1" applyFont="1"/>
    <xf numFmtId="0" fontId="16" fillId="0" borderId="0" xfId="0" applyFont="1"/>
    <xf numFmtId="9" fontId="4" fillId="0" borderId="0" xfId="2" applyFont="1"/>
    <xf numFmtId="167" fontId="5" fillId="2" borderId="0" xfId="2" applyNumberFormat="1" applyFont="1" applyFill="1"/>
    <xf numFmtId="0" fontId="4" fillId="0" borderId="2" xfId="0" applyFont="1" applyBorder="1"/>
    <xf numFmtId="164" fontId="4" fillId="0" borderId="2" xfId="1" applyNumberFormat="1" applyFont="1" applyBorder="1"/>
    <xf numFmtId="0" fontId="4" fillId="0" borderId="0" xfId="0" applyFont="1" applyAlignment="1">
      <alignment horizontal="left"/>
    </xf>
    <xf numFmtId="164" fontId="4" fillId="0" borderId="0" xfId="1" applyNumberFormat="1" applyFont="1" applyAlignment="1">
      <alignment horizontal="right"/>
    </xf>
    <xf numFmtId="164" fontId="4" fillId="3" borderId="0" xfId="1" applyNumberFormat="1" applyFont="1" applyFill="1"/>
    <xf numFmtId="164" fontId="4" fillId="0" borderId="0" xfId="2" applyNumberFormat="1" applyFont="1"/>
    <xf numFmtId="164" fontId="3" fillId="0" borderId="0" xfId="0" applyNumberFormat="1" applyFont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172" fontId="21" fillId="0" borderId="0" xfId="0" applyNumberFormat="1" applyFont="1" applyAlignment="1">
      <alignment horizontal="left"/>
    </xf>
    <xf numFmtId="172" fontId="21" fillId="0" borderId="6" xfId="0" applyNumberFormat="1" applyFont="1" applyBorder="1" applyAlignment="1">
      <alignment horizontal="left"/>
    </xf>
    <xf numFmtId="172" fontId="22" fillId="0" borderId="0" xfId="0" applyNumberFormat="1" applyFont="1" applyAlignment="1">
      <alignment horizontal="center"/>
    </xf>
    <xf numFmtId="172" fontId="22" fillId="0" borderId="6" xfId="0" applyNumberFormat="1" applyFont="1" applyBorder="1" applyAlignment="1">
      <alignment horizontal="center"/>
    </xf>
    <xf numFmtId="0" fontId="24" fillId="0" borderId="0" xfId="0" applyFont="1" applyAlignment="1">
      <alignment horizontal="left" indent="1"/>
    </xf>
    <xf numFmtId="0" fontId="21" fillId="0" borderId="0" xfId="0" applyFont="1" applyAlignment="1">
      <alignment horizontal="center"/>
    </xf>
    <xf numFmtId="168" fontId="22" fillId="0" borderId="6" xfId="0" applyNumberFormat="1" applyFont="1" applyBorder="1"/>
    <xf numFmtId="0" fontId="24" fillId="0" borderId="0" xfId="0" applyFont="1" applyAlignment="1">
      <alignment horizontal="center" indent="1"/>
    </xf>
    <xf numFmtId="168" fontId="22" fillId="0" borderId="0" xfId="0" applyNumberFormat="1" applyFont="1"/>
    <xf numFmtId="172" fontId="22" fillId="0" borderId="4" xfId="0" applyNumberFormat="1" applyFont="1" applyBorder="1" applyAlignment="1">
      <alignment horizontal="center"/>
    </xf>
    <xf numFmtId="168" fontId="22" fillId="0" borderId="4" xfId="0" applyNumberFormat="1" applyFont="1" applyBorder="1"/>
    <xf numFmtId="0" fontId="20" fillId="0" borderId="0" xfId="0" applyFont="1" applyAlignment="1">
      <alignment horizontal="left"/>
    </xf>
    <xf numFmtId="172" fontId="22" fillId="0" borderId="0" xfId="0" applyNumberFormat="1" applyFont="1"/>
    <xf numFmtId="172" fontId="20" fillId="0" borderId="6" xfId="0" applyNumberFormat="1" applyFont="1" applyBorder="1"/>
    <xf numFmtId="172" fontId="22" fillId="0" borderId="4" xfId="0" applyNumberFormat="1" applyFont="1" applyBorder="1"/>
    <xf numFmtId="172" fontId="20" fillId="0" borderId="4" xfId="0" applyNumberFormat="1" applyFont="1" applyBorder="1"/>
    <xf numFmtId="172" fontId="22" fillId="0" borderId="6" xfId="0" applyNumberFormat="1" applyFont="1" applyBorder="1"/>
    <xf numFmtId="0" fontId="25" fillId="0" borderId="0" xfId="0" applyFont="1"/>
    <xf numFmtId="0" fontId="25" fillId="0" borderId="0" xfId="0" applyFont="1" applyAlignment="1">
      <alignment horizontal="center"/>
    </xf>
    <xf numFmtId="0" fontId="20" fillId="0" borderId="0" xfId="0" applyFont="1" applyAlignment="1">
      <alignment horizontal="left" indent="1"/>
    </xf>
    <xf numFmtId="0" fontId="25" fillId="0" borderId="7" xfId="0" applyFont="1" applyBorder="1" applyAlignment="1">
      <alignment horizontal="left"/>
    </xf>
    <xf numFmtId="0" fontId="20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168" fontId="26" fillId="0" borderId="7" xfId="0" applyNumberFormat="1" applyFont="1" applyBorder="1"/>
    <xf numFmtId="168" fontId="26" fillId="0" borderId="8" xfId="0" applyNumberFormat="1" applyFont="1" applyBorder="1"/>
    <xf numFmtId="168" fontId="26" fillId="0" borderId="3" xfId="0" applyNumberFormat="1" applyFont="1" applyBorder="1"/>
    <xf numFmtId="167" fontId="22" fillId="0" borderId="0" xfId="0" applyNumberFormat="1" applyFont="1"/>
    <xf numFmtId="167" fontId="22" fillId="0" borderId="6" xfId="0" applyNumberFormat="1" applyFont="1" applyBorder="1"/>
    <xf numFmtId="167" fontId="22" fillId="0" borderId="4" xfId="0" applyNumberFormat="1" applyFont="1" applyBorder="1"/>
    <xf numFmtId="172" fontId="20" fillId="0" borderId="0" xfId="0" applyNumberFormat="1" applyFont="1"/>
    <xf numFmtId="0" fontId="20" fillId="0" borderId="0" xfId="0" applyFont="1" applyAlignment="1">
      <alignment horizontal="center" indent="1"/>
    </xf>
    <xf numFmtId="0" fontId="25" fillId="0" borderId="7" xfId="0" applyFont="1" applyBorder="1"/>
    <xf numFmtId="0" fontId="25" fillId="0" borderId="0" xfId="0" applyFont="1" applyAlignment="1">
      <alignment horizontal="left"/>
    </xf>
    <xf numFmtId="0" fontId="20" fillId="0" borderId="0" xfId="0" applyFont="1" applyAlignment="1">
      <alignment horizontal="left" indent="2"/>
    </xf>
    <xf numFmtId="0" fontId="25" fillId="0" borderId="7" xfId="0" applyFont="1" applyBorder="1" applyAlignment="1">
      <alignment horizontal="left" indent="1"/>
    </xf>
    <xf numFmtId="172" fontId="25" fillId="0" borderId="0" xfId="0" applyNumberFormat="1" applyFont="1"/>
    <xf numFmtId="172" fontId="25" fillId="0" borderId="6" xfId="0" applyNumberFormat="1" applyFont="1" applyBorder="1"/>
    <xf numFmtId="172" fontId="25" fillId="0" borderId="4" xfId="0" applyNumberFormat="1" applyFont="1" applyBorder="1"/>
    <xf numFmtId="0" fontId="25" fillId="0" borderId="0" xfId="0" applyFont="1" applyAlignment="1">
      <alignment horizontal="left" indent="1"/>
    </xf>
    <xf numFmtId="0" fontId="25" fillId="0" borderId="0" xfId="0" applyFont="1" applyAlignment="1">
      <alignment horizontal="center" indent="1"/>
    </xf>
    <xf numFmtId="167" fontId="26" fillId="0" borderId="7" xfId="0" applyNumberFormat="1" applyFont="1" applyBorder="1"/>
    <xf numFmtId="167" fontId="26" fillId="0" borderId="3" xfId="0" applyNumberFormat="1" applyFont="1" applyBorder="1"/>
    <xf numFmtId="167" fontId="27" fillId="0" borderId="3" xfId="0" applyNumberFormat="1" applyFont="1" applyBorder="1"/>
    <xf numFmtId="172" fontId="20" fillId="0" borderId="6" xfId="0" applyNumberFormat="1" applyFont="1" applyBorder="1" applyAlignment="1">
      <alignment horizontal="left" indent="1"/>
    </xf>
    <xf numFmtId="172" fontId="25" fillId="0" borderId="8" xfId="0" applyNumberFormat="1" applyFont="1" applyBorder="1"/>
    <xf numFmtId="0" fontId="20" fillId="0" borderId="0" xfId="0" applyFont="1" applyAlignment="1">
      <alignment horizontal="center" indent="2"/>
    </xf>
    <xf numFmtId="172" fontId="26" fillId="0" borderId="7" xfId="0" applyNumberFormat="1" applyFont="1" applyBorder="1"/>
    <xf numFmtId="0" fontId="20" fillId="0" borderId="0" xfId="0" applyFont="1" applyAlignment="1">
      <alignment horizontal="left" indent="3"/>
    </xf>
    <xf numFmtId="0" fontId="25" fillId="0" borderId="7" xfId="0" applyFont="1" applyBorder="1" applyAlignment="1">
      <alignment horizontal="left" indent="2"/>
    </xf>
    <xf numFmtId="172" fontId="27" fillId="0" borderId="7" xfId="0" applyNumberFormat="1" applyFont="1" applyBorder="1"/>
    <xf numFmtId="0" fontId="25" fillId="0" borderId="10" xfId="0" applyFont="1" applyBorder="1"/>
    <xf numFmtId="174" fontId="22" fillId="0" borderId="0" xfId="0" applyNumberFormat="1" applyFont="1"/>
    <xf numFmtId="174" fontId="22" fillId="0" borderId="6" xfId="0" applyNumberFormat="1" applyFont="1" applyBorder="1"/>
    <xf numFmtId="174" fontId="22" fillId="0" borderId="4" xfId="0" applyNumberFormat="1" applyFont="1" applyBorder="1"/>
    <xf numFmtId="0" fontId="25" fillId="0" borderId="0" xfId="0" applyFont="1" applyAlignment="1">
      <alignment horizontal="left" indent="2"/>
    </xf>
    <xf numFmtId="0" fontId="25" fillId="0" borderId="0" xfId="0" applyFont="1" applyAlignment="1">
      <alignment horizontal="center" indent="2"/>
    </xf>
    <xf numFmtId="167" fontId="26" fillId="0" borderId="8" xfId="0" applyNumberFormat="1" applyFont="1" applyBorder="1"/>
    <xf numFmtId="167" fontId="27" fillId="0" borderId="8" xfId="0" applyNumberFormat="1" applyFont="1" applyBorder="1"/>
    <xf numFmtId="172" fontId="20" fillId="0" borderId="3" xfId="0" applyNumberFormat="1" applyFont="1" applyBorder="1"/>
    <xf numFmtId="172" fontId="25" fillId="0" borderId="3" xfId="0" applyNumberFormat="1" applyFont="1" applyBorder="1"/>
    <xf numFmtId="172" fontId="27" fillId="0" borderId="8" xfId="0" applyNumberFormat="1" applyFont="1" applyBorder="1"/>
    <xf numFmtId="172" fontId="25" fillId="0" borderId="7" xfId="0" applyNumberFormat="1" applyFont="1" applyBorder="1"/>
    <xf numFmtId="172" fontId="26" fillId="0" borderId="3" xfId="0" applyNumberFormat="1" applyFont="1" applyBorder="1"/>
    <xf numFmtId="172" fontId="24" fillId="0" borderId="0" xfId="0" applyNumberFormat="1" applyFont="1"/>
    <xf numFmtId="172" fontId="24" fillId="0" borderId="6" xfId="0" applyNumberFormat="1" applyFont="1" applyBorder="1"/>
    <xf numFmtId="172" fontId="28" fillId="0" borderId="7" xfId="0" applyNumberFormat="1" applyFont="1" applyBorder="1"/>
    <xf numFmtId="172" fontId="20" fillId="0" borderId="7" xfId="0" applyNumberFormat="1" applyFont="1" applyBorder="1"/>
    <xf numFmtId="172" fontId="20" fillId="0" borderId="8" xfId="0" applyNumberFormat="1" applyFont="1" applyBorder="1"/>
    <xf numFmtId="172" fontId="28" fillId="0" borderId="0" xfId="0" applyNumberFormat="1" applyFont="1"/>
    <xf numFmtId="172" fontId="28" fillId="0" borderId="6" xfId="0" applyNumberFormat="1" applyFont="1" applyBorder="1"/>
    <xf numFmtId="172" fontId="27" fillId="0" borderId="3" xfId="0" applyNumberFormat="1" applyFont="1" applyBorder="1"/>
    <xf numFmtId="172" fontId="26" fillId="0" borderId="8" xfId="0" applyNumberFormat="1" applyFont="1" applyBorder="1"/>
    <xf numFmtId="172" fontId="28" fillId="0" borderId="4" xfId="0" applyNumberFormat="1" applyFont="1" applyBorder="1"/>
    <xf numFmtId="172" fontId="26" fillId="0" borderId="4" xfId="0" applyNumberFormat="1" applyFont="1" applyBorder="1"/>
    <xf numFmtId="0" fontId="25" fillId="0" borderId="0" xfId="0" applyFont="1" applyAlignment="1">
      <alignment horizontal="left" indent="3"/>
    </xf>
    <xf numFmtId="0" fontId="25" fillId="0" borderId="0" xfId="0" applyFont="1" applyAlignment="1">
      <alignment horizontal="center" indent="3"/>
    </xf>
    <xf numFmtId="0" fontId="20" fillId="0" borderId="0" xfId="0" applyFont="1" applyAlignment="1">
      <alignment horizontal="left" indent="4"/>
    </xf>
    <xf numFmtId="0" fontId="25" fillId="0" borderId="7" xfId="0" applyFont="1" applyBorder="1" applyAlignment="1">
      <alignment horizontal="left" indent="3"/>
    </xf>
    <xf numFmtId="0" fontId="20" fillId="0" borderId="0" xfId="0" applyFont="1" applyAlignment="1">
      <alignment horizontal="center" indent="3"/>
    </xf>
    <xf numFmtId="0" fontId="25" fillId="0" borderId="0" xfId="0" applyFont="1" applyAlignment="1">
      <alignment horizontal="left" indent="4"/>
    </xf>
    <xf numFmtId="0" fontId="25" fillId="0" borderId="0" xfId="0" applyFont="1" applyAlignment="1">
      <alignment horizontal="center" indent="4"/>
    </xf>
    <xf numFmtId="164" fontId="3" fillId="2" borderId="0" xfId="1" applyNumberFormat="1" applyFont="1" applyFill="1"/>
    <xf numFmtId="0" fontId="29" fillId="0" borderId="0" xfId="9"/>
    <xf numFmtId="0" fontId="18" fillId="4" borderId="0" xfId="0" applyFont="1" applyFill="1" applyAlignment="1">
      <alignment horizontal="left"/>
    </xf>
    <xf numFmtId="0" fontId="18" fillId="4" borderId="0" xfId="0" applyFont="1" applyFill="1" applyAlignment="1">
      <alignment horizontal="center"/>
    </xf>
    <xf numFmtId="173" fontId="18" fillId="4" borderId="0" xfId="0" applyNumberFormat="1" applyFont="1" applyFill="1" applyAlignment="1">
      <alignment horizontal="center"/>
    </xf>
    <xf numFmtId="173" fontId="18" fillId="4" borderId="6" xfId="0" applyNumberFormat="1" applyFont="1" applyFill="1" applyBorder="1" applyAlignment="1">
      <alignment horizontal="center"/>
    </xf>
    <xf numFmtId="173" fontId="18" fillId="4" borderId="7" xfId="0" applyNumberFormat="1" applyFont="1" applyFill="1" applyBorder="1" applyAlignment="1">
      <alignment horizontal="center"/>
    </xf>
    <xf numFmtId="173" fontId="18" fillId="4" borderId="8" xfId="0" applyNumberFormat="1" applyFont="1" applyFill="1" applyBorder="1" applyAlignment="1">
      <alignment horizontal="center"/>
    </xf>
    <xf numFmtId="173" fontId="18" fillId="4" borderId="4" xfId="0" applyNumberFormat="1" applyFont="1" applyFill="1" applyBorder="1" applyAlignment="1">
      <alignment horizontal="center"/>
    </xf>
    <xf numFmtId="173" fontId="18" fillId="4" borderId="3" xfId="0" applyNumberFormat="1" applyFont="1" applyFill="1" applyBorder="1" applyAlignment="1">
      <alignment horizontal="center"/>
    </xf>
    <xf numFmtId="175" fontId="18" fillId="4" borderId="0" xfId="0" applyNumberFormat="1" applyFont="1" applyFill="1" applyAlignment="1">
      <alignment horizontal="center"/>
    </xf>
    <xf numFmtId="175" fontId="18" fillId="4" borderId="6" xfId="0" applyNumberFormat="1" applyFont="1" applyFill="1" applyBorder="1" applyAlignment="1">
      <alignment horizontal="center"/>
    </xf>
    <xf numFmtId="0" fontId="18" fillId="5" borderId="0" xfId="0" applyFont="1" applyFill="1" applyAlignment="1">
      <alignment horizontal="left"/>
    </xf>
    <xf numFmtId="172" fontId="18" fillId="5" borderId="0" xfId="0" applyNumberFormat="1" applyFont="1" applyFill="1" applyAlignment="1">
      <alignment horizontal="center"/>
    </xf>
    <xf numFmtId="172" fontId="18" fillId="5" borderId="6" xfId="0" applyNumberFormat="1" applyFont="1" applyFill="1" applyBorder="1" applyAlignment="1">
      <alignment horizontal="center"/>
    </xf>
    <xf numFmtId="172" fontId="23" fillId="5" borderId="0" xfId="0" applyNumberFormat="1" applyFont="1" applyFill="1" applyAlignment="1">
      <alignment horizontal="center"/>
    </xf>
    <xf numFmtId="172" fontId="23" fillId="5" borderId="6" xfId="0" applyNumberFormat="1" applyFont="1" applyFill="1" applyBorder="1" applyAlignment="1">
      <alignment horizontal="center"/>
    </xf>
    <xf numFmtId="172" fontId="19" fillId="5" borderId="0" xfId="0" applyNumberFormat="1" applyFont="1" applyFill="1" applyAlignment="1">
      <alignment horizontal="center"/>
    </xf>
    <xf numFmtId="172" fontId="19" fillId="5" borderId="6" xfId="0" applyNumberFormat="1" applyFont="1" applyFill="1" applyBorder="1" applyAlignment="1">
      <alignment horizontal="center"/>
    </xf>
    <xf numFmtId="172" fontId="18" fillId="5" borderId="4" xfId="0" applyNumberFormat="1" applyFont="1" applyFill="1" applyBorder="1" applyAlignment="1">
      <alignment horizontal="center"/>
    </xf>
    <xf numFmtId="172" fontId="21" fillId="0" borderId="4" xfId="0" applyNumberFormat="1" applyFont="1" applyBorder="1" applyAlignment="1">
      <alignment horizontal="center"/>
    </xf>
    <xf numFmtId="172" fontId="19" fillId="0" borderId="0" xfId="0" applyNumberFormat="1" applyFont="1" applyAlignment="1">
      <alignment horizontal="center"/>
    </xf>
    <xf numFmtId="172" fontId="19" fillId="0" borderId="6" xfId="0" applyNumberFormat="1" applyFont="1" applyBorder="1" applyAlignment="1">
      <alignment horizontal="center"/>
    </xf>
    <xf numFmtId="172" fontId="18" fillId="5" borderId="0" xfId="0" applyNumberFormat="1" applyFont="1" applyFill="1" applyAlignment="1">
      <alignment horizontal="left"/>
    </xf>
    <xf numFmtId="172" fontId="18" fillId="5" borderId="6" xfId="0" applyNumberFormat="1" applyFont="1" applyFill="1" applyBorder="1" applyAlignment="1">
      <alignment horizontal="left"/>
    </xf>
    <xf numFmtId="172" fontId="23" fillId="5" borderId="0" xfId="0" applyNumberFormat="1" applyFont="1" applyFill="1" applyAlignment="1">
      <alignment horizontal="left"/>
    </xf>
    <xf numFmtId="172" fontId="23" fillId="5" borderId="6" xfId="0" applyNumberFormat="1" applyFont="1" applyFill="1" applyBorder="1" applyAlignment="1">
      <alignment horizontal="left"/>
    </xf>
    <xf numFmtId="172" fontId="19" fillId="5" borderId="0" xfId="0" applyNumberFormat="1" applyFont="1" applyFill="1"/>
    <xf numFmtId="172" fontId="19" fillId="5" borderId="6" xfId="0" applyNumberFormat="1" applyFont="1" applyFill="1" applyBorder="1"/>
    <xf numFmtId="172" fontId="18" fillId="5" borderId="4" xfId="0" applyNumberFormat="1" applyFont="1" applyFill="1" applyBorder="1" applyAlignment="1">
      <alignment horizontal="left"/>
    </xf>
    <xf numFmtId="172" fontId="19" fillId="0" borderId="0" xfId="0" applyNumberFormat="1" applyFont="1"/>
    <xf numFmtId="172" fontId="19" fillId="0" borderId="6" xfId="0" applyNumberFormat="1" applyFont="1" applyBorder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2" fontId="20" fillId="0" borderId="0" xfId="0" applyNumberFormat="1" applyFont="1" applyAlignment="1">
      <alignment horizontal="left" indent="1"/>
    </xf>
    <xf numFmtId="172" fontId="20" fillId="0" borderId="4" xfId="0" applyNumberFormat="1" applyFont="1" applyBorder="1" applyAlignment="1">
      <alignment horizontal="left" indent="1"/>
    </xf>
    <xf numFmtId="0" fontId="28" fillId="0" borderId="0" xfId="0" applyFont="1"/>
    <xf numFmtId="172" fontId="26" fillId="0" borderId="0" xfId="0" applyNumberFormat="1" applyFont="1"/>
    <xf numFmtId="172" fontId="26" fillId="0" borderId="6" xfId="0" applyNumberFormat="1" applyFont="1" applyBorder="1"/>
    <xf numFmtId="0" fontId="20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172" fontId="18" fillId="0" borderId="0" xfId="0" applyNumberFormat="1" applyFont="1"/>
    <xf numFmtId="172" fontId="18" fillId="0" borderId="6" xfId="0" applyNumberFormat="1" applyFont="1" applyBorder="1"/>
    <xf numFmtId="172" fontId="18" fillId="0" borderId="7" xfId="0" applyNumberFormat="1" applyFont="1" applyBorder="1"/>
    <xf numFmtId="172" fontId="18" fillId="0" borderId="8" xfId="0" applyNumberFormat="1" applyFont="1" applyBorder="1"/>
    <xf numFmtId="172" fontId="24" fillId="0" borderId="4" xfId="0" applyNumberFormat="1" applyFont="1" applyBorder="1"/>
    <xf numFmtId="172" fontId="20" fillId="0" borderId="0" xfId="0" applyNumberFormat="1" applyFont="1" applyAlignment="1">
      <alignment horizontal="center"/>
    </xf>
    <xf numFmtId="172" fontId="20" fillId="0" borderId="6" xfId="0" applyNumberFormat="1" applyFont="1" applyBorder="1" applyAlignment="1">
      <alignment horizontal="center"/>
    </xf>
    <xf numFmtId="172" fontId="20" fillId="0" borderId="4" xfId="0" applyNumberFormat="1" applyFont="1" applyBorder="1" applyAlignment="1">
      <alignment horizontal="center"/>
    </xf>
    <xf numFmtId="167" fontId="27" fillId="0" borderId="7" xfId="0" applyNumberFormat="1" applyFont="1" applyBorder="1"/>
    <xf numFmtId="172" fontId="30" fillId="0" borderId="0" xfId="0" applyNumberFormat="1" applyFont="1"/>
    <xf numFmtId="172" fontId="30" fillId="0" borderId="6" xfId="0" applyNumberFormat="1" applyFont="1" applyBorder="1"/>
    <xf numFmtId="0" fontId="27" fillId="0" borderId="0" xfId="0" applyFont="1"/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left" indent="1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72" fontId="27" fillId="0" borderId="10" xfId="0" applyNumberFormat="1" applyFont="1" applyBorder="1"/>
    <xf numFmtId="172" fontId="27" fillId="0" borderId="11" xfId="0" applyNumberFormat="1" applyFont="1" applyBorder="1"/>
    <xf numFmtId="172" fontId="27" fillId="0" borderId="12" xfId="0" applyNumberFormat="1" applyFont="1" applyBorder="1"/>
    <xf numFmtId="172" fontId="23" fillId="5" borderId="4" xfId="0" applyNumberFormat="1" applyFont="1" applyFill="1" applyBorder="1" applyAlignment="1">
      <alignment horizontal="left"/>
    </xf>
    <xf numFmtId="172" fontId="19" fillId="5" borderId="4" xfId="0" applyNumberFormat="1" applyFont="1" applyFill="1" applyBorder="1"/>
    <xf numFmtId="172" fontId="19" fillId="0" borderId="4" xfId="0" applyNumberFormat="1" applyFont="1" applyBorder="1"/>
    <xf numFmtId="168" fontId="26" fillId="0" borderId="10" xfId="0" applyNumberFormat="1" applyFont="1" applyBorder="1"/>
    <xf numFmtId="168" fontId="26" fillId="0" borderId="11" xfId="0" applyNumberFormat="1" applyFont="1" applyBorder="1"/>
    <xf numFmtId="168" fontId="26" fillId="0" borderId="12" xfId="0" applyNumberFormat="1" applyFont="1" applyBorder="1"/>
    <xf numFmtId="0" fontId="28" fillId="0" borderId="0" xfId="0" applyFont="1" applyAlignment="1">
      <alignment horizontal="center"/>
    </xf>
    <xf numFmtId="172" fontId="23" fillId="0" borderId="3" xfId="0" applyNumberFormat="1" applyFont="1" applyBorder="1"/>
    <xf numFmtId="172" fontId="27" fillId="0" borderId="0" xfId="0" applyNumberFormat="1" applyFont="1"/>
    <xf numFmtId="172" fontId="27" fillId="0" borderId="6" xfId="0" applyNumberFormat="1" applyFont="1" applyBorder="1"/>
    <xf numFmtId="172" fontId="23" fillId="0" borderId="0" xfId="0" applyNumberFormat="1" applyFont="1"/>
    <xf numFmtId="172" fontId="23" fillId="0" borderId="6" xfId="0" applyNumberFormat="1" applyFont="1" applyBorder="1"/>
    <xf numFmtId="172" fontId="23" fillId="0" borderId="4" xfId="0" applyNumberFormat="1" applyFont="1" applyBorder="1"/>
    <xf numFmtId="172" fontId="27" fillId="0" borderId="4" xfId="0" applyNumberFormat="1" applyFont="1" applyBorder="1"/>
    <xf numFmtId="0" fontId="28" fillId="0" borderId="0" xfId="0" applyFont="1" applyAlignment="1">
      <alignment horizontal="left" indent="3"/>
    </xf>
    <xf numFmtId="0" fontId="28" fillId="0" borderId="0" xfId="0" applyFont="1" applyAlignment="1">
      <alignment horizontal="left" indent="4"/>
    </xf>
    <xf numFmtId="0" fontId="27" fillId="0" borderId="7" xfId="0" applyFont="1" applyBorder="1" applyAlignment="1">
      <alignment horizontal="left" indent="3"/>
    </xf>
    <xf numFmtId="0" fontId="28" fillId="0" borderId="0" xfId="0" applyFont="1" applyAlignment="1">
      <alignment horizontal="left" indent="2"/>
    </xf>
    <xf numFmtId="0" fontId="27" fillId="0" borderId="7" xfId="0" applyFont="1" applyBorder="1" applyAlignment="1">
      <alignment horizontal="left" indent="2"/>
    </xf>
    <xf numFmtId="0" fontId="27" fillId="0" borderId="7" xfId="0" applyFont="1" applyBorder="1" applyAlignment="1">
      <alignment horizontal="left" indent="1"/>
    </xf>
    <xf numFmtId="0" fontId="27" fillId="0" borderId="0" xfId="0" applyFont="1" applyAlignment="1">
      <alignment horizontal="left"/>
    </xf>
    <xf numFmtId="171" fontId="24" fillId="0" borderId="0" xfId="0" applyNumberFormat="1" applyFont="1" applyAlignment="1">
      <alignment horizontal="left" indent="1"/>
    </xf>
    <xf numFmtId="0" fontId="0" fillId="0" borderId="6" xfId="0" applyBorder="1"/>
    <xf numFmtId="0" fontId="20" fillId="0" borderId="4" xfId="0" applyFont="1" applyBorder="1"/>
    <xf numFmtId="176" fontId="20" fillId="0" borderId="4" xfId="0" applyNumberFormat="1" applyFont="1" applyBorder="1"/>
    <xf numFmtId="176" fontId="27" fillId="0" borderId="8" xfId="0" applyNumberFormat="1" applyFont="1" applyBorder="1"/>
    <xf numFmtId="176" fontId="25" fillId="0" borderId="7" xfId="0" applyNumberFormat="1" applyFont="1" applyBorder="1"/>
    <xf numFmtId="176" fontId="25" fillId="0" borderId="3" xfId="0" applyNumberFormat="1" applyFont="1" applyBorder="1"/>
    <xf numFmtId="0" fontId="25" fillId="0" borderId="3" xfId="0" applyFont="1" applyBorder="1"/>
    <xf numFmtId="0" fontId="20" fillId="0" borderId="3" xfId="0" applyFont="1" applyBorder="1"/>
    <xf numFmtId="0" fontId="20" fillId="0" borderId="0" xfId="0" applyFont="1" applyAlignment="1">
      <alignment horizontal="left" vertical="top" indent="1"/>
    </xf>
    <xf numFmtId="172" fontId="20" fillId="0" borderId="13" xfId="0" applyNumberFormat="1" applyFont="1" applyBorder="1"/>
    <xf numFmtId="172" fontId="27" fillId="0" borderId="14" xfId="0" applyNumberFormat="1" applyFont="1" applyBorder="1"/>
    <xf numFmtId="0" fontId="20" fillId="0" borderId="15" xfId="0" applyFont="1" applyBorder="1" applyAlignment="1">
      <alignment horizontal="left" indent="1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72" fontId="20" fillId="0" borderId="15" xfId="0" applyNumberFormat="1" applyFont="1" applyBorder="1"/>
    <xf numFmtId="168" fontId="22" fillId="0" borderId="9" xfId="0" applyNumberFormat="1" applyFont="1" applyBorder="1"/>
    <xf numFmtId="168" fontId="22" fillId="0" borderId="15" xfId="0" applyNumberFormat="1" applyFont="1" applyBorder="1"/>
    <xf numFmtId="172" fontId="20" fillId="0" borderId="5" xfId="0" applyNumberFormat="1" applyFont="1" applyBorder="1"/>
    <xf numFmtId="164" fontId="9" fillId="2" borderId="0" xfId="1" applyNumberFormat="1" applyFont="1" applyFill="1"/>
    <xf numFmtId="9" fontId="5" fillId="2" borderId="0" xfId="2" applyFont="1" applyFill="1"/>
    <xf numFmtId="0" fontId="5" fillId="0" borderId="0" xfId="0" applyFont="1"/>
    <xf numFmtId="177" fontId="4" fillId="0" borderId="0" xfId="10" applyNumberFormat="1" applyFont="1"/>
    <xf numFmtId="177" fontId="5" fillId="0" borderId="0" xfId="10" applyNumberFormat="1" applyFont="1"/>
    <xf numFmtId="177" fontId="5" fillId="2" borderId="0" xfId="10" applyNumberFormat="1" applyFont="1" applyFill="1"/>
    <xf numFmtId="177" fontId="5" fillId="2" borderId="0" xfId="0" applyNumberFormat="1" applyFont="1" applyFill="1"/>
    <xf numFmtId="167" fontId="20" fillId="0" borderId="4" xfId="2" applyNumberFormat="1" applyFont="1" applyBorder="1"/>
    <xf numFmtId="169" fontId="4" fillId="0" borderId="0" xfId="1" applyNumberFormat="1" applyFont="1"/>
    <xf numFmtId="164" fontId="7" fillId="0" borderId="0" xfId="1" applyNumberFormat="1" applyFont="1"/>
    <xf numFmtId="164" fontId="7" fillId="2" borderId="0" xfId="1" applyNumberFormat="1" applyFont="1" applyFill="1"/>
    <xf numFmtId="167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43" fontId="4" fillId="0" borderId="0" xfId="0" applyNumberFormat="1" applyFont="1"/>
    <xf numFmtId="10" fontId="4" fillId="0" borderId="0" xfId="0" applyNumberFormat="1" applyFont="1"/>
    <xf numFmtId="164" fontId="4" fillId="0" borderId="0" xfId="0" applyNumberFormat="1" applyFont="1" applyAlignment="1">
      <alignment horizontal="right"/>
    </xf>
    <xf numFmtId="164" fontId="5" fillId="2" borderId="0" xfId="0" applyNumberFormat="1" applyFont="1" applyFill="1"/>
    <xf numFmtId="178" fontId="22" fillId="0" borderId="0" xfId="0" applyNumberFormat="1" applyFont="1"/>
    <xf numFmtId="167" fontId="22" fillId="0" borderId="0" xfId="2" applyNumberFormat="1" applyFont="1"/>
    <xf numFmtId="167" fontId="5" fillId="0" borderId="0" xfId="0" applyNumberFormat="1" applyFont="1"/>
    <xf numFmtId="168" fontId="26" fillId="0" borderId="0" xfId="0" applyNumberFormat="1" applyFont="1"/>
    <xf numFmtId="176" fontId="27" fillId="0" borderId="0" xfId="0" applyNumberFormat="1" applyFont="1"/>
    <xf numFmtId="168" fontId="33" fillId="6" borderId="0" xfId="9" applyNumberFormat="1" applyFont="1" applyFill="1" applyBorder="1"/>
    <xf numFmtId="167" fontId="33" fillId="6" borderId="0" xfId="9" applyNumberFormat="1" applyFont="1" applyFill="1" applyBorder="1"/>
    <xf numFmtId="172" fontId="33" fillId="6" borderId="0" xfId="9" applyNumberFormat="1" applyFont="1" applyFill="1" applyBorder="1"/>
    <xf numFmtId="172" fontId="34" fillId="6" borderId="0" xfId="9" applyNumberFormat="1" applyFont="1" applyFill="1" applyBorder="1"/>
    <xf numFmtId="167" fontId="34" fillId="6" borderId="0" xfId="9" applyNumberFormat="1" applyFont="1" applyFill="1" applyBorder="1"/>
    <xf numFmtId="168" fontId="34" fillId="6" borderId="0" xfId="9" applyNumberFormat="1" applyFont="1" applyFill="1" applyBorder="1"/>
    <xf numFmtId="174" fontId="33" fillId="6" borderId="0" xfId="9" applyNumberFormat="1" applyFont="1" applyFill="1" applyBorder="1"/>
    <xf numFmtId="176" fontId="34" fillId="6" borderId="0" xfId="9" applyNumberFormat="1" applyFont="1" applyFill="1" applyBorder="1"/>
    <xf numFmtId="172" fontId="33" fillId="6" borderId="0" xfId="9" applyNumberFormat="1" applyFont="1" applyFill="1"/>
    <xf numFmtId="168" fontId="33" fillId="6" borderId="0" xfId="9" applyNumberFormat="1" applyFont="1" applyFill="1"/>
    <xf numFmtId="172" fontId="34" fillId="6" borderId="0" xfId="9" applyNumberFormat="1" applyFont="1" applyFill="1"/>
    <xf numFmtId="167" fontId="33" fillId="6" borderId="0" xfId="9" applyNumberFormat="1" applyFont="1" applyFill="1"/>
    <xf numFmtId="167" fontId="34" fillId="6" borderId="0" xfId="9" applyNumberFormat="1" applyFont="1" applyFill="1"/>
    <xf numFmtId="174" fontId="33" fillId="6" borderId="0" xfId="9" applyNumberFormat="1" applyFont="1" applyFill="1"/>
    <xf numFmtId="168" fontId="34" fillId="6" borderId="0" xfId="9" applyNumberFormat="1" applyFont="1" applyFill="1"/>
    <xf numFmtId="172" fontId="35" fillId="6" borderId="4" xfId="9" applyNumberFormat="1" applyFont="1" applyFill="1" applyBorder="1"/>
    <xf numFmtId="168" fontId="35" fillId="6" borderId="4" xfId="9" applyNumberFormat="1" applyFont="1" applyFill="1" applyBorder="1"/>
    <xf numFmtId="172" fontId="36" fillId="6" borderId="3" xfId="9" applyNumberFormat="1" applyFont="1" applyFill="1" applyBorder="1"/>
    <xf numFmtId="167" fontId="35" fillId="6" borderId="4" xfId="9" applyNumberFormat="1" applyFont="1" applyFill="1" applyBorder="1"/>
    <xf numFmtId="167" fontId="36" fillId="6" borderId="3" xfId="9" applyNumberFormat="1" applyFont="1" applyFill="1" applyBorder="1"/>
    <xf numFmtId="172" fontId="36" fillId="6" borderId="12" xfId="9" applyNumberFormat="1" applyFont="1" applyFill="1" applyBorder="1"/>
    <xf numFmtId="174" fontId="35" fillId="6" borderId="4" xfId="9" applyNumberFormat="1" applyFont="1" applyFill="1" applyBorder="1"/>
    <xf numFmtId="168" fontId="36" fillId="6" borderId="12" xfId="9" applyNumberFormat="1" applyFont="1" applyFill="1" applyBorder="1"/>
    <xf numFmtId="179" fontId="6" fillId="0" borderId="0" xfId="1" applyNumberFormat="1" applyFont="1"/>
    <xf numFmtId="179" fontId="7" fillId="2" borderId="0" xfId="2" applyNumberFormat="1" applyFont="1" applyFill="1"/>
    <xf numFmtId="10" fontId="4" fillId="0" borderId="0" xfId="2" applyNumberFormat="1" applyFont="1"/>
    <xf numFmtId="0" fontId="4" fillId="0" borderId="0" xfId="0" quotePrefix="1" applyFont="1"/>
    <xf numFmtId="0" fontId="5" fillId="2" borderId="0" xfId="0" applyFont="1" applyFill="1"/>
    <xf numFmtId="168" fontId="4" fillId="0" borderId="0" xfId="0" applyNumberFormat="1" applyFont="1"/>
    <xf numFmtId="164" fontId="6" fillId="3" borderId="0" xfId="1" applyNumberFormat="1" applyFont="1" applyFill="1"/>
    <xf numFmtId="167" fontId="22" fillId="6" borderId="0" xfId="0" applyNumberFormat="1" applyFont="1" applyFill="1"/>
    <xf numFmtId="172" fontId="19" fillId="6" borderId="0" xfId="0" applyNumberFormat="1" applyFont="1" applyFill="1"/>
    <xf numFmtId="168" fontId="22" fillId="6" borderId="0" xfId="0" applyNumberFormat="1" applyFont="1" applyFill="1"/>
    <xf numFmtId="172" fontId="27" fillId="6" borderId="0" xfId="0" applyNumberFormat="1" applyFont="1" applyFill="1"/>
    <xf numFmtId="172" fontId="26" fillId="6" borderId="0" xfId="0" applyNumberFormat="1" applyFont="1" applyFill="1"/>
    <xf numFmtId="179" fontId="4" fillId="0" borderId="0" xfId="0" applyNumberFormat="1" applyFont="1"/>
    <xf numFmtId="9" fontId="6" fillId="0" borderId="0" xfId="2" applyFont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7">
    <cellStyle name="Comma" xfId="1" builtinId="3"/>
    <cellStyle name="Comma 2" xfId="15" xr:uid="{3B323B17-52D6-4D8A-ADEE-6C61C0D706CD}"/>
    <cellStyle name="Currency" xfId="10" builtinId="4"/>
    <cellStyle name="Currency 2" xfId="3" xr:uid="{81D0B81E-F280-4CA8-B2FB-ED4C4E895B8E}"/>
    <cellStyle name="Data" xfId="5" xr:uid="{5570642A-D704-4151-A07A-93E8F4DE7E83}"/>
    <cellStyle name="Hyperlink" xfId="9" builtinId="8"/>
    <cellStyle name="Normal" xfId="0" builtinId="0"/>
    <cellStyle name="Normal 2" xfId="4" xr:uid="{2C81CDD2-054A-409B-B6DE-E88322C02E04}"/>
    <cellStyle name="Normal 2 2" xfId="12" xr:uid="{3B951B53-C191-4F88-B080-17128F93F7FC}"/>
    <cellStyle name="Normal 2 3" xfId="14" xr:uid="{3A83EF2B-E699-42E1-9C66-B90752CECC0D}"/>
    <cellStyle name="Normal 3" xfId="8" xr:uid="{E5B2AB57-5443-4CB5-992F-B22EC320DCE6}"/>
    <cellStyle name="Normal 3 2" xfId="16" xr:uid="{52DADA25-D99D-4881-ADBF-2E1A7B4B85FE}"/>
    <cellStyle name="Normal 3 3" xfId="13" xr:uid="{3B2A6EE5-BF3A-419F-9C16-B62D55B33458}"/>
    <cellStyle name="Normal 4" xfId="11" xr:uid="{060524A9-848D-47FF-BE8C-428A13C5D32C}"/>
    <cellStyle name="Percent" xfId="2" builtinId="5"/>
    <cellStyle name="Source Superscript" xfId="6" xr:uid="{49797965-2644-4121-9F8E-78C88F370864}"/>
    <cellStyle name="Source Text" xfId="7" xr:uid="{A6150C2D-7B9F-4E01-AEDF-467B022EFC2F}"/>
  </cellStyles>
  <dxfs count="0"/>
  <tableStyles count="0" defaultTableStyle="TableStyleMedium2" defaultPivotStyle="PivotStyleLight16"/>
  <colors>
    <mruColors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dullah Al-Rezwan" id="{C06142FA-5AB2-4B6F-80D6-9CCDB515CB81}" userId="8be04e77baf0ddba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0" dT="2025-02-19T15:12:15.56" personId="{C06142FA-5AB2-4B6F-80D6-9CCDB515CB81}" id="{D9154621-19B5-4481-B530-C6AF610780D5}">
    <text>Third-party estimates, not disclosed by Amazon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97" dT="2023-03-23T11:22:36.05" personId="{C06142FA-5AB2-4B6F-80D6-9CCDB515CB81}" id="{1ED68B2D-0D28-4D77-82A0-57682E76F8CB}">
    <text>Modeled in a way to make NWC chance closer to zero in terminal year</text>
  </threadedComment>
  <threadedComment ref="I103" dT="2023-03-23T11:21:17.61" personId="{C06142FA-5AB2-4B6F-80D6-9CCDB515CB81}" id="{2D5F99CA-058C-4E46-B4AE-D0882A923DB8}">
    <text>This number appears lower since D&amp;A includes content amortization whereas capex number doesn't incorporate the capitalized content costs. Capitalized content is in "other assets", not in PP&amp;E</text>
  </threadedComment>
  <threadedComment ref="C172" dT="2023-03-17T13:04:21.12" personId="{C06142FA-5AB2-4B6F-80D6-9CCDB515CB81}" id="{E329408B-646D-4E91-9BFD-0C1AA320035A}">
    <text>I used a normalized tax rate instead of effective tax rate here given the wide variability of effective tax rates in different years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5" dT="2024-02-06T02:41:46.88" personId="{C06142FA-5AB2-4B6F-80D6-9CCDB515CB81}" id="{15F5AE7F-3DB6-4ABF-9483-2CA1B9A41502}">
    <text xml:space="preserve">Burdened for SBC
</text>
  </threadedComment>
  <threadedComment ref="E18" dT="2023-03-01T04:16:59.89" personId="{C06142FA-5AB2-4B6F-80D6-9CCDB515CB81}" id="{D568E606-0409-48E2-9155-3A7A19EFFD05}">
    <text>Please change it manually. Increase stock price at similar rate of IRR. It doesn't have to be exact, just ballpark and then copy the formula to the right.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9DF64F-BFED-46D0-9D74-8A329F34455B}">
  <we:reference id="wa200004907" version="1.0.12.0" store="en-US" storeType="OMEX"/>
  <we:alternateReferences>
    <we:reference id="wa200004907" version="1.0.12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loopa.com/?utm_source=MBI&amp;utm_medium=Organic&amp;utm_campaign=SourceLin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daloopa.com/src/765950" TargetMode="External"/><Relationship Id="rId8854" Type="http://schemas.openxmlformats.org/officeDocument/2006/relationships/hyperlink" Target="https://www.daloopa.com/src/774094" TargetMode="External"/><Relationship Id="rId18448" Type="http://schemas.openxmlformats.org/officeDocument/2006/relationships/hyperlink" Target="https://www.daloopa.com/src/114174455" TargetMode="External"/><Relationship Id="rId8507" Type="http://schemas.openxmlformats.org/officeDocument/2006/relationships/hyperlink" Target="https://www.daloopa.com/src/800393" TargetMode="External"/><Relationship Id="rId11835" Type="http://schemas.openxmlformats.org/officeDocument/2006/relationships/hyperlink" Target="https://www.daloopa.com/src/49253549" TargetMode="External"/><Relationship Id="rId6058" Type="http://schemas.openxmlformats.org/officeDocument/2006/relationships/hyperlink" Target="https://www.daloopa.com/src/800774" TargetMode="External"/><Relationship Id="rId17531" Type="http://schemas.openxmlformats.org/officeDocument/2006/relationships/hyperlink" Target="https://www.daloopa.com/src/107869567" TargetMode="External"/><Relationship Id="rId987" Type="http://schemas.openxmlformats.org/officeDocument/2006/relationships/hyperlink" Target="https://www.daloopa.com/src/18435151" TargetMode="External"/><Relationship Id="rId2668" Type="http://schemas.openxmlformats.org/officeDocument/2006/relationships/hyperlink" Target="https://www.daloopa.com/src/765515" TargetMode="External"/><Relationship Id="rId15082" Type="http://schemas.openxmlformats.org/officeDocument/2006/relationships/hyperlink" Target="https://www.daloopa.com/src/38422914" TargetMode="External"/><Relationship Id="rId5141" Type="http://schemas.openxmlformats.org/officeDocument/2006/relationships/hyperlink" Target="https://www.daloopa.com/src/1340498" TargetMode="External"/><Relationship Id="rId11692" Type="http://schemas.openxmlformats.org/officeDocument/2006/relationships/hyperlink" Target="https://www.daloopa.com/src/14826053" TargetMode="External"/><Relationship Id="rId1751" Type="http://schemas.openxmlformats.org/officeDocument/2006/relationships/hyperlink" Target="https://www.daloopa.com/src/795229" TargetMode="External"/><Relationship Id="rId8364" Type="http://schemas.openxmlformats.org/officeDocument/2006/relationships/hyperlink" Target="https://www.daloopa.com/src/800463" TargetMode="External"/><Relationship Id="rId11345" Type="http://schemas.openxmlformats.org/officeDocument/2006/relationships/hyperlink" Target="https://www.daloopa.com/src/38385293" TargetMode="External"/><Relationship Id="rId1404" Type="http://schemas.openxmlformats.org/officeDocument/2006/relationships/hyperlink" Target="https://www.daloopa.com/src/762523" TargetMode="External"/><Relationship Id="rId8017" Type="http://schemas.openxmlformats.org/officeDocument/2006/relationships/hyperlink" Target="https://www.daloopa.com/src/749832" TargetMode="External"/><Relationship Id="rId4627" Type="http://schemas.openxmlformats.org/officeDocument/2006/relationships/hyperlink" Target="https://www.daloopa.com/src/7982370" TargetMode="External"/><Relationship Id="rId4974" Type="http://schemas.openxmlformats.org/officeDocument/2006/relationships/hyperlink" Target="https://www.daloopa.com/src/1340494" TargetMode="External"/><Relationship Id="rId14568" Type="http://schemas.openxmlformats.org/officeDocument/2006/relationships/hyperlink" Target="https://www.daloopa.com/src/38421805" TargetMode="External"/><Relationship Id="rId17041" Type="http://schemas.openxmlformats.org/officeDocument/2006/relationships/hyperlink" Target="https://www.daloopa.com/src/95190774" TargetMode="External"/><Relationship Id="rId497" Type="http://schemas.openxmlformats.org/officeDocument/2006/relationships/hyperlink" Target="https://www.daloopa.com/src/32451354" TargetMode="External"/><Relationship Id="rId2178" Type="http://schemas.openxmlformats.org/officeDocument/2006/relationships/hyperlink" Target="https://www.daloopa.com/src/66097039" TargetMode="External"/><Relationship Id="rId7100" Type="http://schemas.openxmlformats.org/officeDocument/2006/relationships/hyperlink" Target="https://www.daloopa.com/src/65388681" TargetMode="External"/><Relationship Id="rId13651" Type="http://schemas.openxmlformats.org/officeDocument/2006/relationships/hyperlink" Target="https://www.daloopa.com/src/65313341" TargetMode="External"/><Relationship Id="rId3710" Type="http://schemas.openxmlformats.org/officeDocument/2006/relationships/hyperlink" Target="https://www.daloopa.com/src/38384686" TargetMode="External"/><Relationship Id="rId13304" Type="http://schemas.openxmlformats.org/officeDocument/2006/relationships/hyperlink" Target="https://www.daloopa.com/src/46758875" TargetMode="External"/><Relationship Id="rId16874" Type="http://schemas.openxmlformats.org/officeDocument/2006/relationships/hyperlink" Target="https://www.daloopa.com/src/95084261" TargetMode="External"/><Relationship Id="rId1261" Type="http://schemas.openxmlformats.org/officeDocument/2006/relationships/hyperlink" Target="https://www.daloopa.com/src/46664830" TargetMode="External"/><Relationship Id="rId6933" Type="http://schemas.openxmlformats.org/officeDocument/2006/relationships/hyperlink" Target="https://www.daloopa.com/src/801367" TargetMode="External"/><Relationship Id="rId16527" Type="http://schemas.openxmlformats.org/officeDocument/2006/relationships/hyperlink" Target="https://www.daloopa.com/src/87384546" TargetMode="External"/><Relationship Id="rId4484" Type="http://schemas.openxmlformats.org/officeDocument/2006/relationships/hyperlink" Target="https://www.daloopa.com/src/4744569" TargetMode="External"/><Relationship Id="rId14078" Type="http://schemas.openxmlformats.org/officeDocument/2006/relationships/hyperlink" Target="https://marketplace.daloopa.com/text-fundamental?id=19608887&amp;value=-2&amp;id=19608855&amp;value=-7&amp;id=19608799&amp;value=1&amp;id=19608673&amp;value=-1&amp;id=19608711&amp;value=-10&amp;id=19608593&amp;value=1&amp;id=19608513&amp;value=3&amp;id=19608399&amp;value=-1&amp;id=19608178&amp;value=2&amp;id=19608242&amp;value=2&amp;id=19608032&amp;value=1&amp;id=19608019&amp;value=6&amp;id=19607927&amp;value=-3&amp;id=19607650&amp;value=-9&amp;id=19607837&amp;value=-7&amp;id=19606883&amp;value=6&amp;id=19606831&amp;value=31&amp;id=19606574&amp;value=29&amp;id=19606316&amp;value=-54&amp;id=19606355&amp;value=9&amp;id=19606156&amp;value=-2&amp;id=19606147&amp;value=-6&amp;id=19606127&amp;value=-2&amp;id=19605858&amp;value=-29&amp;id=19605924&amp;value=-39&amp;id=19605768&amp;value=-44&amp;id=19605704&amp;value=1&amp;id=19605161&amp;value=5&amp;id=19605170&amp;value=-17&amp;id=19605131&amp;value=32&amp;id=19605040&amp;value=44&amp;id=19604994&amp;value=9&amp;id=19604834&amp;value=-2&amp;id=19604881&amp;value=83&amp;id=19604722&amp;value=-203&amp;id=19604513&amp;value=407&amp;id=19604392&amp;value=35&amp;id=19604309&amp;value=34&amp;id=19604370&amp;value=273&amp;id=20996225&amp;value=-98&amp;id=32451851&amp;value=-6&amp;id=38385555&amp;value=-5&amp;id=46662445&amp;value=-234&amp;id=46664951&amp;value=-343&amp;id=53638953&amp;value=-662&amp;id=58838573&amp;value=-238&amp;id=63129994&amp;value=-195&amp;id=67049403&amp;value=272&amp;id=67053409&amp;value=-823&amp;" TargetMode="External"/><Relationship Id="rId19000" Type="http://schemas.openxmlformats.org/officeDocument/2006/relationships/hyperlink" Target="https://www.daloopa.com/src/136726952" TargetMode="External"/><Relationship Id="rId4137" Type="http://schemas.openxmlformats.org/officeDocument/2006/relationships/hyperlink" Target="https://www.daloopa.com/src/38384813" TargetMode="External"/><Relationship Id="rId9809" Type="http://schemas.openxmlformats.org/officeDocument/2006/relationships/hyperlink" Target="https://www.daloopa.com/src/38165392" TargetMode="External"/><Relationship Id="rId10688" Type="http://schemas.openxmlformats.org/officeDocument/2006/relationships/hyperlink" Target="https://www.daloopa.com/src/38432988" TargetMode="External"/><Relationship Id="rId15610" Type="http://schemas.openxmlformats.org/officeDocument/2006/relationships/hyperlink" Target="https://www.daloopa.com/src/72223030" TargetMode="External"/><Relationship Id="rId13161" Type="http://schemas.openxmlformats.org/officeDocument/2006/relationships/hyperlink" Target="https://www.daloopa.com/src/63184532" TargetMode="External"/><Relationship Id="rId18833" Type="http://schemas.openxmlformats.org/officeDocument/2006/relationships/hyperlink" Target="https://www.daloopa.com/src/125245315" TargetMode="External"/><Relationship Id="rId3220" Type="http://schemas.openxmlformats.org/officeDocument/2006/relationships/hyperlink" Target="https://www.daloopa.com/src/67085664" TargetMode="External"/><Relationship Id="rId6790" Type="http://schemas.openxmlformats.org/officeDocument/2006/relationships/hyperlink" Target="https://www.daloopa.com/src/7982478" TargetMode="External"/><Relationship Id="rId16384" Type="http://schemas.openxmlformats.org/officeDocument/2006/relationships/hyperlink" Target="https://www.daloopa.com/src/87386529" TargetMode="External"/><Relationship Id="rId20030" Type="http://schemas.openxmlformats.org/officeDocument/2006/relationships/hyperlink" Target="https://www.daloopa.com/src/155398373" TargetMode="External"/><Relationship Id="rId7" Type="http://schemas.openxmlformats.org/officeDocument/2006/relationships/hyperlink" Target="https://www.daloopa.com/document/8164" TargetMode="External"/><Relationship Id="rId6443" Type="http://schemas.openxmlformats.org/officeDocument/2006/relationships/hyperlink" Target="https://www.daloopa.com/src/38157472" TargetMode="External"/><Relationship Id="rId16037" Type="http://schemas.openxmlformats.org/officeDocument/2006/relationships/hyperlink" Target="https://www.daloopa.com/src/78963141" TargetMode="External"/><Relationship Id="rId9666" Type="http://schemas.openxmlformats.org/officeDocument/2006/relationships/hyperlink" Target="https://www.daloopa.com/src/753391" TargetMode="External"/><Relationship Id="rId12994" Type="http://schemas.openxmlformats.org/officeDocument/2006/relationships/hyperlink" Target="https://www.daloopa.com/src/38441312" TargetMode="External"/><Relationship Id="rId2706" Type="http://schemas.openxmlformats.org/officeDocument/2006/relationships/hyperlink" Target="https://www.daloopa.com/document/206842" TargetMode="External"/><Relationship Id="rId9319" Type="http://schemas.openxmlformats.org/officeDocument/2006/relationships/hyperlink" Target="https://www.daloopa.com/src/748599" TargetMode="External"/><Relationship Id="rId10198" Type="http://schemas.openxmlformats.org/officeDocument/2006/relationships/hyperlink" Target="https://www.daloopa.com/src/32451131" TargetMode="External"/><Relationship Id="rId12647" Type="http://schemas.openxmlformats.org/officeDocument/2006/relationships/hyperlink" Target="https://marketplace.daloopa.com/text-fundamental?id=19765993&amp;value=119&amp;id=19765833&amp;value=381&amp;id=19765755&amp;value=-538&amp;id=46750939&amp;value=-1349&amp;id=67089576&amp;value=-370&amp;" TargetMode="External"/><Relationship Id="rId15120" Type="http://schemas.openxmlformats.org/officeDocument/2006/relationships/hyperlink" Target="https://www.daloopa.com/src/45569869" TargetMode="External"/><Relationship Id="rId18690" Type="http://schemas.openxmlformats.org/officeDocument/2006/relationships/hyperlink" Target="https://www.daloopa.com/src/125247758" TargetMode="External"/><Relationship Id="rId5929" Type="http://schemas.openxmlformats.org/officeDocument/2006/relationships/hyperlink" Target="https://www.daloopa.com/src/46664722" TargetMode="External"/><Relationship Id="rId11730" Type="http://schemas.openxmlformats.org/officeDocument/2006/relationships/hyperlink" Target="https://www.daloopa.com/src/14826054" TargetMode="External"/><Relationship Id="rId18343" Type="http://schemas.openxmlformats.org/officeDocument/2006/relationships/hyperlink" Target="https://www.daloopa.com/src/87514146" TargetMode="External"/><Relationship Id="rId8402" Type="http://schemas.openxmlformats.org/officeDocument/2006/relationships/hyperlink" Target="https://www.daloopa.com/src/800427" TargetMode="External"/><Relationship Id="rId14953" Type="http://schemas.openxmlformats.org/officeDocument/2006/relationships/hyperlink" Target="https://www.daloopa.com/src/38428609" TargetMode="External"/><Relationship Id="rId14606" Type="http://schemas.openxmlformats.org/officeDocument/2006/relationships/hyperlink" Target="https://www.daloopa.com/src/38422543" TargetMode="External"/><Relationship Id="rId882" Type="http://schemas.openxmlformats.org/officeDocument/2006/relationships/hyperlink" Target="https://www.daloopa.com/src/18435956" TargetMode="External"/><Relationship Id="rId2563" Type="http://schemas.openxmlformats.org/officeDocument/2006/relationships/hyperlink" Target="https://www.daloopa.com/src/768016" TargetMode="External"/><Relationship Id="rId9176" Type="http://schemas.openxmlformats.org/officeDocument/2006/relationships/hyperlink" Target="https://www.daloopa.com/src/46661041" TargetMode="External"/><Relationship Id="rId12157" Type="http://schemas.openxmlformats.org/officeDocument/2006/relationships/hyperlink" Target="https://marketplace.daloopa.com/text-fundamental?id=19676852&amp;value=1000&amp;id=19676694&amp;value=1000&amp;id=19676364&amp;value=1000&amp;id=19676323&amp;value=1000&amp;id=19676235&amp;value=1000&amp;id=19675992&amp;value=1000&amp;id=19675734&amp;value=1000&amp;id=19675665&amp;value=1000&amp;id=19675463&amp;value=1000&amp;id=19675274&amp;value=1000&amp;id=19675378&amp;value=1000&amp;" TargetMode="External"/><Relationship Id="rId535" Type="http://schemas.openxmlformats.org/officeDocument/2006/relationships/hyperlink" Target="https://www.daloopa.com/document/23463551" TargetMode="External"/><Relationship Id="rId2216" Type="http://schemas.openxmlformats.org/officeDocument/2006/relationships/hyperlink" Target="https://www.daloopa.com/src/66097461" TargetMode="External"/><Relationship Id="rId5786" Type="http://schemas.openxmlformats.org/officeDocument/2006/relationships/hyperlink" Target="https://www.daloopa.com/src/801016" TargetMode="External"/><Relationship Id="rId17829" Type="http://schemas.openxmlformats.org/officeDocument/2006/relationships/hyperlink" Target="https://www.daloopa.com/src/114269349" TargetMode="External"/><Relationship Id="rId5439" Type="http://schemas.openxmlformats.org/officeDocument/2006/relationships/hyperlink" Target="https://www.daloopa.com/src/1033322" TargetMode="External"/><Relationship Id="rId11240" Type="http://schemas.openxmlformats.org/officeDocument/2006/relationships/hyperlink" Target="https://www.daloopa.com/src/814977" TargetMode="External"/><Relationship Id="rId16912" Type="http://schemas.openxmlformats.org/officeDocument/2006/relationships/hyperlink" Target="https://www.daloopa.com/src/95084897" TargetMode="External"/><Relationship Id="rId14463" Type="http://schemas.openxmlformats.org/officeDocument/2006/relationships/hyperlink" Target="https://www.daloopa.com/src/19626643" TargetMode="External"/><Relationship Id="rId4522" Type="http://schemas.openxmlformats.org/officeDocument/2006/relationships/hyperlink" Target="https://www.daloopa.com/src/1340445" TargetMode="External"/><Relationship Id="rId14116" Type="http://schemas.openxmlformats.org/officeDocument/2006/relationships/hyperlink" Target="https://www.daloopa.com/src/58838573" TargetMode="External"/><Relationship Id="rId17686" Type="http://schemas.openxmlformats.org/officeDocument/2006/relationships/hyperlink" Target="https://www.daloopa.com/src/107876091" TargetMode="External"/><Relationship Id="rId392" Type="http://schemas.openxmlformats.org/officeDocument/2006/relationships/hyperlink" Target="https://www.daloopa.com/src/803230" TargetMode="External"/><Relationship Id="rId2073" Type="http://schemas.openxmlformats.org/officeDocument/2006/relationships/hyperlink" Target="https://www.daloopa.com/document/23465099" TargetMode="External"/><Relationship Id="rId7745" Type="http://schemas.openxmlformats.org/officeDocument/2006/relationships/hyperlink" Target="https://www.daloopa.com/src/7982431" TargetMode="External"/><Relationship Id="rId17339" Type="http://schemas.openxmlformats.org/officeDocument/2006/relationships/hyperlink" Target="https://www.daloopa.com/src/102518288" TargetMode="External"/><Relationship Id="rId5296" Type="http://schemas.openxmlformats.org/officeDocument/2006/relationships/hyperlink" Target="https://www.daloopa.com/src/815581" TargetMode="External"/><Relationship Id="rId10726" Type="http://schemas.openxmlformats.org/officeDocument/2006/relationships/hyperlink" Target="https://www.daloopa.com/src/38432995" TargetMode="External"/><Relationship Id="rId13949" Type="http://schemas.openxmlformats.org/officeDocument/2006/relationships/hyperlink" Target="https://www.daloopa.com/src/67093347" TargetMode="External"/><Relationship Id="rId16422" Type="http://schemas.openxmlformats.org/officeDocument/2006/relationships/hyperlink" Target="https://www.daloopa.com/src/87513245" TargetMode="External"/><Relationship Id="rId19992" Type="http://schemas.openxmlformats.org/officeDocument/2006/relationships/hyperlink" Target="https://www.daloopa.com/src/155405750" TargetMode="External"/><Relationship Id="rId1559" Type="http://schemas.openxmlformats.org/officeDocument/2006/relationships/hyperlink" Target="https://www.daloopa.com/src/761333" TargetMode="External"/><Relationship Id="rId4032" Type="http://schemas.openxmlformats.org/officeDocument/2006/relationships/hyperlink" Target="https://www.daloopa.com/src/768367" TargetMode="External"/><Relationship Id="rId19645" Type="http://schemas.openxmlformats.org/officeDocument/2006/relationships/hyperlink" Target="https://www.daloopa.com/src/155380831" TargetMode="External"/><Relationship Id="rId9704" Type="http://schemas.openxmlformats.org/officeDocument/2006/relationships/hyperlink" Target="https://www.daloopa.com/src/38164116" TargetMode="External"/><Relationship Id="rId10583" Type="http://schemas.openxmlformats.org/officeDocument/2006/relationships/hyperlink" Target="https://www.daloopa.com/src/38974430" TargetMode="External"/><Relationship Id="rId17196" Type="http://schemas.openxmlformats.org/officeDocument/2006/relationships/hyperlink" Target="https://www.daloopa.com/src/102513737" TargetMode="External"/><Relationship Id="rId7255" Type="http://schemas.openxmlformats.org/officeDocument/2006/relationships/hyperlink" Target="https://www.daloopa.com/src/65388691" TargetMode="External"/><Relationship Id="rId10236" Type="http://schemas.openxmlformats.org/officeDocument/2006/relationships/hyperlink" Target="https://www.daloopa.com/src/63184201" TargetMode="External"/><Relationship Id="rId3865" Type="http://schemas.openxmlformats.org/officeDocument/2006/relationships/hyperlink" Target="https://www.daloopa.com/src/766119" TargetMode="External"/><Relationship Id="rId13459" Type="http://schemas.openxmlformats.org/officeDocument/2006/relationships/hyperlink" Target="https://www.daloopa.com/src/65312584" TargetMode="External"/><Relationship Id="rId15908" Type="http://schemas.openxmlformats.org/officeDocument/2006/relationships/hyperlink" Target="https://www.daloopa.com/src/78961359" TargetMode="External"/><Relationship Id="rId3518" Type="http://schemas.openxmlformats.org/officeDocument/2006/relationships/hyperlink" Target="https://www.daloopa.com/src/10334337" TargetMode="External"/><Relationship Id="rId1069" Type="http://schemas.openxmlformats.org/officeDocument/2006/relationships/hyperlink" Target="https://www.daloopa.com/src/18436884" TargetMode="External"/><Relationship Id="rId9214" Type="http://schemas.openxmlformats.org/officeDocument/2006/relationships/hyperlink" Target="https://www.daloopa.com/src/749079" TargetMode="External"/><Relationship Id="rId9561" Type="http://schemas.openxmlformats.org/officeDocument/2006/relationships/hyperlink" Target="https://www.daloopa.com/src/38383846" TargetMode="External"/><Relationship Id="rId12542" Type="http://schemas.openxmlformats.org/officeDocument/2006/relationships/hyperlink" Target="https://www.daloopa.com/src/19689957" TargetMode="External"/><Relationship Id="rId19155" Type="http://schemas.openxmlformats.org/officeDocument/2006/relationships/hyperlink" Target="https://www.daloopa.com/src/136733321" TargetMode="External"/><Relationship Id="rId920" Type="http://schemas.openxmlformats.org/officeDocument/2006/relationships/hyperlink" Target="https://www.daloopa.com/src/18435281" TargetMode="External"/><Relationship Id="rId2601" Type="http://schemas.openxmlformats.org/officeDocument/2006/relationships/hyperlink" Target="https://www.daloopa.com/src/20177084" TargetMode="External"/><Relationship Id="rId10093" Type="http://schemas.openxmlformats.org/officeDocument/2006/relationships/hyperlink" Target="https://www.daloopa.com/src/20995954" TargetMode="External"/><Relationship Id="rId15765" Type="http://schemas.openxmlformats.org/officeDocument/2006/relationships/hyperlink" Target="https://www.daloopa.com/src/78903026" TargetMode="External"/><Relationship Id="rId5824" Type="http://schemas.openxmlformats.org/officeDocument/2006/relationships/hyperlink" Target="https://www.daloopa.com/src/14718916" TargetMode="External"/><Relationship Id="rId15418" Type="http://schemas.openxmlformats.org/officeDocument/2006/relationships/hyperlink" Target="https://www.daloopa.com/src/72221289" TargetMode="External"/><Relationship Id="rId3375" Type="http://schemas.openxmlformats.org/officeDocument/2006/relationships/hyperlink" Target="https://www.daloopa.com/src/766667" TargetMode="External"/><Relationship Id="rId18988" Type="http://schemas.openxmlformats.org/officeDocument/2006/relationships/hyperlink" Target="https://www.daloopa.com/src/136843124" TargetMode="External"/><Relationship Id="rId3028" Type="http://schemas.openxmlformats.org/officeDocument/2006/relationships/hyperlink" Target="https://www.daloopa.com/src/45569658" TargetMode="External"/><Relationship Id="rId6598" Type="http://schemas.openxmlformats.org/officeDocument/2006/relationships/hyperlink" Target="https://www.daloopa.com/src/38157485" TargetMode="External"/><Relationship Id="rId9071" Type="http://schemas.openxmlformats.org/officeDocument/2006/relationships/hyperlink" Target="https://www.daloopa.com/document/204883" TargetMode="External"/><Relationship Id="rId12052" Type="http://schemas.openxmlformats.org/officeDocument/2006/relationships/hyperlink" Target="https://www.daloopa.com/src/19678196" TargetMode="External"/><Relationship Id="rId14501" Type="http://schemas.openxmlformats.org/officeDocument/2006/relationships/hyperlink" Target="https://www.daloopa.com/src/38421810" TargetMode="External"/><Relationship Id="rId430" Type="http://schemas.openxmlformats.org/officeDocument/2006/relationships/hyperlink" Target="https://www.daloopa.com/src/52251484" TargetMode="External"/><Relationship Id="rId2111" Type="http://schemas.openxmlformats.org/officeDocument/2006/relationships/hyperlink" Target="https://www.daloopa.com/src/67090574" TargetMode="External"/><Relationship Id="rId17724" Type="http://schemas.openxmlformats.org/officeDocument/2006/relationships/hyperlink" Target="https://www.daloopa.com/src/107917949" TargetMode="External"/><Relationship Id="rId5681" Type="http://schemas.openxmlformats.org/officeDocument/2006/relationships/hyperlink" Target="https://www.daloopa.com/src/14825359" TargetMode="External"/><Relationship Id="rId15275" Type="http://schemas.openxmlformats.org/officeDocument/2006/relationships/hyperlink" Target="https://www.daloopa.com/src/38432554" TargetMode="External"/><Relationship Id="rId5334" Type="http://schemas.openxmlformats.org/officeDocument/2006/relationships/hyperlink" Target="https://www.daloopa.com/src/52279002" TargetMode="External"/><Relationship Id="rId11885" Type="http://schemas.openxmlformats.org/officeDocument/2006/relationships/hyperlink" Target="https://www.daloopa.com/src/38459375" TargetMode="External"/><Relationship Id="rId18498" Type="http://schemas.openxmlformats.org/officeDocument/2006/relationships/hyperlink" Target="https://www.daloopa.com/src/114292288" TargetMode="External"/><Relationship Id="rId1944" Type="http://schemas.openxmlformats.org/officeDocument/2006/relationships/hyperlink" Target="https://www.daloopa.com/src/46662048" TargetMode="External"/><Relationship Id="rId8557" Type="http://schemas.openxmlformats.org/officeDocument/2006/relationships/hyperlink" Target="https://www.daloopa.com/src/800567" TargetMode="External"/><Relationship Id="rId11538" Type="http://schemas.openxmlformats.org/officeDocument/2006/relationships/hyperlink" Target="https://www.daloopa.com/document/203337" TargetMode="External"/><Relationship Id="rId14011" Type="http://schemas.openxmlformats.org/officeDocument/2006/relationships/hyperlink" Target="https://www.daloopa.com/src/19604366" TargetMode="External"/><Relationship Id="rId17581" Type="http://schemas.openxmlformats.org/officeDocument/2006/relationships/hyperlink" Target="https://www.daloopa.com/src/107874789" TargetMode="External"/><Relationship Id="rId5191" Type="http://schemas.openxmlformats.org/officeDocument/2006/relationships/hyperlink" Target="https://www.daloopa.com/src/53638781" TargetMode="External"/><Relationship Id="rId7640" Type="http://schemas.openxmlformats.org/officeDocument/2006/relationships/hyperlink" Target="https://www.daloopa.com/src/836976" TargetMode="External"/><Relationship Id="rId10621" Type="http://schemas.openxmlformats.org/officeDocument/2006/relationships/hyperlink" Target="https://www.daloopa.com/src/38431479" TargetMode="External"/><Relationship Id="rId17234" Type="http://schemas.openxmlformats.org/officeDocument/2006/relationships/hyperlink" Target="https://www.daloopa.com/src/102530338" TargetMode="External"/><Relationship Id="rId13844" Type="http://schemas.openxmlformats.org/officeDocument/2006/relationships/hyperlink" Target="https://www.daloopa.com/src/65315436" TargetMode="External"/><Relationship Id="rId3903" Type="http://schemas.openxmlformats.org/officeDocument/2006/relationships/hyperlink" Target="https://www.daloopa.com/src/46664280" TargetMode="External"/><Relationship Id="rId11395" Type="http://schemas.openxmlformats.org/officeDocument/2006/relationships/hyperlink" Target="https://www.daloopa.com/src/814897" TargetMode="External"/><Relationship Id="rId1454" Type="http://schemas.openxmlformats.org/officeDocument/2006/relationships/hyperlink" Target="https://www.daloopa.com/src/767155" TargetMode="External"/><Relationship Id="rId8067" Type="http://schemas.openxmlformats.org/officeDocument/2006/relationships/hyperlink" Target="https://www.daloopa.com/src/752346" TargetMode="External"/><Relationship Id="rId11048" Type="http://schemas.openxmlformats.org/officeDocument/2006/relationships/hyperlink" Target="https://www.daloopa.com/src/752795" TargetMode="External"/><Relationship Id="rId19540" Type="http://schemas.openxmlformats.org/officeDocument/2006/relationships/hyperlink" Target="https://www.daloopa.com/src/145409636" TargetMode="External"/><Relationship Id="rId1107" Type="http://schemas.openxmlformats.org/officeDocument/2006/relationships/hyperlink" Target="https://marketplace.daloopa.com/text-fundamental?id=18438941&amp;value=16070&amp;id=18438533&amp;value=15704&amp;id=18438427&amp;value=17092&amp;id=45569628&amp;value=25586&amp;id=18438335&amp;value=74452&amp;id=18437484&amp;value=19741&amp;id=18437437&amp;value=19340&amp;id=18437428&amp;value=20579&amp;id=45569629&amp;value=29328&amp;id=18487007&amp;value=88988&amp;id=18437351&amp;value=22717&amp;id=18437315&amp;value=23185&amp;id=18437308&amp;value=25358&amp;id=45569630&amp;value=35746&amp;id=18437247&amp;value=107006&amp;id=18436954&amp;value=29128&amp;id=18436883&amp;value=30404&amp;id=18436777&amp;value=32714&amp;id=45569631&amp;value=43741&amp;id=18436421&amp;value=135987&amp;id=18436341&amp;value=35714&amp;id=18436278&amp;value=37955&amp;id=18436229&amp;value=43744&amp;id=45569632&amp;value=60453&amp;id=18436113&amp;value=177866&amp;id=18436030&amp;value=51042&amp;id=18435954&amp;value=52886&amp;id=18435913&amp;value=56576&amp;id=45569633&amp;value=72383&amp;id=18435857&amp;value=232887&amp;id=18435679&amp;value=59700&amp;id=18435590&amp;value=63404&amp;id=18435521&amp;value=69981&amp;id=45569634&amp;value=87437&amp;id=18435431&amp;value=280522&amp;id=18435279&amp;value=75452&amp;id=18435237&amp;value=88912&amp;id=18435154&amp;value=96145&amp;id=45569635&amp;value=125555&amp;id=18433842&amp;value=386064&amp;id=21047667&amp;value=108518&amp;id=32487248&amp;value=113080&amp;id=38461572&amp;value=110812&amp;id=46758862&amp;value=137412&amp;id=46750377&amp;value=469822&amp;id=53700528&amp;value=116444&amp;id=58884798&amp;value=121234&amp;id=63184245&amp;value=127101&amp;id=67095210&amp;value=149204&amp;id=67086563&amp;value=513983&amp;" TargetMode="External"/><Relationship Id="rId4677" Type="http://schemas.openxmlformats.org/officeDocument/2006/relationships/hyperlink" Target="https://www.daloopa.com/src/767189" TargetMode="External"/><Relationship Id="rId17091" Type="http://schemas.openxmlformats.org/officeDocument/2006/relationships/hyperlink" Target="https://www.daloopa.com/src/95096892" TargetMode="External"/><Relationship Id="rId7150" Type="http://schemas.openxmlformats.org/officeDocument/2006/relationships/hyperlink" Target="https://www.daloopa.com/src/65388774" TargetMode="External"/><Relationship Id="rId10131" Type="http://schemas.openxmlformats.org/officeDocument/2006/relationships/hyperlink" Target="https://www.daloopa.com/src/750271" TargetMode="External"/><Relationship Id="rId15803" Type="http://schemas.openxmlformats.org/officeDocument/2006/relationships/hyperlink" Target="https://www.daloopa.com/src/78903288" TargetMode="External"/><Relationship Id="rId3760" Type="http://schemas.openxmlformats.org/officeDocument/2006/relationships/hyperlink" Target="https://www.daloopa.com/src/768361" TargetMode="External"/><Relationship Id="rId13354" Type="http://schemas.openxmlformats.org/officeDocument/2006/relationships/hyperlink" Target="https://www.daloopa.com/src/38277358" TargetMode="External"/><Relationship Id="rId3413" Type="http://schemas.openxmlformats.org/officeDocument/2006/relationships/hyperlink" Target="https://www.daloopa.com/src/763181" TargetMode="External"/><Relationship Id="rId6983" Type="http://schemas.openxmlformats.org/officeDocument/2006/relationships/hyperlink" Target="https://www.daloopa.com/src/4744586" TargetMode="External"/><Relationship Id="rId13007" Type="http://schemas.openxmlformats.org/officeDocument/2006/relationships/hyperlink" Target="https://www.daloopa.com/src/38441963" TargetMode="External"/><Relationship Id="rId16577" Type="http://schemas.openxmlformats.org/officeDocument/2006/relationships/hyperlink" Target="https://www.daloopa.com/src/87385968" TargetMode="External"/><Relationship Id="rId6636" Type="http://schemas.openxmlformats.org/officeDocument/2006/relationships/hyperlink" Target="https://www.daloopa.com/src/4744391" TargetMode="External"/><Relationship Id="rId19050" Type="http://schemas.openxmlformats.org/officeDocument/2006/relationships/hyperlink" Target="https://www.daloopa.com/src/136727497" TargetMode="External"/><Relationship Id="rId4187" Type="http://schemas.openxmlformats.org/officeDocument/2006/relationships/hyperlink" Target="https://www.daloopa.com/src/768370" TargetMode="External"/><Relationship Id="rId9859" Type="http://schemas.openxmlformats.org/officeDocument/2006/relationships/hyperlink" Target="https://www.daloopa.com/document/204883" TargetMode="External"/><Relationship Id="rId15660" Type="http://schemas.openxmlformats.org/officeDocument/2006/relationships/hyperlink" Target="https://www.daloopa.com/src/72286626" TargetMode="External"/><Relationship Id="rId3270" Type="http://schemas.openxmlformats.org/officeDocument/2006/relationships/hyperlink" Target="https://www.daloopa.com/src/765587" TargetMode="External"/><Relationship Id="rId15313" Type="http://schemas.openxmlformats.org/officeDocument/2006/relationships/hyperlink" Target="https://www.daloopa.com/src/38433969" TargetMode="External"/><Relationship Id="rId18883" Type="http://schemas.openxmlformats.org/officeDocument/2006/relationships/hyperlink" Target="https://www.daloopa.com/src/125251786" TargetMode="External"/><Relationship Id="rId8942" Type="http://schemas.openxmlformats.org/officeDocument/2006/relationships/hyperlink" Target="https://www.daloopa.com/src/63129129" TargetMode="External"/><Relationship Id="rId11923" Type="http://schemas.openxmlformats.org/officeDocument/2006/relationships/hyperlink" Target="https://www.daloopa.com/src/19678761" TargetMode="External"/><Relationship Id="rId18536" Type="http://schemas.openxmlformats.org/officeDocument/2006/relationships/hyperlink" Target="https://www.daloopa.com/src/114162384" TargetMode="External"/><Relationship Id="rId6493" Type="http://schemas.openxmlformats.org/officeDocument/2006/relationships/hyperlink" Target="https://www.daloopa.com/src/38157726" TargetMode="External"/><Relationship Id="rId16087" Type="http://schemas.openxmlformats.org/officeDocument/2006/relationships/hyperlink" Target="https://www.daloopa.com/src/82321904" TargetMode="External"/><Relationship Id="rId6146" Type="http://schemas.openxmlformats.org/officeDocument/2006/relationships/hyperlink" Target="https://www.daloopa.com/src/801098" TargetMode="External"/><Relationship Id="rId12697" Type="http://schemas.openxmlformats.org/officeDocument/2006/relationships/hyperlink" Target="https://www.daloopa.com/document/132518" TargetMode="External"/><Relationship Id="rId2756" Type="http://schemas.openxmlformats.org/officeDocument/2006/relationships/hyperlink" Target="https://www.daloopa.com/src/810511" TargetMode="External"/><Relationship Id="rId9369" Type="http://schemas.openxmlformats.org/officeDocument/2006/relationships/hyperlink" Target="https://www.daloopa.com/src/38161955" TargetMode="External"/><Relationship Id="rId15170" Type="http://schemas.openxmlformats.org/officeDocument/2006/relationships/hyperlink" Target="https://www.daloopa.com/src/38429476" TargetMode="External"/><Relationship Id="rId728" Type="http://schemas.openxmlformats.org/officeDocument/2006/relationships/hyperlink" Target="https://www.daloopa.com/src/58838245" TargetMode="External"/><Relationship Id="rId2409" Type="http://schemas.openxmlformats.org/officeDocument/2006/relationships/hyperlink" Target="https://www.daloopa.com/src/58838038" TargetMode="External"/><Relationship Id="rId5979" Type="http://schemas.openxmlformats.org/officeDocument/2006/relationships/hyperlink" Target="https://www.daloopa.com/src/38155595" TargetMode="External"/><Relationship Id="rId18393" Type="http://schemas.openxmlformats.org/officeDocument/2006/relationships/hyperlink" Target="https://www.daloopa.com/src/114174361" TargetMode="External"/><Relationship Id="rId8452" Type="http://schemas.openxmlformats.org/officeDocument/2006/relationships/hyperlink" Target="https://www.daloopa.com/src/67047466" TargetMode="External"/><Relationship Id="rId11780" Type="http://schemas.openxmlformats.org/officeDocument/2006/relationships/hyperlink" Target="https://www.daloopa.com/src/1020346" TargetMode="External"/><Relationship Id="rId18046" Type="http://schemas.openxmlformats.org/officeDocument/2006/relationships/hyperlink" Target="https://www.daloopa.com/src/114278536" TargetMode="External"/><Relationship Id="rId8105" Type="http://schemas.openxmlformats.org/officeDocument/2006/relationships/hyperlink" Target="https://www.daloopa.com/src/4744433" TargetMode="External"/><Relationship Id="rId11433" Type="http://schemas.openxmlformats.org/officeDocument/2006/relationships/hyperlink" Target="https://www.daloopa.com/src/814968" TargetMode="External"/><Relationship Id="rId14656" Type="http://schemas.openxmlformats.org/officeDocument/2006/relationships/hyperlink" Target="https://www.daloopa.com/src/38974003" TargetMode="External"/><Relationship Id="rId4715" Type="http://schemas.openxmlformats.org/officeDocument/2006/relationships/hyperlink" Target="https://www.daloopa.com/src/765598" TargetMode="External"/><Relationship Id="rId14309" Type="http://schemas.openxmlformats.org/officeDocument/2006/relationships/hyperlink" Target="https://www.daloopa.com/src/19604387" TargetMode="External"/><Relationship Id="rId17879" Type="http://schemas.openxmlformats.org/officeDocument/2006/relationships/hyperlink" Target="https://www.daloopa.com/src/114157309" TargetMode="External"/><Relationship Id="rId585" Type="http://schemas.openxmlformats.org/officeDocument/2006/relationships/hyperlink" Target="https://www.daloopa.com/src/45569574" TargetMode="External"/><Relationship Id="rId2266" Type="http://schemas.openxmlformats.org/officeDocument/2006/relationships/hyperlink" Target="https://www.daloopa.com/src/66097757" TargetMode="External"/><Relationship Id="rId7938" Type="http://schemas.openxmlformats.org/officeDocument/2006/relationships/hyperlink" Target="https://www.daloopa.com/src/751322" TargetMode="External"/><Relationship Id="rId238" Type="http://schemas.openxmlformats.org/officeDocument/2006/relationships/hyperlink" Target="https://www.daloopa.com/src/7982508" TargetMode="External"/><Relationship Id="rId5489" Type="http://schemas.openxmlformats.org/officeDocument/2006/relationships/hyperlink" Target="https://www.daloopa.com/src/46749807" TargetMode="External"/><Relationship Id="rId10919" Type="http://schemas.openxmlformats.org/officeDocument/2006/relationships/hyperlink" Target="https://www.daloopa.com/src/750277" TargetMode="External"/><Relationship Id="rId11290" Type="http://schemas.openxmlformats.org/officeDocument/2006/relationships/hyperlink" Target="https://www.daloopa.com/src/32451640" TargetMode="External"/><Relationship Id="rId16962" Type="http://schemas.openxmlformats.org/officeDocument/2006/relationships/hyperlink" Target="https://www.daloopa.com/src/95059370" TargetMode="External"/><Relationship Id="rId1002" Type="http://schemas.openxmlformats.org/officeDocument/2006/relationships/hyperlink" Target="https://www.daloopa.com/src/46750379" TargetMode="External"/><Relationship Id="rId16615" Type="http://schemas.openxmlformats.org/officeDocument/2006/relationships/hyperlink" Target="https://www.daloopa.com/src/87386210" TargetMode="External"/><Relationship Id="rId4572" Type="http://schemas.openxmlformats.org/officeDocument/2006/relationships/hyperlink" Target="https://www.daloopa.com/src/766661" TargetMode="External"/><Relationship Id="rId14166" Type="http://schemas.openxmlformats.org/officeDocument/2006/relationships/hyperlink" Target="https://www.daloopa.com/src/19608243" TargetMode="External"/><Relationship Id="rId19838" Type="http://schemas.openxmlformats.org/officeDocument/2006/relationships/hyperlink" Target="https://www.daloopa.com/src/155380738" TargetMode="External"/><Relationship Id="rId4225" Type="http://schemas.openxmlformats.org/officeDocument/2006/relationships/hyperlink" Target="https://www.daloopa.com/src/63130830" TargetMode="External"/><Relationship Id="rId7795" Type="http://schemas.openxmlformats.org/officeDocument/2006/relationships/hyperlink" Target="https://www.daloopa.com/src/2623294" TargetMode="External"/><Relationship Id="rId10776" Type="http://schemas.openxmlformats.org/officeDocument/2006/relationships/hyperlink" Target="https://www.daloopa.com/src/49313244" TargetMode="External"/><Relationship Id="rId17389" Type="http://schemas.openxmlformats.org/officeDocument/2006/relationships/hyperlink" Target="https://www.daloopa.com/src/102619364" TargetMode="External"/><Relationship Id="rId7448" Type="http://schemas.openxmlformats.org/officeDocument/2006/relationships/hyperlink" Target="https://www.daloopa.com/src/748510" TargetMode="External"/><Relationship Id="rId10429" Type="http://schemas.openxmlformats.org/officeDocument/2006/relationships/hyperlink" Target="https://www.daloopa.com/src/53700649" TargetMode="External"/><Relationship Id="rId13999" Type="http://schemas.openxmlformats.org/officeDocument/2006/relationships/hyperlink" Target="https://www.daloopa.com/src/46662441" TargetMode="External"/><Relationship Id="rId16472" Type="http://schemas.openxmlformats.org/officeDocument/2006/relationships/hyperlink" Target="https://www.daloopa.com/src/87387673" TargetMode="External"/><Relationship Id="rId18921" Type="http://schemas.openxmlformats.org/officeDocument/2006/relationships/hyperlink" Target="https://www.daloopa.com/src/125349389" TargetMode="External"/><Relationship Id="rId6531" Type="http://schemas.openxmlformats.org/officeDocument/2006/relationships/hyperlink" Target="https://www.daloopa.com/src/2623058" TargetMode="External"/><Relationship Id="rId16125" Type="http://schemas.openxmlformats.org/officeDocument/2006/relationships/hyperlink" Target="https://www.daloopa.com/src/82323170" TargetMode="External"/><Relationship Id="rId4082" Type="http://schemas.openxmlformats.org/officeDocument/2006/relationships/hyperlink" Target="https://www.daloopa.com/document/22825769" TargetMode="External"/><Relationship Id="rId19695" Type="http://schemas.openxmlformats.org/officeDocument/2006/relationships/hyperlink" Target="https://www.daloopa.com/src/155380684" TargetMode="External"/><Relationship Id="rId9754" Type="http://schemas.openxmlformats.org/officeDocument/2006/relationships/hyperlink" Target="https://www.daloopa.com/src/46664783" TargetMode="External"/><Relationship Id="rId12735" Type="http://schemas.openxmlformats.org/officeDocument/2006/relationships/hyperlink" Target="https://www.daloopa.com/src/38439494" TargetMode="External"/><Relationship Id="rId19348" Type="http://schemas.openxmlformats.org/officeDocument/2006/relationships/hyperlink" Target="https://www.daloopa.com/src/145290794" TargetMode="External"/><Relationship Id="rId9407" Type="http://schemas.openxmlformats.org/officeDocument/2006/relationships/hyperlink" Target="https://www.daloopa.com/src/46661044" TargetMode="External"/><Relationship Id="rId10286" Type="http://schemas.openxmlformats.org/officeDocument/2006/relationships/hyperlink" Target="https://www.daloopa.com/src/65763005" TargetMode="External"/><Relationship Id="rId15958" Type="http://schemas.openxmlformats.org/officeDocument/2006/relationships/hyperlink" Target="https://www.daloopa.com/src/78962761" TargetMode="External"/><Relationship Id="rId18431" Type="http://schemas.openxmlformats.org/officeDocument/2006/relationships/hyperlink" Target="https://www.daloopa.com/src/114159735" TargetMode="External"/><Relationship Id="rId3568" Type="http://schemas.openxmlformats.org/officeDocument/2006/relationships/hyperlink" Target="https://www.daloopa.com/src/63130782" TargetMode="External"/><Relationship Id="rId6041" Type="http://schemas.openxmlformats.org/officeDocument/2006/relationships/hyperlink" Target="https://www.daloopa.com/src/810495" TargetMode="External"/><Relationship Id="rId9264" Type="http://schemas.openxmlformats.org/officeDocument/2006/relationships/hyperlink" Target="https://www.daloopa.com/src/749644" TargetMode="External"/><Relationship Id="rId12592" Type="http://schemas.openxmlformats.org/officeDocument/2006/relationships/hyperlink" Target="https://marketplace.daloopa.com/text-fundamental?id=19695912&amp;value=704&amp;id=19695764&amp;value=292&amp;id=19695706&amp;value=2186&amp;id=19695587&amp;value=4551&amp;id=19695506&amp;value=5630&amp;id=19695227&amp;value=11157&amp;id=19695184&amp;value=13285&amp;id=19694956&amp;value=20219&amp;id=46750861&amp;value=35879&amp;id=67089505&amp;value=-8225&amp;" TargetMode="External"/><Relationship Id="rId970" Type="http://schemas.openxmlformats.org/officeDocument/2006/relationships/hyperlink" Target="https://www.daloopa.com/src/67086559" TargetMode="External"/><Relationship Id="rId2651" Type="http://schemas.openxmlformats.org/officeDocument/2006/relationships/hyperlink" Target="https://www.daloopa.com/src/46664855" TargetMode="External"/><Relationship Id="rId12245" Type="http://schemas.openxmlformats.org/officeDocument/2006/relationships/hyperlink" Target="https://www.daloopa.com/document/10486306" TargetMode="External"/><Relationship Id="rId17917" Type="http://schemas.openxmlformats.org/officeDocument/2006/relationships/hyperlink" Target="https://www.daloopa.com/src/114145986" TargetMode="External"/><Relationship Id="rId623" Type="http://schemas.openxmlformats.org/officeDocument/2006/relationships/hyperlink" Target="https://www.daloopa.com/src/38207930" TargetMode="External"/><Relationship Id="rId2304" Type="http://schemas.openxmlformats.org/officeDocument/2006/relationships/hyperlink" Target="https://www.daloopa.com/src/4744536" TargetMode="External"/><Relationship Id="rId5874" Type="http://schemas.openxmlformats.org/officeDocument/2006/relationships/hyperlink" Target="https://www.daloopa.com/src/38155778" TargetMode="External"/><Relationship Id="rId15468" Type="http://schemas.openxmlformats.org/officeDocument/2006/relationships/hyperlink" Target="https://www.daloopa.com/src/72222957" TargetMode="External"/><Relationship Id="rId5527" Type="http://schemas.openxmlformats.org/officeDocument/2006/relationships/hyperlink" Target="https://www.daloopa.com/src/1033607" TargetMode="External"/><Relationship Id="rId3078" Type="http://schemas.openxmlformats.org/officeDocument/2006/relationships/hyperlink" Target="https://www.daloopa.com/src/767628" TargetMode="External"/><Relationship Id="rId8000" Type="http://schemas.openxmlformats.org/officeDocument/2006/relationships/hyperlink" Target="https://www.daloopa.com/src/2623297" TargetMode="External"/><Relationship Id="rId14551" Type="http://schemas.openxmlformats.org/officeDocument/2006/relationships/hyperlink" Target="https://www.daloopa.com/src/38422619" TargetMode="External"/><Relationship Id="rId4610" Type="http://schemas.openxmlformats.org/officeDocument/2006/relationships/hyperlink" Target="https://www.daloopa.com/src/810888" TargetMode="External"/><Relationship Id="rId14204" Type="http://schemas.openxmlformats.org/officeDocument/2006/relationships/hyperlink" Target="https://www.daloopa.com/src/19604723" TargetMode="External"/><Relationship Id="rId480" Type="http://schemas.openxmlformats.org/officeDocument/2006/relationships/hyperlink" Target="https://www.daloopa.com/src/763960" TargetMode="External"/><Relationship Id="rId2161" Type="http://schemas.openxmlformats.org/officeDocument/2006/relationships/hyperlink" Target="https://www.daloopa.com/src/66097048" TargetMode="External"/><Relationship Id="rId17774" Type="http://schemas.openxmlformats.org/officeDocument/2006/relationships/hyperlink" Target="https://www.daloopa.com/src/114153990" TargetMode="External"/><Relationship Id="rId133" Type="http://schemas.openxmlformats.org/officeDocument/2006/relationships/hyperlink" Target="https://www.daloopa.com/src/802851" TargetMode="External"/><Relationship Id="rId5384" Type="http://schemas.openxmlformats.org/officeDocument/2006/relationships/hyperlink" Target="https://www.daloopa.com/document/23463551" TargetMode="External"/><Relationship Id="rId7833" Type="http://schemas.openxmlformats.org/officeDocument/2006/relationships/hyperlink" Target="https://www.daloopa.com/src/800062" TargetMode="External"/><Relationship Id="rId10814" Type="http://schemas.openxmlformats.org/officeDocument/2006/relationships/hyperlink" Target="https://www.daloopa.com/src/14719077" TargetMode="External"/><Relationship Id="rId17427" Type="http://schemas.openxmlformats.org/officeDocument/2006/relationships/hyperlink" Target="https://www.daloopa.com/src/102621723" TargetMode="External"/><Relationship Id="rId5037" Type="http://schemas.openxmlformats.org/officeDocument/2006/relationships/hyperlink" Target="https://www.daloopa.com/src/815603" TargetMode="External"/><Relationship Id="rId1994" Type="http://schemas.openxmlformats.org/officeDocument/2006/relationships/hyperlink" Target="https://www.daloopa.com/src/53638565" TargetMode="External"/><Relationship Id="rId11588" Type="http://schemas.openxmlformats.org/officeDocument/2006/relationships/hyperlink" Target="https://www.daloopa.com/src/814990" TargetMode="External"/><Relationship Id="rId16510" Type="http://schemas.openxmlformats.org/officeDocument/2006/relationships/hyperlink" Target="https://www.daloopa.com/src/87512625" TargetMode="External"/><Relationship Id="rId1647" Type="http://schemas.openxmlformats.org/officeDocument/2006/relationships/hyperlink" Target="https://www.daloopa.com/src/795227" TargetMode="External"/><Relationship Id="rId14061" Type="http://schemas.openxmlformats.org/officeDocument/2006/relationships/hyperlink" Target="https://www.daloopa.com/src/19605169" TargetMode="External"/><Relationship Id="rId4120" Type="http://schemas.openxmlformats.org/officeDocument/2006/relationships/hyperlink" Target="https://www.daloopa.com/src/810727" TargetMode="External"/><Relationship Id="rId7690" Type="http://schemas.openxmlformats.org/officeDocument/2006/relationships/hyperlink" Target="https://www.daloopa.com/src/833419" TargetMode="External"/><Relationship Id="rId17284" Type="http://schemas.openxmlformats.org/officeDocument/2006/relationships/hyperlink" Target="https://www.daloopa.com/src/102525789" TargetMode="External"/><Relationship Id="rId19733" Type="http://schemas.openxmlformats.org/officeDocument/2006/relationships/hyperlink" Target="https://www.daloopa.com/src/155506675" TargetMode="External"/><Relationship Id="rId7343" Type="http://schemas.openxmlformats.org/officeDocument/2006/relationships/hyperlink" Target="https://www.daloopa.com/src/19666920" TargetMode="External"/><Relationship Id="rId10671" Type="http://schemas.openxmlformats.org/officeDocument/2006/relationships/hyperlink" Target="https://www.daloopa.com/src/38432967" TargetMode="External"/><Relationship Id="rId10324" Type="http://schemas.openxmlformats.org/officeDocument/2006/relationships/hyperlink" Target="https://www.daloopa.com/src/38432698" TargetMode="External"/><Relationship Id="rId13894" Type="http://schemas.openxmlformats.org/officeDocument/2006/relationships/hyperlink" Target="https://www.daloopa.com/src/67093576" TargetMode="External"/><Relationship Id="rId3953" Type="http://schemas.openxmlformats.org/officeDocument/2006/relationships/hyperlink" Target="https://www.daloopa.com/src/767671" TargetMode="External"/><Relationship Id="rId13547" Type="http://schemas.openxmlformats.org/officeDocument/2006/relationships/hyperlink" Target="https://marketplace.daloopa.com/text-fundamental?id=65313128&amp;value=410&amp;id=65313066&amp;value=456&amp;id=65313017&amp;value=456&amp;id=65312989&amp;value=456&amp;id=67090409&amp;value=464&amp;" TargetMode="External"/><Relationship Id="rId3606" Type="http://schemas.openxmlformats.org/officeDocument/2006/relationships/hyperlink" Target="https://www.daloopa.com/src/767896" TargetMode="External"/><Relationship Id="rId11098" Type="http://schemas.openxmlformats.org/officeDocument/2006/relationships/hyperlink" Target="https://www.daloopa.com/src/749152" TargetMode="External"/><Relationship Id="rId16020" Type="http://schemas.openxmlformats.org/officeDocument/2006/relationships/hyperlink" Target="https://www.daloopa.com/src/78903849" TargetMode="External"/><Relationship Id="rId19590" Type="http://schemas.openxmlformats.org/officeDocument/2006/relationships/hyperlink" Target="https://www.daloopa.com/src/145409603" TargetMode="External"/><Relationship Id="rId1157" Type="http://schemas.openxmlformats.org/officeDocument/2006/relationships/hyperlink" Target="https://www.daloopa.com/src/46750377" TargetMode="External"/><Relationship Id="rId6829" Type="http://schemas.openxmlformats.org/officeDocument/2006/relationships/hyperlink" Target="https://www.daloopa.com/src/801303" TargetMode="External"/><Relationship Id="rId12630" Type="http://schemas.openxmlformats.org/officeDocument/2006/relationships/hyperlink" Target="https://www.daloopa.com/src/19766691" TargetMode="External"/><Relationship Id="rId19243" Type="http://schemas.openxmlformats.org/officeDocument/2006/relationships/hyperlink" Target="https://www.daloopa.com/src/136843122" TargetMode="External"/><Relationship Id="rId9302" Type="http://schemas.openxmlformats.org/officeDocument/2006/relationships/hyperlink" Target="https://www.daloopa.com/src/753381" TargetMode="External"/><Relationship Id="rId10181" Type="http://schemas.openxmlformats.org/officeDocument/2006/relationships/hyperlink" Target="https://www.daloopa.com/src/750586" TargetMode="External"/><Relationship Id="rId15853" Type="http://schemas.openxmlformats.org/officeDocument/2006/relationships/hyperlink" Target="https://www.daloopa.com/src/78898765" TargetMode="External"/><Relationship Id="rId3463" Type="http://schemas.openxmlformats.org/officeDocument/2006/relationships/hyperlink" Target="https://www.daloopa.com/src/2623582" TargetMode="External"/><Relationship Id="rId5912" Type="http://schemas.openxmlformats.org/officeDocument/2006/relationships/hyperlink" Target="https://www.daloopa.com/src/14718899" TargetMode="External"/><Relationship Id="rId13057" Type="http://schemas.openxmlformats.org/officeDocument/2006/relationships/hyperlink" Target="https://www.daloopa.com/src/38442073" TargetMode="External"/><Relationship Id="rId15506" Type="http://schemas.openxmlformats.org/officeDocument/2006/relationships/hyperlink" Target="https://www.daloopa.com/src/72218584" TargetMode="External"/><Relationship Id="rId3116" Type="http://schemas.openxmlformats.org/officeDocument/2006/relationships/hyperlink" Target="https://www.daloopa.com/src/768323" TargetMode="External"/><Relationship Id="rId18729" Type="http://schemas.openxmlformats.org/officeDocument/2006/relationships/hyperlink" Target="https://www.daloopa.com/src/125248967" TargetMode="External"/><Relationship Id="rId6686" Type="http://schemas.openxmlformats.org/officeDocument/2006/relationships/hyperlink" Target="https://www.daloopa.com/src/7982476" TargetMode="External"/><Relationship Id="rId6339" Type="http://schemas.openxmlformats.org/officeDocument/2006/relationships/hyperlink" Target="https://www.daloopa.com/src/38157486" TargetMode="External"/><Relationship Id="rId12140" Type="http://schemas.openxmlformats.org/officeDocument/2006/relationships/hyperlink" Target="https://www.daloopa.com/src/19677839" TargetMode="External"/><Relationship Id="rId2949" Type="http://schemas.openxmlformats.org/officeDocument/2006/relationships/hyperlink" Target="https://www.daloopa.com/src/765469" TargetMode="External"/><Relationship Id="rId15363" Type="http://schemas.openxmlformats.org/officeDocument/2006/relationships/hyperlink" Target="https://www.daloopa.com/src/38434330" TargetMode="External"/><Relationship Id="rId17812" Type="http://schemas.openxmlformats.org/officeDocument/2006/relationships/hyperlink" Target="https://www.daloopa.com/src/114284939" TargetMode="External"/><Relationship Id="rId5422" Type="http://schemas.openxmlformats.org/officeDocument/2006/relationships/hyperlink" Target="https://www.daloopa.com/src/58838420" TargetMode="External"/><Relationship Id="rId15016" Type="http://schemas.openxmlformats.org/officeDocument/2006/relationships/hyperlink" Target="https://www.daloopa.com/src/38428459" TargetMode="External"/><Relationship Id="rId8992" Type="http://schemas.openxmlformats.org/officeDocument/2006/relationships/hyperlink" Target="https://www.daloopa.com/src/748593" TargetMode="External"/><Relationship Id="rId11973" Type="http://schemas.openxmlformats.org/officeDocument/2006/relationships/hyperlink" Target="https://www.daloopa.com/src/19673709" TargetMode="External"/><Relationship Id="rId18586" Type="http://schemas.openxmlformats.org/officeDocument/2006/relationships/hyperlink" Target="https://www.daloopa.com/src/114296734" TargetMode="External"/><Relationship Id="rId6196" Type="http://schemas.openxmlformats.org/officeDocument/2006/relationships/hyperlink" Target="https://www.daloopa.com/src/801136" TargetMode="External"/><Relationship Id="rId8645" Type="http://schemas.openxmlformats.org/officeDocument/2006/relationships/hyperlink" Target="https://www.daloopa.com/src/767076" TargetMode="External"/><Relationship Id="rId11626" Type="http://schemas.openxmlformats.org/officeDocument/2006/relationships/hyperlink" Target="https://www.daloopa.com/src/815091" TargetMode="External"/><Relationship Id="rId18239" Type="http://schemas.openxmlformats.org/officeDocument/2006/relationships/hyperlink" Target="https://www.daloopa.com/src/87512262" TargetMode="External"/><Relationship Id="rId14849" Type="http://schemas.openxmlformats.org/officeDocument/2006/relationships/hyperlink" Target="https://www.daloopa.com/src/38430540" TargetMode="External"/><Relationship Id="rId4908" Type="http://schemas.openxmlformats.org/officeDocument/2006/relationships/hyperlink" Target="https://www.daloopa.com/src/815615" TargetMode="External"/><Relationship Id="rId17322" Type="http://schemas.openxmlformats.org/officeDocument/2006/relationships/hyperlink" Target="https://www.daloopa.com/src/102518298" TargetMode="External"/><Relationship Id="rId778" Type="http://schemas.openxmlformats.org/officeDocument/2006/relationships/hyperlink" Target="https://www.daloopa.com/src/762949" TargetMode="External"/><Relationship Id="rId2459" Type="http://schemas.openxmlformats.org/officeDocument/2006/relationships/hyperlink" Target="https://www.daloopa.com/src/58838040" TargetMode="External"/><Relationship Id="rId13932" Type="http://schemas.openxmlformats.org/officeDocument/2006/relationships/hyperlink" Target="https://www.daloopa.com/src/67093538" TargetMode="External"/><Relationship Id="rId18096" Type="http://schemas.openxmlformats.org/officeDocument/2006/relationships/hyperlink" Target="https://www.daloopa.com/src/114299907" TargetMode="External"/><Relationship Id="rId1542" Type="http://schemas.openxmlformats.org/officeDocument/2006/relationships/hyperlink" Target="https://www.daloopa.com/src/766625" TargetMode="External"/><Relationship Id="rId8155" Type="http://schemas.openxmlformats.org/officeDocument/2006/relationships/hyperlink" Target="https://www.daloopa.com/src/1340337" TargetMode="External"/><Relationship Id="rId11136" Type="http://schemas.openxmlformats.org/officeDocument/2006/relationships/hyperlink" Target="https://www.daloopa.com/src/10335401" TargetMode="External"/><Relationship Id="rId11483" Type="http://schemas.openxmlformats.org/officeDocument/2006/relationships/hyperlink" Target="https://www.daloopa.com/src/4744752" TargetMode="External"/><Relationship Id="rId16808" Type="http://schemas.openxmlformats.org/officeDocument/2006/relationships/hyperlink" Target="https://www.daloopa.com/src/95188470" TargetMode="External"/><Relationship Id="rId4765" Type="http://schemas.openxmlformats.org/officeDocument/2006/relationships/hyperlink" Target="https://www.daloopa.com/src/765600" TargetMode="External"/><Relationship Id="rId14359" Type="http://schemas.openxmlformats.org/officeDocument/2006/relationships/hyperlink" Target="https://www.daloopa.com/src/19626642" TargetMode="External"/><Relationship Id="rId288" Type="http://schemas.openxmlformats.org/officeDocument/2006/relationships/hyperlink" Target="https://marketplace.daloopa.com/text-fundamental?id=803190&amp;value=0.01&amp;id=803191&amp;value=-0.065&amp;id=803192&amp;value=0.5&amp;id=803193&amp;value=0.2&amp;id=803194&amp;value=-0.055&amp;id=803195&amp;value=-0.41&amp;id=803196&amp;value=0.43&amp;id=803197&amp;value=0.05&amp;id=803198&amp;value=0.05&amp;id=803199&amp;value=0.07&amp;id=803200&amp;value=1.28&amp;id=803201&amp;value=0.7&amp;id=803202&amp;value=0.975&amp;id=803203&amp;value=0.65&amp;id=803204&amp;value=1.25&amp;id=803205&amp;value=0.9&amp;id=803206&amp;value=1.075&amp;id=803207&amp;value=0.3&amp;id=803208&amp;value=1.65&amp;id=803209&amp;value=1&amp;id=803210&amp;value=1.9&amp;id=803211&amp;value=2.4&amp;id=803212&amp;value=3.6&amp;id=803213&amp;value=3.3&amp;id=803214&amp;value=3.6&amp;id=803215&amp;value=3.1&amp;id=1340489&amp;value=2.9&amp;id=2623966&amp;value=4.2&amp;id=4744660&amp;value=1.5&amp;id=7982542&amp;value=5&amp;id=10335322&amp;value=4.5&amp;id=14719040&amp;value=6.5&amp;id=20995566&amp;value=8&amp;id=32451607&amp;value=6&amp;id=38385185&amp;value=3&amp;id=46662201&amp;value=6&amp;id=53638722&amp;value=3&amp;id=58838359&amp;value=3.5&amp;id=63128906&amp;value=4&amp;id=67049213&amp;value=4&amp;" TargetMode="External"/><Relationship Id="rId4418" Type="http://schemas.openxmlformats.org/officeDocument/2006/relationships/hyperlink" Target="https://www.daloopa.com/src/810897" TargetMode="External"/><Relationship Id="rId7988" Type="http://schemas.openxmlformats.org/officeDocument/2006/relationships/hyperlink" Target="https://www.daloopa.com/src/750714" TargetMode="External"/><Relationship Id="rId10969" Type="http://schemas.openxmlformats.org/officeDocument/2006/relationships/hyperlink" Target="https://www.daloopa.com/src/38167605" TargetMode="External"/><Relationship Id="rId13442" Type="http://schemas.openxmlformats.org/officeDocument/2006/relationships/hyperlink" Target="https://marketplace.daloopa.com/text-fundamental?id=65312618&amp;value=6649&amp;id=65312585&amp;value=6890&amp;id=65312489&amp;value=7360&amp;id=65312472&amp;value=7918&amp;id=67090539&amp;value=8024&amp;" TargetMode="External"/><Relationship Id="rId3501" Type="http://schemas.openxmlformats.org/officeDocument/2006/relationships/hyperlink" Target="https://www.daloopa.com/src/810678" TargetMode="External"/><Relationship Id="rId1052" Type="http://schemas.openxmlformats.org/officeDocument/2006/relationships/hyperlink" Target="https://www.daloopa.com/src/46750382" TargetMode="External"/><Relationship Id="rId16665" Type="http://schemas.openxmlformats.org/officeDocument/2006/relationships/hyperlink" Target="https://www.daloopa.com/src/87384546" TargetMode="External"/><Relationship Id="rId4275" Type="http://schemas.openxmlformats.org/officeDocument/2006/relationships/hyperlink" Target="https://www.daloopa.com/src/58838274" TargetMode="External"/><Relationship Id="rId6724" Type="http://schemas.openxmlformats.org/officeDocument/2006/relationships/hyperlink" Target="https://www.daloopa.com/src/800920" TargetMode="External"/><Relationship Id="rId16318" Type="http://schemas.openxmlformats.org/officeDocument/2006/relationships/hyperlink" Target="https://www.daloopa.com/src/82364429" TargetMode="External"/><Relationship Id="rId19888" Type="http://schemas.openxmlformats.org/officeDocument/2006/relationships/hyperlink" Target="https://www.daloopa.com/src/155391903" TargetMode="External"/><Relationship Id="rId9947" Type="http://schemas.openxmlformats.org/officeDocument/2006/relationships/hyperlink" Target="https://www.daloopa.com/src/2623437" TargetMode="External"/><Relationship Id="rId12928" Type="http://schemas.openxmlformats.org/officeDocument/2006/relationships/hyperlink" Target="https://www.daloopa.com/src/38440086" TargetMode="External"/><Relationship Id="rId7498" Type="http://schemas.openxmlformats.org/officeDocument/2006/relationships/hyperlink" Target="https://www.daloopa.com/src/749005" TargetMode="External"/><Relationship Id="rId10479" Type="http://schemas.openxmlformats.org/officeDocument/2006/relationships/hyperlink" Target="https://www.daloopa.com/src/38432330" TargetMode="External"/><Relationship Id="rId15401" Type="http://schemas.openxmlformats.org/officeDocument/2006/relationships/hyperlink" Target="https://www.daloopa.com/src/72221498" TargetMode="External"/><Relationship Id="rId18971" Type="http://schemas.openxmlformats.org/officeDocument/2006/relationships/hyperlink" Target="https://www.daloopa.com/src/136741168" TargetMode="External"/><Relationship Id="rId18624" Type="http://schemas.openxmlformats.org/officeDocument/2006/relationships/hyperlink" Target="https://www.daloopa.com/src/67088039" TargetMode="External"/><Relationship Id="rId3011" Type="http://schemas.openxmlformats.org/officeDocument/2006/relationships/hyperlink" Target="https://www.daloopa.com/src/768295" TargetMode="External"/><Relationship Id="rId6581" Type="http://schemas.openxmlformats.org/officeDocument/2006/relationships/hyperlink" Target="https://www.daloopa.com/src/800676" TargetMode="External"/><Relationship Id="rId16175" Type="http://schemas.openxmlformats.org/officeDocument/2006/relationships/hyperlink" Target="https://www.daloopa.com/src/82319391" TargetMode="External"/><Relationship Id="rId6234" Type="http://schemas.openxmlformats.org/officeDocument/2006/relationships/hyperlink" Target="https://www.daloopa.com/src/38157729" TargetMode="External"/><Relationship Id="rId19398" Type="http://schemas.openxmlformats.org/officeDocument/2006/relationships/hyperlink" Target="https://www.daloopa.com/src/145272503" TargetMode="External"/><Relationship Id="rId9457" Type="http://schemas.openxmlformats.org/officeDocument/2006/relationships/hyperlink" Target="https://www.daloopa.com/src/32451122" TargetMode="External"/><Relationship Id="rId12785" Type="http://schemas.openxmlformats.org/officeDocument/2006/relationships/hyperlink" Target="https://www.daloopa.com/src/38440344" TargetMode="External"/><Relationship Id="rId2844" Type="http://schemas.openxmlformats.org/officeDocument/2006/relationships/hyperlink" Target="https://www.daloopa.com/src/767950" TargetMode="External"/><Relationship Id="rId12438" Type="http://schemas.openxmlformats.org/officeDocument/2006/relationships/hyperlink" Target="https://www.daloopa.com/src/19678316" TargetMode="External"/><Relationship Id="rId816" Type="http://schemas.openxmlformats.org/officeDocument/2006/relationships/hyperlink" Target="https://www.daloopa.com/src/762608" TargetMode="External"/><Relationship Id="rId18481" Type="http://schemas.openxmlformats.org/officeDocument/2006/relationships/hyperlink" Target="https://www.daloopa.com/src/114146142" TargetMode="External"/><Relationship Id="rId8540" Type="http://schemas.openxmlformats.org/officeDocument/2006/relationships/hyperlink" Target="https://www.daloopa.com/src/802795" TargetMode="External"/><Relationship Id="rId11521" Type="http://schemas.openxmlformats.org/officeDocument/2006/relationships/hyperlink" Target="https://www.daloopa.com/src/814900" TargetMode="External"/><Relationship Id="rId18134" Type="http://schemas.openxmlformats.org/officeDocument/2006/relationships/hyperlink" Target="https://www.daloopa.com/src/114261153" TargetMode="External"/><Relationship Id="rId6091" Type="http://schemas.openxmlformats.org/officeDocument/2006/relationships/hyperlink" Target="https://www.daloopa.com/src/801153" TargetMode="External"/><Relationship Id="rId12295" Type="http://schemas.openxmlformats.org/officeDocument/2006/relationships/hyperlink" Target="https://www.daloopa.com/src/63184434" TargetMode="External"/><Relationship Id="rId14744" Type="http://schemas.openxmlformats.org/officeDocument/2006/relationships/hyperlink" Target="https://www.daloopa.com/document/23229767" TargetMode="External"/><Relationship Id="rId673" Type="http://schemas.openxmlformats.org/officeDocument/2006/relationships/hyperlink" Target="https://www.daloopa.com/src/1340456" TargetMode="External"/><Relationship Id="rId2354" Type="http://schemas.openxmlformats.org/officeDocument/2006/relationships/hyperlink" Target="https://www.daloopa.com/src/1340415" TargetMode="External"/><Relationship Id="rId4803" Type="http://schemas.openxmlformats.org/officeDocument/2006/relationships/hyperlink" Target="https://www.daloopa.com/src/32451677" TargetMode="External"/><Relationship Id="rId17967" Type="http://schemas.openxmlformats.org/officeDocument/2006/relationships/hyperlink" Target="https://www.daloopa.com/src/114162330" TargetMode="External"/><Relationship Id="rId326" Type="http://schemas.openxmlformats.org/officeDocument/2006/relationships/hyperlink" Target="https://www.daloopa.com/src/53638722" TargetMode="External"/><Relationship Id="rId2007" Type="http://schemas.openxmlformats.org/officeDocument/2006/relationships/hyperlink" Target="https://www.daloopa.com/src/67052106" TargetMode="External"/><Relationship Id="rId5577" Type="http://schemas.openxmlformats.org/officeDocument/2006/relationships/hyperlink" Target="https://www.daloopa.com/src/2750781" TargetMode="External"/><Relationship Id="rId8050" Type="http://schemas.openxmlformats.org/officeDocument/2006/relationships/hyperlink" Target="https://www.daloopa.com/src/748189" TargetMode="External"/><Relationship Id="rId11031" Type="http://schemas.openxmlformats.org/officeDocument/2006/relationships/hyperlink" Target="https://marketplace.daloopa.com/text-fundamental?id=58837896&amp;value=1079&amp;id=63129312&amp;value=2195&amp;id=67046990&amp;value=1851&amp;id=67052078&amp;value=5158&amp;" TargetMode="External"/><Relationship Id="rId16703" Type="http://schemas.openxmlformats.org/officeDocument/2006/relationships/hyperlink" Target="https://www.daloopa.com/src/87384904" TargetMode="External"/><Relationship Id="rId4660" Type="http://schemas.openxmlformats.org/officeDocument/2006/relationships/hyperlink" Target="https://www.daloopa.com/src/767937" TargetMode="External"/><Relationship Id="rId14254" Type="http://schemas.openxmlformats.org/officeDocument/2006/relationships/hyperlink" Target="https://www.daloopa.com/src/19604837" TargetMode="External"/><Relationship Id="rId4313" Type="http://schemas.openxmlformats.org/officeDocument/2006/relationships/hyperlink" Target="https://www.daloopa.com/src/45569701" TargetMode="External"/><Relationship Id="rId7883" Type="http://schemas.openxmlformats.org/officeDocument/2006/relationships/hyperlink" Target="https://www.daloopa.com/src/752343" TargetMode="External"/><Relationship Id="rId17477" Type="http://schemas.openxmlformats.org/officeDocument/2006/relationships/hyperlink" Target="https://www.daloopa.com/src/107876090" TargetMode="External"/><Relationship Id="rId19926" Type="http://schemas.openxmlformats.org/officeDocument/2006/relationships/hyperlink" Target="https://www.daloopa.com/src/155396013" TargetMode="External"/><Relationship Id="rId183" Type="http://schemas.openxmlformats.org/officeDocument/2006/relationships/hyperlink" Target="https://www.daloopa.com/src/803077" TargetMode="External"/><Relationship Id="rId7536" Type="http://schemas.openxmlformats.org/officeDocument/2006/relationships/hyperlink" Target="https://www.daloopa.com/src/752875" TargetMode="External"/><Relationship Id="rId10864" Type="http://schemas.openxmlformats.org/officeDocument/2006/relationships/hyperlink" Target="https://www.daloopa.com/src/14719079" TargetMode="External"/><Relationship Id="rId5087" Type="http://schemas.openxmlformats.org/officeDocument/2006/relationships/hyperlink" Target="https://www.daloopa.com/src/815455" TargetMode="External"/><Relationship Id="rId10517" Type="http://schemas.openxmlformats.org/officeDocument/2006/relationships/hyperlink" Target="https://www.daloopa.com/src/38432470" TargetMode="External"/><Relationship Id="rId16560" Type="http://schemas.openxmlformats.org/officeDocument/2006/relationships/hyperlink" Target="https://www.daloopa.com/src/87385890" TargetMode="External"/><Relationship Id="rId1697" Type="http://schemas.openxmlformats.org/officeDocument/2006/relationships/hyperlink" Target="https://www.daloopa.com/src/795248" TargetMode="External"/><Relationship Id="rId16213" Type="http://schemas.openxmlformats.org/officeDocument/2006/relationships/hyperlink" Target="https://www.daloopa.com/src/82320535" TargetMode="External"/><Relationship Id="rId19783" Type="http://schemas.openxmlformats.org/officeDocument/2006/relationships/hyperlink" Target="https://www.daloopa.com/src/155380707" TargetMode="External"/><Relationship Id="rId4170" Type="http://schemas.openxmlformats.org/officeDocument/2006/relationships/hyperlink" Target="https://www.daloopa.com/src/762221" TargetMode="External"/><Relationship Id="rId9842" Type="http://schemas.openxmlformats.org/officeDocument/2006/relationships/hyperlink" Target="https://www.daloopa.com/src/32451123" TargetMode="External"/><Relationship Id="rId19436" Type="http://schemas.openxmlformats.org/officeDocument/2006/relationships/hyperlink" Target="https://www.daloopa.com/src/145263934" TargetMode="External"/><Relationship Id="rId56" Type="http://schemas.openxmlformats.org/officeDocument/2006/relationships/hyperlink" Target="https://www.daloopa.com/document/204883" TargetMode="External"/><Relationship Id="rId7393" Type="http://schemas.openxmlformats.org/officeDocument/2006/relationships/hyperlink" Target="https://www.daloopa.com/src/749240" TargetMode="External"/><Relationship Id="rId10374" Type="http://schemas.openxmlformats.org/officeDocument/2006/relationships/hyperlink" Target="https://www.daloopa.com/src/38432777" TargetMode="External"/><Relationship Id="rId12823" Type="http://schemas.openxmlformats.org/officeDocument/2006/relationships/hyperlink" Target="https://www.daloopa.com/src/46751641" TargetMode="External"/><Relationship Id="rId7046" Type="http://schemas.openxmlformats.org/officeDocument/2006/relationships/hyperlink" Target="https://www.daloopa.com/src/65388773" TargetMode="External"/><Relationship Id="rId10027" Type="http://schemas.openxmlformats.org/officeDocument/2006/relationships/hyperlink" Target="https://www.daloopa.com/src/750272" TargetMode="External"/><Relationship Id="rId13597" Type="http://schemas.openxmlformats.org/officeDocument/2006/relationships/hyperlink" Target="https://www.daloopa.com/src/66097813" TargetMode="External"/><Relationship Id="rId3656" Type="http://schemas.openxmlformats.org/officeDocument/2006/relationships/hyperlink" Target="https://www.daloopa.com/src/810663" TargetMode="External"/><Relationship Id="rId16070" Type="http://schemas.openxmlformats.org/officeDocument/2006/relationships/hyperlink" Target="https://www.daloopa.com/src/82363373" TargetMode="External"/><Relationship Id="rId3309" Type="http://schemas.openxmlformats.org/officeDocument/2006/relationships/hyperlink" Target="https://www.daloopa.com/src/763836" TargetMode="External"/><Relationship Id="rId6879" Type="http://schemas.openxmlformats.org/officeDocument/2006/relationships/hyperlink" Target="https://www.daloopa.com/src/801370" TargetMode="External"/><Relationship Id="rId12680" Type="http://schemas.openxmlformats.org/officeDocument/2006/relationships/hyperlink" Target="https://www.daloopa.com/src/19766686" TargetMode="External"/><Relationship Id="rId19293" Type="http://schemas.openxmlformats.org/officeDocument/2006/relationships/hyperlink" Target="https://www.daloopa.com/src/136859905" TargetMode="External"/><Relationship Id="rId9352" Type="http://schemas.openxmlformats.org/officeDocument/2006/relationships/hyperlink" Target="https://www.daloopa.com/src/753527" TargetMode="External"/><Relationship Id="rId12333" Type="http://schemas.openxmlformats.org/officeDocument/2006/relationships/hyperlink" Target="https://marketplace.daloopa.com/text-fundamental?id=19679120&amp;value=3718&amp;id=19679071&amp;value=3758&amp;id=19679007&amp;value=3747&amp;id=19678921&amp;value=3967&amp;id=19678757&amp;value=3953&amp;id=19678689&amp;value=4000&amp;id=19678314&amp;value=3983&amp;id=19677507&amp;value=9881&amp;id=19677601&amp;value=9729&amp;id=19678195&amp;value=9602&amp;id=19677968&amp;value=9451&amp;id=19677902&amp;value=8562&amp;id=19677843&amp;value=8405&amp;id=19677768&amp;value=8347&amp;id=19677727&amp;value=8345&amp;id=19677693&amp;value=8838&amp;id=19676973&amp;value=8827&amp;id=19676916&amp;value=8832&amp;id=19676862&amp;value=25847&amp;id=19676698&amp;value=24942&amp;id=19676380&amp;value=24792&amp;id=19676318&amp;value=24770&amp;id=19676234&amp;value=24829&amp;id=19676000&amp;value=24965&amp;id=19675732&amp;value=25031&amp;id=19675666&amp;value=25066&amp;id=19675464&amp;value=25411&amp;id=19675284&amp;value=24820&amp;id=19675389&amp;value=24849&amp;id=19673713&amp;value=34486&amp;id=19673543&amp;value=33288&amp;id=19673377&amp;value=33174&amp;id=21047389&amp;value=33227&amp;id=32487998&amp;value=51762&amp;id=38461948&amp;value=51376&amp;id=46750750&amp;value=50553&amp;id=53700581&amp;value=50553&amp;id=58884918&amp;value=63435&amp;id=63184430&amp;value=63541&amp;id=67089428&amp;value=70542&amp;" TargetMode="External"/><Relationship Id="rId711" Type="http://schemas.openxmlformats.org/officeDocument/2006/relationships/hyperlink" Target="https://www.daloopa.com/src/762947" TargetMode="External"/><Relationship Id="rId5962" Type="http://schemas.openxmlformats.org/officeDocument/2006/relationships/hyperlink" Target="https://www.daloopa.com/src/7982462" TargetMode="External"/><Relationship Id="rId9005" Type="http://schemas.openxmlformats.org/officeDocument/2006/relationships/hyperlink" Target="https://www.daloopa.com/src/58837781" TargetMode="External"/><Relationship Id="rId15556" Type="http://schemas.openxmlformats.org/officeDocument/2006/relationships/hyperlink" Target="https://www.daloopa.com/src/72220179" TargetMode="External"/><Relationship Id="rId5615" Type="http://schemas.openxmlformats.org/officeDocument/2006/relationships/hyperlink" Target="https://marketplace.daloopa.com/text-fundamental?id=1033686&amp;value=1536&amp;id=1033689&amp;value=2017&amp;id=1033692&amp;value=658&amp;id=1033697&amp;value=1680&amp;id=1033702&amp;value=5196&amp;id=1033708&amp;value=2476&amp;id=2750792&amp;value=3298&amp;id=14825198&amp;value=8072&amp;id=46749954&amp;value=10259&amp;id=67087988&amp;value=6711&amp;" TargetMode="External"/><Relationship Id="rId15209" Type="http://schemas.openxmlformats.org/officeDocument/2006/relationships/hyperlink" Target="https://www.daloopa.com/src/38429509" TargetMode="External"/><Relationship Id="rId3166" Type="http://schemas.openxmlformats.org/officeDocument/2006/relationships/hyperlink" Target="https://www.daloopa.com/src/765064" TargetMode="External"/><Relationship Id="rId18779" Type="http://schemas.openxmlformats.org/officeDocument/2006/relationships/hyperlink" Target="https://www.daloopa.com/src/125249019" TargetMode="External"/><Relationship Id="rId6389" Type="http://schemas.openxmlformats.org/officeDocument/2006/relationships/hyperlink" Target="https://www.daloopa.com/src/38157931" TargetMode="External"/><Relationship Id="rId8838" Type="http://schemas.openxmlformats.org/officeDocument/2006/relationships/hyperlink" Target="https://www.daloopa.com/src/63129121" TargetMode="External"/><Relationship Id="rId11819" Type="http://schemas.openxmlformats.org/officeDocument/2006/relationships/hyperlink" Target="https://www.daloopa.com/src/2750835" TargetMode="External"/><Relationship Id="rId12190" Type="http://schemas.openxmlformats.org/officeDocument/2006/relationships/hyperlink" Target="https://www.daloopa.com/src/19677835" TargetMode="External"/><Relationship Id="rId17862" Type="http://schemas.openxmlformats.org/officeDocument/2006/relationships/hyperlink" Target="https://www.daloopa.com/src/114154893" TargetMode="External"/><Relationship Id="rId2999" Type="http://schemas.openxmlformats.org/officeDocument/2006/relationships/hyperlink" Target="https://www.daloopa.com/src/767115" TargetMode="External"/><Relationship Id="rId7921" Type="http://schemas.openxmlformats.org/officeDocument/2006/relationships/hyperlink" Target="https://www.daloopa.com/src/72471205" TargetMode="External"/><Relationship Id="rId17515" Type="http://schemas.openxmlformats.org/officeDocument/2006/relationships/hyperlink" Target="https://www.daloopa.com/src/107862624" TargetMode="External"/><Relationship Id="rId221" Type="http://schemas.openxmlformats.org/officeDocument/2006/relationships/hyperlink" Target="https://www.daloopa.com/src/803001" TargetMode="External"/><Relationship Id="rId5472" Type="http://schemas.openxmlformats.org/officeDocument/2006/relationships/hyperlink" Target="https://www.daloopa.com/document/23465099" TargetMode="External"/><Relationship Id="rId10902" Type="http://schemas.openxmlformats.org/officeDocument/2006/relationships/hyperlink" Target="https://www.daloopa.com/src/754104" TargetMode="External"/><Relationship Id="rId15066" Type="http://schemas.openxmlformats.org/officeDocument/2006/relationships/hyperlink" Target="https://www.daloopa.com/src/38428436" TargetMode="External"/><Relationship Id="rId5125" Type="http://schemas.openxmlformats.org/officeDocument/2006/relationships/hyperlink" Target="https://www.daloopa.com/src/815510" TargetMode="External"/><Relationship Id="rId8695" Type="http://schemas.openxmlformats.org/officeDocument/2006/relationships/hyperlink" Target="https://www.daloopa.com/src/38456921" TargetMode="External"/><Relationship Id="rId18289" Type="http://schemas.openxmlformats.org/officeDocument/2006/relationships/hyperlink" Target="https://www.daloopa.com/src/87423665" TargetMode="External"/><Relationship Id="rId8348" Type="http://schemas.openxmlformats.org/officeDocument/2006/relationships/hyperlink" Target="https://www.daloopa.com/src/67047467" TargetMode="External"/><Relationship Id="rId11676" Type="http://schemas.openxmlformats.org/officeDocument/2006/relationships/hyperlink" Target="https://www.daloopa.com/src/815191" TargetMode="External"/><Relationship Id="rId1735" Type="http://schemas.openxmlformats.org/officeDocument/2006/relationships/hyperlink" Target="https://www.daloopa.com/src/38171481" TargetMode="External"/><Relationship Id="rId11329" Type="http://schemas.openxmlformats.org/officeDocument/2006/relationships/hyperlink" Target="https://www.daloopa.com/src/53638746" TargetMode="External"/><Relationship Id="rId14899" Type="http://schemas.openxmlformats.org/officeDocument/2006/relationships/hyperlink" Target="https://www.daloopa.com/src/45569830" TargetMode="External"/><Relationship Id="rId19821" Type="http://schemas.openxmlformats.org/officeDocument/2006/relationships/hyperlink" Target="https://www.daloopa.com/src/155506682" TargetMode="External"/><Relationship Id="rId4958" Type="http://schemas.openxmlformats.org/officeDocument/2006/relationships/hyperlink" Target="https://www.daloopa.com/src/815508" TargetMode="External"/><Relationship Id="rId17372" Type="http://schemas.openxmlformats.org/officeDocument/2006/relationships/hyperlink" Target="https://www.daloopa.com/src/102619768" TargetMode="External"/><Relationship Id="rId7431" Type="http://schemas.openxmlformats.org/officeDocument/2006/relationships/hyperlink" Target="https://www.daloopa.com/src/753044" TargetMode="External"/><Relationship Id="rId10412" Type="http://schemas.openxmlformats.org/officeDocument/2006/relationships/hyperlink" Target="https://www.daloopa.com/src/38430589" TargetMode="External"/><Relationship Id="rId13982" Type="http://schemas.openxmlformats.org/officeDocument/2006/relationships/hyperlink" Target="https://www.daloopa.com/src/19606125" TargetMode="External"/><Relationship Id="rId17025" Type="http://schemas.openxmlformats.org/officeDocument/2006/relationships/hyperlink" Target="https://www.daloopa.com/src/95189260" TargetMode="External"/><Relationship Id="rId13635" Type="http://schemas.openxmlformats.org/officeDocument/2006/relationships/hyperlink" Target="https://www.daloopa.com/src/65313291" TargetMode="External"/><Relationship Id="rId1592" Type="http://schemas.openxmlformats.org/officeDocument/2006/relationships/hyperlink" Target="https://www.daloopa.com/src/765492" TargetMode="External"/><Relationship Id="rId11186" Type="http://schemas.openxmlformats.org/officeDocument/2006/relationships/hyperlink" Target="https://www.daloopa.com/src/815142" TargetMode="External"/><Relationship Id="rId1245" Type="http://schemas.openxmlformats.org/officeDocument/2006/relationships/hyperlink" Target="https://www.daloopa.com/src/20995973" TargetMode="External"/><Relationship Id="rId16858" Type="http://schemas.openxmlformats.org/officeDocument/2006/relationships/hyperlink" Target="https://www.daloopa.com/src/95070611" TargetMode="External"/><Relationship Id="rId4468" Type="http://schemas.openxmlformats.org/officeDocument/2006/relationships/hyperlink" Target="https://marketplace.daloopa.com/text-fundamental?id=810866&amp;value=-20&amp;id=810858&amp;value=-9&amp;id=763937&amp;value=-3&amp;id=763713&amp;value=10&amp;id=763388&amp;value=-14&amp;id=763112&amp;value=-45&amp;id=66602833&amp;value=-52&amp;id=762935&amp;value=-89&amp;id=762579&amp;value=-45&amp;id=762460&amp;value=34&amp;id=762183&amp;value=51&amp;id=66602834&amp;value=-49&amp;id=774070&amp;value=110&amp;id=761687&amp;value=87&amp;id=1340444&amp;value=50&amp;id=2623614&amp;value=26&amp;id=66602835&amp;value=273&amp;id=4744569&amp;value=63&amp;id=7982366&amp;value=83&amp;id=10334428&amp;value=-20&amp;id=14718984&amp;value=-96&amp;id=66602838&amp;value=30&amp;id=20995315&amp;value=-171&amp;id=32451321&amp;value=-226&amp;id=38384706&amp;value=-58&amp;id=46661775&amp;value=83&amp;id=66602839&amp;value=-372&amp;id=53638477&amp;value=163&amp;id=58838187&amp;value=335&amp;id=63130796&amp;value=478&amp;id=67048759&amp;value=468&amp;id=67054497&amp;value=1444&amp;" TargetMode="External"/><Relationship Id="rId6917" Type="http://schemas.openxmlformats.org/officeDocument/2006/relationships/hyperlink" Target="https://www.daloopa.com/src/801399" TargetMode="External"/><Relationship Id="rId19331" Type="http://schemas.openxmlformats.org/officeDocument/2006/relationships/hyperlink" Target="https://www.daloopa.com/src/145263989" TargetMode="External"/><Relationship Id="rId15941" Type="http://schemas.openxmlformats.org/officeDocument/2006/relationships/hyperlink" Target="https://www.daloopa.com/src/78903506" TargetMode="External"/><Relationship Id="rId13492" Type="http://schemas.openxmlformats.org/officeDocument/2006/relationships/hyperlink" Target="https://www.daloopa.com/document/23465099" TargetMode="External"/><Relationship Id="rId3551" Type="http://schemas.openxmlformats.org/officeDocument/2006/relationships/hyperlink" Target="https://www.daloopa.com/src/762549" TargetMode="External"/><Relationship Id="rId13145" Type="http://schemas.openxmlformats.org/officeDocument/2006/relationships/hyperlink" Target="https://www.daloopa.com/src/38436280" TargetMode="External"/><Relationship Id="rId3204" Type="http://schemas.openxmlformats.org/officeDocument/2006/relationships/hyperlink" Target="https://www.daloopa.com/src/32451369" TargetMode="External"/><Relationship Id="rId6774" Type="http://schemas.openxmlformats.org/officeDocument/2006/relationships/hyperlink" Target="https://www.daloopa.com/src/801308" TargetMode="External"/><Relationship Id="rId16368" Type="http://schemas.openxmlformats.org/officeDocument/2006/relationships/hyperlink" Target="https://www.daloopa.com/src/82365668" TargetMode="External"/><Relationship Id="rId18817" Type="http://schemas.openxmlformats.org/officeDocument/2006/relationships/hyperlink" Target="https://www.daloopa.com/src/125271242" TargetMode="External"/><Relationship Id="rId20014" Type="http://schemas.openxmlformats.org/officeDocument/2006/relationships/hyperlink" Target="https://www.daloopa.com/src/155387722" TargetMode="External"/><Relationship Id="rId6427" Type="http://schemas.openxmlformats.org/officeDocument/2006/relationships/hyperlink" Target="https://www.daloopa.com/src/1340315" TargetMode="External"/><Relationship Id="rId9997" Type="http://schemas.openxmlformats.org/officeDocument/2006/relationships/hyperlink" Target="https://www.daloopa.com/src/38165805" TargetMode="External"/><Relationship Id="rId12978" Type="http://schemas.openxmlformats.org/officeDocument/2006/relationships/hyperlink" Target="https://www.daloopa.com/src/38441314" TargetMode="External"/><Relationship Id="rId17900" Type="http://schemas.openxmlformats.org/officeDocument/2006/relationships/hyperlink" Target="https://www.daloopa.com/src/114271190" TargetMode="External"/><Relationship Id="rId15451" Type="http://schemas.openxmlformats.org/officeDocument/2006/relationships/hyperlink" Target="https://www.daloopa.com/src/72222894" TargetMode="External"/><Relationship Id="rId3061" Type="http://schemas.openxmlformats.org/officeDocument/2006/relationships/hyperlink" Target="https://marketplace.daloopa.com/text-fundamental?id=768446&amp;value=20291&amp;id=768318&amp;value=20569&amp;id=768154&amp;value=21002&amp;id=767991&amp;value=21716&amp;id=767772&amp;value=22125&amp;id=767627&amp;value=22571&amp;id=767333&amp;value=22782&amp;id=767139&amp;value=22505&amp;" TargetMode="External"/><Relationship Id="rId5510" Type="http://schemas.openxmlformats.org/officeDocument/2006/relationships/hyperlink" Target="https://www.daloopa.com/src/1033463" TargetMode="External"/><Relationship Id="rId15104" Type="http://schemas.openxmlformats.org/officeDocument/2006/relationships/hyperlink" Target="https://www.daloopa.com/src/46751226" TargetMode="External"/><Relationship Id="rId18674" Type="http://schemas.openxmlformats.org/officeDocument/2006/relationships/hyperlink" Target="https://www.daloopa.com/src/125251779" TargetMode="External"/><Relationship Id="rId8733" Type="http://schemas.openxmlformats.org/officeDocument/2006/relationships/hyperlink" Target="https://www.daloopa.com/src/38464581" TargetMode="External"/><Relationship Id="rId11714" Type="http://schemas.openxmlformats.org/officeDocument/2006/relationships/hyperlink" Target="https://www.daloopa.com/src/1033982" TargetMode="External"/><Relationship Id="rId18327" Type="http://schemas.openxmlformats.org/officeDocument/2006/relationships/hyperlink" Target="https://www.daloopa.com/src/87393438" TargetMode="External"/><Relationship Id="rId6284" Type="http://schemas.openxmlformats.org/officeDocument/2006/relationships/hyperlink" Target="https://www.daloopa.com/src/67045713" TargetMode="External"/><Relationship Id="rId2894" Type="http://schemas.openxmlformats.org/officeDocument/2006/relationships/hyperlink" Target="https://www.daloopa.com/src/45569650" TargetMode="External"/><Relationship Id="rId12488" Type="http://schemas.openxmlformats.org/officeDocument/2006/relationships/hyperlink" Target="https://www.daloopa.com/src/19689596" TargetMode="External"/><Relationship Id="rId14937" Type="http://schemas.openxmlformats.org/officeDocument/2006/relationships/hyperlink" Target="https://www.daloopa.com/src/45569836" TargetMode="External"/><Relationship Id="rId866" Type="http://schemas.openxmlformats.org/officeDocument/2006/relationships/hyperlink" Target="https://www.daloopa.com/src/18437317" TargetMode="External"/><Relationship Id="rId2547" Type="http://schemas.openxmlformats.org/officeDocument/2006/relationships/hyperlink" Target="https://www.daloopa.com/src/63130254" TargetMode="External"/><Relationship Id="rId17410" Type="http://schemas.openxmlformats.org/officeDocument/2006/relationships/hyperlink" Target="https://www.daloopa.com/src/102624279" TargetMode="External"/><Relationship Id="rId519" Type="http://schemas.openxmlformats.org/officeDocument/2006/relationships/hyperlink" Target="https://www.daloopa.com/src/14719000" TargetMode="External"/><Relationship Id="rId5020" Type="http://schemas.openxmlformats.org/officeDocument/2006/relationships/hyperlink" Target="https://www.daloopa.com/src/38385322" TargetMode="External"/><Relationship Id="rId8590" Type="http://schemas.openxmlformats.org/officeDocument/2006/relationships/hyperlink" Target="https://www.daloopa.com/src/768301" TargetMode="External"/><Relationship Id="rId11571" Type="http://schemas.openxmlformats.org/officeDocument/2006/relationships/hyperlink" Target="https://www.daloopa.com/src/814961" TargetMode="External"/><Relationship Id="rId18184" Type="http://schemas.openxmlformats.org/officeDocument/2006/relationships/hyperlink" Target="https://www.daloopa.com/src/87501422" TargetMode="External"/><Relationship Id="rId1630" Type="http://schemas.openxmlformats.org/officeDocument/2006/relationships/hyperlink" Target="https://www.daloopa.com/src/38170518" TargetMode="External"/><Relationship Id="rId8243" Type="http://schemas.openxmlformats.org/officeDocument/2006/relationships/hyperlink" Target="https://www.daloopa.com/src/800388" TargetMode="External"/><Relationship Id="rId11224" Type="http://schemas.openxmlformats.org/officeDocument/2006/relationships/hyperlink" Target="https://www.daloopa.com/src/815188" TargetMode="External"/><Relationship Id="rId14794" Type="http://schemas.openxmlformats.org/officeDocument/2006/relationships/hyperlink" Target="https://www.daloopa.com/src/38430640" TargetMode="External"/><Relationship Id="rId4853" Type="http://schemas.openxmlformats.org/officeDocument/2006/relationships/hyperlink" Target="https://www.daloopa.com/src/14719056" TargetMode="External"/><Relationship Id="rId14447" Type="http://schemas.openxmlformats.org/officeDocument/2006/relationships/hyperlink" Target="https://www.daloopa.com/src/19628689" TargetMode="External"/><Relationship Id="rId4506" Type="http://schemas.openxmlformats.org/officeDocument/2006/relationships/hyperlink" Target="https://www.daloopa.com/src/766204" TargetMode="External"/><Relationship Id="rId376" Type="http://schemas.openxmlformats.org/officeDocument/2006/relationships/hyperlink" Target="https://www.daloopa.com/src/10335794" TargetMode="External"/><Relationship Id="rId2057" Type="http://schemas.openxmlformats.org/officeDocument/2006/relationships/hyperlink" Target="https://www.daloopa.com/src/14719033" TargetMode="External"/><Relationship Id="rId7729" Type="http://schemas.openxmlformats.org/officeDocument/2006/relationships/hyperlink" Target="https://www.daloopa.com/src/799930" TargetMode="External"/><Relationship Id="rId13530" Type="http://schemas.openxmlformats.org/officeDocument/2006/relationships/hyperlink" Target="https://www.daloopa.com/src/65313020" TargetMode="External"/><Relationship Id="rId1140" Type="http://schemas.openxmlformats.org/officeDocument/2006/relationships/hyperlink" Target="https://www.daloopa.com/src/45569635" TargetMode="External"/><Relationship Id="rId11081" Type="http://schemas.openxmlformats.org/officeDocument/2006/relationships/hyperlink" Target="https://www.daloopa.com/src/38167659" TargetMode="External"/><Relationship Id="rId16753" Type="http://schemas.openxmlformats.org/officeDocument/2006/relationships/hyperlink" Target="https://www.daloopa.com/src/87503837" TargetMode="External"/><Relationship Id="rId6812" Type="http://schemas.openxmlformats.org/officeDocument/2006/relationships/hyperlink" Target="https://www.daloopa.com/document/23463551" TargetMode="External"/><Relationship Id="rId16406" Type="http://schemas.openxmlformats.org/officeDocument/2006/relationships/hyperlink" Target="https://www.daloopa.com/src/87386438" TargetMode="External"/><Relationship Id="rId19976" Type="http://schemas.openxmlformats.org/officeDocument/2006/relationships/hyperlink" Target="https://www.daloopa.com/src/155380916" TargetMode="External"/><Relationship Id="rId4363" Type="http://schemas.openxmlformats.org/officeDocument/2006/relationships/hyperlink" Target="https://www.daloopa.com/src/810856" TargetMode="External"/><Relationship Id="rId19629" Type="http://schemas.openxmlformats.org/officeDocument/2006/relationships/hyperlink" Target="https://www.daloopa.com/src/145409653" TargetMode="External"/><Relationship Id="rId4016" Type="http://schemas.openxmlformats.org/officeDocument/2006/relationships/hyperlink" Target="https://marketplace.daloopa.com/text-fundamental?id=810792&amp;value=0.06&amp;id=810789&amp;value=1.13&amp;id=810784&amp;value=-1.63&amp;id=810779&amp;value=-4.77&amp;" TargetMode="External"/><Relationship Id="rId7586" Type="http://schemas.openxmlformats.org/officeDocument/2006/relationships/hyperlink" Target="https://www.daloopa.com/src/754164" TargetMode="External"/><Relationship Id="rId10567" Type="http://schemas.openxmlformats.org/officeDocument/2006/relationships/hyperlink" Target="https://www.daloopa.com/src/38433069" TargetMode="External"/><Relationship Id="rId7239" Type="http://schemas.openxmlformats.org/officeDocument/2006/relationships/hyperlink" Target="https://www.daloopa.com/src/2623646" TargetMode="External"/><Relationship Id="rId13040" Type="http://schemas.openxmlformats.org/officeDocument/2006/relationships/hyperlink" Target="https://www.daloopa.com/src/67090340" TargetMode="External"/><Relationship Id="rId18712" Type="http://schemas.openxmlformats.org/officeDocument/2006/relationships/hyperlink" Target="https://www.daloopa.com/src/125257869" TargetMode="External"/><Relationship Id="rId3849" Type="http://schemas.openxmlformats.org/officeDocument/2006/relationships/hyperlink" Target="https://www.daloopa.com/src/53638460" TargetMode="External"/><Relationship Id="rId16263" Type="http://schemas.openxmlformats.org/officeDocument/2006/relationships/hyperlink" Target="https://www.daloopa.com/src/82323343" TargetMode="External"/><Relationship Id="rId6322" Type="http://schemas.openxmlformats.org/officeDocument/2006/relationships/hyperlink" Target="https://www.daloopa.com/src/800671" TargetMode="External"/><Relationship Id="rId9892" Type="http://schemas.openxmlformats.org/officeDocument/2006/relationships/hyperlink" Target="https://www.daloopa.com/src/752590" TargetMode="External"/><Relationship Id="rId12873" Type="http://schemas.openxmlformats.org/officeDocument/2006/relationships/hyperlink" Target="https://marketplace.daloopa.com/text-fundamental?id=38439215&amp;value=5333&amp;id=46751630&amp;value=5786&amp;id=67090298&amp;value=7135&amp;" TargetMode="External"/><Relationship Id="rId19486" Type="http://schemas.openxmlformats.org/officeDocument/2006/relationships/hyperlink" Target="https://www.daloopa.com/src/145278863" TargetMode="External"/><Relationship Id="rId2932" Type="http://schemas.openxmlformats.org/officeDocument/2006/relationships/hyperlink" Target="https://marketplace.daloopa.com/text-fundamental?id=768418&amp;value=4086&amp;id=768291&amp;value=3937&amp;id=768122&amp;value=4316&amp;id=767961&amp;value=6478&amp;id=45569652&amp;value=18817&amp;id=802828&amp;value=5188&amp;id=767611&amp;value=4912&amp;id=767254&amp;value=5160&amp;id=767112&amp;value=7109&amp;id=45569653&amp;value=22369&amp;id=766751&amp;value=5378&amp;id=766592&amp;value=5425&amp;id=766282&amp;value=5901&amp;id=765987&amp;value=8491&amp;id=45569654&amp;value=25195&amp;id=765842&amp;value=7034&amp;id=765644&amp;value=7504&amp;id=765633&amp;value=8056&amp;id=765469&amp;value=10514&amp;id=45569655&amp;value=33108&amp;" TargetMode="External"/><Relationship Id="rId9545" Type="http://schemas.openxmlformats.org/officeDocument/2006/relationships/hyperlink" Target="https://www.daloopa.com/src/750243" TargetMode="External"/><Relationship Id="rId12526" Type="http://schemas.openxmlformats.org/officeDocument/2006/relationships/hyperlink" Target="https://www.daloopa.com/src/46750808" TargetMode="External"/><Relationship Id="rId19139" Type="http://schemas.openxmlformats.org/officeDocument/2006/relationships/hyperlink" Target="https://www.daloopa.com/src/136732960" TargetMode="External"/><Relationship Id="rId904" Type="http://schemas.openxmlformats.org/officeDocument/2006/relationships/hyperlink" Target="https://www.daloopa.com/src/18435430" TargetMode="External"/><Relationship Id="rId7096" Type="http://schemas.openxmlformats.org/officeDocument/2006/relationships/hyperlink" Target="https://www.daloopa.com/src/38428593" TargetMode="External"/><Relationship Id="rId10077" Type="http://schemas.openxmlformats.org/officeDocument/2006/relationships/hyperlink" Target="https://www.daloopa.com/src/750585" TargetMode="External"/><Relationship Id="rId15749" Type="http://schemas.openxmlformats.org/officeDocument/2006/relationships/hyperlink" Target="https://www.daloopa.com/src/78901525" TargetMode="External"/><Relationship Id="rId18222" Type="http://schemas.openxmlformats.org/officeDocument/2006/relationships/hyperlink" Target="https://www.daloopa.com/src/87423346" TargetMode="External"/><Relationship Id="rId3359" Type="http://schemas.openxmlformats.org/officeDocument/2006/relationships/hyperlink" Target="https://www.daloopa.com/src/38384793" TargetMode="External"/><Relationship Id="rId5808" Type="http://schemas.openxmlformats.org/officeDocument/2006/relationships/hyperlink" Target="https://www.daloopa.com/src/14718897" TargetMode="External"/><Relationship Id="rId14832" Type="http://schemas.openxmlformats.org/officeDocument/2006/relationships/hyperlink" Target="https://www.daloopa.com/src/38429651" TargetMode="External"/><Relationship Id="rId9055" Type="http://schemas.openxmlformats.org/officeDocument/2006/relationships/hyperlink" Target="https://www.daloopa.com/src/46661043" TargetMode="External"/><Relationship Id="rId12383" Type="http://schemas.openxmlformats.org/officeDocument/2006/relationships/hyperlink" Target="https://www.daloopa.com/src/46750747" TargetMode="External"/><Relationship Id="rId761" Type="http://schemas.openxmlformats.org/officeDocument/2006/relationships/hyperlink" Target="https://www.daloopa.com/src/32451356" TargetMode="External"/><Relationship Id="rId2442" Type="http://schemas.openxmlformats.org/officeDocument/2006/relationships/hyperlink" Target="https://www.daloopa.com/src/762717" TargetMode="External"/><Relationship Id="rId12036" Type="http://schemas.openxmlformats.org/officeDocument/2006/relationships/hyperlink" Target="https://www.daloopa.com/src/19677511" TargetMode="External"/><Relationship Id="rId17708" Type="http://schemas.openxmlformats.org/officeDocument/2006/relationships/hyperlink" Target="https://www.daloopa.com/src/107918996" TargetMode="External"/><Relationship Id="rId414" Type="http://schemas.openxmlformats.org/officeDocument/2006/relationships/hyperlink" Target="https://www.daloopa.com/src/18483652" TargetMode="External"/><Relationship Id="rId5665" Type="http://schemas.openxmlformats.org/officeDocument/2006/relationships/hyperlink" Target="https://www.daloopa.com/src/1033727" TargetMode="External"/><Relationship Id="rId15259" Type="http://schemas.openxmlformats.org/officeDocument/2006/relationships/hyperlink" Target="https://www.daloopa.com/src/38431748" TargetMode="External"/><Relationship Id="rId5318" Type="http://schemas.openxmlformats.org/officeDocument/2006/relationships/hyperlink" Target="https://www.daloopa.com/src/2623998" TargetMode="External"/><Relationship Id="rId8888" Type="http://schemas.openxmlformats.org/officeDocument/2006/relationships/hyperlink" Target="https://www.daloopa.com/src/53637992" TargetMode="External"/><Relationship Id="rId11869" Type="http://schemas.openxmlformats.org/officeDocument/2006/relationships/hyperlink" Target="https://www.daloopa.com/src/38460843" TargetMode="External"/><Relationship Id="rId1928" Type="http://schemas.openxmlformats.org/officeDocument/2006/relationships/hyperlink" Target="https://www.daloopa.com/src/794987" TargetMode="External"/><Relationship Id="rId14342" Type="http://schemas.openxmlformats.org/officeDocument/2006/relationships/hyperlink" Target="https://www.daloopa.com/src/45569820" TargetMode="External"/><Relationship Id="rId271" Type="http://schemas.openxmlformats.org/officeDocument/2006/relationships/hyperlink" Target="https://www.daloopa.com/src/1340487" TargetMode="External"/><Relationship Id="rId4401" Type="http://schemas.openxmlformats.org/officeDocument/2006/relationships/hyperlink" Target="https://www.daloopa.com/src/45569706" TargetMode="External"/><Relationship Id="rId7971" Type="http://schemas.openxmlformats.org/officeDocument/2006/relationships/hyperlink" Target="https://www.daloopa.com/src/14718769" TargetMode="External"/><Relationship Id="rId10952" Type="http://schemas.openxmlformats.org/officeDocument/2006/relationships/hyperlink" Target="https://www.daloopa.com/document/23463551" TargetMode="External"/><Relationship Id="rId17565" Type="http://schemas.openxmlformats.org/officeDocument/2006/relationships/hyperlink" Target="https://www.daloopa.com/src/107870080" TargetMode="External"/><Relationship Id="rId7624" Type="http://schemas.openxmlformats.org/officeDocument/2006/relationships/hyperlink" Target="https://www.daloopa.com/src/67046526" TargetMode="External"/><Relationship Id="rId10605" Type="http://schemas.openxmlformats.org/officeDocument/2006/relationships/hyperlink" Target="https://www.daloopa.com/src/38433090" TargetMode="External"/><Relationship Id="rId17218" Type="http://schemas.openxmlformats.org/officeDocument/2006/relationships/hyperlink" Target="https://www.daloopa.com/src/102523348" TargetMode="External"/><Relationship Id="rId5175" Type="http://schemas.openxmlformats.org/officeDocument/2006/relationships/hyperlink" Target="https://www.daloopa.com/src/815367" TargetMode="External"/><Relationship Id="rId1785" Type="http://schemas.openxmlformats.org/officeDocument/2006/relationships/hyperlink" Target="https://www.daloopa.com/src/38171482" TargetMode="External"/><Relationship Id="rId8398" Type="http://schemas.openxmlformats.org/officeDocument/2006/relationships/hyperlink" Target="https://www.daloopa.com/src/58837970" TargetMode="External"/><Relationship Id="rId11379" Type="http://schemas.openxmlformats.org/officeDocument/2006/relationships/hyperlink" Target="https://www.daloopa.com/src/815137" TargetMode="External"/><Relationship Id="rId13828" Type="http://schemas.openxmlformats.org/officeDocument/2006/relationships/hyperlink" Target="https://www.daloopa.com/src/65315429" TargetMode="External"/><Relationship Id="rId16301" Type="http://schemas.openxmlformats.org/officeDocument/2006/relationships/hyperlink" Target="https://www.daloopa.com/src/82365689" TargetMode="External"/><Relationship Id="rId1438" Type="http://schemas.openxmlformats.org/officeDocument/2006/relationships/hyperlink" Target="https://www.daloopa.com/src/764006" TargetMode="External"/><Relationship Id="rId19871" Type="http://schemas.openxmlformats.org/officeDocument/2006/relationships/hyperlink" Target="https://www.daloopa.com/src/155506715" TargetMode="External"/><Relationship Id="rId7481" Type="http://schemas.openxmlformats.org/officeDocument/2006/relationships/hyperlink" Target="https://www.daloopa.com/src/753467" TargetMode="External"/><Relationship Id="rId9930" Type="http://schemas.openxmlformats.org/officeDocument/2006/relationships/hyperlink" Target="https://www.daloopa.com/src/752591" TargetMode="External"/><Relationship Id="rId12911" Type="http://schemas.openxmlformats.org/officeDocument/2006/relationships/hyperlink" Target="https://www.daloopa.com/document/23465099" TargetMode="External"/><Relationship Id="rId17075" Type="http://schemas.openxmlformats.org/officeDocument/2006/relationships/hyperlink" Target="https://www.daloopa.com/src/95235207" TargetMode="External"/><Relationship Id="rId19524" Type="http://schemas.openxmlformats.org/officeDocument/2006/relationships/hyperlink" Target="https://www.daloopa.com/src/145515588" TargetMode="External"/><Relationship Id="rId7134" Type="http://schemas.openxmlformats.org/officeDocument/2006/relationships/hyperlink" Target="https://www.daloopa.com/src/1340463" TargetMode="External"/><Relationship Id="rId10462" Type="http://schemas.openxmlformats.org/officeDocument/2006/relationships/hyperlink" Target="https://www.daloopa.com/src/38431706" TargetMode="External"/><Relationship Id="rId10115" Type="http://schemas.openxmlformats.org/officeDocument/2006/relationships/hyperlink" Target="https://www.daloopa.com/src/754014" TargetMode="External"/><Relationship Id="rId13685" Type="http://schemas.openxmlformats.org/officeDocument/2006/relationships/hyperlink" Target="https://www.daloopa.com/src/65313360" TargetMode="External"/><Relationship Id="rId3744" Type="http://schemas.openxmlformats.org/officeDocument/2006/relationships/hyperlink" Target="https://www.daloopa.com/src/1340428" TargetMode="External"/><Relationship Id="rId13338" Type="http://schemas.openxmlformats.org/officeDocument/2006/relationships/hyperlink" Target="https://www.daloopa.com/src/38276576" TargetMode="External"/><Relationship Id="rId1295" Type="http://schemas.openxmlformats.org/officeDocument/2006/relationships/hyperlink" Target="https://www.daloopa.com/src/763858" TargetMode="External"/><Relationship Id="rId6967" Type="http://schemas.openxmlformats.org/officeDocument/2006/relationships/hyperlink" Target="https://marketplace.daloopa.com/text-fundamental?id=1096602&amp;value=7&amp;id=1096617&amp;value=9&amp;id=65388692&amp;value=16&amp;id=1096623&amp;value=8&amp;id=1096641&amp;value=12&amp;id=1096647&amp;value=13&amp;id=1096659&amp;value=14&amp;id=65388684&amp;value=47&amp;id=1096671&amp;value=15&amp;id=1096677&amp;value=19&amp;id=1096683&amp;value=19&amp;id=1096689&amp;value=21&amp;id=65388677&amp;value=73&amp;id=1096695&amp;value=24&amp;id=1096701&amp;value=43&amp;id=1340461&amp;value=39&amp;id=2623641&amp;value=43&amp;id=65388667&amp;value=149&amp;id=4744586&amp;value=41&amp;id=7982480&amp;value=76&amp;id=10335550&amp;value=75&amp;id=14719075&amp;value=91&amp;id=65388657&amp;value=283&amp;id=20995610&amp;value=90&amp;id=32451755&amp;value=145&amp;id=38385406&amp;value=126&amp;id=46662379&amp;value=179&amp;id=65388650&amp;value=540&amp;id=53638844&amp;value=146&amp;id=58838457&amp;value=213&amp;id=63130936&amp;value=190&amp;id=67045985&amp;value=208&amp;id=67085839&amp;value=757&amp;" TargetMode="External"/><Relationship Id="rId19381" Type="http://schemas.openxmlformats.org/officeDocument/2006/relationships/hyperlink" Target="https://www.daloopa.com/src/145267069" TargetMode="External"/><Relationship Id="rId9440" Type="http://schemas.openxmlformats.org/officeDocument/2006/relationships/hyperlink" Target="https://www.daloopa.com/src/750520" TargetMode="External"/><Relationship Id="rId19034" Type="http://schemas.openxmlformats.org/officeDocument/2006/relationships/hyperlink" Target="https://www.daloopa.com/src/136727060" TargetMode="External"/><Relationship Id="rId12421" Type="http://schemas.openxmlformats.org/officeDocument/2006/relationships/hyperlink" Target="https://www.daloopa.com/src/19673379" TargetMode="External"/><Relationship Id="rId15991" Type="http://schemas.openxmlformats.org/officeDocument/2006/relationships/hyperlink" Target="https://www.daloopa.com/src/78962227" TargetMode="External"/><Relationship Id="rId15644" Type="http://schemas.openxmlformats.org/officeDocument/2006/relationships/hyperlink" Target="https://www.daloopa.com/src/72287055" TargetMode="External"/><Relationship Id="rId5703" Type="http://schemas.openxmlformats.org/officeDocument/2006/relationships/hyperlink" Target="https://www.daloopa.com/src/14825362" TargetMode="External"/><Relationship Id="rId13195" Type="http://schemas.openxmlformats.org/officeDocument/2006/relationships/hyperlink" Target="https://www.daloopa.com/src/38975284" TargetMode="External"/><Relationship Id="rId18867" Type="http://schemas.openxmlformats.org/officeDocument/2006/relationships/hyperlink" Target="https://www.daloopa.com/src/125247760" TargetMode="External"/><Relationship Id="rId3254" Type="http://schemas.openxmlformats.org/officeDocument/2006/relationships/hyperlink" Target="https://www.daloopa.com/src/67048796" TargetMode="External"/><Relationship Id="rId8926" Type="http://schemas.openxmlformats.org/officeDocument/2006/relationships/hyperlink" Target="https://www.daloopa.com/src/749074" TargetMode="External"/><Relationship Id="rId20064" Type="http://schemas.openxmlformats.org/officeDocument/2006/relationships/hyperlink" Target="https://www.daloopa.com/src/155405739" TargetMode="External"/><Relationship Id="rId6477" Type="http://schemas.openxmlformats.org/officeDocument/2006/relationships/hyperlink" Target="https://www.daloopa.com/src/800674" TargetMode="External"/><Relationship Id="rId11907" Type="http://schemas.openxmlformats.org/officeDocument/2006/relationships/hyperlink" Target="https://www.daloopa.com/src/18445272" TargetMode="External"/><Relationship Id="rId17950" Type="http://schemas.openxmlformats.org/officeDocument/2006/relationships/hyperlink" Target="https://www.daloopa.com/src/114146080" TargetMode="External"/><Relationship Id="rId5560" Type="http://schemas.openxmlformats.org/officeDocument/2006/relationships/hyperlink" Target="https://www.daloopa.com/document/23465099" TargetMode="External"/><Relationship Id="rId15154" Type="http://schemas.openxmlformats.org/officeDocument/2006/relationships/hyperlink" Target="https://www.daloopa.com/src/38429961" TargetMode="External"/><Relationship Id="rId17603" Type="http://schemas.openxmlformats.org/officeDocument/2006/relationships/hyperlink" Target="https://www.daloopa.com/src/107860267" TargetMode="External"/><Relationship Id="rId5213" Type="http://schemas.openxmlformats.org/officeDocument/2006/relationships/hyperlink" Target="https://www.daloopa.com/src/815428" TargetMode="External"/><Relationship Id="rId8783" Type="http://schemas.openxmlformats.org/officeDocument/2006/relationships/hyperlink" Target="https://www.daloopa.com/src/46661045" TargetMode="External"/><Relationship Id="rId11764" Type="http://schemas.openxmlformats.org/officeDocument/2006/relationships/hyperlink" Target="https://www.daloopa.com/src/1033838" TargetMode="External"/><Relationship Id="rId18377" Type="http://schemas.openxmlformats.org/officeDocument/2006/relationships/hyperlink" Target="https://www.daloopa.com/src/87505227" TargetMode="External"/><Relationship Id="rId1823" Type="http://schemas.openxmlformats.org/officeDocument/2006/relationships/hyperlink" Target="https://www.daloopa.com/src/795027" TargetMode="External"/><Relationship Id="rId8436" Type="http://schemas.openxmlformats.org/officeDocument/2006/relationships/hyperlink" Target="https://www.daloopa.com/src/800290" TargetMode="External"/><Relationship Id="rId11417" Type="http://schemas.openxmlformats.org/officeDocument/2006/relationships/hyperlink" Target="https://www.daloopa.com/src/815183" TargetMode="External"/><Relationship Id="rId14987" Type="http://schemas.openxmlformats.org/officeDocument/2006/relationships/hyperlink" Target="https://www.daloopa.com/src/38422903" TargetMode="External"/><Relationship Id="rId17460" Type="http://schemas.openxmlformats.org/officeDocument/2006/relationships/hyperlink" Target="https://www.daloopa.com/src/107923935" TargetMode="External"/><Relationship Id="rId2597" Type="http://schemas.openxmlformats.org/officeDocument/2006/relationships/hyperlink" Target="https://www.daloopa.com/src/53638375" TargetMode="External"/><Relationship Id="rId17113" Type="http://schemas.openxmlformats.org/officeDocument/2006/relationships/hyperlink" Target="https://www.daloopa.com/src/102503316" TargetMode="External"/><Relationship Id="rId569" Type="http://schemas.openxmlformats.org/officeDocument/2006/relationships/hyperlink" Target="https://www.daloopa.com/src/1340453" TargetMode="External"/><Relationship Id="rId5070" Type="http://schemas.openxmlformats.org/officeDocument/2006/relationships/hyperlink" Target="https://www.daloopa.com/src/67049295" TargetMode="External"/><Relationship Id="rId10500" Type="http://schemas.openxmlformats.org/officeDocument/2006/relationships/hyperlink" Target="https://www.daloopa.com/src/38431716" TargetMode="External"/><Relationship Id="rId8293" Type="http://schemas.openxmlformats.org/officeDocument/2006/relationships/hyperlink" Target="https://www.daloopa.com/src/53638180" TargetMode="External"/><Relationship Id="rId13723" Type="http://schemas.openxmlformats.org/officeDocument/2006/relationships/hyperlink" Target="https://www.daloopa.com/src/65313798" TargetMode="External"/><Relationship Id="rId1680" Type="http://schemas.openxmlformats.org/officeDocument/2006/relationships/hyperlink" Target="https://www.daloopa.com/src/38171657" TargetMode="External"/><Relationship Id="rId11274" Type="http://schemas.openxmlformats.org/officeDocument/2006/relationships/hyperlink" Target="https://www.daloopa.com/src/46662242" TargetMode="External"/><Relationship Id="rId16946" Type="http://schemas.openxmlformats.org/officeDocument/2006/relationships/hyperlink" Target="https://www.daloopa.com/src/95057561" TargetMode="External"/><Relationship Id="rId1333" Type="http://schemas.openxmlformats.org/officeDocument/2006/relationships/hyperlink" Target="https://www.daloopa.com/src/768003" TargetMode="External"/><Relationship Id="rId14497" Type="http://schemas.openxmlformats.org/officeDocument/2006/relationships/hyperlink" Target="https://www.daloopa.com/src/38421998" TargetMode="External"/><Relationship Id="rId4556" Type="http://schemas.openxmlformats.org/officeDocument/2006/relationships/hyperlink" Target="https://www.daloopa.com/src/1340446" TargetMode="External"/><Relationship Id="rId4209" Type="http://schemas.openxmlformats.org/officeDocument/2006/relationships/hyperlink" Target="https://www.daloopa.com/src/762449" TargetMode="External"/><Relationship Id="rId7779" Type="http://schemas.openxmlformats.org/officeDocument/2006/relationships/hyperlink" Target="https://www.daloopa.com/src/800024" TargetMode="External"/><Relationship Id="rId10010" Type="http://schemas.openxmlformats.org/officeDocument/2006/relationships/hyperlink" Target="https://www.daloopa.com/src/754108" TargetMode="External"/><Relationship Id="rId13580" Type="http://schemas.openxmlformats.org/officeDocument/2006/relationships/hyperlink" Target="https://www.daloopa.com/document/23465099" TargetMode="External"/><Relationship Id="rId1190" Type="http://schemas.openxmlformats.org/officeDocument/2006/relationships/hyperlink" Target="https://www.daloopa.com/src/7982047" TargetMode="External"/><Relationship Id="rId13233" Type="http://schemas.openxmlformats.org/officeDocument/2006/relationships/hyperlink" Target="https://www.daloopa.com/src/38975285" TargetMode="External"/><Relationship Id="rId18905" Type="http://schemas.openxmlformats.org/officeDocument/2006/relationships/hyperlink" Target="https://www.daloopa.com/src/125351010" TargetMode="External"/><Relationship Id="rId6862" Type="http://schemas.openxmlformats.org/officeDocument/2006/relationships/hyperlink" Target="https://www.daloopa.com/src/67051633" TargetMode="External"/><Relationship Id="rId16456" Type="http://schemas.openxmlformats.org/officeDocument/2006/relationships/hyperlink" Target="https://www.daloopa.com/src/87387335" TargetMode="External"/><Relationship Id="rId4066" Type="http://schemas.openxmlformats.org/officeDocument/2006/relationships/hyperlink" Target="https://www.daloopa.com/src/46662005" TargetMode="External"/><Relationship Id="rId6515" Type="http://schemas.openxmlformats.org/officeDocument/2006/relationships/hyperlink" Target="https://www.daloopa.com/src/800992" TargetMode="External"/><Relationship Id="rId16109" Type="http://schemas.openxmlformats.org/officeDocument/2006/relationships/hyperlink" Target="https://www.daloopa.com/src/82323102" TargetMode="External"/><Relationship Id="rId19679" Type="http://schemas.openxmlformats.org/officeDocument/2006/relationships/hyperlink" Target="https://www.daloopa.com/src/155380656" TargetMode="External"/><Relationship Id="rId9738" Type="http://schemas.openxmlformats.org/officeDocument/2006/relationships/hyperlink" Target="https://www.daloopa.com/src/67046878" TargetMode="External"/><Relationship Id="rId12719" Type="http://schemas.openxmlformats.org/officeDocument/2006/relationships/hyperlink" Target="https://www.daloopa.com/src/19766690" TargetMode="External"/><Relationship Id="rId7289" Type="http://schemas.openxmlformats.org/officeDocument/2006/relationships/hyperlink" Target="https://www.daloopa.com/src/46752242" TargetMode="External"/><Relationship Id="rId13090" Type="http://schemas.openxmlformats.org/officeDocument/2006/relationships/hyperlink" Target="https://www.daloopa.com/document/23465099" TargetMode="External"/><Relationship Id="rId3899" Type="http://schemas.openxmlformats.org/officeDocument/2006/relationships/hyperlink" Target="https://www.daloopa.com/src/45569687" TargetMode="External"/><Relationship Id="rId18762" Type="http://schemas.openxmlformats.org/officeDocument/2006/relationships/hyperlink" Target="https://www.daloopa.com/src/125251779" TargetMode="External"/><Relationship Id="rId6372" Type="http://schemas.openxmlformats.org/officeDocument/2006/relationships/hyperlink" Target="https://www.daloopa.com/src/800738" TargetMode="External"/><Relationship Id="rId8821" Type="http://schemas.openxmlformats.org/officeDocument/2006/relationships/hyperlink" Target="https://www.daloopa.com/src/749346" TargetMode="External"/><Relationship Id="rId11802" Type="http://schemas.openxmlformats.org/officeDocument/2006/relationships/hyperlink" Target="https://www.daloopa.com/src/14822065" TargetMode="External"/><Relationship Id="rId18415" Type="http://schemas.openxmlformats.org/officeDocument/2006/relationships/hyperlink" Target="https://www.daloopa.com/src/114151584" TargetMode="External"/><Relationship Id="rId6025" Type="http://schemas.openxmlformats.org/officeDocument/2006/relationships/hyperlink" Target="https://www.daloopa.com/src/38157940" TargetMode="External"/><Relationship Id="rId2982" Type="http://schemas.openxmlformats.org/officeDocument/2006/relationships/hyperlink" Target="https://www.daloopa.com/src/766753" TargetMode="External"/><Relationship Id="rId9595" Type="http://schemas.openxmlformats.org/officeDocument/2006/relationships/hyperlink" Target="https://www.daloopa.com/src/750523" TargetMode="External"/><Relationship Id="rId12576" Type="http://schemas.openxmlformats.org/officeDocument/2006/relationships/hyperlink" Target="https://www.daloopa.com/src/19689804" TargetMode="External"/><Relationship Id="rId19189" Type="http://schemas.openxmlformats.org/officeDocument/2006/relationships/hyperlink" Target="https://www.daloopa.com/src/136734074" TargetMode="External"/><Relationship Id="rId954" Type="http://schemas.openxmlformats.org/officeDocument/2006/relationships/hyperlink" Target="https://www.daloopa.com/src/18435150" TargetMode="External"/><Relationship Id="rId2635" Type="http://schemas.openxmlformats.org/officeDocument/2006/relationships/hyperlink" Target="https://www.daloopa.com/src/10334261" TargetMode="External"/><Relationship Id="rId9248" Type="http://schemas.openxmlformats.org/officeDocument/2006/relationships/hyperlink" Target="https://www.daloopa.com/src/790263" TargetMode="External"/><Relationship Id="rId12229" Type="http://schemas.openxmlformats.org/officeDocument/2006/relationships/hyperlink" Target="https://www.daloopa.com/src/19677732" TargetMode="External"/><Relationship Id="rId15799" Type="http://schemas.openxmlformats.org/officeDocument/2006/relationships/hyperlink" Target="https://www.daloopa.com/src/78903291" TargetMode="External"/><Relationship Id="rId607" Type="http://schemas.openxmlformats.org/officeDocument/2006/relationships/hyperlink" Target="https://www.daloopa.com/src/2623634" TargetMode="External"/><Relationship Id="rId5858" Type="http://schemas.openxmlformats.org/officeDocument/2006/relationships/hyperlink" Target="https://www.daloopa.com/src/7982460" TargetMode="External"/><Relationship Id="rId18272" Type="http://schemas.openxmlformats.org/officeDocument/2006/relationships/hyperlink" Target="https://www.daloopa.com/src/87506630" TargetMode="External"/><Relationship Id="rId8331" Type="http://schemas.openxmlformats.org/officeDocument/2006/relationships/hyperlink" Target="https://www.daloopa.com/src/800295" TargetMode="External"/><Relationship Id="rId11312" Type="http://schemas.openxmlformats.org/officeDocument/2006/relationships/hyperlink" Target="https://www.daloopa.com/src/58838395" TargetMode="External"/><Relationship Id="rId14882" Type="http://schemas.openxmlformats.org/officeDocument/2006/relationships/hyperlink" Target="https://www.daloopa.com/src/38423030" TargetMode="External"/><Relationship Id="rId2492" Type="http://schemas.openxmlformats.org/officeDocument/2006/relationships/hyperlink" Target="https://www.daloopa.com/src/767061" TargetMode="External"/><Relationship Id="rId4941" Type="http://schemas.openxmlformats.org/officeDocument/2006/relationships/hyperlink" Target="https://www.daloopa.com/src/46662296" TargetMode="External"/><Relationship Id="rId14535" Type="http://schemas.openxmlformats.org/officeDocument/2006/relationships/hyperlink" Target="https://www.daloopa.com/src/38422519" TargetMode="External"/><Relationship Id="rId464" Type="http://schemas.openxmlformats.org/officeDocument/2006/relationships/hyperlink" Target="https://www.daloopa.com/src/58838244" TargetMode="External"/><Relationship Id="rId2145" Type="http://schemas.openxmlformats.org/officeDocument/2006/relationships/hyperlink" Target="https://www.daloopa.com/src/67090582" TargetMode="External"/><Relationship Id="rId12086" Type="http://schemas.openxmlformats.org/officeDocument/2006/relationships/hyperlink" Target="https://www.daloopa.com/src/19677603" TargetMode="External"/><Relationship Id="rId17758" Type="http://schemas.openxmlformats.org/officeDocument/2006/relationships/hyperlink" Target="https://www.daloopa.com/src/107916843" TargetMode="External"/><Relationship Id="rId117" Type="http://schemas.openxmlformats.org/officeDocument/2006/relationships/hyperlink" Target="https://www.daloopa.com/src/38385011" TargetMode="External"/><Relationship Id="rId7817" Type="http://schemas.openxmlformats.org/officeDocument/2006/relationships/hyperlink" Target="https://www.daloopa.com/src/72471185" TargetMode="External"/><Relationship Id="rId5368" Type="http://schemas.openxmlformats.org/officeDocument/2006/relationships/hyperlink" Target="https://www.daloopa.com/src/815296" TargetMode="External"/><Relationship Id="rId1978" Type="http://schemas.openxmlformats.org/officeDocument/2006/relationships/hyperlink" Target="https://www.daloopa.com/src/795030" TargetMode="External"/><Relationship Id="rId14392" Type="http://schemas.openxmlformats.org/officeDocument/2006/relationships/hyperlink" Target="https://www.daloopa.com/src/19629353" TargetMode="External"/><Relationship Id="rId16841" Type="http://schemas.openxmlformats.org/officeDocument/2006/relationships/hyperlink" Target="https://www.daloopa.com/src/95069559" TargetMode="External"/><Relationship Id="rId4451" Type="http://schemas.openxmlformats.org/officeDocument/2006/relationships/hyperlink" Target="https://www.daloopa.com/src/14718983" TargetMode="External"/><Relationship Id="rId6900" Type="http://schemas.openxmlformats.org/officeDocument/2006/relationships/hyperlink" Target="https://www.daloopa.com/src/46661538" TargetMode="External"/><Relationship Id="rId14045" Type="http://schemas.openxmlformats.org/officeDocument/2006/relationships/hyperlink" Target="https://www.daloopa.com/src/19604512" TargetMode="External"/><Relationship Id="rId4104" Type="http://schemas.openxmlformats.org/officeDocument/2006/relationships/hyperlink" Target="https://www.daloopa.com/src/46662003" TargetMode="External"/><Relationship Id="rId19717" Type="http://schemas.openxmlformats.org/officeDocument/2006/relationships/hyperlink" Target="https://www.daloopa.com/src/155380849" TargetMode="External"/><Relationship Id="rId7674" Type="http://schemas.openxmlformats.org/officeDocument/2006/relationships/hyperlink" Target="https://www.daloopa.com/src/58837929" TargetMode="External"/><Relationship Id="rId10655" Type="http://schemas.openxmlformats.org/officeDocument/2006/relationships/hyperlink" Target="https://www.daloopa.com/src/38433770" TargetMode="External"/><Relationship Id="rId17268" Type="http://schemas.openxmlformats.org/officeDocument/2006/relationships/hyperlink" Target="https://www.daloopa.com/src/102529083" TargetMode="External"/><Relationship Id="rId7327" Type="http://schemas.openxmlformats.org/officeDocument/2006/relationships/hyperlink" Target="https://www.daloopa.com/document/23465099" TargetMode="External"/><Relationship Id="rId10308" Type="http://schemas.openxmlformats.org/officeDocument/2006/relationships/hyperlink" Target="https://www.daloopa.com/document/23464791" TargetMode="External"/><Relationship Id="rId13878" Type="http://schemas.openxmlformats.org/officeDocument/2006/relationships/hyperlink" Target="https://marketplace.daloopa.com/text-fundamental?id=67093597&amp;value=157&amp;id=67093586&amp;value=202&amp;id=67093575&amp;value=218&amp;id=67093547&amp;value=264&amp;id=67093537&amp;value=377&amp;id=67093476&amp;value=511&amp;id=67093440&amp;value=486&amp;id=67093417&amp;value=464&amp;id=67093374&amp;value=528&amp;id=67093345&amp;value=530&amp;" TargetMode="External"/><Relationship Id="rId18800" Type="http://schemas.openxmlformats.org/officeDocument/2006/relationships/hyperlink" Target="https://www.daloopa.com/src/125245295" TargetMode="External"/><Relationship Id="rId3937" Type="http://schemas.openxmlformats.org/officeDocument/2006/relationships/hyperlink" Target="https://www.daloopa.com/src/10334583" TargetMode="External"/><Relationship Id="rId16351" Type="http://schemas.openxmlformats.org/officeDocument/2006/relationships/hyperlink" Target="https://www.daloopa.com/src/82323399" TargetMode="External"/><Relationship Id="rId1488" Type="http://schemas.openxmlformats.org/officeDocument/2006/relationships/hyperlink" Target="https://www.daloopa.com/src/38169961" TargetMode="External"/><Relationship Id="rId6410" Type="http://schemas.openxmlformats.org/officeDocument/2006/relationships/hyperlink" Target="https://www.daloopa.com/src/801028" TargetMode="External"/><Relationship Id="rId9980" Type="http://schemas.openxmlformats.org/officeDocument/2006/relationships/hyperlink" Target="https://www.daloopa.com/src/748875" TargetMode="External"/><Relationship Id="rId16004" Type="http://schemas.openxmlformats.org/officeDocument/2006/relationships/hyperlink" Target="https://www.daloopa.com/src/78962146" TargetMode="External"/><Relationship Id="rId19574" Type="http://schemas.openxmlformats.org/officeDocument/2006/relationships/hyperlink" Target="https://www.daloopa.com/src/145463069" TargetMode="External"/><Relationship Id="rId9633" Type="http://schemas.openxmlformats.org/officeDocument/2006/relationships/hyperlink" Target="https://www.daloopa.com/src/749380" TargetMode="External"/><Relationship Id="rId12961" Type="http://schemas.openxmlformats.org/officeDocument/2006/relationships/hyperlink" Target="https://www.daloopa.com/src/38442152" TargetMode="External"/><Relationship Id="rId19227" Type="http://schemas.openxmlformats.org/officeDocument/2006/relationships/hyperlink" Target="https://www.daloopa.com/src/136869664" TargetMode="External"/><Relationship Id="rId7184" Type="http://schemas.openxmlformats.org/officeDocument/2006/relationships/hyperlink" Target="https://www.daloopa.com/src/1096699" TargetMode="External"/><Relationship Id="rId12614" Type="http://schemas.openxmlformats.org/officeDocument/2006/relationships/hyperlink" Target="https://www.daloopa.com/src/46750862" TargetMode="External"/><Relationship Id="rId10165" Type="http://schemas.openxmlformats.org/officeDocument/2006/relationships/hyperlink" Target="https://www.daloopa.com/src/754280" TargetMode="External"/><Relationship Id="rId15837" Type="http://schemas.openxmlformats.org/officeDocument/2006/relationships/hyperlink" Target="https://www.daloopa.com/src/78908060" TargetMode="External"/><Relationship Id="rId3794" Type="http://schemas.openxmlformats.org/officeDocument/2006/relationships/hyperlink" Target="https://www.daloopa.com/src/38384685" TargetMode="External"/><Relationship Id="rId13388" Type="http://schemas.openxmlformats.org/officeDocument/2006/relationships/hyperlink" Target="https://www.daloopa.com/src/65311978" TargetMode="External"/><Relationship Id="rId18310" Type="http://schemas.openxmlformats.org/officeDocument/2006/relationships/hyperlink" Target="https://www.daloopa.com/src/87393313" TargetMode="External"/><Relationship Id="rId3447" Type="http://schemas.openxmlformats.org/officeDocument/2006/relationships/hyperlink" Target="https://www.daloopa.com/src/765903" TargetMode="External"/><Relationship Id="rId9490" Type="http://schemas.openxmlformats.org/officeDocument/2006/relationships/hyperlink" Target="https://www.daloopa.com/src/750939" TargetMode="External"/><Relationship Id="rId12471" Type="http://schemas.openxmlformats.org/officeDocument/2006/relationships/hyperlink" Target="https://www.daloopa.com/src/67089424" TargetMode="External"/><Relationship Id="rId14920" Type="http://schemas.openxmlformats.org/officeDocument/2006/relationships/hyperlink" Target="https://www.daloopa.com/src/38428461" TargetMode="External"/><Relationship Id="rId19084" Type="http://schemas.openxmlformats.org/officeDocument/2006/relationships/hyperlink" Target="https://www.daloopa.com/src/136843069" TargetMode="External"/><Relationship Id="rId2530" Type="http://schemas.openxmlformats.org/officeDocument/2006/relationships/hyperlink" Target="https://www.daloopa.com/src/762545" TargetMode="External"/><Relationship Id="rId9143" Type="http://schemas.openxmlformats.org/officeDocument/2006/relationships/hyperlink" Target="https://www.daloopa.com/src/774100" TargetMode="External"/><Relationship Id="rId12124" Type="http://schemas.openxmlformats.org/officeDocument/2006/relationships/hyperlink" Target="https://www.daloopa.com/src/19676369" TargetMode="External"/><Relationship Id="rId502" Type="http://schemas.openxmlformats.org/officeDocument/2006/relationships/hyperlink" Target="https://www.daloopa.com/src/63130921" TargetMode="External"/><Relationship Id="rId15694" Type="http://schemas.openxmlformats.org/officeDocument/2006/relationships/hyperlink" Target="https://www.daloopa.com/src/72287923" TargetMode="External"/><Relationship Id="rId5753" Type="http://schemas.openxmlformats.org/officeDocument/2006/relationships/hyperlink" Target="https://www.daloopa.com/src/38465332" TargetMode="External"/><Relationship Id="rId15347" Type="http://schemas.openxmlformats.org/officeDocument/2006/relationships/hyperlink" Target="https://www.daloopa.com/src/63184362" TargetMode="External"/><Relationship Id="rId5406" Type="http://schemas.openxmlformats.org/officeDocument/2006/relationships/hyperlink" Target="https://www.daloopa.com/src/815357" TargetMode="External"/><Relationship Id="rId8976" Type="http://schemas.openxmlformats.org/officeDocument/2006/relationships/hyperlink" Target="https://www.daloopa.com/src/752927" TargetMode="External"/><Relationship Id="rId11957" Type="http://schemas.openxmlformats.org/officeDocument/2006/relationships/hyperlink" Target="https://www.daloopa.com/src/63184428" TargetMode="External"/><Relationship Id="rId8629" Type="http://schemas.openxmlformats.org/officeDocument/2006/relationships/hyperlink" Target="https://www.daloopa.com/src/768434" TargetMode="External"/><Relationship Id="rId14430" Type="http://schemas.openxmlformats.org/officeDocument/2006/relationships/hyperlink" Target="https://www.daloopa.com/src/19625560" TargetMode="External"/><Relationship Id="rId17653" Type="http://schemas.openxmlformats.org/officeDocument/2006/relationships/hyperlink" Target="https://www.daloopa.com/src/107869298" TargetMode="External"/><Relationship Id="rId2040" Type="http://schemas.openxmlformats.org/officeDocument/2006/relationships/hyperlink" Target="https://www.daloopa.com/src/10335159" TargetMode="External"/><Relationship Id="rId7712" Type="http://schemas.openxmlformats.org/officeDocument/2006/relationships/hyperlink" Target="https://www.daloopa.com/src/46661179" TargetMode="External"/><Relationship Id="rId17306" Type="http://schemas.openxmlformats.org/officeDocument/2006/relationships/hyperlink" Target="https://www.daloopa.com/src/102562044" TargetMode="External"/><Relationship Id="rId5263" Type="http://schemas.openxmlformats.org/officeDocument/2006/relationships/hyperlink" Target="https://www.daloopa.com/src/815309" TargetMode="External"/><Relationship Id="rId8486" Type="http://schemas.openxmlformats.org/officeDocument/2006/relationships/hyperlink" Target="https://www.daloopa.com/src/800306" TargetMode="External"/><Relationship Id="rId13916" Type="http://schemas.openxmlformats.org/officeDocument/2006/relationships/hyperlink" Target="https://www.daloopa.com/src/67093593" TargetMode="External"/><Relationship Id="rId1873" Type="http://schemas.openxmlformats.org/officeDocument/2006/relationships/hyperlink" Target="https://www.daloopa.com/src/795073" TargetMode="External"/><Relationship Id="rId8139" Type="http://schemas.openxmlformats.org/officeDocument/2006/relationships/hyperlink" Target="https://www.daloopa.com/src/800242" TargetMode="External"/><Relationship Id="rId11467" Type="http://schemas.openxmlformats.org/officeDocument/2006/relationships/hyperlink" Target="https://www.daloopa.com/src/815081" TargetMode="External"/><Relationship Id="rId1526" Type="http://schemas.openxmlformats.org/officeDocument/2006/relationships/hyperlink" Target="https://www.daloopa.com/src/38384456" TargetMode="External"/><Relationship Id="rId19612" Type="http://schemas.openxmlformats.org/officeDocument/2006/relationships/hyperlink" Target="https://www.daloopa.com/src/145264488" TargetMode="External"/><Relationship Id="rId4749" Type="http://schemas.openxmlformats.org/officeDocument/2006/relationships/hyperlink" Target="https://www.daloopa.com/src/765966" TargetMode="External"/><Relationship Id="rId10550" Type="http://schemas.openxmlformats.org/officeDocument/2006/relationships/hyperlink" Target="https://marketplace.daloopa.com/text-fundamental?id=38434249&amp;value=5475&amp;id=38433963&amp;value=5345&amp;id=38433872&amp;value=5327&amp;id=38433791&amp;value=5705&amp;id=38434191&amp;value=6842&amp;id=38433952&amp;value=7845&amp;id=38433850&amp;value=8980&amp;id=38433771&amp;value=9823&amp;id=38434104&amp;value=11920&amp;id=38433760&amp;value=11258&amp;id=38433561&amp;value=12726&amp;id=38433541&amp;value=14603&amp;id=38434333&amp;value=16443&amp;id=38433109&amp;value=17634&amp;id=38433089&amp;value=17885&amp;id=38433069&amp;value=17077&amp;id=38434412&amp;value=18434&amp;id=38433046&amp;value=18194&amp;id=38433036&amp;value=21793&amp;id=38433027&amp;value=26604&amp;id=38434538&amp;value=30723&amp;id=38432991&amp;value=34360&amp;id=38432982&amp;value=36029&amp;id=38432961&amp;value=35332&amp;id=38434618&amp;value=38514&amp;id=38432951&amp;value=39732&amp;id=38432911&amp;value=51220&amp;id=38432898&amp;value=55292&amp;id=38434656&amp;value=66064&amp;id=38432882&amp;value=67213&amp;id=38431480&amp;value=59322&amp;id=38974430&amp;value=54671&amp;id=49313239&amp;value=46327&amp;id=53641830&amp;value=39324&amp;id=58848688&amp;value=35574&amp;id=63136619&amp;value=39665&amp;id=67052736&amp;value=46752&amp;" TargetMode="External"/><Relationship Id="rId17163" Type="http://schemas.openxmlformats.org/officeDocument/2006/relationships/hyperlink" Target="https://www.daloopa.com/src/102531100" TargetMode="External"/><Relationship Id="rId7222" Type="http://schemas.openxmlformats.org/officeDocument/2006/relationships/hyperlink" Target="https://www.daloopa.com/src/38428372" TargetMode="External"/><Relationship Id="rId10203" Type="http://schemas.openxmlformats.org/officeDocument/2006/relationships/hyperlink" Target="https://www.daloopa.com/src/63129070" TargetMode="External"/><Relationship Id="rId13773" Type="http://schemas.openxmlformats.org/officeDocument/2006/relationships/hyperlink" Target="https://www.daloopa.com/src/65313866" TargetMode="External"/><Relationship Id="rId1383" Type="http://schemas.openxmlformats.org/officeDocument/2006/relationships/hyperlink" Target="https://www.daloopa.com/src/768337" TargetMode="External"/><Relationship Id="rId3832" Type="http://schemas.openxmlformats.org/officeDocument/2006/relationships/hyperlink" Target="https://www.daloopa.com/src/763058" TargetMode="External"/><Relationship Id="rId13426" Type="http://schemas.openxmlformats.org/officeDocument/2006/relationships/hyperlink" Target="https://www.daloopa.com/src/65311780" TargetMode="External"/><Relationship Id="rId16996" Type="http://schemas.openxmlformats.org/officeDocument/2006/relationships/hyperlink" Target="https://www.daloopa.com/src/95084212" TargetMode="External"/><Relationship Id="rId1036" Type="http://schemas.openxmlformats.org/officeDocument/2006/relationships/hyperlink" Target="https://www.daloopa.com/src/18435152" TargetMode="External"/><Relationship Id="rId16649" Type="http://schemas.openxmlformats.org/officeDocument/2006/relationships/hyperlink" Target="https://www.daloopa.com/src/87499445" TargetMode="External"/><Relationship Id="rId6708" Type="http://schemas.openxmlformats.org/officeDocument/2006/relationships/hyperlink" Target="https://www.daloopa.com/document/23463551" TargetMode="External"/><Relationship Id="rId19122" Type="http://schemas.openxmlformats.org/officeDocument/2006/relationships/hyperlink" Target="https://www.daloopa.com/src/136727308" TargetMode="External"/><Relationship Id="rId4259" Type="http://schemas.openxmlformats.org/officeDocument/2006/relationships/hyperlink" Target="https://www.daloopa.com/src/762568" TargetMode="External"/><Relationship Id="rId10060" Type="http://schemas.openxmlformats.org/officeDocument/2006/relationships/hyperlink" Target="https://www.daloopa.com/document/23463551" TargetMode="External"/><Relationship Id="rId13283" Type="http://schemas.openxmlformats.org/officeDocument/2006/relationships/hyperlink" Target="https://www.daloopa.com/src/53700606" TargetMode="External"/><Relationship Id="rId15732" Type="http://schemas.openxmlformats.org/officeDocument/2006/relationships/hyperlink" Target="https://www.daloopa.com/src/78901731" TargetMode="External"/><Relationship Id="rId3342" Type="http://schemas.openxmlformats.org/officeDocument/2006/relationships/hyperlink" Target="https://www.daloopa.com/src/763837" TargetMode="External"/><Relationship Id="rId18955" Type="http://schemas.openxmlformats.org/officeDocument/2006/relationships/hyperlink" Target="https://www.daloopa.com/src/125345997" TargetMode="External"/><Relationship Id="rId6565" Type="http://schemas.openxmlformats.org/officeDocument/2006/relationships/hyperlink" Target="https://www.daloopa.com/src/801030" TargetMode="External"/><Relationship Id="rId16159" Type="http://schemas.openxmlformats.org/officeDocument/2006/relationships/hyperlink" Target="https://www.daloopa.com/src/82318253" TargetMode="External"/><Relationship Id="rId18608" Type="http://schemas.openxmlformats.org/officeDocument/2006/relationships/hyperlink" Target="https://www.daloopa.com/src/114296337" TargetMode="External"/><Relationship Id="rId6218" Type="http://schemas.openxmlformats.org/officeDocument/2006/relationships/hyperlink" Target="https://www.daloopa.com/src/800680" TargetMode="External"/><Relationship Id="rId9788" Type="http://schemas.openxmlformats.org/officeDocument/2006/relationships/hyperlink" Target="https://www.daloopa.com/src/749109" TargetMode="External"/><Relationship Id="rId12769" Type="http://schemas.openxmlformats.org/officeDocument/2006/relationships/hyperlink" Target="https://www.daloopa.com/src/38439585" TargetMode="External"/><Relationship Id="rId2828" Type="http://schemas.openxmlformats.org/officeDocument/2006/relationships/hyperlink" Target="https://www.daloopa.com/src/767593" TargetMode="External"/><Relationship Id="rId15242" Type="http://schemas.openxmlformats.org/officeDocument/2006/relationships/hyperlink" Target="https://www.daloopa.com/src/38432665" TargetMode="External"/><Relationship Id="rId5301" Type="http://schemas.openxmlformats.org/officeDocument/2006/relationships/hyperlink" Target="https://www.daloopa.com/src/815513" TargetMode="External"/><Relationship Id="rId8871" Type="http://schemas.openxmlformats.org/officeDocument/2006/relationships/hyperlink" Target="https://www.daloopa.com/src/749857" TargetMode="External"/><Relationship Id="rId18465" Type="http://schemas.openxmlformats.org/officeDocument/2006/relationships/hyperlink" Target="https://www.daloopa.com/src/114293937" TargetMode="External"/><Relationship Id="rId8524" Type="http://schemas.openxmlformats.org/officeDocument/2006/relationships/hyperlink" Target="https://www.daloopa.com/src/800583" TargetMode="External"/><Relationship Id="rId11852" Type="http://schemas.openxmlformats.org/officeDocument/2006/relationships/hyperlink" Target="https://www.daloopa.com/src/38976704" TargetMode="External"/><Relationship Id="rId18118" Type="http://schemas.openxmlformats.org/officeDocument/2006/relationships/hyperlink" Target="https://www.daloopa.com/src/114280346" TargetMode="External"/><Relationship Id="rId1911" Type="http://schemas.openxmlformats.org/officeDocument/2006/relationships/hyperlink" Target="https://www.daloopa.com/src/795284" TargetMode="External"/><Relationship Id="rId6075" Type="http://schemas.openxmlformats.org/officeDocument/2006/relationships/hyperlink" Target="https://www.daloopa.com/src/63129639" TargetMode="External"/><Relationship Id="rId11505" Type="http://schemas.openxmlformats.org/officeDocument/2006/relationships/hyperlink" Target="https://www.daloopa.com/src/815140" TargetMode="External"/><Relationship Id="rId9298" Type="http://schemas.openxmlformats.org/officeDocument/2006/relationships/hyperlink" Target="https://www.daloopa.com/src/774103" TargetMode="External"/><Relationship Id="rId14728" Type="http://schemas.openxmlformats.org/officeDocument/2006/relationships/hyperlink" Target="https://www.daloopa.com/src/38402798" TargetMode="External"/><Relationship Id="rId2685" Type="http://schemas.openxmlformats.org/officeDocument/2006/relationships/hyperlink" Target="https://www.daloopa.com/src/10334263" TargetMode="External"/><Relationship Id="rId12279" Type="http://schemas.openxmlformats.org/officeDocument/2006/relationships/hyperlink" Target="https://www.daloopa.com/src/19676248" TargetMode="External"/><Relationship Id="rId17201" Type="http://schemas.openxmlformats.org/officeDocument/2006/relationships/hyperlink" Target="https://www.daloopa.com/src/102520279" TargetMode="External"/><Relationship Id="rId657" Type="http://schemas.openxmlformats.org/officeDocument/2006/relationships/hyperlink" Target="https://marketplace.daloopa.com/text-fundamental?id=38207955&amp;value=0.56&amp;id=38207935&amp;value=0.52&amp;id=38207832&amp;value=0.47&amp;id=38207774&amp;value=0.33&amp;id=763964&amp;value=0.52&amp;id=763741&amp;value=0.53&amp;id=763407&amp;value=0.59&amp;id=763138&amp;value=0.47&amp;id=762946&amp;value=0.56&amp;id=762604&amp;value=0.55&amp;id=762478&amp;value=0.52&amp;id=762294&amp;value=0.26&amp;id=762282&amp;value=0.42&amp;id=761738&amp;value=0.39&amp;id=1340456&amp;value=0.35&amp;id=2623636&amp;value=0.32&amp;id=4744581&amp;value=0.29&amp;id=7982390&amp;value=0.3&amp;id=10334473&amp;value=0.32&amp;id=14718995&amp;value=0.34&amp;id=20995375&amp;value=0.34&amp;id=32451358&amp;value=0.28&amp;id=38384771&amp;value=0.23&amp;id=46661845&amp;value=0.16&amp;id=53638508&amp;value=0.13&amp;id=58838238&amp;value=0.14&amp;id=63130924&amp;value=0.14&amp;id=67047600&amp;value=0.17&amp;" TargetMode="External"/><Relationship Id="rId2338" Type="http://schemas.openxmlformats.org/officeDocument/2006/relationships/hyperlink" Target="https://www.daloopa.com/src/766034" TargetMode="External"/><Relationship Id="rId8381" Type="http://schemas.openxmlformats.org/officeDocument/2006/relationships/hyperlink" Target="https://www.daloopa.com/src/800310" TargetMode="External"/><Relationship Id="rId11362" Type="http://schemas.openxmlformats.org/officeDocument/2006/relationships/hyperlink" Target="https://www.daloopa.com/src/32451648" TargetMode="External"/><Relationship Id="rId13811" Type="http://schemas.openxmlformats.org/officeDocument/2006/relationships/hyperlink" Target="https://www.daloopa.com/src/65315418" TargetMode="External"/><Relationship Id="rId1421" Type="http://schemas.openxmlformats.org/officeDocument/2006/relationships/hyperlink" Target="https://www.daloopa.com/src/63130135" TargetMode="External"/><Relationship Id="rId4991" Type="http://schemas.openxmlformats.org/officeDocument/2006/relationships/hyperlink" Target="https://www.daloopa.com/src/45569748" TargetMode="External"/><Relationship Id="rId8034" Type="http://schemas.openxmlformats.org/officeDocument/2006/relationships/hyperlink" Target="https://www.daloopa.com/src/752703" TargetMode="External"/><Relationship Id="rId11015" Type="http://schemas.openxmlformats.org/officeDocument/2006/relationships/hyperlink" Target="https://www.daloopa.com/src/38167910" TargetMode="External"/><Relationship Id="rId4644" Type="http://schemas.openxmlformats.org/officeDocument/2006/relationships/hyperlink" Target="https://www.daloopa.com/src/767694" TargetMode="External"/><Relationship Id="rId14238" Type="http://schemas.openxmlformats.org/officeDocument/2006/relationships/hyperlink" Target="https://www.daloopa.com/src/19607653" TargetMode="External"/><Relationship Id="rId14585" Type="http://schemas.openxmlformats.org/officeDocument/2006/relationships/hyperlink" Target="https://www.daloopa.com/src/38422647" TargetMode="External"/><Relationship Id="rId2195" Type="http://schemas.openxmlformats.org/officeDocument/2006/relationships/hyperlink" Target="https://www.daloopa.com/document/23465099" TargetMode="External"/><Relationship Id="rId167" Type="http://schemas.openxmlformats.org/officeDocument/2006/relationships/hyperlink" Target="https://www.daloopa.com/src/803022" TargetMode="External"/><Relationship Id="rId7867" Type="http://schemas.openxmlformats.org/officeDocument/2006/relationships/hyperlink" Target="https://www.daloopa.com/src/14718873" TargetMode="External"/><Relationship Id="rId10848" Type="http://schemas.openxmlformats.org/officeDocument/2006/relationships/hyperlink" Target="https://www.daloopa.com/src/58837900" TargetMode="External"/><Relationship Id="rId13321" Type="http://schemas.openxmlformats.org/officeDocument/2006/relationships/hyperlink" Target="https://www.daloopa.com/src/38276524" TargetMode="External"/><Relationship Id="rId16891" Type="http://schemas.openxmlformats.org/officeDocument/2006/relationships/hyperlink" Target="https://www.daloopa.com/src/95055277" TargetMode="External"/><Relationship Id="rId6950" Type="http://schemas.openxmlformats.org/officeDocument/2006/relationships/hyperlink" Target="https://www.daloopa.com/src/32451189" TargetMode="External"/><Relationship Id="rId16544" Type="http://schemas.openxmlformats.org/officeDocument/2006/relationships/hyperlink" Target="https://www.daloopa.com/src/87385539" TargetMode="External"/><Relationship Id="rId6603" Type="http://schemas.openxmlformats.org/officeDocument/2006/relationships/hyperlink" Target="https://www.daloopa.com/src/14718931" TargetMode="External"/><Relationship Id="rId14095" Type="http://schemas.openxmlformats.org/officeDocument/2006/relationships/hyperlink" Target="https://www.daloopa.com/src/19606316" TargetMode="External"/><Relationship Id="rId4154" Type="http://schemas.openxmlformats.org/officeDocument/2006/relationships/hyperlink" Target="https://www.daloopa.com/src/766476" TargetMode="External"/><Relationship Id="rId19767" Type="http://schemas.openxmlformats.org/officeDocument/2006/relationships/hyperlink" Target="https://www.daloopa.com/src/155380670" TargetMode="External"/><Relationship Id="rId7377" Type="http://schemas.openxmlformats.org/officeDocument/2006/relationships/hyperlink" Target="https://www.daloopa.com/src/753465" TargetMode="External"/><Relationship Id="rId9826" Type="http://schemas.openxmlformats.org/officeDocument/2006/relationships/hyperlink" Target="https://www.daloopa.com/src/750543" TargetMode="External"/><Relationship Id="rId12807" Type="http://schemas.openxmlformats.org/officeDocument/2006/relationships/hyperlink" Target="https://www.daloopa.com/src/38439495" TargetMode="External"/><Relationship Id="rId10358" Type="http://schemas.openxmlformats.org/officeDocument/2006/relationships/hyperlink" Target="https://www.daloopa.com/src/38432465" TargetMode="External"/><Relationship Id="rId18850" Type="http://schemas.openxmlformats.org/officeDocument/2006/relationships/hyperlink" Target="https://www.daloopa.com/src/125275302" TargetMode="External"/><Relationship Id="rId3987" Type="http://schemas.openxmlformats.org/officeDocument/2006/relationships/hyperlink" Target="https://www.daloopa.com/src/63130826" TargetMode="External"/><Relationship Id="rId18503" Type="http://schemas.openxmlformats.org/officeDocument/2006/relationships/hyperlink" Target="https://www.daloopa.com/src/114175041" TargetMode="External"/><Relationship Id="rId6460" Type="http://schemas.openxmlformats.org/officeDocument/2006/relationships/hyperlink" Target="https://www.daloopa.com/src/801066" TargetMode="External"/><Relationship Id="rId16054" Type="http://schemas.openxmlformats.org/officeDocument/2006/relationships/hyperlink" Target="https://www.daloopa.com/src/82321869" TargetMode="External"/><Relationship Id="rId6113" Type="http://schemas.openxmlformats.org/officeDocument/2006/relationships/hyperlink" Target="https://www.daloopa.com/src/800711" TargetMode="External"/><Relationship Id="rId9683" Type="http://schemas.openxmlformats.org/officeDocument/2006/relationships/hyperlink" Target="https://www.daloopa.com/src/748859" TargetMode="External"/><Relationship Id="rId19277" Type="http://schemas.openxmlformats.org/officeDocument/2006/relationships/hyperlink" Target="https://www.daloopa.com/src/136843090" TargetMode="External"/><Relationship Id="rId2723" Type="http://schemas.openxmlformats.org/officeDocument/2006/relationships/hyperlink" Target="https://www.daloopa.com/src/45569636" TargetMode="External"/><Relationship Id="rId9336" Type="http://schemas.openxmlformats.org/officeDocument/2006/relationships/hyperlink" Target="https://www.daloopa.com/src/38162320" TargetMode="External"/><Relationship Id="rId12317" Type="http://schemas.openxmlformats.org/officeDocument/2006/relationships/hyperlink" Target="https://www.daloopa.com/src/19676861" TargetMode="External"/><Relationship Id="rId12664" Type="http://schemas.openxmlformats.org/officeDocument/2006/relationships/hyperlink" Target="https://www.daloopa.com/src/46750934" TargetMode="External"/><Relationship Id="rId15887" Type="http://schemas.openxmlformats.org/officeDocument/2006/relationships/hyperlink" Target="https://www.daloopa.com/src/78899853" TargetMode="External"/><Relationship Id="rId3497" Type="http://schemas.openxmlformats.org/officeDocument/2006/relationships/hyperlink" Target="https://www.daloopa.com/src/766466" TargetMode="External"/><Relationship Id="rId5946" Type="http://schemas.openxmlformats.org/officeDocument/2006/relationships/hyperlink" Target="https://www.daloopa.com/src/800943" TargetMode="External"/><Relationship Id="rId18360" Type="http://schemas.openxmlformats.org/officeDocument/2006/relationships/hyperlink" Target="https://www.daloopa.com/src/87514333" TargetMode="External"/><Relationship Id="rId11400" Type="http://schemas.openxmlformats.org/officeDocument/2006/relationships/hyperlink" Target="https://www.daloopa.com/src/7982535" TargetMode="External"/><Relationship Id="rId14970" Type="http://schemas.openxmlformats.org/officeDocument/2006/relationships/hyperlink" Target="https://www.daloopa.com/src/38428435" TargetMode="External"/><Relationship Id="rId18013" Type="http://schemas.openxmlformats.org/officeDocument/2006/relationships/hyperlink" Target="https://www.daloopa.com/src/114146078" TargetMode="External"/><Relationship Id="rId14623" Type="http://schemas.openxmlformats.org/officeDocument/2006/relationships/hyperlink" Target="https://www.daloopa.com/src/38402751" TargetMode="External"/><Relationship Id="rId2580" Type="http://schemas.openxmlformats.org/officeDocument/2006/relationships/hyperlink" Target="https://www.daloopa.com/src/763037" TargetMode="External"/><Relationship Id="rId9193" Type="http://schemas.openxmlformats.org/officeDocument/2006/relationships/hyperlink" Target="https://www.daloopa.com/src/754261" TargetMode="External"/><Relationship Id="rId12174" Type="http://schemas.openxmlformats.org/officeDocument/2006/relationships/hyperlink" Target="https://www.daloopa.com/src/19676374" TargetMode="External"/><Relationship Id="rId552" Type="http://schemas.openxmlformats.org/officeDocument/2006/relationships/hyperlink" Target="https://www.daloopa.com/src/67047601" TargetMode="External"/><Relationship Id="rId2233" Type="http://schemas.openxmlformats.org/officeDocument/2006/relationships/hyperlink" Target="https://www.daloopa.com/src/67090593" TargetMode="External"/><Relationship Id="rId15397" Type="http://schemas.openxmlformats.org/officeDocument/2006/relationships/hyperlink" Target="https://www.daloopa.com/src/72221493" TargetMode="External"/><Relationship Id="rId17846" Type="http://schemas.openxmlformats.org/officeDocument/2006/relationships/hyperlink" Target="https://www.daloopa.com/src/114151867" TargetMode="External"/><Relationship Id="rId205" Type="http://schemas.openxmlformats.org/officeDocument/2006/relationships/hyperlink" Target="https://www.daloopa.com/src/63128768" TargetMode="External"/><Relationship Id="rId5456" Type="http://schemas.openxmlformats.org/officeDocument/2006/relationships/hyperlink" Target="https://www.daloopa.com/src/14824705" TargetMode="External"/><Relationship Id="rId7905" Type="http://schemas.openxmlformats.org/officeDocument/2006/relationships/hyperlink" Target="https://www.daloopa.com/src/32451080" TargetMode="External"/><Relationship Id="rId5109" Type="http://schemas.openxmlformats.org/officeDocument/2006/relationships/hyperlink" Target="https://www.daloopa.com/src/53638780" TargetMode="External"/><Relationship Id="rId8679" Type="http://schemas.openxmlformats.org/officeDocument/2006/relationships/hyperlink" Target="https://www.daloopa.com/src/766320" TargetMode="External"/><Relationship Id="rId14480" Type="http://schemas.openxmlformats.org/officeDocument/2006/relationships/hyperlink" Target="https://www.daloopa.com/src/19627569" TargetMode="External"/><Relationship Id="rId1719" Type="http://schemas.openxmlformats.org/officeDocument/2006/relationships/hyperlink" Target="https://www.daloopa.com/src/2623510" TargetMode="External"/><Relationship Id="rId14133" Type="http://schemas.openxmlformats.org/officeDocument/2006/relationships/hyperlink" Target="https://www.daloopa.com/src/19608400" TargetMode="External"/><Relationship Id="rId19805" Type="http://schemas.openxmlformats.org/officeDocument/2006/relationships/hyperlink" Target="https://www.daloopa.com/src/155380699" TargetMode="External"/><Relationship Id="rId2090" Type="http://schemas.openxmlformats.org/officeDocument/2006/relationships/hyperlink" Target="https://www.daloopa.com/src/66096633" TargetMode="External"/><Relationship Id="rId7762" Type="http://schemas.openxmlformats.org/officeDocument/2006/relationships/hyperlink" Target="https://www.daloopa.com/src/2623293" TargetMode="External"/><Relationship Id="rId17356" Type="http://schemas.openxmlformats.org/officeDocument/2006/relationships/hyperlink" Target="https://www.daloopa.com/src/102620939" TargetMode="External"/><Relationship Id="rId7415" Type="http://schemas.openxmlformats.org/officeDocument/2006/relationships/hyperlink" Target="https://www.daloopa.com/src/750703" TargetMode="External"/><Relationship Id="rId10743" Type="http://schemas.openxmlformats.org/officeDocument/2006/relationships/hyperlink" Target="https://www.daloopa.com/document/23464791" TargetMode="External"/><Relationship Id="rId17009" Type="http://schemas.openxmlformats.org/officeDocument/2006/relationships/hyperlink" Target="https://www.daloopa.com/src/95084215" TargetMode="External"/><Relationship Id="rId13966" Type="http://schemas.openxmlformats.org/officeDocument/2006/relationships/hyperlink" Target="https://www.daloopa.com/src/19608797" TargetMode="External"/><Relationship Id="rId1576" Type="http://schemas.openxmlformats.org/officeDocument/2006/relationships/hyperlink" Target="https://www.daloopa.com/src/38170383" TargetMode="External"/><Relationship Id="rId8189" Type="http://schemas.openxmlformats.org/officeDocument/2006/relationships/hyperlink" Target="https://www.daloopa.com/src/20995129" TargetMode="External"/><Relationship Id="rId13619" Type="http://schemas.openxmlformats.org/officeDocument/2006/relationships/hyperlink" Target="https://www.daloopa.com/src/65313264" TargetMode="External"/><Relationship Id="rId1229" Type="http://schemas.openxmlformats.org/officeDocument/2006/relationships/hyperlink" Target="https://www.daloopa.com/src/763857" TargetMode="External"/><Relationship Id="rId19662" Type="http://schemas.openxmlformats.org/officeDocument/2006/relationships/hyperlink" Target="https://www.daloopa.com/src/155380511" TargetMode="External"/><Relationship Id="rId4799" Type="http://schemas.openxmlformats.org/officeDocument/2006/relationships/hyperlink" Target="https://www.daloopa.com/src/7982509" TargetMode="External"/><Relationship Id="rId9721" Type="http://schemas.openxmlformats.org/officeDocument/2006/relationships/hyperlink" Target="https://www.daloopa.com/src/63129239" TargetMode="External"/><Relationship Id="rId12702" Type="http://schemas.openxmlformats.org/officeDocument/2006/relationships/hyperlink" Target="https://www.daloopa.com/src/19765757" TargetMode="External"/><Relationship Id="rId19315" Type="http://schemas.openxmlformats.org/officeDocument/2006/relationships/hyperlink" Target="https://www.daloopa.com/src/145264509" TargetMode="External"/><Relationship Id="rId7272" Type="http://schemas.openxmlformats.org/officeDocument/2006/relationships/hyperlink" Target="https://www.daloopa.com/src/38461970" TargetMode="External"/><Relationship Id="rId10253" Type="http://schemas.openxmlformats.org/officeDocument/2006/relationships/hyperlink" Target="https://www.daloopa.com/src/21047262" TargetMode="External"/><Relationship Id="rId3882" Type="http://schemas.openxmlformats.org/officeDocument/2006/relationships/hyperlink" Target="https://www.daloopa.com/src/2623601" TargetMode="External"/><Relationship Id="rId13476" Type="http://schemas.openxmlformats.org/officeDocument/2006/relationships/hyperlink" Target="https://www.daloopa.com/src/67092714" TargetMode="External"/><Relationship Id="rId15925" Type="http://schemas.openxmlformats.org/officeDocument/2006/relationships/hyperlink" Target="https://www.daloopa.com/src/78900309" TargetMode="External"/><Relationship Id="rId3535" Type="http://schemas.openxmlformats.org/officeDocument/2006/relationships/hyperlink" Target="https://www.daloopa.com/src/767494" TargetMode="External"/><Relationship Id="rId13129" Type="http://schemas.openxmlformats.org/officeDocument/2006/relationships/hyperlink" Target="https://www.daloopa.com/src/67090347" TargetMode="External"/><Relationship Id="rId1086" Type="http://schemas.openxmlformats.org/officeDocument/2006/relationships/hyperlink" Target="https://www.daloopa.com/src/18435153" TargetMode="External"/><Relationship Id="rId16699" Type="http://schemas.openxmlformats.org/officeDocument/2006/relationships/hyperlink" Target="https://www.daloopa.com/src/87514936" TargetMode="External"/><Relationship Id="rId6758" Type="http://schemas.openxmlformats.org/officeDocument/2006/relationships/hyperlink" Target="https://www.daloopa.com/src/67051531" TargetMode="External"/><Relationship Id="rId9231" Type="http://schemas.openxmlformats.org/officeDocument/2006/relationships/hyperlink" Target="https://www.daloopa.com/src/67046840" TargetMode="External"/><Relationship Id="rId19172" Type="http://schemas.openxmlformats.org/officeDocument/2006/relationships/hyperlink" Target="https://www.daloopa.com/src/136843026" TargetMode="External"/><Relationship Id="rId12212" Type="http://schemas.openxmlformats.org/officeDocument/2006/relationships/hyperlink" Target="https://www.daloopa.com/src/19676332" TargetMode="External"/><Relationship Id="rId15782" Type="http://schemas.openxmlformats.org/officeDocument/2006/relationships/hyperlink" Target="https://www.daloopa.com/src/78903186" TargetMode="External"/><Relationship Id="rId5841" Type="http://schemas.openxmlformats.org/officeDocument/2006/relationships/hyperlink" Target="https://www.daloopa.com/src/800960" TargetMode="External"/><Relationship Id="rId15435" Type="http://schemas.openxmlformats.org/officeDocument/2006/relationships/hyperlink" Target="https://www.daloopa.com/src/72222800" TargetMode="External"/><Relationship Id="rId3392" Type="http://schemas.openxmlformats.org/officeDocument/2006/relationships/hyperlink" Target="https://www.daloopa.com/src/761832" TargetMode="External"/><Relationship Id="rId18658" Type="http://schemas.openxmlformats.org/officeDocument/2006/relationships/hyperlink" Target="https://www.daloopa.com/src/125347120" TargetMode="External"/><Relationship Id="rId3045" Type="http://schemas.openxmlformats.org/officeDocument/2006/relationships/hyperlink" Target="https://www.daloopa.com/src/767989" TargetMode="External"/><Relationship Id="rId8717" Type="http://schemas.openxmlformats.org/officeDocument/2006/relationships/hyperlink" Target="https://www.daloopa.com/src/38994635" TargetMode="External"/><Relationship Id="rId6268" Type="http://schemas.openxmlformats.org/officeDocument/2006/relationships/hyperlink" Target="https://www.daloopa.com/src/800736" TargetMode="External"/><Relationship Id="rId17741" Type="http://schemas.openxmlformats.org/officeDocument/2006/relationships/hyperlink" Target="https://www.daloopa.com/src/107870358" TargetMode="External"/><Relationship Id="rId100" Type="http://schemas.openxmlformats.org/officeDocument/2006/relationships/hyperlink" Target="https://www.daloopa.com/src/802951" TargetMode="External"/><Relationship Id="rId2878" Type="http://schemas.openxmlformats.org/officeDocument/2006/relationships/hyperlink" Target="https://www.daloopa.com/src/768119" TargetMode="External"/><Relationship Id="rId7800" Type="http://schemas.openxmlformats.org/officeDocument/2006/relationships/hyperlink" Target="https://www.daloopa.com/src/20995102" TargetMode="External"/><Relationship Id="rId15292" Type="http://schemas.openxmlformats.org/officeDocument/2006/relationships/hyperlink" Target="https://www.daloopa.com/src/38431856" TargetMode="External"/><Relationship Id="rId5351" Type="http://schemas.openxmlformats.org/officeDocument/2006/relationships/hyperlink" Target="https://www.daloopa.com/src/815541" TargetMode="External"/><Relationship Id="rId1961" Type="http://schemas.openxmlformats.org/officeDocument/2006/relationships/hyperlink" Target="https://www.daloopa.com/src/795335" TargetMode="External"/><Relationship Id="rId5004" Type="http://schemas.openxmlformats.org/officeDocument/2006/relationships/hyperlink" Target="https://www.daloopa.com/src/815393" TargetMode="External"/><Relationship Id="rId8574" Type="http://schemas.openxmlformats.org/officeDocument/2006/relationships/hyperlink" Target="https://www.daloopa.com/src/767619" TargetMode="External"/><Relationship Id="rId11555" Type="http://schemas.openxmlformats.org/officeDocument/2006/relationships/hyperlink" Target="https://www.daloopa.com/src/814918" TargetMode="External"/><Relationship Id="rId18168" Type="http://schemas.openxmlformats.org/officeDocument/2006/relationships/hyperlink" Target="https://www.daloopa.com/src/114261143" TargetMode="External"/><Relationship Id="rId1614" Type="http://schemas.openxmlformats.org/officeDocument/2006/relationships/hyperlink" Target="https://www.daloopa.com/src/761868" TargetMode="External"/><Relationship Id="rId8227" Type="http://schemas.openxmlformats.org/officeDocument/2006/relationships/hyperlink" Target="https://www.daloopa.com/src/800279" TargetMode="External"/><Relationship Id="rId11208" Type="http://schemas.openxmlformats.org/officeDocument/2006/relationships/hyperlink" Target="https://www.daloopa.com/src/7982527" TargetMode="External"/><Relationship Id="rId14778" Type="http://schemas.openxmlformats.org/officeDocument/2006/relationships/hyperlink" Target="https://www.daloopa.com/src/38370042" TargetMode="External"/><Relationship Id="rId19700" Type="http://schemas.openxmlformats.org/officeDocument/2006/relationships/hyperlink" Target="https://www.daloopa.com/src/155380685" TargetMode="External"/><Relationship Id="rId2388" Type="http://schemas.openxmlformats.org/officeDocument/2006/relationships/hyperlink" Target="https://www.daloopa.com/src/763905" TargetMode="External"/><Relationship Id="rId4837" Type="http://schemas.openxmlformats.org/officeDocument/2006/relationships/hyperlink" Target="https://www.daloopa.com/src/815434" TargetMode="External"/><Relationship Id="rId7310" Type="http://schemas.openxmlformats.org/officeDocument/2006/relationships/hyperlink" Target="https://www.daloopa.com/src/38460099" TargetMode="External"/><Relationship Id="rId17251" Type="http://schemas.openxmlformats.org/officeDocument/2006/relationships/hyperlink" Target="https://www.daloopa.com/src/102529084" TargetMode="External"/><Relationship Id="rId13861" Type="http://schemas.openxmlformats.org/officeDocument/2006/relationships/hyperlink" Target="https://www.daloopa.com/document/23465099" TargetMode="External"/><Relationship Id="rId3920" Type="http://schemas.openxmlformats.org/officeDocument/2006/relationships/hyperlink" Target="https://www.daloopa.com/src/810732" TargetMode="External"/><Relationship Id="rId8084" Type="http://schemas.openxmlformats.org/officeDocument/2006/relationships/hyperlink" Target="https://www.daloopa.com/src/800251" TargetMode="External"/><Relationship Id="rId13514" Type="http://schemas.openxmlformats.org/officeDocument/2006/relationships/hyperlink" Target="https://www.daloopa.com/src/65312673" TargetMode="External"/><Relationship Id="rId1471" Type="http://schemas.openxmlformats.org/officeDocument/2006/relationships/hyperlink" Target="https://www.daloopa.com/src/762123" TargetMode="External"/><Relationship Id="rId11065" Type="http://schemas.openxmlformats.org/officeDocument/2006/relationships/hyperlink" Target="https://www.daloopa.com/src/1340400" TargetMode="External"/><Relationship Id="rId16737" Type="http://schemas.openxmlformats.org/officeDocument/2006/relationships/hyperlink" Target="https://www.daloopa.com/src/87513498" TargetMode="External"/><Relationship Id="rId1124" Type="http://schemas.openxmlformats.org/officeDocument/2006/relationships/hyperlink" Target="https://www.daloopa.com/src/45569631" TargetMode="External"/><Relationship Id="rId4694" Type="http://schemas.openxmlformats.org/officeDocument/2006/relationships/hyperlink" Target="https://www.daloopa.com/src/766539" TargetMode="External"/><Relationship Id="rId14288" Type="http://schemas.openxmlformats.org/officeDocument/2006/relationships/hyperlink" Target="https://www.daloopa.com/src/19608023" TargetMode="External"/><Relationship Id="rId19210" Type="http://schemas.openxmlformats.org/officeDocument/2006/relationships/hyperlink" Target="https://www.daloopa.com/src/136843123" TargetMode="External"/><Relationship Id="rId4347" Type="http://schemas.openxmlformats.org/officeDocument/2006/relationships/hyperlink" Target="https://www.daloopa.com/src/32451324" TargetMode="External"/><Relationship Id="rId10898" Type="http://schemas.openxmlformats.org/officeDocument/2006/relationships/hyperlink" Target="https://www.daloopa.com/src/67052075" TargetMode="External"/><Relationship Id="rId15820" Type="http://schemas.openxmlformats.org/officeDocument/2006/relationships/hyperlink" Target="https://www.daloopa.com/src/78908044" TargetMode="External"/><Relationship Id="rId13371" Type="http://schemas.openxmlformats.org/officeDocument/2006/relationships/hyperlink" Target="https://www.daloopa.com/src/53700605" TargetMode="External"/><Relationship Id="rId3430" Type="http://schemas.openxmlformats.org/officeDocument/2006/relationships/hyperlink" Target="https://www.daloopa.com/src/53638516" TargetMode="External"/><Relationship Id="rId13024" Type="http://schemas.openxmlformats.org/officeDocument/2006/relationships/hyperlink" Target="https://www.daloopa.com/src/38442149" TargetMode="External"/><Relationship Id="rId16594" Type="http://schemas.openxmlformats.org/officeDocument/2006/relationships/hyperlink" Target="https://www.daloopa.com/src/87386168" TargetMode="External"/><Relationship Id="rId6653" Type="http://schemas.openxmlformats.org/officeDocument/2006/relationships/hyperlink" Target="https://www.daloopa.com/src/38155764" TargetMode="External"/><Relationship Id="rId16247" Type="http://schemas.openxmlformats.org/officeDocument/2006/relationships/hyperlink" Target="https://www.daloopa.com/src/82450732" TargetMode="External"/><Relationship Id="rId6306" Type="http://schemas.openxmlformats.org/officeDocument/2006/relationships/hyperlink" Target="https://www.daloopa.com/src/801026" TargetMode="External"/><Relationship Id="rId9876" Type="http://schemas.openxmlformats.org/officeDocument/2006/relationships/hyperlink" Target="https://www.daloopa.com/document/23463551" TargetMode="External"/><Relationship Id="rId9529" Type="http://schemas.openxmlformats.org/officeDocument/2006/relationships/hyperlink" Target="https://www.daloopa.com/src/753997" TargetMode="External"/><Relationship Id="rId12857" Type="http://schemas.openxmlformats.org/officeDocument/2006/relationships/hyperlink" Target="https://www.daloopa.com/src/38440343" TargetMode="External"/><Relationship Id="rId2916" Type="http://schemas.openxmlformats.org/officeDocument/2006/relationships/hyperlink" Target="https://www.daloopa.com/src/768417" TargetMode="External"/><Relationship Id="rId15330" Type="http://schemas.openxmlformats.org/officeDocument/2006/relationships/hyperlink" Target="https://www.daloopa.com/src/38433039" TargetMode="External"/><Relationship Id="rId11940" Type="http://schemas.openxmlformats.org/officeDocument/2006/relationships/hyperlink" Target="https://www.daloopa.com/src/19676327" TargetMode="External"/><Relationship Id="rId18553" Type="http://schemas.openxmlformats.org/officeDocument/2006/relationships/hyperlink" Target="https://www.daloopa.com/src/114162801" TargetMode="External"/><Relationship Id="rId6163" Type="http://schemas.openxmlformats.org/officeDocument/2006/relationships/hyperlink" Target="https://www.daloopa.com/src/800755" TargetMode="External"/><Relationship Id="rId8612" Type="http://schemas.openxmlformats.org/officeDocument/2006/relationships/hyperlink" Target="https://www.daloopa.com/src/767974" TargetMode="External"/><Relationship Id="rId18206" Type="http://schemas.openxmlformats.org/officeDocument/2006/relationships/hyperlink" Target="https://www.daloopa.com/src/87393631" TargetMode="External"/><Relationship Id="rId14816" Type="http://schemas.openxmlformats.org/officeDocument/2006/relationships/hyperlink" Target="https://www.daloopa.com/src/38429146" TargetMode="External"/><Relationship Id="rId2773" Type="http://schemas.openxmlformats.org/officeDocument/2006/relationships/hyperlink" Target="https://www.daloopa.com/src/766739" TargetMode="External"/><Relationship Id="rId9386" Type="http://schemas.openxmlformats.org/officeDocument/2006/relationships/hyperlink" Target="https://www.daloopa.com/src/751385" TargetMode="External"/><Relationship Id="rId12367" Type="http://schemas.openxmlformats.org/officeDocument/2006/relationships/hyperlink" Target="https://www.daloopa.com/src/21047389" TargetMode="External"/><Relationship Id="rId745" Type="http://schemas.openxmlformats.org/officeDocument/2006/relationships/hyperlink" Target="https://www.daloopa.com/src/763743" TargetMode="External"/><Relationship Id="rId2426" Type="http://schemas.openxmlformats.org/officeDocument/2006/relationships/hyperlink" Target="https://www.daloopa.com/src/767652" TargetMode="External"/><Relationship Id="rId5996" Type="http://schemas.openxmlformats.org/officeDocument/2006/relationships/hyperlink" Target="https://www.daloopa.com/src/800982" TargetMode="External"/><Relationship Id="rId9039" Type="http://schemas.openxmlformats.org/officeDocument/2006/relationships/hyperlink" Target="https://www.daloopa.com/src/749860" TargetMode="External"/><Relationship Id="rId5649" Type="http://schemas.openxmlformats.org/officeDocument/2006/relationships/hyperlink" Target="https://www.daloopa.com/src/67087992" TargetMode="External"/><Relationship Id="rId18063" Type="http://schemas.openxmlformats.org/officeDocument/2006/relationships/hyperlink" Target="https://www.daloopa.com/src/114287133" TargetMode="External"/><Relationship Id="rId8122" Type="http://schemas.openxmlformats.org/officeDocument/2006/relationships/hyperlink" Target="https://www.daloopa.com/src/800186" TargetMode="External"/><Relationship Id="rId11450" Type="http://schemas.openxmlformats.org/officeDocument/2006/relationships/hyperlink" Target="https://www.daloopa.com/src/58838399" TargetMode="External"/><Relationship Id="rId11103" Type="http://schemas.openxmlformats.org/officeDocument/2006/relationships/hyperlink" Target="https://www.daloopa.com/src/38167660" TargetMode="External"/><Relationship Id="rId14673" Type="http://schemas.openxmlformats.org/officeDocument/2006/relationships/hyperlink" Target="https://www.daloopa.com/src/38421996" TargetMode="External"/><Relationship Id="rId4732" Type="http://schemas.openxmlformats.org/officeDocument/2006/relationships/hyperlink" Target="https://www.daloopa.com/src/765824" TargetMode="External"/><Relationship Id="rId14326" Type="http://schemas.openxmlformats.org/officeDocument/2006/relationships/hyperlink" Target="https://www.daloopa.com/src/19604365" TargetMode="External"/><Relationship Id="rId17896" Type="http://schemas.openxmlformats.org/officeDocument/2006/relationships/hyperlink" Target="https://www.daloopa.com/src/114270195" TargetMode="External"/><Relationship Id="rId2283" Type="http://schemas.openxmlformats.org/officeDocument/2006/relationships/hyperlink" Target="https://www.daloopa.com/src/766916" TargetMode="External"/><Relationship Id="rId7955" Type="http://schemas.openxmlformats.org/officeDocument/2006/relationships/hyperlink" Target="https://www.daloopa.com/src/14718769" TargetMode="External"/><Relationship Id="rId17549" Type="http://schemas.openxmlformats.org/officeDocument/2006/relationships/hyperlink" Target="https://www.daloopa.com/src/107859728" TargetMode="External"/><Relationship Id="rId255" Type="http://schemas.openxmlformats.org/officeDocument/2006/relationships/hyperlink" Target="https://www.daloopa.com/src/803142" TargetMode="External"/><Relationship Id="rId7608" Type="http://schemas.openxmlformats.org/officeDocument/2006/relationships/hyperlink" Target="https://www.daloopa.com/src/748743" TargetMode="External"/><Relationship Id="rId10936" Type="http://schemas.openxmlformats.org/officeDocument/2006/relationships/hyperlink" Target="https://www.daloopa.com/src/46661159" TargetMode="External"/><Relationship Id="rId5159" Type="http://schemas.openxmlformats.org/officeDocument/2006/relationships/hyperlink" Target="https://www.daloopa.com/src/815620" TargetMode="External"/><Relationship Id="rId16632" Type="http://schemas.openxmlformats.org/officeDocument/2006/relationships/hyperlink" Target="https://www.daloopa.com/src/87388237" TargetMode="External"/><Relationship Id="rId1769" Type="http://schemas.openxmlformats.org/officeDocument/2006/relationships/hyperlink" Target="https://www.daloopa.com/src/795270" TargetMode="External"/><Relationship Id="rId4242" Type="http://schemas.openxmlformats.org/officeDocument/2006/relationships/hyperlink" Target="https://www.daloopa.com/src/767677" TargetMode="External"/><Relationship Id="rId14183" Type="http://schemas.openxmlformats.org/officeDocument/2006/relationships/hyperlink" Target="https://www.daloopa.com/src/19608401" TargetMode="External"/><Relationship Id="rId19855" Type="http://schemas.openxmlformats.org/officeDocument/2006/relationships/hyperlink" Target="https://www.daloopa.com/src/155506709" TargetMode="External"/><Relationship Id="rId9914" Type="http://schemas.openxmlformats.org/officeDocument/2006/relationships/hyperlink" Target="https://www.daloopa.com/src/38165466" TargetMode="External"/><Relationship Id="rId10793" Type="http://schemas.openxmlformats.org/officeDocument/2006/relationships/hyperlink" Target="https://www.daloopa.com/src/752615" TargetMode="External"/><Relationship Id="rId19508" Type="http://schemas.openxmlformats.org/officeDocument/2006/relationships/hyperlink" Target="https://www.daloopa.com/src/145297453" TargetMode="External"/><Relationship Id="rId7465" Type="http://schemas.openxmlformats.org/officeDocument/2006/relationships/hyperlink" Target="https://www.daloopa.com/src/753044" TargetMode="External"/><Relationship Id="rId10446" Type="http://schemas.openxmlformats.org/officeDocument/2006/relationships/hyperlink" Target="https://www.daloopa.com/src/38432086" TargetMode="External"/><Relationship Id="rId17059" Type="http://schemas.openxmlformats.org/officeDocument/2006/relationships/hyperlink" Target="https://www.daloopa.com/src/95203593" TargetMode="External"/><Relationship Id="rId7118" Type="http://schemas.openxmlformats.org/officeDocument/2006/relationships/hyperlink" Target="https://www.daloopa.com/src/1096528" TargetMode="External"/><Relationship Id="rId3728" Type="http://schemas.openxmlformats.org/officeDocument/2006/relationships/hyperlink" Target="https://www.daloopa.com/src/766071" TargetMode="External"/><Relationship Id="rId13669" Type="http://schemas.openxmlformats.org/officeDocument/2006/relationships/hyperlink" Target="https://www.daloopa.com/src/65313338" TargetMode="External"/><Relationship Id="rId16142" Type="http://schemas.openxmlformats.org/officeDocument/2006/relationships/hyperlink" Target="https://www.daloopa.com/src/82323388" TargetMode="External"/><Relationship Id="rId1279" Type="http://schemas.openxmlformats.org/officeDocument/2006/relationships/hyperlink" Target="https://www.daloopa.com/src/768335" TargetMode="External"/><Relationship Id="rId6201" Type="http://schemas.openxmlformats.org/officeDocument/2006/relationships/hyperlink" Target="https://www.daloopa.com/src/801042" TargetMode="External"/><Relationship Id="rId9771" Type="http://schemas.openxmlformats.org/officeDocument/2006/relationships/hyperlink" Target="https://marketplace.daloopa.com/text-fundamental?id=753161&amp;value=-406&amp;id=38165692&amp;value=-1285&amp;id=752949&amp;value=-502&amp;id=752780&amp;value=-580&amp;id=752587&amp;value=-656&amp;id=752435&amp;value=-724&amp;id=38165565&amp;value=-2462&amp;id=752123&amp;value=-801&amp;id=751722&amp;value=-1116&amp;id=751456&amp;value=-938&amp;id=750976&amp;value=-1004&amp;id=38165462&amp;value=-3860&amp;id=750542&amp;value=-832&amp;id=750437&amp;value=-1228&amp;id=750258&amp;value=-1267&amp;id=749905&amp;value=-1472&amp;id=38165392&amp;value=-4799&amp;id=749683&amp;value=-2015&amp;id=749398&amp;value=-1284&amp;id=749109&amp;value=-2247&amp;id=748873&amp;value=-1906&amp;id=38164927&amp;value=-7449&amp;id=748641&amp;value=-2214&amp;id=748272&amp;value=-2327&amp;id=1340376&amp;value=-2307&amp;id=2623438&amp;value=-2780&amp;id=38164789&amp;value=-9628&amp;id=4744484&amp;value=-2600&amp;id=7981894&amp;value=-2817&amp;id=10333776&amp;value=-2857&amp;id=14719133&amp;value=-2368&amp;id=14719140&amp;value=-10642&amp;id=20995948&amp;value=-3406&amp;id=32451128&amp;value=-2804&amp;id=38383853&amp;value=-2693&amp;id=46661122&amp;value=-2260&amp;id=46664781&amp;value=-11163&amp;id=53638069&amp;value=-2777&amp;id=58837862&amp;value=-2059&amp;id=63129238&amp;value=-1465&amp;id=67046879&amp;value=-1640&amp;id=67052042&amp;value=-7941&amp;" TargetMode="External"/><Relationship Id="rId12752" Type="http://schemas.openxmlformats.org/officeDocument/2006/relationships/hyperlink" Target="https://www.daloopa.com/src/67090283" TargetMode="External"/><Relationship Id="rId19365" Type="http://schemas.openxmlformats.org/officeDocument/2006/relationships/hyperlink" Target="https://www.daloopa.com/src/145264388" TargetMode="External"/><Relationship Id="rId2811" Type="http://schemas.openxmlformats.org/officeDocument/2006/relationships/hyperlink" Target="https://www.daloopa.com/src/767233" TargetMode="External"/><Relationship Id="rId9424" Type="http://schemas.openxmlformats.org/officeDocument/2006/relationships/hyperlink" Target="https://www.daloopa.com/src/754269" TargetMode="External"/><Relationship Id="rId12405" Type="http://schemas.openxmlformats.org/officeDocument/2006/relationships/hyperlink" Target="https://www.daloopa.com/src/19677698" TargetMode="External"/><Relationship Id="rId15975" Type="http://schemas.openxmlformats.org/officeDocument/2006/relationships/hyperlink" Target="https://www.daloopa.com/src/78962927" TargetMode="External"/><Relationship Id="rId19018" Type="http://schemas.openxmlformats.org/officeDocument/2006/relationships/hyperlink" Target="https://www.daloopa.com/src/136743199" TargetMode="External"/><Relationship Id="rId15628" Type="http://schemas.openxmlformats.org/officeDocument/2006/relationships/hyperlink" Target="https://www.daloopa.com/src/72288264" TargetMode="External"/><Relationship Id="rId3585" Type="http://schemas.openxmlformats.org/officeDocument/2006/relationships/hyperlink" Target="https://www.daloopa.com/src/810710" TargetMode="External"/><Relationship Id="rId13179" Type="http://schemas.openxmlformats.org/officeDocument/2006/relationships/hyperlink" Target="https://www.daloopa.com/src/38436808" TargetMode="External"/><Relationship Id="rId18101" Type="http://schemas.openxmlformats.org/officeDocument/2006/relationships/hyperlink" Target="https://www.daloopa.com/src/114299912" TargetMode="External"/><Relationship Id="rId3238" Type="http://schemas.openxmlformats.org/officeDocument/2006/relationships/hyperlink" Target="https://www.daloopa.com/src/762357" TargetMode="External"/><Relationship Id="rId20048" Type="http://schemas.openxmlformats.org/officeDocument/2006/relationships/hyperlink" Target="https://www.daloopa.com/src/155405750" TargetMode="External"/><Relationship Id="rId9281" Type="http://schemas.openxmlformats.org/officeDocument/2006/relationships/hyperlink" Target="https://www.daloopa.com/src/58837782" TargetMode="External"/><Relationship Id="rId14711" Type="http://schemas.openxmlformats.org/officeDocument/2006/relationships/hyperlink" Target="https://www.daloopa.com/src/38422516" TargetMode="External"/><Relationship Id="rId12262" Type="http://schemas.openxmlformats.org/officeDocument/2006/relationships/hyperlink" Target="https://www.daloopa.com/src/19676333" TargetMode="External"/><Relationship Id="rId17934" Type="http://schemas.openxmlformats.org/officeDocument/2006/relationships/hyperlink" Target="https://www.daloopa.com/src/114299888" TargetMode="External"/><Relationship Id="rId640" Type="http://schemas.openxmlformats.org/officeDocument/2006/relationships/hyperlink" Target="https://www.daloopa.com/src/10334474" TargetMode="External"/><Relationship Id="rId2321" Type="http://schemas.openxmlformats.org/officeDocument/2006/relationships/hyperlink" Target="https://www.daloopa.com/src/20176998" TargetMode="External"/><Relationship Id="rId5891" Type="http://schemas.openxmlformats.org/officeDocument/2006/relationships/hyperlink" Target="https://www.daloopa.com/src/800999" TargetMode="External"/><Relationship Id="rId15485" Type="http://schemas.openxmlformats.org/officeDocument/2006/relationships/hyperlink" Target="https://www.daloopa.com/src/72223058" TargetMode="External"/><Relationship Id="rId5544" Type="http://schemas.openxmlformats.org/officeDocument/2006/relationships/hyperlink" Target="https://www.daloopa.com/src/14824962" TargetMode="External"/><Relationship Id="rId15138" Type="http://schemas.openxmlformats.org/officeDocument/2006/relationships/hyperlink" Target="https://www.daloopa.com/src/38424590" TargetMode="External"/><Relationship Id="rId3095" Type="http://schemas.openxmlformats.org/officeDocument/2006/relationships/hyperlink" Target="https://www.daloopa.com/src/768449" TargetMode="External"/><Relationship Id="rId8767" Type="http://schemas.openxmlformats.org/officeDocument/2006/relationships/hyperlink" Target="https://www.daloopa.com/src/749855" TargetMode="External"/><Relationship Id="rId1807" Type="http://schemas.openxmlformats.org/officeDocument/2006/relationships/hyperlink" Target="https://www.daloopa.com/src/795282" TargetMode="External"/><Relationship Id="rId11748" Type="http://schemas.openxmlformats.org/officeDocument/2006/relationships/hyperlink" Target="https://www.daloopa.com/src/1034018" TargetMode="External"/><Relationship Id="rId14221" Type="http://schemas.openxmlformats.org/officeDocument/2006/relationships/hyperlink" Target="https://www.daloopa.com/src/19605172" TargetMode="External"/><Relationship Id="rId17791" Type="http://schemas.openxmlformats.org/officeDocument/2006/relationships/hyperlink" Target="https://www.daloopa.com/src/114299885" TargetMode="External"/><Relationship Id="rId150" Type="http://schemas.openxmlformats.org/officeDocument/2006/relationships/hyperlink" Target="https://www.daloopa.com/src/802834" TargetMode="External"/><Relationship Id="rId7850" Type="http://schemas.openxmlformats.org/officeDocument/2006/relationships/hyperlink" Target="https://www.daloopa.com/src/10333884" TargetMode="External"/><Relationship Id="rId10831" Type="http://schemas.openxmlformats.org/officeDocument/2006/relationships/hyperlink" Target="https://www.daloopa.com/src/46664817" TargetMode="External"/><Relationship Id="rId17444" Type="http://schemas.openxmlformats.org/officeDocument/2006/relationships/hyperlink" Target="https://www.daloopa.com/src/107917649" TargetMode="External"/><Relationship Id="rId5054" Type="http://schemas.openxmlformats.org/officeDocument/2006/relationships/hyperlink" Target="https://www.daloopa.com/src/815319" TargetMode="External"/><Relationship Id="rId7503" Type="http://schemas.openxmlformats.org/officeDocument/2006/relationships/hyperlink" Target="https://www.daloopa.com/src/2623171" TargetMode="External"/><Relationship Id="rId13707" Type="http://schemas.openxmlformats.org/officeDocument/2006/relationships/hyperlink" Target="https://www.daloopa.com/src/65313745" TargetMode="External"/><Relationship Id="rId1664" Type="http://schemas.openxmlformats.org/officeDocument/2006/relationships/hyperlink" Target="https://www.daloopa.com/src/795044" TargetMode="External"/><Relationship Id="rId8277" Type="http://schemas.openxmlformats.org/officeDocument/2006/relationships/hyperlink" Target="https://www.daloopa.com/src/800308" TargetMode="External"/><Relationship Id="rId11258" Type="http://schemas.openxmlformats.org/officeDocument/2006/relationships/hyperlink" Target="https://www.daloopa.com/src/58838397" TargetMode="External"/><Relationship Id="rId1317" Type="http://schemas.openxmlformats.org/officeDocument/2006/relationships/hyperlink" Target="https://www.daloopa.com/src/63130079" TargetMode="External"/><Relationship Id="rId4887" Type="http://schemas.openxmlformats.org/officeDocument/2006/relationships/hyperlink" Target="https://www.daloopa.com/src/815315" TargetMode="External"/><Relationship Id="rId19403" Type="http://schemas.openxmlformats.org/officeDocument/2006/relationships/hyperlink" Target="https://www.daloopa.com/src/145409536" TargetMode="External"/><Relationship Id="rId19750" Type="http://schemas.openxmlformats.org/officeDocument/2006/relationships/hyperlink" Target="https://www.daloopa.com/src/155380319" TargetMode="External"/><Relationship Id="rId23" Type="http://schemas.openxmlformats.org/officeDocument/2006/relationships/hyperlink" Target="https://www.daloopa.com/document/40348" TargetMode="External"/><Relationship Id="rId7360" Type="http://schemas.openxmlformats.org/officeDocument/2006/relationships/hyperlink" Target="https://www.daloopa.com/src/38507397" TargetMode="External"/><Relationship Id="rId7013" Type="http://schemas.openxmlformats.org/officeDocument/2006/relationships/hyperlink" Target="https://www.daloopa.com/src/1096523" TargetMode="External"/><Relationship Id="rId10341" Type="http://schemas.openxmlformats.org/officeDocument/2006/relationships/hyperlink" Target="https://www.daloopa.com/src/38431598" TargetMode="External"/><Relationship Id="rId3970" Type="http://schemas.openxmlformats.org/officeDocument/2006/relationships/hyperlink" Target="https://www.daloopa.com/src/762562" TargetMode="External"/><Relationship Id="rId13564" Type="http://schemas.openxmlformats.org/officeDocument/2006/relationships/hyperlink" Target="https://www.daloopa.com/src/65313061" TargetMode="External"/><Relationship Id="rId3623" Type="http://schemas.openxmlformats.org/officeDocument/2006/relationships/hyperlink" Target="https://www.daloopa.com/src/762885" TargetMode="External"/><Relationship Id="rId13217" Type="http://schemas.openxmlformats.org/officeDocument/2006/relationships/hyperlink" Target="https://www.daloopa.com/src/38436810" TargetMode="External"/><Relationship Id="rId16787" Type="http://schemas.openxmlformats.org/officeDocument/2006/relationships/hyperlink" Target="https://www.daloopa.com/src/95080286" TargetMode="External"/><Relationship Id="rId1174" Type="http://schemas.openxmlformats.org/officeDocument/2006/relationships/hyperlink" Target="https://www.daloopa.com/src/765477" TargetMode="External"/><Relationship Id="rId6846" Type="http://schemas.openxmlformats.org/officeDocument/2006/relationships/hyperlink" Target="https://www.daloopa.com/src/32451187" TargetMode="External"/><Relationship Id="rId19260" Type="http://schemas.openxmlformats.org/officeDocument/2006/relationships/hyperlink" Target="https://www.daloopa.com/src/136843052" TargetMode="External"/><Relationship Id="rId4397" Type="http://schemas.openxmlformats.org/officeDocument/2006/relationships/hyperlink" Target="https://www.daloopa.com/src/810904" TargetMode="External"/><Relationship Id="rId12300" Type="http://schemas.openxmlformats.org/officeDocument/2006/relationships/hyperlink" Target="https://www.daloopa.com/src/19679073" TargetMode="External"/><Relationship Id="rId15870" Type="http://schemas.openxmlformats.org/officeDocument/2006/relationships/hyperlink" Target="https://www.daloopa.com/src/78899489" TargetMode="External"/><Relationship Id="rId3480" Type="http://schemas.openxmlformats.org/officeDocument/2006/relationships/hyperlink" Target="https://www.daloopa.com/src/45569670" TargetMode="External"/><Relationship Id="rId13074" Type="http://schemas.openxmlformats.org/officeDocument/2006/relationships/hyperlink" Target="https://www.daloopa.com/src/38441436" TargetMode="External"/><Relationship Id="rId15523" Type="http://schemas.openxmlformats.org/officeDocument/2006/relationships/hyperlink" Target="https://www.daloopa.com/src/72219525" TargetMode="External"/><Relationship Id="rId3133" Type="http://schemas.openxmlformats.org/officeDocument/2006/relationships/hyperlink" Target="https://www.daloopa.com/src/767339" TargetMode="External"/><Relationship Id="rId18746" Type="http://schemas.openxmlformats.org/officeDocument/2006/relationships/hyperlink" Target="https://www.daloopa.com/src/128089628" TargetMode="External"/><Relationship Id="rId8805" Type="http://schemas.openxmlformats.org/officeDocument/2006/relationships/hyperlink" Target="https://www.daloopa.com/src/753515" TargetMode="External"/><Relationship Id="rId16297" Type="http://schemas.openxmlformats.org/officeDocument/2006/relationships/hyperlink" Target="https://www.daloopa.com/src/82365836" TargetMode="External"/><Relationship Id="rId6356" Type="http://schemas.openxmlformats.org/officeDocument/2006/relationships/hyperlink" Target="https://www.daloopa.com/src/801064" TargetMode="External"/><Relationship Id="rId2966" Type="http://schemas.openxmlformats.org/officeDocument/2006/relationships/hyperlink" Target="https://www.daloopa.com/src/766283" TargetMode="External"/><Relationship Id="rId6009" Type="http://schemas.openxmlformats.org/officeDocument/2006/relationships/hyperlink" Target="https://www.daloopa.com/src/800709" TargetMode="External"/><Relationship Id="rId9579" Type="http://schemas.openxmlformats.org/officeDocument/2006/relationships/hyperlink" Target="https://www.daloopa.com/src/754272" TargetMode="External"/><Relationship Id="rId15380" Type="http://schemas.openxmlformats.org/officeDocument/2006/relationships/hyperlink" Target="https://www.daloopa.com/src/38432886" TargetMode="External"/><Relationship Id="rId938" Type="http://schemas.openxmlformats.org/officeDocument/2006/relationships/hyperlink" Target="https://marketplace.daloopa.com/text-fundamental?id=18436422&amp;value=22993&amp;id=18436338&amp;value=6438&amp;id=18436280&amp;value=6991&amp;id=18436226&amp;value=7928&amp;id=45569606&amp;value=10524&amp;id=18436110&amp;value=31881&amp;id=18436027&amp;value=9265&amp;id=18435952&amp;value=9702&amp;id=18435915&amp;value=10395&amp;id=45569607&amp;value=13383&amp;id=18435854&amp;value=42745&amp;id=18435680&amp;value=11141&amp;id=18435592&amp;value=11962&amp;id=18435518&amp;value=13212&amp;id=45569608&amp;value=17447&amp;id=18435425&amp;value=53762&amp;id=18435284&amp;value=14479&amp;id=18435233&amp;value=18195&amp;id=18435150&amp;value=20436&amp;id=45569609&amp;value=27351&amp;id=18433843&amp;value=80461&amp;id=21047669&amp;value=23709&amp;id=32487249&amp;value=25085&amp;id=38461567&amp;value=24252&amp;id=46758858&amp;value=30320&amp;id=46750384&amp;value=103366&amp;id=53700523&amp;value=25335&amp;id=58884793&amp;value=27376&amp;id=63184243&amp;value=28666&amp;id=67095205&amp;value=36339&amp;id=67086559&amp;value=117716&amp;" TargetMode="External"/><Relationship Id="rId2619" Type="http://schemas.openxmlformats.org/officeDocument/2006/relationships/hyperlink" Target="https://www.daloopa.com/src/764793" TargetMode="External"/><Relationship Id="rId15033" Type="http://schemas.openxmlformats.org/officeDocument/2006/relationships/hyperlink" Target="https://www.daloopa.com/src/45569844" TargetMode="External"/><Relationship Id="rId8662" Type="http://schemas.openxmlformats.org/officeDocument/2006/relationships/hyperlink" Target="https://www.daloopa.com/src/765680" TargetMode="External"/><Relationship Id="rId11990" Type="http://schemas.openxmlformats.org/officeDocument/2006/relationships/hyperlink" Target="https://www.daloopa.com/src/32488004" TargetMode="External"/><Relationship Id="rId8315" Type="http://schemas.openxmlformats.org/officeDocument/2006/relationships/hyperlink" Target="https://www.daloopa.com/src/800436" TargetMode="External"/><Relationship Id="rId11643" Type="http://schemas.openxmlformats.org/officeDocument/2006/relationships/hyperlink" Target="https://www.daloopa.com/src/815121" TargetMode="External"/><Relationship Id="rId18256" Type="http://schemas.openxmlformats.org/officeDocument/2006/relationships/hyperlink" Target="https://www.daloopa.com/src/87393125" TargetMode="External"/><Relationship Id="rId1702" Type="http://schemas.openxmlformats.org/officeDocument/2006/relationships/hyperlink" Target="https://www.daloopa.com/src/795180" TargetMode="External"/><Relationship Id="rId14866" Type="http://schemas.openxmlformats.org/officeDocument/2006/relationships/hyperlink" Target="https://www.daloopa.com/src/38429311" TargetMode="External"/><Relationship Id="rId4925" Type="http://schemas.openxmlformats.org/officeDocument/2006/relationships/hyperlink" Target="https://www.daloopa.com/src/815376" TargetMode="External"/><Relationship Id="rId9089" Type="http://schemas.openxmlformats.org/officeDocument/2006/relationships/hyperlink" Target="https://www.daloopa.com/src/754259" TargetMode="External"/><Relationship Id="rId14519" Type="http://schemas.openxmlformats.org/officeDocument/2006/relationships/hyperlink" Target="https://www.daloopa.com/src/38402669" TargetMode="External"/><Relationship Id="rId795" Type="http://schemas.openxmlformats.org/officeDocument/2006/relationships/hyperlink" Target="https://www.daloopa.com/src/58838232" TargetMode="External"/><Relationship Id="rId2476" Type="http://schemas.openxmlformats.org/officeDocument/2006/relationships/hyperlink" Target="https://www.daloopa.com/src/768135" TargetMode="External"/><Relationship Id="rId448" Type="http://schemas.openxmlformats.org/officeDocument/2006/relationships/hyperlink" Target="https://www.daloopa.com/src/762598" TargetMode="External"/><Relationship Id="rId2129" Type="http://schemas.openxmlformats.org/officeDocument/2006/relationships/hyperlink" Target="https://www.daloopa.com/src/66096712" TargetMode="External"/><Relationship Id="rId5699" Type="http://schemas.openxmlformats.org/officeDocument/2006/relationships/hyperlink" Target="https://www.daloopa.com/src/1033729" TargetMode="External"/><Relationship Id="rId8172" Type="http://schemas.openxmlformats.org/officeDocument/2006/relationships/hyperlink" Target="https://www.daloopa.com/src/800231" TargetMode="External"/><Relationship Id="rId11153" Type="http://schemas.openxmlformats.org/officeDocument/2006/relationships/hyperlink" Target="https://www.daloopa.com/src/815014" TargetMode="External"/><Relationship Id="rId13602" Type="http://schemas.openxmlformats.org/officeDocument/2006/relationships/hyperlink" Target="https://www.daloopa.com/src/67090634" TargetMode="External"/><Relationship Id="rId1212" Type="http://schemas.openxmlformats.org/officeDocument/2006/relationships/hyperlink" Target="https://www.daloopa.com/document/23463551" TargetMode="External"/><Relationship Id="rId16825" Type="http://schemas.openxmlformats.org/officeDocument/2006/relationships/hyperlink" Target="https://www.daloopa.com/src/95070969" TargetMode="External"/><Relationship Id="rId4782" Type="http://schemas.openxmlformats.org/officeDocument/2006/relationships/hyperlink" Target="https://www.daloopa.com/src/815477" TargetMode="External"/><Relationship Id="rId14376" Type="http://schemas.openxmlformats.org/officeDocument/2006/relationships/hyperlink" Target="https://www.daloopa.com/src/19627567" TargetMode="External"/><Relationship Id="rId4435" Type="http://schemas.openxmlformats.org/officeDocument/2006/relationships/hyperlink" Target="https://www.daloopa.com/src/810857" TargetMode="External"/><Relationship Id="rId10986" Type="http://schemas.openxmlformats.org/officeDocument/2006/relationships/hyperlink" Target="https://www.daloopa.com/src/752447" TargetMode="External"/><Relationship Id="rId14029" Type="http://schemas.openxmlformats.org/officeDocument/2006/relationships/hyperlink" Target="https://www.daloopa.com/src/19606830" TargetMode="External"/><Relationship Id="rId17599" Type="http://schemas.openxmlformats.org/officeDocument/2006/relationships/hyperlink" Target="https://www.daloopa.com/src/107860271" TargetMode="External"/><Relationship Id="rId7658" Type="http://schemas.openxmlformats.org/officeDocument/2006/relationships/hyperlink" Target="https://www.daloopa.com/src/799825" TargetMode="External"/><Relationship Id="rId10639" Type="http://schemas.openxmlformats.org/officeDocument/2006/relationships/hyperlink" Target="https://www.daloopa.com/src/38431477" TargetMode="External"/><Relationship Id="rId13112" Type="http://schemas.openxmlformats.org/officeDocument/2006/relationships/hyperlink" Target="https://www.daloopa.com/src/38441969" TargetMode="External"/><Relationship Id="rId6741" Type="http://schemas.openxmlformats.org/officeDocument/2006/relationships/hyperlink" Target="https://www.daloopa.com/src/20995921" TargetMode="External"/><Relationship Id="rId16682" Type="http://schemas.openxmlformats.org/officeDocument/2006/relationships/hyperlink" Target="https://www.daloopa.com/src/87514598" TargetMode="External"/><Relationship Id="rId4292" Type="http://schemas.openxmlformats.org/officeDocument/2006/relationships/hyperlink" Target="https://www.daloopa.com/src/762931" TargetMode="External"/><Relationship Id="rId16335" Type="http://schemas.openxmlformats.org/officeDocument/2006/relationships/hyperlink" Target="https://www.daloopa.com/src/82363994" TargetMode="External"/><Relationship Id="rId9964" Type="http://schemas.openxmlformats.org/officeDocument/2006/relationships/hyperlink" Target="https://www.daloopa.com/src/753163" TargetMode="External"/><Relationship Id="rId12945" Type="http://schemas.openxmlformats.org/officeDocument/2006/relationships/hyperlink" Target="https://www.daloopa.com/src/67090337" TargetMode="External"/><Relationship Id="rId19558" Type="http://schemas.openxmlformats.org/officeDocument/2006/relationships/hyperlink" Target="https://www.daloopa.com/src/145409520" TargetMode="External"/><Relationship Id="rId7168" Type="http://schemas.openxmlformats.org/officeDocument/2006/relationships/hyperlink" Target="https://www.daloopa.com/src/1096510" TargetMode="External"/><Relationship Id="rId9617" Type="http://schemas.openxmlformats.org/officeDocument/2006/relationships/hyperlink" Target="https://www.daloopa.com/src/63129159" TargetMode="External"/><Relationship Id="rId10496" Type="http://schemas.openxmlformats.org/officeDocument/2006/relationships/hyperlink" Target="https://www.daloopa.com/src/38431795" TargetMode="External"/><Relationship Id="rId10149" Type="http://schemas.openxmlformats.org/officeDocument/2006/relationships/hyperlink" Target="https://www.daloopa.com/src/53638109" TargetMode="External"/><Relationship Id="rId18641" Type="http://schemas.openxmlformats.org/officeDocument/2006/relationships/hyperlink" Target="https://www.daloopa.com/src/125247583" TargetMode="External"/><Relationship Id="rId3778" Type="http://schemas.openxmlformats.org/officeDocument/2006/relationships/hyperlink" Target="https://www.daloopa.com/src/763333" TargetMode="External"/><Relationship Id="rId8700" Type="http://schemas.openxmlformats.org/officeDocument/2006/relationships/hyperlink" Target="https://www.daloopa.com/src/38456657" TargetMode="External"/><Relationship Id="rId16192" Type="http://schemas.openxmlformats.org/officeDocument/2006/relationships/hyperlink" Target="https://www.daloopa.com/src/82320025" TargetMode="External"/><Relationship Id="rId6251" Type="http://schemas.openxmlformats.org/officeDocument/2006/relationships/hyperlink" Target="https://www.daloopa.com/src/801081" TargetMode="External"/><Relationship Id="rId9474" Type="http://schemas.openxmlformats.org/officeDocument/2006/relationships/hyperlink" Target="https://marketplace.daloopa.com/text-fundamental?id=754270&amp;value=-103&amp;id=754195&amp;value=-148&amp;id=753996&amp;value=-1&amp;id=753833&amp;value=-59&amp;id=38164590&amp;value=-312&amp;id=753535&amp;value=-67&amp;id=753389&amp;value=-860&amp;id=753151&amp;value=-53&amp;id=38164442&amp;value=-979&amp;id=774088&amp;value=-365&amp;id=752764&amp;value=-8&amp;id=752572&amp;value=-105&amp;id=752430&amp;value=-317&amp;id=38164255&amp;value=-795&amp;id=752101&amp;value=-16&amp;id=751697&amp;value=-14&amp;id=751413&amp;value=-84&amp;id=750939&amp;value=-3&amp;id=38164198&amp;value=-116&amp;id=750521&amp;value=-45&amp;id=750430&amp;value=-633&amp;id=750242&amp;value=-13213&amp;id=749887&amp;value=-81&amp;id=38164118&amp;value=-13972&amp;id=749659&amp;value=-13&amp;id=749381&amp;value=-866&amp;id=749091&amp;value=-976&amp;id=748856&amp;value=-331&amp;id=38163957&amp;value=-2186&amp;id=774083&amp;value=-1169&amp;id=748239&amp;value=-117&amp;id=1340370&amp;value=-398&amp;id=2623432&amp;value=-777&amp;id=38162641&amp;value=-2461&amp;id=4744478&amp;value=-91&amp;id=7981886&amp;value=-118&amp;id=10333749&amp;value=-1735&amp;id=14719119&amp;value=-380&amp;id=14719125&amp;value=-2325&amp;id=20995940&amp;value=-630&amp;id=32451121&amp;value=-320&amp;id=38383848&amp;value=-654&amp;id=46661091&amp;value=-381&amp;id=46664753&amp;value=-1985&amp;id=53638028&amp;value=-6341&amp;id=58837849&amp;value=-259&amp;id=63129161&amp;value=-885&amp;id=67046862&amp;value=-831&amp;id=67051994&amp;value=-8316&amp;" TargetMode="External"/><Relationship Id="rId14904" Type="http://schemas.openxmlformats.org/officeDocument/2006/relationships/hyperlink" Target="https://www.daloopa.com/src/53700632" TargetMode="External"/><Relationship Id="rId19068" Type="http://schemas.openxmlformats.org/officeDocument/2006/relationships/hyperlink" Target="https://www.daloopa.com/src/136727138" TargetMode="External"/><Relationship Id="rId2861" Type="http://schemas.openxmlformats.org/officeDocument/2006/relationships/hyperlink" Target="https://marketplace.daloopa.com/text-fundamental?id=768404&amp;value=2642&amp;id=768254&amp;value=2971&amp;id=768103&amp;value=3322&amp;id=767951&amp;value=3723&amp;id=767712&amp;value=4177&amp;id=767595&amp;value=4501&amp;id=767236&amp;value=4881&amp;id=767127&amp;value=5385&amp;" TargetMode="External"/><Relationship Id="rId9127" Type="http://schemas.openxmlformats.org/officeDocument/2006/relationships/hyperlink" Target="https://www.daloopa.com/src/63129127" TargetMode="External"/><Relationship Id="rId12455" Type="http://schemas.openxmlformats.org/officeDocument/2006/relationships/hyperlink" Target="https://www.daloopa.com/src/19676002" TargetMode="External"/><Relationship Id="rId833" Type="http://schemas.openxmlformats.org/officeDocument/2006/relationships/hyperlink" Target="https://www.daloopa.com/src/63130918" TargetMode="External"/><Relationship Id="rId2514" Type="http://schemas.openxmlformats.org/officeDocument/2006/relationships/hyperlink" Target="https://www.daloopa.com/src/766947" TargetMode="External"/><Relationship Id="rId12108" Type="http://schemas.openxmlformats.org/officeDocument/2006/relationships/hyperlink" Target="https://www.daloopa.com/document/10486306" TargetMode="External"/><Relationship Id="rId15678" Type="http://schemas.openxmlformats.org/officeDocument/2006/relationships/hyperlink" Target="https://www.daloopa.com/src/72287127" TargetMode="External"/><Relationship Id="rId5737" Type="http://schemas.openxmlformats.org/officeDocument/2006/relationships/hyperlink" Target="https://www.daloopa.com/src/46750221" TargetMode="External"/><Relationship Id="rId18151" Type="http://schemas.openxmlformats.org/officeDocument/2006/relationships/hyperlink" Target="https://www.daloopa.com/src/114283160" TargetMode="External"/><Relationship Id="rId3288" Type="http://schemas.openxmlformats.org/officeDocument/2006/relationships/hyperlink" Target="https://www.daloopa.com/src/766666" TargetMode="External"/><Relationship Id="rId8210" Type="http://schemas.openxmlformats.org/officeDocument/2006/relationships/hyperlink" Target="https://www.daloopa.com/src/800424" TargetMode="External"/><Relationship Id="rId14761" Type="http://schemas.openxmlformats.org/officeDocument/2006/relationships/hyperlink" Target="https://www.daloopa.com/src/38421736" TargetMode="External"/><Relationship Id="rId690" Type="http://schemas.openxmlformats.org/officeDocument/2006/relationships/hyperlink" Target="https://www.daloopa.com/src/53638499" TargetMode="External"/><Relationship Id="rId2371" Type="http://schemas.openxmlformats.org/officeDocument/2006/relationships/hyperlink" Target="https://www.daloopa.com/src/20177008" TargetMode="External"/><Relationship Id="rId4820" Type="http://schemas.openxmlformats.org/officeDocument/2006/relationships/hyperlink" Target="https://marketplace.daloopa.com/text-fundamental?id=815641&amp;value=0.24&amp;id=815627&amp;value=0.25&amp;id=815613&amp;value=0.26&amp;id=815599&amp;value=0.22&amp;id=815585&amp;value=0.23&amp;id=815571&amp;value=0.22&amp;id=815558&amp;value=0.2&amp;id=815545&amp;value=0.18&amp;id=815530&amp;value=0.22&amp;id=815517&amp;value=0.27&amp;id=815505&amp;value=0.3&amp;id=815492&amp;value=0.26&amp;id=815478&amp;value=0.29&amp;id=815465&amp;value=0.3&amp;id=815449&amp;value=0.29&amp;id=815434&amp;value=0.24&amp;id=815419&amp;value=0.24&amp;id=815404&amp;value=0.26&amp;id=815389&amp;value=0.33&amp;id=815374&amp;value=0.36&amp;id=815359&amp;value=0.39&amp;id=815344&amp;value=0.37&amp;id=815329&amp;value=0.3&amp;id=815314&amp;value=0.21&amp;id=815299&amp;value=0.19&amp;id=815284&amp;value=0.21&amp;id=1340491&amp;value=0.25&amp;id=2623987&amp;value=0.21&amp;id=4744771&amp;value=0.27&amp;id=7982510&amp;value=0.41&amp;id=10335422&amp;value=0.36&amp;id=14719056&amp;value=0.42&amp;id=20995589&amp;value=0.41&amp;id=32451672&amp;value=0.24&amp;id=38385326&amp;value=0.15&amp;id=46662295&amp;value=0.1&amp;id=53638774&amp;value=0.09&amp;id=58838426&amp;value=0.1&amp;id=63130730&amp;value=0.19&amp;id=67049300&amp;value=0.12&amp;" TargetMode="External"/><Relationship Id="rId14414" Type="http://schemas.openxmlformats.org/officeDocument/2006/relationships/hyperlink" Target="https://www.daloopa.com/src/45569809" TargetMode="External"/><Relationship Id="rId17984" Type="http://schemas.openxmlformats.org/officeDocument/2006/relationships/hyperlink" Target="https://www.daloopa.com/src/114162634" TargetMode="External"/><Relationship Id="rId343" Type="http://schemas.openxmlformats.org/officeDocument/2006/relationships/hyperlink" Target="https://www.daloopa.com/src/803170" TargetMode="External"/><Relationship Id="rId2024" Type="http://schemas.openxmlformats.org/officeDocument/2006/relationships/hyperlink" Target="https://www.daloopa.com/src/795138" TargetMode="External"/><Relationship Id="rId17637" Type="http://schemas.openxmlformats.org/officeDocument/2006/relationships/hyperlink" Target="https://www.daloopa.com/src/107869294" TargetMode="External"/><Relationship Id="rId5247" Type="http://schemas.openxmlformats.org/officeDocument/2006/relationships/hyperlink" Target="https://www.daloopa.com/src/815539" TargetMode="External"/><Relationship Id="rId5594" Type="http://schemas.openxmlformats.org/officeDocument/2006/relationships/hyperlink" Target="https://www.daloopa.com/src/1033681" TargetMode="External"/><Relationship Id="rId15188" Type="http://schemas.openxmlformats.org/officeDocument/2006/relationships/hyperlink" Target="https://www.daloopa.com/src/63184257" TargetMode="External"/><Relationship Id="rId11798" Type="http://schemas.openxmlformats.org/officeDocument/2006/relationships/hyperlink" Target="https://www.daloopa.com/src/2750733" TargetMode="External"/><Relationship Id="rId16720" Type="http://schemas.openxmlformats.org/officeDocument/2006/relationships/hyperlink" Target="https://www.daloopa.com/src/87503273" TargetMode="External"/><Relationship Id="rId1857" Type="http://schemas.openxmlformats.org/officeDocument/2006/relationships/hyperlink" Target="https://www.daloopa.com/src/795333" TargetMode="External"/><Relationship Id="rId14271" Type="http://schemas.openxmlformats.org/officeDocument/2006/relationships/hyperlink" Target="https://www.daloopa.com/src/19605927" TargetMode="External"/><Relationship Id="rId4330" Type="http://schemas.openxmlformats.org/officeDocument/2006/relationships/hyperlink" Target="https://www.daloopa.com/src/763934" TargetMode="External"/><Relationship Id="rId17494" Type="http://schemas.openxmlformats.org/officeDocument/2006/relationships/hyperlink" Target="https://www.daloopa.com/src/107863643" TargetMode="External"/><Relationship Id="rId19943" Type="http://schemas.openxmlformats.org/officeDocument/2006/relationships/hyperlink" Target="https://www.daloopa.com/src/155400805" TargetMode="External"/><Relationship Id="rId7553" Type="http://schemas.openxmlformats.org/officeDocument/2006/relationships/hyperlink" Target="https://www.daloopa.com/src/748171" TargetMode="External"/><Relationship Id="rId10881" Type="http://schemas.openxmlformats.org/officeDocument/2006/relationships/hyperlink" Target="https://www.daloopa.com/src/1340396" TargetMode="External"/><Relationship Id="rId17147" Type="http://schemas.openxmlformats.org/officeDocument/2006/relationships/hyperlink" Target="https://www.daloopa.com/src/102530720" TargetMode="External"/><Relationship Id="rId7206" Type="http://schemas.openxmlformats.org/officeDocument/2006/relationships/hyperlink" Target="https://www.daloopa.com/src/65388666" TargetMode="External"/><Relationship Id="rId10534" Type="http://schemas.openxmlformats.org/officeDocument/2006/relationships/hyperlink" Target="https://www.daloopa.com/src/38431826" TargetMode="External"/><Relationship Id="rId13757" Type="http://schemas.openxmlformats.org/officeDocument/2006/relationships/hyperlink" Target="https://www.daloopa.com/src/65313834" TargetMode="External"/><Relationship Id="rId3816" Type="http://schemas.openxmlformats.org/officeDocument/2006/relationships/hyperlink" Target="https://www.daloopa.com/src/767900" TargetMode="External"/><Relationship Id="rId16230" Type="http://schemas.openxmlformats.org/officeDocument/2006/relationships/hyperlink" Target="https://www.daloopa.com/src/82321047" TargetMode="External"/><Relationship Id="rId1367" Type="http://schemas.openxmlformats.org/officeDocument/2006/relationships/hyperlink" Target="https://www.daloopa.com/src/53638268" TargetMode="External"/><Relationship Id="rId19453" Type="http://schemas.openxmlformats.org/officeDocument/2006/relationships/hyperlink" Target="https://www.daloopa.com/src/145264339" TargetMode="External"/><Relationship Id="rId73" Type="http://schemas.openxmlformats.org/officeDocument/2006/relationships/hyperlink" Target="https://www.daloopa.com/document/19994824" TargetMode="External"/><Relationship Id="rId9512" Type="http://schemas.openxmlformats.org/officeDocument/2006/relationships/hyperlink" Target="https://www.daloopa.com/src/58837849" TargetMode="External"/><Relationship Id="rId10391" Type="http://schemas.openxmlformats.org/officeDocument/2006/relationships/hyperlink" Target="https://marketplace.daloopa.com/text-fundamental?id=38430225&amp;value=177&amp;id=38430195&amp;value=265&amp;id=38429993&amp;value=388&amp;id=38430753&amp;value=2031&amp;id=38429962&amp;value=1491&amp;id=38429806&amp;value=1039&amp;id=38429688&amp;value=1077&amp;id=38430682&amp;value=1949&amp;id=38429686&amp;value=3161&amp;id=38429667&amp;value=4373&amp;id=38429649&amp;value=5399&amp;id=38430642&amp;value=7331&amp;id=38429643&amp;value=6361&amp;id=38429613&amp;value=7331&amp;id=38429561&amp;value=8563&amp;id=38430604&amp;value=9706&amp;id=38429545&amp;value=10217&amp;id=38429511&amp;value=9678&amp;id=38429496&amp;value=8050&amp;id=38430589&amp;value=8376&amp;id=38429480&amp;value=7270&amp;id=38429453&amp;value=10421&amp;id=38429422&amp;value=15365&amp;id=38430565&amp;value=19400&amp;id=38431823&amp;value=23044&amp;id=38431798&amp;value=25018&amp;id=38431762&amp;value=23464&amp;id=38432803&amp;value=25825&amp;id=38431752&amp;value=24337&amp;id=38431717&amp;value=31852&amp;id=38431703&amp;value=29501&amp;id=38432819&amp;value=31020&amp;id=38431596&amp;value=26410&amp;id=38430999&amp;value=12146&amp;id=38974308&amp;value=2552&amp;id=46751359&amp;value=-9069&amp;id=53700649&amp;value=-18627&amp;id=58885300&amp;value=-23487&amp;id=63184268&amp;value=-19686&amp;id=67086828&amp;value=-11569&amp;" TargetMode="External"/><Relationship Id="rId12840" Type="http://schemas.openxmlformats.org/officeDocument/2006/relationships/hyperlink" Target="https://www.daloopa.com/src/38439624" TargetMode="External"/><Relationship Id="rId19106" Type="http://schemas.openxmlformats.org/officeDocument/2006/relationships/hyperlink" Target="https://www.daloopa.com/src/136727005" TargetMode="External"/><Relationship Id="rId7063" Type="http://schemas.openxmlformats.org/officeDocument/2006/relationships/hyperlink" Target="https://www.daloopa.com/src/1096461" TargetMode="External"/><Relationship Id="rId10044" Type="http://schemas.openxmlformats.org/officeDocument/2006/relationships/hyperlink" Target="https://www.daloopa.com/src/46661153" TargetMode="External"/><Relationship Id="rId15716" Type="http://schemas.openxmlformats.org/officeDocument/2006/relationships/hyperlink" Target="https://www.daloopa.com/src/72223024" TargetMode="External"/><Relationship Id="rId3326" Type="http://schemas.openxmlformats.org/officeDocument/2006/relationships/hyperlink" Target="https://www.daloopa.com/src/38384795" TargetMode="External"/><Relationship Id="rId3673" Type="http://schemas.openxmlformats.org/officeDocument/2006/relationships/hyperlink" Target="https://www.daloopa.com/src/32451303" TargetMode="External"/><Relationship Id="rId13267" Type="http://schemas.openxmlformats.org/officeDocument/2006/relationships/hyperlink" Target="https://www.daloopa.com/src/46751007" TargetMode="External"/><Relationship Id="rId18939" Type="http://schemas.openxmlformats.org/officeDocument/2006/relationships/hyperlink" Target="https://www.daloopa.com/src/125281348" TargetMode="External"/><Relationship Id="rId6896" Type="http://schemas.openxmlformats.org/officeDocument/2006/relationships/hyperlink" Target="https://www.daloopa.com/src/14718935" TargetMode="External"/><Relationship Id="rId6549" Type="http://schemas.openxmlformats.org/officeDocument/2006/relationships/hyperlink" Target="https://www.daloopa.com/src/38155765" TargetMode="External"/><Relationship Id="rId12350" Type="http://schemas.openxmlformats.org/officeDocument/2006/relationships/hyperlink" Target="https://www.daloopa.com/src/19677693" TargetMode="External"/><Relationship Id="rId9022" Type="http://schemas.openxmlformats.org/officeDocument/2006/relationships/hyperlink" Target="https://www.daloopa.com/src/774098" TargetMode="External"/><Relationship Id="rId12003" Type="http://schemas.openxmlformats.org/officeDocument/2006/relationships/hyperlink" Target="https://www.daloopa.com/src/58884920" TargetMode="External"/><Relationship Id="rId15573" Type="http://schemas.openxmlformats.org/officeDocument/2006/relationships/hyperlink" Target="https://www.daloopa.com/src/72285246" TargetMode="External"/><Relationship Id="rId5632" Type="http://schemas.openxmlformats.org/officeDocument/2006/relationships/hyperlink" Target="https://www.daloopa.com/src/1033703" TargetMode="External"/><Relationship Id="rId15226" Type="http://schemas.openxmlformats.org/officeDocument/2006/relationships/hyperlink" Target="https://www.daloopa.com/src/38974101" TargetMode="External"/><Relationship Id="rId3183" Type="http://schemas.openxmlformats.org/officeDocument/2006/relationships/hyperlink" Target="https://www.daloopa.com/src/765809" TargetMode="External"/><Relationship Id="rId18796" Type="http://schemas.openxmlformats.org/officeDocument/2006/relationships/hyperlink" Target="https://www.daloopa.com/src/125243632" TargetMode="External"/><Relationship Id="rId8855" Type="http://schemas.openxmlformats.org/officeDocument/2006/relationships/hyperlink" Target="https://www.daloopa.com/src/753806" TargetMode="External"/><Relationship Id="rId11836" Type="http://schemas.openxmlformats.org/officeDocument/2006/relationships/hyperlink" Target="https://www.daloopa.com/src/38990325" TargetMode="External"/><Relationship Id="rId18449" Type="http://schemas.openxmlformats.org/officeDocument/2006/relationships/hyperlink" Target="https://www.daloopa.com/src/114174359" TargetMode="External"/><Relationship Id="rId6059" Type="http://schemas.openxmlformats.org/officeDocument/2006/relationships/hyperlink" Target="https://www.daloopa.com/src/800753" TargetMode="External"/><Relationship Id="rId8508" Type="http://schemas.openxmlformats.org/officeDocument/2006/relationships/hyperlink" Target="https://www.daloopa.com/src/800348" TargetMode="External"/><Relationship Id="rId17532" Type="http://schemas.openxmlformats.org/officeDocument/2006/relationships/hyperlink" Target="https://www.daloopa.com/src/107869562" TargetMode="External"/><Relationship Id="rId988" Type="http://schemas.openxmlformats.org/officeDocument/2006/relationships/hyperlink" Target="https://www.daloopa.com/src/45569613" TargetMode="External"/><Relationship Id="rId2669" Type="http://schemas.openxmlformats.org/officeDocument/2006/relationships/hyperlink" Target="https://www.daloopa.com/src/764794" TargetMode="External"/><Relationship Id="rId15083" Type="http://schemas.openxmlformats.org/officeDocument/2006/relationships/hyperlink" Target="https://www.daloopa.com/src/38422902" TargetMode="External"/><Relationship Id="rId5142" Type="http://schemas.openxmlformats.org/officeDocument/2006/relationships/hyperlink" Target="https://www.daloopa.com/src/2623994" TargetMode="External"/><Relationship Id="rId8365" Type="http://schemas.openxmlformats.org/officeDocument/2006/relationships/hyperlink" Target="https://www.daloopa.com/src/800457" TargetMode="External"/><Relationship Id="rId11693" Type="http://schemas.openxmlformats.org/officeDocument/2006/relationships/hyperlink" Target="https://www.daloopa.com/src/46750119" TargetMode="External"/><Relationship Id="rId1405" Type="http://schemas.openxmlformats.org/officeDocument/2006/relationships/hyperlink" Target="https://www.daloopa.com/src/762405" TargetMode="External"/><Relationship Id="rId1752" Type="http://schemas.openxmlformats.org/officeDocument/2006/relationships/hyperlink" Target="https://www.daloopa.com/src/795207" TargetMode="External"/><Relationship Id="rId8018" Type="http://schemas.openxmlformats.org/officeDocument/2006/relationships/hyperlink" Target="https://www.daloopa.com/src/748778" TargetMode="External"/><Relationship Id="rId11346" Type="http://schemas.openxmlformats.org/officeDocument/2006/relationships/hyperlink" Target="https://www.daloopa.com/src/46662247" TargetMode="External"/><Relationship Id="rId4975" Type="http://schemas.openxmlformats.org/officeDocument/2006/relationships/hyperlink" Target="https://www.daloopa.com/src/2623990" TargetMode="External"/><Relationship Id="rId14569" Type="http://schemas.openxmlformats.org/officeDocument/2006/relationships/hyperlink" Target="https://www.daloopa.com/src/38422571" TargetMode="External"/><Relationship Id="rId498" Type="http://schemas.openxmlformats.org/officeDocument/2006/relationships/hyperlink" Target="https://www.daloopa.com/src/38384772" TargetMode="External"/><Relationship Id="rId2179" Type="http://schemas.openxmlformats.org/officeDocument/2006/relationships/hyperlink" Target="https://www.daloopa.com/src/66097047" TargetMode="External"/><Relationship Id="rId4628" Type="http://schemas.openxmlformats.org/officeDocument/2006/relationships/hyperlink" Target="https://www.daloopa.com/src/10334424" TargetMode="External"/><Relationship Id="rId17042" Type="http://schemas.openxmlformats.org/officeDocument/2006/relationships/hyperlink" Target="https://www.daloopa.com/src/95205052" TargetMode="External"/><Relationship Id="rId7101" Type="http://schemas.openxmlformats.org/officeDocument/2006/relationships/hyperlink" Target="https://www.daloopa.com/src/65388675" TargetMode="External"/><Relationship Id="rId13652" Type="http://schemas.openxmlformats.org/officeDocument/2006/relationships/hyperlink" Target="https://www.daloopa.com/src/65313316" TargetMode="External"/><Relationship Id="rId3711" Type="http://schemas.openxmlformats.org/officeDocument/2006/relationships/hyperlink" Target="https://www.daloopa.com/src/46661723" TargetMode="External"/><Relationship Id="rId13305" Type="http://schemas.openxmlformats.org/officeDocument/2006/relationships/hyperlink" Target="https://www.daloopa.com/src/53700603" TargetMode="External"/><Relationship Id="rId1262" Type="http://schemas.openxmlformats.org/officeDocument/2006/relationships/hyperlink" Target="https://www.daloopa.com/src/67053320" TargetMode="External"/><Relationship Id="rId16875" Type="http://schemas.openxmlformats.org/officeDocument/2006/relationships/hyperlink" Target="https://www.daloopa.com/src/95084262" TargetMode="External"/><Relationship Id="rId4485" Type="http://schemas.openxmlformats.org/officeDocument/2006/relationships/hyperlink" Target="https://www.daloopa.com/src/7982366" TargetMode="External"/><Relationship Id="rId6934" Type="http://schemas.openxmlformats.org/officeDocument/2006/relationships/hyperlink" Target="https://www.daloopa.com/src/801365" TargetMode="External"/><Relationship Id="rId14079" Type="http://schemas.openxmlformats.org/officeDocument/2006/relationships/hyperlink" Target="https://www.daloopa.com/document/23463551" TargetMode="External"/><Relationship Id="rId16528" Type="http://schemas.openxmlformats.org/officeDocument/2006/relationships/hyperlink" Target="https://www.daloopa.com/src/87384544" TargetMode="External"/><Relationship Id="rId4138" Type="http://schemas.openxmlformats.org/officeDocument/2006/relationships/hyperlink" Target="https://www.daloopa.com/src/46662007" TargetMode="External"/><Relationship Id="rId19001" Type="http://schemas.openxmlformats.org/officeDocument/2006/relationships/hyperlink" Target="https://www.daloopa.com/src/136728313" TargetMode="External"/><Relationship Id="rId10689" Type="http://schemas.openxmlformats.org/officeDocument/2006/relationships/hyperlink" Target="https://www.daloopa.com/src/38432964" TargetMode="External"/><Relationship Id="rId15611" Type="http://schemas.openxmlformats.org/officeDocument/2006/relationships/hyperlink" Target="https://www.daloopa.com/src/72219525" TargetMode="External"/><Relationship Id="rId13162" Type="http://schemas.openxmlformats.org/officeDocument/2006/relationships/hyperlink" Target="https://www.daloopa.com/src/38436966" TargetMode="External"/><Relationship Id="rId3221" Type="http://schemas.openxmlformats.org/officeDocument/2006/relationships/hyperlink" Target="https://marketplace.daloopa.com/text-fundamental?id=766216&amp;value=0.11699999999999999&amp;id=765951&amp;value=0.125&amp;" TargetMode="External"/><Relationship Id="rId6791" Type="http://schemas.openxmlformats.org/officeDocument/2006/relationships/hyperlink" Target="https://www.daloopa.com/src/10333951" TargetMode="External"/><Relationship Id="rId16385" Type="http://schemas.openxmlformats.org/officeDocument/2006/relationships/hyperlink" Target="https://www.daloopa.com/src/87386534" TargetMode="External"/><Relationship Id="rId18834" Type="http://schemas.openxmlformats.org/officeDocument/2006/relationships/hyperlink" Target="https://www.daloopa.com/src/125245312" TargetMode="External"/><Relationship Id="rId20031" Type="http://schemas.openxmlformats.org/officeDocument/2006/relationships/hyperlink" Target="https://www.daloopa.com/src/155399312" TargetMode="External"/><Relationship Id="rId8" Type="http://schemas.openxmlformats.org/officeDocument/2006/relationships/hyperlink" Target="https://www.daloopa.com/document/8165" TargetMode="External"/><Relationship Id="rId6444" Type="http://schemas.openxmlformats.org/officeDocument/2006/relationships/hyperlink" Target="https://www.daloopa.com/src/38156970" TargetMode="External"/><Relationship Id="rId16038" Type="http://schemas.openxmlformats.org/officeDocument/2006/relationships/hyperlink" Target="https://www.daloopa.com/src/78963142" TargetMode="External"/><Relationship Id="rId9667" Type="http://schemas.openxmlformats.org/officeDocument/2006/relationships/hyperlink" Target="https://www.daloopa.com/src/753153" TargetMode="External"/><Relationship Id="rId12995" Type="http://schemas.openxmlformats.org/officeDocument/2006/relationships/hyperlink" Target="https://www.daloopa.com/src/38441441" TargetMode="External"/><Relationship Id="rId12648" Type="http://schemas.openxmlformats.org/officeDocument/2006/relationships/hyperlink" Target="https://www.daloopa.com/document/23465099" TargetMode="External"/><Relationship Id="rId2707" Type="http://schemas.openxmlformats.org/officeDocument/2006/relationships/hyperlink" Target="https://www.daloopa.com/src/768396" TargetMode="External"/><Relationship Id="rId10199" Type="http://schemas.openxmlformats.org/officeDocument/2006/relationships/hyperlink" Target="https://www.daloopa.com/src/38383896" TargetMode="External"/><Relationship Id="rId15121" Type="http://schemas.openxmlformats.org/officeDocument/2006/relationships/hyperlink" Target="https://www.daloopa.com/src/38422838" TargetMode="External"/><Relationship Id="rId18691" Type="http://schemas.openxmlformats.org/officeDocument/2006/relationships/hyperlink" Target="https://www.daloopa.com/src/125247759" TargetMode="External"/><Relationship Id="rId8750" Type="http://schemas.openxmlformats.org/officeDocument/2006/relationships/hyperlink" Target="https://www.daloopa.com/src/774092" TargetMode="External"/><Relationship Id="rId11731" Type="http://schemas.openxmlformats.org/officeDocument/2006/relationships/hyperlink" Target="https://www.daloopa.com/src/46750117" TargetMode="External"/><Relationship Id="rId18344" Type="http://schemas.openxmlformats.org/officeDocument/2006/relationships/hyperlink" Target="https://www.daloopa.com/src/87514151" TargetMode="External"/><Relationship Id="rId8403" Type="http://schemas.openxmlformats.org/officeDocument/2006/relationships/hyperlink" Target="https://www.daloopa.com/src/800391" TargetMode="External"/><Relationship Id="rId14954" Type="http://schemas.openxmlformats.org/officeDocument/2006/relationships/hyperlink" Target="https://www.daloopa.com/src/38428254" TargetMode="External"/><Relationship Id="rId883" Type="http://schemas.openxmlformats.org/officeDocument/2006/relationships/hyperlink" Target="https://www.daloopa.com/src/18435919" TargetMode="External"/><Relationship Id="rId2564" Type="http://schemas.openxmlformats.org/officeDocument/2006/relationships/hyperlink" Target="https://www.daloopa.com/src/767833" TargetMode="External"/><Relationship Id="rId9177" Type="http://schemas.openxmlformats.org/officeDocument/2006/relationships/hyperlink" Target="https://www.daloopa.com/src/53637997" TargetMode="External"/><Relationship Id="rId12158" Type="http://schemas.openxmlformats.org/officeDocument/2006/relationships/hyperlink" Target="https://www.daloopa.com/document/10486306" TargetMode="External"/><Relationship Id="rId14607" Type="http://schemas.openxmlformats.org/officeDocument/2006/relationships/hyperlink" Target="https://www.daloopa.com/src/38421844" TargetMode="External"/><Relationship Id="rId536" Type="http://schemas.openxmlformats.org/officeDocument/2006/relationships/hyperlink" Target="https://www.daloopa.com/src/762302" TargetMode="External"/><Relationship Id="rId2217" Type="http://schemas.openxmlformats.org/officeDocument/2006/relationships/hyperlink" Target="https://www.daloopa.com/src/66097457" TargetMode="External"/><Relationship Id="rId5787" Type="http://schemas.openxmlformats.org/officeDocument/2006/relationships/hyperlink" Target="https://www.daloopa.com/src/800997" TargetMode="External"/><Relationship Id="rId8260" Type="http://schemas.openxmlformats.org/officeDocument/2006/relationships/hyperlink" Target="https://www.daloopa.com/src/800461" TargetMode="External"/><Relationship Id="rId11241" Type="http://schemas.openxmlformats.org/officeDocument/2006/relationships/hyperlink" Target="https://www.daloopa.com/src/814963" TargetMode="External"/><Relationship Id="rId1300" Type="http://schemas.openxmlformats.org/officeDocument/2006/relationships/hyperlink" Target="https://www.daloopa.com/src/762521" TargetMode="External"/><Relationship Id="rId4870" Type="http://schemas.openxmlformats.org/officeDocument/2006/relationships/hyperlink" Target="https://www.daloopa.com/src/815559" TargetMode="External"/><Relationship Id="rId14464" Type="http://schemas.openxmlformats.org/officeDocument/2006/relationships/hyperlink" Target="https://www.daloopa.com/src/19626363" TargetMode="External"/><Relationship Id="rId16913" Type="http://schemas.openxmlformats.org/officeDocument/2006/relationships/hyperlink" Target="https://www.daloopa.com/src/95084896" TargetMode="External"/><Relationship Id="rId4523" Type="http://schemas.openxmlformats.org/officeDocument/2006/relationships/hyperlink" Target="https://www.daloopa.com/src/2623615" TargetMode="External"/><Relationship Id="rId14117" Type="http://schemas.openxmlformats.org/officeDocument/2006/relationships/hyperlink" Target="https://www.daloopa.com/src/63129994" TargetMode="External"/><Relationship Id="rId393" Type="http://schemas.openxmlformats.org/officeDocument/2006/relationships/hyperlink" Target="https://www.daloopa.com/src/803231" TargetMode="External"/><Relationship Id="rId2074" Type="http://schemas.openxmlformats.org/officeDocument/2006/relationships/hyperlink" Target="https://www.daloopa.com/src/66096719" TargetMode="External"/><Relationship Id="rId7746" Type="http://schemas.openxmlformats.org/officeDocument/2006/relationships/hyperlink" Target="https://www.daloopa.com/src/10333868" TargetMode="External"/><Relationship Id="rId17687" Type="http://schemas.openxmlformats.org/officeDocument/2006/relationships/hyperlink" Target="https://www.daloopa.com/src/107859733" TargetMode="External"/><Relationship Id="rId5297" Type="http://schemas.openxmlformats.org/officeDocument/2006/relationships/hyperlink" Target="https://www.daloopa.com/src/815567" TargetMode="External"/><Relationship Id="rId10727" Type="http://schemas.openxmlformats.org/officeDocument/2006/relationships/hyperlink" Target="https://www.daloopa.com/src/38432986" TargetMode="External"/><Relationship Id="rId13200" Type="http://schemas.openxmlformats.org/officeDocument/2006/relationships/hyperlink" Target="https://www.daloopa.com/src/38438038" TargetMode="External"/><Relationship Id="rId16770" Type="http://schemas.openxmlformats.org/officeDocument/2006/relationships/hyperlink" Target="https://www.daloopa.com/src/87524409" TargetMode="External"/><Relationship Id="rId16423" Type="http://schemas.openxmlformats.org/officeDocument/2006/relationships/hyperlink" Target="https://www.daloopa.com/src/87513241" TargetMode="External"/><Relationship Id="rId19993" Type="http://schemas.openxmlformats.org/officeDocument/2006/relationships/hyperlink" Target="https://www.daloopa.com/src/155405751" TargetMode="External"/><Relationship Id="rId4380" Type="http://schemas.openxmlformats.org/officeDocument/2006/relationships/hyperlink" Target="https://www.daloopa.com/src/20995314" TargetMode="External"/><Relationship Id="rId19646" Type="http://schemas.openxmlformats.org/officeDocument/2006/relationships/hyperlink" Target="https://www.daloopa.com/src/155380832" TargetMode="External"/><Relationship Id="rId4033" Type="http://schemas.openxmlformats.org/officeDocument/2006/relationships/hyperlink" Target="https://www.daloopa.com/src/768075" TargetMode="External"/><Relationship Id="rId9705" Type="http://schemas.openxmlformats.org/officeDocument/2006/relationships/hyperlink" Target="https://www.daloopa.com/src/38163955" TargetMode="External"/><Relationship Id="rId10584" Type="http://schemas.openxmlformats.org/officeDocument/2006/relationships/hyperlink" Target="https://www.daloopa.com/src/49313239" TargetMode="External"/><Relationship Id="rId17197" Type="http://schemas.openxmlformats.org/officeDocument/2006/relationships/hyperlink" Target="https://www.daloopa.com/src/102520282" TargetMode="External"/><Relationship Id="rId7256" Type="http://schemas.openxmlformats.org/officeDocument/2006/relationships/hyperlink" Target="https://www.daloopa.com/src/65388682" TargetMode="External"/><Relationship Id="rId10237" Type="http://schemas.openxmlformats.org/officeDocument/2006/relationships/hyperlink" Target="https://www.daloopa.com/src/67086440" TargetMode="External"/><Relationship Id="rId15909" Type="http://schemas.openxmlformats.org/officeDocument/2006/relationships/hyperlink" Target="https://www.daloopa.com/src/78907271" TargetMode="External"/><Relationship Id="rId3866" Type="http://schemas.openxmlformats.org/officeDocument/2006/relationships/hyperlink" Target="https://www.daloopa.com/src/765913" TargetMode="External"/><Relationship Id="rId16280" Type="http://schemas.openxmlformats.org/officeDocument/2006/relationships/hyperlink" Target="https://www.daloopa.com/src/82366523" TargetMode="External"/><Relationship Id="rId3519" Type="http://schemas.openxmlformats.org/officeDocument/2006/relationships/hyperlink" Target="https://www.daloopa.com/src/14718980" TargetMode="External"/><Relationship Id="rId12890" Type="http://schemas.openxmlformats.org/officeDocument/2006/relationships/hyperlink" Target="https://www.daloopa.com/src/38439219" TargetMode="External"/><Relationship Id="rId9562" Type="http://schemas.openxmlformats.org/officeDocument/2006/relationships/hyperlink" Target="https://www.daloopa.com/src/46661086" TargetMode="External"/><Relationship Id="rId12543" Type="http://schemas.openxmlformats.org/officeDocument/2006/relationships/hyperlink" Target="https://www.daloopa.com/src/19689870" TargetMode="External"/><Relationship Id="rId19156" Type="http://schemas.openxmlformats.org/officeDocument/2006/relationships/hyperlink" Target="https://www.daloopa.com/src/136727067" TargetMode="External"/><Relationship Id="rId921" Type="http://schemas.openxmlformats.org/officeDocument/2006/relationships/hyperlink" Target="https://www.daloopa.com/src/18435231" TargetMode="External"/><Relationship Id="rId2602" Type="http://schemas.openxmlformats.org/officeDocument/2006/relationships/hyperlink" Target="https://www.daloopa.com/src/20177076" TargetMode="External"/><Relationship Id="rId9215" Type="http://schemas.openxmlformats.org/officeDocument/2006/relationships/hyperlink" Target="https://www.daloopa.com/src/748818" TargetMode="External"/><Relationship Id="rId10094" Type="http://schemas.openxmlformats.org/officeDocument/2006/relationships/hyperlink" Target="https://www.daloopa.com/src/32451130" TargetMode="External"/><Relationship Id="rId5825" Type="http://schemas.openxmlformats.org/officeDocument/2006/relationships/hyperlink" Target="https://www.daloopa.com/src/46664723" TargetMode="External"/><Relationship Id="rId15766" Type="http://schemas.openxmlformats.org/officeDocument/2006/relationships/hyperlink" Target="https://www.daloopa.com/src/78903028" TargetMode="External"/><Relationship Id="rId3376" Type="http://schemas.openxmlformats.org/officeDocument/2006/relationships/hyperlink" Target="https://www.daloopa.com/src/766516" TargetMode="External"/><Relationship Id="rId15419" Type="http://schemas.openxmlformats.org/officeDocument/2006/relationships/hyperlink" Target="https://www.daloopa.com/src/72221287" TargetMode="External"/><Relationship Id="rId18989" Type="http://schemas.openxmlformats.org/officeDocument/2006/relationships/hyperlink" Target="https://www.daloopa.com/src/136843083" TargetMode="External"/><Relationship Id="rId3029" Type="http://schemas.openxmlformats.org/officeDocument/2006/relationships/hyperlink" Target="https://www.daloopa.com/src/45569659" TargetMode="External"/><Relationship Id="rId6599" Type="http://schemas.openxmlformats.org/officeDocument/2006/relationships/hyperlink" Target="https://www.daloopa.com/src/38156981" TargetMode="External"/><Relationship Id="rId9072" Type="http://schemas.openxmlformats.org/officeDocument/2006/relationships/hyperlink" Target="https://www.daloopa.com/src/753810" TargetMode="External"/><Relationship Id="rId14502" Type="http://schemas.openxmlformats.org/officeDocument/2006/relationships/hyperlink" Target="https://www.daloopa.com/src/38422573" TargetMode="External"/><Relationship Id="rId12053" Type="http://schemas.openxmlformats.org/officeDocument/2006/relationships/hyperlink" Target="https://www.daloopa.com/src/19677959" TargetMode="External"/><Relationship Id="rId17725" Type="http://schemas.openxmlformats.org/officeDocument/2006/relationships/hyperlink" Target="https://www.daloopa.com/src/107922804" TargetMode="External"/><Relationship Id="rId431" Type="http://schemas.openxmlformats.org/officeDocument/2006/relationships/hyperlink" Target="https://marketplace.daloopa.com/text-fundamental?id=38463351&amp;value=10.2&amp;id=38463314&amp;value=11.6&amp;id=46752108&amp;value=14&amp;id=67085544&amp;value=16.1&amp;" TargetMode="External"/><Relationship Id="rId2112" Type="http://schemas.openxmlformats.org/officeDocument/2006/relationships/hyperlink" Target="https://marketplace.daloopa.com/text-fundamental?id=66096983&amp;value=36131&amp;id=66096830&amp;value=43969&amp;id=66096750&amp;value=47976&amp;id=66096738&amp;value=59175&amp;id=66096721&amp;value=67832&amp;id=66096711&amp;value=72596&amp;id=66096698&amp;value=76868&amp;id=66096642&amp;value=104668&amp;id=66096634&amp;value=129035&amp;id=67090568&amp;value=148146&amp;" TargetMode="External"/><Relationship Id="rId5682" Type="http://schemas.openxmlformats.org/officeDocument/2006/relationships/hyperlink" Target="https://www.daloopa.com/src/46750020" TargetMode="External"/><Relationship Id="rId15276" Type="http://schemas.openxmlformats.org/officeDocument/2006/relationships/hyperlink" Target="https://www.daloopa.com/src/38432619" TargetMode="External"/><Relationship Id="rId5335" Type="http://schemas.openxmlformats.org/officeDocument/2006/relationships/hyperlink" Target="https://www.daloopa.com/src/52279003" TargetMode="External"/><Relationship Id="rId18499" Type="http://schemas.openxmlformats.org/officeDocument/2006/relationships/hyperlink" Target="https://www.daloopa.com/src/114292553" TargetMode="External"/><Relationship Id="rId8558" Type="http://schemas.openxmlformats.org/officeDocument/2006/relationships/hyperlink" Target="https://www.daloopa.com/src/800583" TargetMode="External"/><Relationship Id="rId11886" Type="http://schemas.openxmlformats.org/officeDocument/2006/relationships/hyperlink" Target="https://www.daloopa.com/src/38460098" TargetMode="External"/><Relationship Id="rId1945" Type="http://schemas.openxmlformats.org/officeDocument/2006/relationships/hyperlink" Target="https://www.daloopa.com/src/53638566" TargetMode="External"/><Relationship Id="rId11539" Type="http://schemas.openxmlformats.org/officeDocument/2006/relationships/hyperlink" Target="https://www.daloopa.com/src/815143" TargetMode="External"/><Relationship Id="rId14012" Type="http://schemas.openxmlformats.org/officeDocument/2006/relationships/hyperlink" Target="https://www.daloopa.com/src/46664948" TargetMode="External"/><Relationship Id="rId17582" Type="http://schemas.openxmlformats.org/officeDocument/2006/relationships/hyperlink" Target="https://www.daloopa.com/src/107874790" TargetMode="External"/><Relationship Id="rId7641" Type="http://schemas.openxmlformats.org/officeDocument/2006/relationships/hyperlink" Target="https://www.daloopa.com/src/799991" TargetMode="External"/><Relationship Id="rId10622" Type="http://schemas.openxmlformats.org/officeDocument/2006/relationships/hyperlink" Target="https://www.daloopa.com/src/38974431" TargetMode="External"/><Relationship Id="rId17235" Type="http://schemas.openxmlformats.org/officeDocument/2006/relationships/hyperlink" Target="https://www.daloopa.com/src/102530337" TargetMode="External"/><Relationship Id="rId5192" Type="http://schemas.openxmlformats.org/officeDocument/2006/relationships/hyperlink" Target="https://www.daloopa.com/src/58838422" TargetMode="External"/><Relationship Id="rId3904" Type="http://schemas.openxmlformats.org/officeDocument/2006/relationships/hyperlink" Target="https://www.daloopa.com/src/67054492" TargetMode="External"/><Relationship Id="rId11396" Type="http://schemas.openxmlformats.org/officeDocument/2006/relationships/hyperlink" Target="https://www.daloopa.com/src/814911" TargetMode="External"/><Relationship Id="rId13845" Type="http://schemas.openxmlformats.org/officeDocument/2006/relationships/hyperlink" Target="https://www.daloopa.com/src/65315434" TargetMode="External"/><Relationship Id="rId1455" Type="http://schemas.openxmlformats.org/officeDocument/2006/relationships/hyperlink" Target="https://www.daloopa.com/src/766909" TargetMode="External"/><Relationship Id="rId8068" Type="http://schemas.openxmlformats.org/officeDocument/2006/relationships/hyperlink" Target="https://www.daloopa.com/src/750715" TargetMode="External"/><Relationship Id="rId11049" Type="http://schemas.openxmlformats.org/officeDocument/2006/relationships/hyperlink" Target="https://www.daloopa.com/src/752618" TargetMode="External"/><Relationship Id="rId1108" Type="http://schemas.openxmlformats.org/officeDocument/2006/relationships/hyperlink" Target="https://www.daloopa.com/document/23465099" TargetMode="External"/><Relationship Id="rId4678" Type="http://schemas.openxmlformats.org/officeDocument/2006/relationships/hyperlink" Target="https://www.daloopa.com/src/767045" TargetMode="External"/><Relationship Id="rId17092" Type="http://schemas.openxmlformats.org/officeDocument/2006/relationships/hyperlink" Target="https://www.daloopa.com/src/95188712" TargetMode="External"/><Relationship Id="rId19541" Type="http://schemas.openxmlformats.org/officeDocument/2006/relationships/hyperlink" Target="https://www.daloopa.com/src/145409655" TargetMode="External"/><Relationship Id="rId7151" Type="http://schemas.openxmlformats.org/officeDocument/2006/relationships/hyperlink" Target="https://www.daloopa.com/src/65388689" TargetMode="External"/><Relationship Id="rId9600" Type="http://schemas.openxmlformats.org/officeDocument/2006/relationships/hyperlink" Target="https://www.daloopa.com/src/749383" TargetMode="External"/><Relationship Id="rId10132" Type="http://schemas.openxmlformats.org/officeDocument/2006/relationships/hyperlink" Target="https://www.daloopa.com/src/749974" TargetMode="External"/><Relationship Id="rId15804" Type="http://schemas.openxmlformats.org/officeDocument/2006/relationships/hyperlink" Target="https://www.daloopa.com/src/78903717" TargetMode="External"/><Relationship Id="rId3761" Type="http://schemas.openxmlformats.org/officeDocument/2006/relationships/hyperlink" Target="https://www.daloopa.com/src/768200" TargetMode="External"/><Relationship Id="rId13355" Type="http://schemas.openxmlformats.org/officeDocument/2006/relationships/hyperlink" Target="https://www.daloopa.com/src/46751012" TargetMode="External"/><Relationship Id="rId3414" Type="http://schemas.openxmlformats.org/officeDocument/2006/relationships/hyperlink" Target="https://www.daloopa.com/src/762962" TargetMode="External"/><Relationship Id="rId6984" Type="http://schemas.openxmlformats.org/officeDocument/2006/relationships/hyperlink" Target="https://www.daloopa.com/src/7982480" TargetMode="External"/><Relationship Id="rId13008" Type="http://schemas.openxmlformats.org/officeDocument/2006/relationships/hyperlink" Target="https://www.daloopa.com/src/38441563" TargetMode="External"/><Relationship Id="rId16578" Type="http://schemas.openxmlformats.org/officeDocument/2006/relationships/hyperlink" Target="https://www.daloopa.com/src/87385964" TargetMode="External"/><Relationship Id="rId6637" Type="http://schemas.openxmlformats.org/officeDocument/2006/relationships/hyperlink" Target="https://www.daloopa.com/src/7982475" TargetMode="External"/><Relationship Id="rId19051" Type="http://schemas.openxmlformats.org/officeDocument/2006/relationships/hyperlink" Target="https://www.daloopa.com/src/136727489" TargetMode="External"/><Relationship Id="rId4188" Type="http://schemas.openxmlformats.org/officeDocument/2006/relationships/hyperlink" Target="https://www.daloopa.com/src/810531" TargetMode="External"/><Relationship Id="rId9110" Type="http://schemas.openxmlformats.org/officeDocument/2006/relationships/hyperlink" Target="https://www.daloopa.com/src/749351" TargetMode="External"/><Relationship Id="rId15661" Type="http://schemas.openxmlformats.org/officeDocument/2006/relationships/hyperlink" Target="https://www.daloopa.com/src/72286623" TargetMode="External"/><Relationship Id="rId5720" Type="http://schemas.openxmlformats.org/officeDocument/2006/relationships/hyperlink" Target="https://www.daloopa.com/src/19659425" TargetMode="External"/><Relationship Id="rId15314" Type="http://schemas.openxmlformats.org/officeDocument/2006/relationships/hyperlink" Target="https://www.daloopa.com/src/38433868" TargetMode="External"/><Relationship Id="rId18884" Type="http://schemas.openxmlformats.org/officeDocument/2006/relationships/hyperlink" Target="https://www.daloopa.com/src/125245647" TargetMode="External"/><Relationship Id="rId3271" Type="http://schemas.openxmlformats.org/officeDocument/2006/relationships/hyperlink" Target="https://www.daloopa.com/src/765067" TargetMode="External"/><Relationship Id="rId8943" Type="http://schemas.openxmlformats.org/officeDocument/2006/relationships/hyperlink" Target="https://www.daloopa.com/src/38162526" TargetMode="External"/><Relationship Id="rId18537" Type="http://schemas.openxmlformats.org/officeDocument/2006/relationships/hyperlink" Target="https://www.daloopa.com/src/114162390" TargetMode="External"/><Relationship Id="rId6494" Type="http://schemas.openxmlformats.org/officeDocument/2006/relationships/hyperlink" Target="https://www.daloopa.com/src/38157473" TargetMode="External"/><Relationship Id="rId11924" Type="http://schemas.openxmlformats.org/officeDocument/2006/relationships/hyperlink" Target="https://www.daloopa.com/src/19678693" TargetMode="External"/><Relationship Id="rId16088" Type="http://schemas.openxmlformats.org/officeDocument/2006/relationships/hyperlink" Target="https://www.daloopa.com/src/82321908" TargetMode="External"/><Relationship Id="rId6147" Type="http://schemas.openxmlformats.org/officeDocument/2006/relationships/hyperlink" Target="https://www.daloopa.com/src/801079" TargetMode="External"/><Relationship Id="rId12698" Type="http://schemas.openxmlformats.org/officeDocument/2006/relationships/hyperlink" Target="https://www.daloopa.com/src/19766027" TargetMode="External"/><Relationship Id="rId15171" Type="http://schemas.openxmlformats.org/officeDocument/2006/relationships/hyperlink" Target="https://www.daloopa.com/src/38429454" TargetMode="External"/><Relationship Id="rId17620" Type="http://schemas.openxmlformats.org/officeDocument/2006/relationships/hyperlink" Target="https://www.daloopa.com/src/107874954" TargetMode="External"/><Relationship Id="rId729" Type="http://schemas.openxmlformats.org/officeDocument/2006/relationships/hyperlink" Target="https://www.daloopa.com/src/63130926" TargetMode="External"/><Relationship Id="rId2757" Type="http://schemas.openxmlformats.org/officeDocument/2006/relationships/hyperlink" Target="https://www.daloopa.com/src/766236" TargetMode="External"/><Relationship Id="rId5230" Type="http://schemas.openxmlformats.org/officeDocument/2006/relationships/hyperlink" Target="https://www.daloopa.com/src/32451670" TargetMode="External"/><Relationship Id="rId11781" Type="http://schemas.openxmlformats.org/officeDocument/2006/relationships/hyperlink" Target="https://www.daloopa.com/src/1020345" TargetMode="External"/><Relationship Id="rId18394" Type="http://schemas.openxmlformats.org/officeDocument/2006/relationships/hyperlink" Target="https://www.daloopa.com/src/114174362" TargetMode="External"/><Relationship Id="rId1840" Type="http://schemas.openxmlformats.org/officeDocument/2006/relationships/hyperlink" Target="https://www.daloopa.com/src/46662046" TargetMode="External"/><Relationship Id="rId8453" Type="http://schemas.openxmlformats.org/officeDocument/2006/relationships/hyperlink" Target="https://www.daloopa.com/src/800464" TargetMode="External"/><Relationship Id="rId11434" Type="http://schemas.openxmlformats.org/officeDocument/2006/relationships/hyperlink" Target="https://www.daloopa.com/src/814954" TargetMode="External"/><Relationship Id="rId18047" Type="http://schemas.openxmlformats.org/officeDocument/2006/relationships/hyperlink" Target="https://www.daloopa.com/src/114278537" TargetMode="External"/><Relationship Id="rId8106" Type="http://schemas.openxmlformats.org/officeDocument/2006/relationships/hyperlink" Target="https://www.daloopa.com/src/7982438" TargetMode="External"/><Relationship Id="rId14657" Type="http://schemas.openxmlformats.org/officeDocument/2006/relationships/hyperlink" Target="https://www.daloopa.com/src/46751057" TargetMode="External"/><Relationship Id="rId4716" Type="http://schemas.openxmlformats.org/officeDocument/2006/relationships/hyperlink" Target="https://www.daloopa.com/src/764934" TargetMode="External"/><Relationship Id="rId17130" Type="http://schemas.openxmlformats.org/officeDocument/2006/relationships/hyperlink" Target="https://www.daloopa.com/src/102514742" TargetMode="External"/><Relationship Id="rId586" Type="http://schemas.openxmlformats.org/officeDocument/2006/relationships/hyperlink" Target="https://www.daloopa.com/src/45569575" TargetMode="External"/><Relationship Id="rId2267" Type="http://schemas.openxmlformats.org/officeDocument/2006/relationships/hyperlink" Target="https://www.daloopa.com/src/66097749" TargetMode="External"/><Relationship Id="rId239" Type="http://schemas.openxmlformats.org/officeDocument/2006/relationships/hyperlink" Target="https://www.daloopa.com/src/10335222" TargetMode="External"/><Relationship Id="rId7939" Type="http://schemas.openxmlformats.org/officeDocument/2006/relationships/hyperlink" Target="https://www.daloopa.com/src/750713" TargetMode="External"/><Relationship Id="rId13740" Type="http://schemas.openxmlformats.org/officeDocument/2006/relationships/hyperlink" Target="https://www.daloopa.com/src/65374110" TargetMode="External"/><Relationship Id="rId11291" Type="http://schemas.openxmlformats.org/officeDocument/2006/relationships/hyperlink" Target="https://www.daloopa.com/src/38385291" TargetMode="External"/><Relationship Id="rId16963" Type="http://schemas.openxmlformats.org/officeDocument/2006/relationships/hyperlink" Target="https://www.daloopa.com/src/95059373" TargetMode="External"/><Relationship Id="rId1350" Type="http://schemas.openxmlformats.org/officeDocument/2006/relationships/hyperlink" Target="https://www.daloopa.com/src/762974" TargetMode="External"/><Relationship Id="rId16616" Type="http://schemas.openxmlformats.org/officeDocument/2006/relationships/hyperlink" Target="https://www.daloopa.com/src/87386214" TargetMode="External"/><Relationship Id="rId1003" Type="http://schemas.openxmlformats.org/officeDocument/2006/relationships/hyperlink" Target="https://www.daloopa.com/src/67086558" TargetMode="External"/><Relationship Id="rId4573" Type="http://schemas.openxmlformats.org/officeDocument/2006/relationships/hyperlink" Target="https://www.daloopa.com/src/766503" TargetMode="External"/><Relationship Id="rId14167" Type="http://schemas.openxmlformats.org/officeDocument/2006/relationships/hyperlink" Target="https://www.daloopa.com/src/19607838" TargetMode="External"/><Relationship Id="rId19839" Type="http://schemas.openxmlformats.org/officeDocument/2006/relationships/hyperlink" Target="https://www.daloopa.com/src/155380722" TargetMode="External"/><Relationship Id="rId4226" Type="http://schemas.openxmlformats.org/officeDocument/2006/relationships/hyperlink" Target="https://www.daloopa.com/src/67048896" TargetMode="External"/><Relationship Id="rId7796" Type="http://schemas.openxmlformats.org/officeDocument/2006/relationships/hyperlink" Target="https://www.daloopa.com/src/4744416" TargetMode="External"/><Relationship Id="rId7449" Type="http://schemas.openxmlformats.org/officeDocument/2006/relationships/hyperlink" Target="https://www.daloopa.com/src/748169" TargetMode="External"/><Relationship Id="rId10777" Type="http://schemas.openxmlformats.org/officeDocument/2006/relationships/hyperlink" Target="https://www.daloopa.com/src/53641835" TargetMode="External"/><Relationship Id="rId13250" Type="http://schemas.openxmlformats.org/officeDocument/2006/relationships/hyperlink" Target="https://www.daloopa.com/src/38276572" TargetMode="External"/><Relationship Id="rId18922" Type="http://schemas.openxmlformats.org/officeDocument/2006/relationships/hyperlink" Target="https://www.daloopa.com/src/125349845" TargetMode="External"/><Relationship Id="rId16473" Type="http://schemas.openxmlformats.org/officeDocument/2006/relationships/hyperlink" Target="https://www.daloopa.com/src/87387674" TargetMode="External"/><Relationship Id="rId4083" Type="http://schemas.openxmlformats.org/officeDocument/2006/relationships/hyperlink" Target="https://www.daloopa.com/src/810726" TargetMode="External"/><Relationship Id="rId6532" Type="http://schemas.openxmlformats.org/officeDocument/2006/relationships/hyperlink" Target="https://www.daloopa.com/src/4744389" TargetMode="External"/><Relationship Id="rId16126" Type="http://schemas.openxmlformats.org/officeDocument/2006/relationships/hyperlink" Target="https://www.daloopa.com/src/82323171" TargetMode="External"/><Relationship Id="rId19696" Type="http://schemas.openxmlformats.org/officeDocument/2006/relationships/hyperlink" Target="https://www.daloopa.com/src/155380727" TargetMode="External"/><Relationship Id="rId9755" Type="http://schemas.openxmlformats.org/officeDocument/2006/relationships/hyperlink" Target="https://www.daloopa.com/src/67052039" TargetMode="External"/><Relationship Id="rId12736" Type="http://schemas.openxmlformats.org/officeDocument/2006/relationships/hyperlink" Target="https://www.daloopa.com/src/38439458" TargetMode="External"/><Relationship Id="rId19349" Type="http://schemas.openxmlformats.org/officeDocument/2006/relationships/hyperlink" Target="https://www.daloopa.com/src/145290795" TargetMode="External"/><Relationship Id="rId9408" Type="http://schemas.openxmlformats.org/officeDocument/2006/relationships/hyperlink" Target="https://www.daloopa.com/src/53637998" TargetMode="External"/><Relationship Id="rId10287" Type="http://schemas.openxmlformats.org/officeDocument/2006/relationships/hyperlink" Target="https://www.daloopa.com/src/2752219" TargetMode="External"/><Relationship Id="rId15959" Type="http://schemas.openxmlformats.org/officeDocument/2006/relationships/hyperlink" Target="https://www.daloopa.com/src/78962768" TargetMode="External"/><Relationship Id="rId3569" Type="http://schemas.openxmlformats.org/officeDocument/2006/relationships/hyperlink" Target="https://www.daloopa.com/src/67048626" TargetMode="External"/><Relationship Id="rId18432" Type="http://schemas.openxmlformats.org/officeDocument/2006/relationships/hyperlink" Target="https://www.daloopa.com/src/114159734" TargetMode="External"/><Relationship Id="rId6042" Type="http://schemas.openxmlformats.org/officeDocument/2006/relationships/hyperlink" Target="https://www.daloopa.com/src/801096" TargetMode="External"/><Relationship Id="rId12593" Type="http://schemas.openxmlformats.org/officeDocument/2006/relationships/hyperlink" Target="https://www.daloopa.com/document/23465099" TargetMode="External"/><Relationship Id="rId971" Type="http://schemas.openxmlformats.org/officeDocument/2006/relationships/hyperlink" Target="https://marketplace.daloopa.com/text-fundamental?id=18436418&amp;value=6394&amp;id=18436337&amp;value=1939&amp;id=18436281&amp;value=2165&amp;id=18436227&amp;value=2441&amp;id=45569610&amp;value=3176&amp;id=18436107&amp;value=9721&amp;id=18436026&amp;value=3102&amp;id=18435953&amp;value=3408&amp;id=18435916&amp;value=3698&amp;id=45569611&amp;value=3960&amp;id=18435855&amp;value=14168&amp;id=18435676&amp;value=4342&amp;id=18435593&amp;value=4676&amp;id=18435522&amp;value=4957&amp;id=45569612&amp;value=5235&amp;id=18435426&amp;value=19210&amp;id=18435282&amp;value=5556&amp;id=18435234&amp;value=6018&amp;id=18435151&amp;value=6572&amp;id=45569613&amp;value=7061&amp;id=18433847&amp;value=25207&amp;id=21047673&amp;value=7580&amp;id=32487247&amp;value=7917&amp;id=38461570&amp;value=8148&amp;id=46758859&amp;value=8123&amp;id=46750379&amp;value=31768&amp;id=53700525&amp;value=8410&amp;id=58884791&amp;value=8716&amp;id=63184242&amp;value=8903&amp;id=67095206&amp;value=9189&amp;id=67086558&amp;value=35218&amp;" TargetMode="External"/><Relationship Id="rId2652" Type="http://schemas.openxmlformats.org/officeDocument/2006/relationships/hyperlink" Target="https://www.daloopa.com/src/67053361" TargetMode="External"/><Relationship Id="rId9265" Type="http://schemas.openxmlformats.org/officeDocument/2006/relationships/hyperlink" Target="https://www.daloopa.com/src/749354" TargetMode="External"/><Relationship Id="rId12246" Type="http://schemas.openxmlformats.org/officeDocument/2006/relationships/hyperlink" Target="https://www.daloopa.com/src/19676850" TargetMode="External"/><Relationship Id="rId624" Type="http://schemas.openxmlformats.org/officeDocument/2006/relationships/hyperlink" Target="https://www.daloopa.com/src/38207838" TargetMode="External"/><Relationship Id="rId2305" Type="http://schemas.openxmlformats.org/officeDocument/2006/relationships/hyperlink" Target="https://www.daloopa.com/src/7982174" TargetMode="External"/><Relationship Id="rId5875" Type="http://schemas.openxmlformats.org/officeDocument/2006/relationships/hyperlink" Target="https://www.daloopa.com/src/38155593" TargetMode="External"/><Relationship Id="rId15469" Type="http://schemas.openxmlformats.org/officeDocument/2006/relationships/hyperlink" Target="https://www.daloopa.com/src/72222958" TargetMode="External"/><Relationship Id="rId17918" Type="http://schemas.openxmlformats.org/officeDocument/2006/relationships/hyperlink" Target="https://www.daloopa.com/src/114145991" TargetMode="External"/><Relationship Id="rId5528" Type="http://schemas.openxmlformats.org/officeDocument/2006/relationships/hyperlink" Target="https://www.daloopa.com/src/1033569" TargetMode="External"/><Relationship Id="rId3079" Type="http://schemas.openxmlformats.org/officeDocument/2006/relationships/hyperlink" Target="https://www.daloopa.com/src/767334" TargetMode="External"/><Relationship Id="rId8001" Type="http://schemas.openxmlformats.org/officeDocument/2006/relationships/hyperlink" Target="https://www.daloopa.com/src/4744423" TargetMode="External"/><Relationship Id="rId14552" Type="http://schemas.openxmlformats.org/officeDocument/2006/relationships/hyperlink" Target="https://marketplace.daloopa.com/text-fundamental?id=38422201&amp;value=14&amp;id=38422144&amp;value=14&amp;id=38422112&amp;value=644&amp;id=38422505&amp;value=783&amp;id=38422073&amp;value=727&amp;id=38422057&amp;value=971&amp;id=38422038&amp;value=1358&amp;id=38422515&amp;value=1629&amp;id=38422031&amp;value=1807&amp;id=38422020&amp;value=1985&amp;id=38421994&amp;value=2360&amp;id=38422539&amp;value=2390&amp;id=38421845&amp;value=2406&amp;id=38421825&amp;value=2401&amp;id=38421805&amp;value=3198&amp;id=38422571&amp;value=3233&amp;id=38421741&amp;value=3309&amp;id=38421667&amp;value=3791&amp;id=38402848&amp;value=5616&amp;id=38422584&amp;value=6265&amp;id=38402830&amp;value=6381&amp;id=38402822&amp;value=6681&amp;id=38402802&amp;value=8316&amp;id=38422614&amp;value=8376&amp;id=38402796&amp;value=25004&amp;id=38402779&amp;value=26204&amp;id=38402764&amp;value=27310&amp;id=38422635&amp;value=28875&amp;id=38402752&amp;value=28147&amp;id=38402721&amp;value=28787&amp;id=38402712&amp;value=29801&amp;id=38422647&amp;value=30437&amp;id=38402670&amp;value=28687&amp;id=38370039&amp;value=27613&amp;id=38973996&amp;value=26618&amp;id=46751055&amp;value=25866&amp;id=53700619&amp;value=23094&amp;id=58885116&amp;value=20426&amp;id=63184502&amp;value=18838&amp;" TargetMode="External"/><Relationship Id="rId481" Type="http://schemas.openxmlformats.org/officeDocument/2006/relationships/hyperlink" Target="https://www.daloopa.com/src/763737" TargetMode="External"/><Relationship Id="rId2162" Type="http://schemas.openxmlformats.org/officeDocument/2006/relationships/hyperlink" Target="https://www.daloopa.com/src/66097055" TargetMode="External"/><Relationship Id="rId4611" Type="http://schemas.openxmlformats.org/officeDocument/2006/relationships/hyperlink" Target="https://www.daloopa.com/src/810879" TargetMode="External"/><Relationship Id="rId14205" Type="http://schemas.openxmlformats.org/officeDocument/2006/relationships/hyperlink" Target="https://www.daloopa.com/src/19604515" TargetMode="External"/><Relationship Id="rId17775" Type="http://schemas.openxmlformats.org/officeDocument/2006/relationships/hyperlink" Target="https://www.daloopa.com/src/114153986" TargetMode="External"/><Relationship Id="rId134" Type="http://schemas.openxmlformats.org/officeDocument/2006/relationships/hyperlink" Target="https://www.daloopa.com/src/802850" TargetMode="External"/><Relationship Id="rId7834" Type="http://schemas.openxmlformats.org/officeDocument/2006/relationships/hyperlink" Target="https://www.daloopa.com/src/800061" TargetMode="External"/><Relationship Id="rId10815" Type="http://schemas.openxmlformats.org/officeDocument/2006/relationships/hyperlink" Target="https://www.daloopa.com/src/20995957" TargetMode="External"/><Relationship Id="rId17428" Type="http://schemas.openxmlformats.org/officeDocument/2006/relationships/hyperlink" Target="https://www.daloopa.com/src/102621725" TargetMode="External"/><Relationship Id="rId5385" Type="http://schemas.openxmlformats.org/officeDocument/2006/relationships/hyperlink" Target="https://www.daloopa.com/src/815653" TargetMode="External"/><Relationship Id="rId1995" Type="http://schemas.openxmlformats.org/officeDocument/2006/relationships/hyperlink" Target="https://www.daloopa.com/src/58838301" TargetMode="External"/><Relationship Id="rId5038" Type="http://schemas.openxmlformats.org/officeDocument/2006/relationships/hyperlink" Target="https://www.daloopa.com/src/815589" TargetMode="External"/><Relationship Id="rId11589" Type="http://schemas.openxmlformats.org/officeDocument/2006/relationships/hyperlink" Target="https://www.daloopa.com/src/814976" TargetMode="External"/><Relationship Id="rId1648" Type="http://schemas.openxmlformats.org/officeDocument/2006/relationships/hyperlink" Target="https://www.daloopa.com/src/795205" TargetMode="External"/><Relationship Id="rId14062" Type="http://schemas.openxmlformats.org/officeDocument/2006/relationships/hyperlink" Target="https://www.daloopa.com/src/19604878" TargetMode="External"/><Relationship Id="rId16511" Type="http://schemas.openxmlformats.org/officeDocument/2006/relationships/hyperlink" Target="https://www.daloopa.com/src/87512624" TargetMode="External"/><Relationship Id="rId4121" Type="http://schemas.openxmlformats.org/officeDocument/2006/relationships/hyperlink" Target="https://www.daloopa.com/src/810718" TargetMode="External"/><Relationship Id="rId19734" Type="http://schemas.openxmlformats.org/officeDocument/2006/relationships/hyperlink" Target="https://www.daloopa.com/src/155506676" TargetMode="External"/><Relationship Id="rId7691" Type="http://schemas.openxmlformats.org/officeDocument/2006/relationships/hyperlink" Target="https://www.daloopa.com/src/833415" TargetMode="External"/><Relationship Id="rId10672" Type="http://schemas.openxmlformats.org/officeDocument/2006/relationships/hyperlink" Target="https://www.daloopa.com/src/38434621" TargetMode="External"/><Relationship Id="rId17285" Type="http://schemas.openxmlformats.org/officeDocument/2006/relationships/hyperlink" Target="https://www.daloopa.com/src/102525785" TargetMode="External"/><Relationship Id="rId7344" Type="http://schemas.openxmlformats.org/officeDocument/2006/relationships/hyperlink" Target="https://www.daloopa.com/src/19666842" TargetMode="External"/><Relationship Id="rId10325" Type="http://schemas.openxmlformats.org/officeDocument/2006/relationships/hyperlink" Target="https://www.daloopa.com/src/38432064" TargetMode="External"/><Relationship Id="rId13895" Type="http://schemas.openxmlformats.org/officeDocument/2006/relationships/hyperlink" Target="https://www.daloopa.com/src/67093546" TargetMode="External"/><Relationship Id="rId3954" Type="http://schemas.openxmlformats.org/officeDocument/2006/relationships/hyperlink" Target="https://www.daloopa.com/src/767513" TargetMode="External"/><Relationship Id="rId13548" Type="http://schemas.openxmlformats.org/officeDocument/2006/relationships/hyperlink" Target="https://www.daloopa.com/document/23465099" TargetMode="External"/><Relationship Id="rId3607" Type="http://schemas.openxmlformats.org/officeDocument/2006/relationships/hyperlink" Target="https://www.daloopa.com/src/767661" TargetMode="External"/><Relationship Id="rId11099" Type="http://schemas.openxmlformats.org/officeDocument/2006/relationships/hyperlink" Target="https://www.daloopa.com/src/748898" TargetMode="External"/><Relationship Id="rId16021" Type="http://schemas.openxmlformats.org/officeDocument/2006/relationships/hyperlink" Target="https://www.daloopa.com/src/78903847" TargetMode="External"/><Relationship Id="rId19591" Type="http://schemas.openxmlformats.org/officeDocument/2006/relationships/hyperlink" Target="https://www.daloopa.com/src/145409595" TargetMode="External"/><Relationship Id="rId1158" Type="http://schemas.openxmlformats.org/officeDocument/2006/relationships/hyperlink" Target="https://www.daloopa.com/src/67086563" TargetMode="External"/><Relationship Id="rId9650" Type="http://schemas.openxmlformats.org/officeDocument/2006/relationships/hyperlink" Target="https://www.daloopa.com/src/63129162" TargetMode="External"/><Relationship Id="rId19244" Type="http://schemas.openxmlformats.org/officeDocument/2006/relationships/hyperlink" Target="https://www.daloopa.com/src/136843084" TargetMode="External"/><Relationship Id="rId9303" Type="http://schemas.openxmlformats.org/officeDocument/2006/relationships/hyperlink" Target="https://www.daloopa.com/src/753090" TargetMode="External"/><Relationship Id="rId12631" Type="http://schemas.openxmlformats.org/officeDocument/2006/relationships/hyperlink" Target="https://www.daloopa.com/src/19766399" TargetMode="External"/><Relationship Id="rId10182" Type="http://schemas.openxmlformats.org/officeDocument/2006/relationships/hyperlink" Target="https://www.daloopa.com/src/750443" TargetMode="External"/><Relationship Id="rId15854" Type="http://schemas.openxmlformats.org/officeDocument/2006/relationships/hyperlink" Target="https://www.daloopa.com/src/78898762" TargetMode="External"/><Relationship Id="rId5913" Type="http://schemas.openxmlformats.org/officeDocument/2006/relationships/hyperlink" Target="https://www.daloopa.com/src/20995917" TargetMode="External"/><Relationship Id="rId15507" Type="http://schemas.openxmlformats.org/officeDocument/2006/relationships/hyperlink" Target="https://www.daloopa.com/src/72218655" TargetMode="External"/><Relationship Id="rId3464" Type="http://schemas.openxmlformats.org/officeDocument/2006/relationships/hyperlink" Target="https://www.daloopa.com/src/4744545" TargetMode="External"/><Relationship Id="rId13058" Type="http://schemas.openxmlformats.org/officeDocument/2006/relationships/hyperlink" Target="https://www.daloopa.com/src/38442018" TargetMode="External"/><Relationship Id="rId3117" Type="http://schemas.openxmlformats.org/officeDocument/2006/relationships/hyperlink" Target="https://www.daloopa.com/src/768150" TargetMode="External"/><Relationship Id="rId6687" Type="http://schemas.openxmlformats.org/officeDocument/2006/relationships/hyperlink" Target="https://www.daloopa.com/src/10333500" TargetMode="External"/><Relationship Id="rId9160" Type="http://schemas.openxmlformats.org/officeDocument/2006/relationships/hyperlink" Target="https://www.daloopa.com/src/749862" TargetMode="External"/><Relationship Id="rId12141" Type="http://schemas.openxmlformats.org/officeDocument/2006/relationships/hyperlink" Target="https://www.daloopa.com/src/19677774" TargetMode="External"/><Relationship Id="rId2200" Type="http://schemas.openxmlformats.org/officeDocument/2006/relationships/hyperlink" Target="https://www.daloopa.com/src/66097433" TargetMode="External"/><Relationship Id="rId17813" Type="http://schemas.openxmlformats.org/officeDocument/2006/relationships/hyperlink" Target="https://www.daloopa.com/src/114284941" TargetMode="External"/><Relationship Id="rId5770" Type="http://schemas.openxmlformats.org/officeDocument/2006/relationships/hyperlink" Target="https://www.daloopa.com/src/38464893" TargetMode="External"/><Relationship Id="rId15364" Type="http://schemas.openxmlformats.org/officeDocument/2006/relationships/hyperlink" Target="https://www.daloopa.com/src/38433110" TargetMode="External"/><Relationship Id="rId5423" Type="http://schemas.openxmlformats.org/officeDocument/2006/relationships/hyperlink" Target="https://www.daloopa.com/src/63130731" TargetMode="External"/><Relationship Id="rId8993" Type="http://schemas.openxmlformats.org/officeDocument/2006/relationships/hyperlink" Target="https://www.daloopa.com/src/748361" TargetMode="External"/><Relationship Id="rId11974" Type="http://schemas.openxmlformats.org/officeDocument/2006/relationships/hyperlink" Target="https://www.daloopa.com/src/19673538" TargetMode="External"/><Relationship Id="rId15017" Type="http://schemas.openxmlformats.org/officeDocument/2006/relationships/hyperlink" Target="https://www.daloopa.com/src/45569840" TargetMode="External"/><Relationship Id="rId18587" Type="http://schemas.openxmlformats.org/officeDocument/2006/relationships/hyperlink" Target="https://www.daloopa.com/src/114296735" TargetMode="External"/><Relationship Id="rId8646" Type="http://schemas.openxmlformats.org/officeDocument/2006/relationships/hyperlink" Target="https://www.daloopa.com/src/765995" TargetMode="External"/><Relationship Id="rId11627" Type="http://schemas.openxmlformats.org/officeDocument/2006/relationships/hyperlink" Target="https://www.daloopa.com/src/815076" TargetMode="External"/><Relationship Id="rId6197" Type="http://schemas.openxmlformats.org/officeDocument/2006/relationships/hyperlink" Target="https://www.daloopa.com/src/810498" TargetMode="External"/><Relationship Id="rId14100" Type="http://schemas.openxmlformats.org/officeDocument/2006/relationships/hyperlink" Target="https://www.daloopa.com/src/19605768" TargetMode="External"/><Relationship Id="rId17670" Type="http://schemas.openxmlformats.org/officeDocument/2006/relationships/hyperlink" Target="https://www.daloopa.com/src/107875230" TargetMode="External"/><Relationship Id="rId4909" Type="http://schemas.openxmlformats.org/officeDocument/2006/relationships/hyperlink" Target="https://www.daloopa.com/src/815601" TargetMode="External"/><Relationship Id="rId17323" Type="http://schemas.openxmlformats.org/officeDocument/2006/relationships/hyperlink" Target="https://www.daloopa.com/src/102518295" TargetMode="External"/><Relationship Id="rId779" Type="http://schemas.openxmlformats.org/officeDocument/2006/relationships/hyperlink" Target="https://www.daloopa.com/src/762607" TargetMode="External"/><Relationship Id="rId5280" Type="http://schemas.openxmlformats.org/officeDocument/2006/relationships/hyperlink" Target="https://www.daloopa.com/src/45569754" TargetMode="External"/><Relationship Id="rId10710" Type="http://schemas.openxmlformats.org/officeDocument/2006/relationships/hyperlink" Target="https://www.daloopa.com/src/38433957" TargetMode="External"/><Relationship Id="rId13933" Type="http://schemas.openxmlformats.org/officeDocument/2006/relationships/hyperlink" Target="https://www.daloopa.com/src/67093478" TargetMode="External"/><Relationship Id="rId18097" Type="http://schemas.openxmlformats.org/officeDocument/2006/relationships/hyperlink" Target="https://www.daloopa.com/src/114299908" TargetMode="External"/><Relationship Id="rId1890" Type="http://schemas.openxmlformats.org/officeDocument/2006/relationships/hyperlink" Target="https://www.daloopa.com/src/32451444" TargetMode="External"/><Relationship Id="rId8156" Type="http://schemas.openxmlformats.org/officeDocument/2006/relationships/hyperlink" Target="https://www.daloopa.com/src/2623300" TargetMode="External"/><Relationship Id="rId11484" Type="http://schemas.openxmlformats.org/officeDocument/2006/relationships/hyperlink" Target="https://www.daloopa.com/src/7982537" TargetMode="External"/><Relationship Id="rId1543" Type="http://schemas.openxmlformats.org/officeDocument/2006/relationships/hyperlink" Target="https://www.daloopa.com/src/766445" TargetMode="External"/><Relationship Id="rId11137" Type="http://schemas.openxmlformats.org/officeDocument/2006/relationships/hyperlink" Target="https://www.daloopa.com/src/14719054" TargetMode="External"/><Relationship Id="rId16809" Type="http://schemas.openxmlformats.org/officeDocument/2006/relationships/hyperlink" Target="https://www.daloopa.com/src/95188469" TargetMode="External"/><Relationship Id="rId4766" Type="http://schemas.openxmlformats.org/officeDocument/2006/relationships/hyperlink" Target="https://www.daloopa.com/src/764936" TargetMode="External"/><Relationship Id="rId17180" Type="http://schemas.openxmlformats.org/officeDocument/2006/relationships/hyperlink" Target="https://www.daloopa.com/src/102516985" TargetMode="External"/><Relationship Id="rId4419" Type="http://schemas.openxmlformats.org/officeDocument/2006/relationships/hyperlink" Target="https://www.daloopa.com/src/810892" TargetMode="External"/><Relationship Id="rId7989" Type="http://schemas.openxmlformats.org/officeDocument/2006/relationships/hyperlink" Target="https://www.daloopa.com/src/750496" TargetMode="External"/><Relationship Id="rId10220" Type="http://schemas.openxmlformats.org/officeDocument/2006/relationships/hyperlink" Target="https://www.daloopa.com/src/2752191" TargetMode="External"/><Relationship Id="rId289" Type="http://schemas.openxmlformats.org/officeDocument/2006/relationships/hyperlink" Target="https://www.daloopa.com/document/23463551" TargetMode="External"/><Relationship Id="rId13790" Type="http://schemas.openxmlformats.org/officeDocument/2006/relationships/hyperlink" Target="https://www.daloopa.com/src/65315438" TargetMode="External"/><Relationship Id="rId13443" Type="http://schemas.openxmlformats.org/officeDocument/2006/relationships/hyperlink" Target="https://www.daloopa.com/document/23465099" TargetMode="External"/><Relationship Id="rId1053" Type="http://schemas.openxmlformats.org/officeDocument/2006/relationships/hyperlink" Target="https://www.daloopa.com/src/67086560" TargetMode="External"/><Relationship Id="rId3502" Type="http://schemas.openxmlformats.org/officeDocument/2006/relationships/hyperlink" Target="https://www.daloopa.com/src/810669" TargetMode="External"/><Relationship Id="rId16666" Type="http://schemas.openxmlformats.org/officeDocument/2006/relationships/hyperlink" Target="https://www.daloopa.com/src/87514522" TargetMode="External"/><Relationship Id="rId6725" Type="http://schemas.openxmlformats.org/officeDocument/2006/relationships/hyperlink" Target="https://www.daloopa.com/src/800901" TargetMode="External"/><Relationship Id="rId16319" Type="http://schemas.openxmlformats.org/officeDocument/2006/relationships/hyperlink" Target="https://www.daloopa.com/src/82364296" TargetMode="External"/><Relationship Id="rId19889" Type="http://schemas.openxmlformats.org/officeDocument/2006/relationships/hyperlink" Target="https://www.daloopa.com/src/155391905" TargetMode="External"/><Relationship Id="rId4276" Type="http://schemas.openxmlformats.org/officeDocument/2006/relationships/hyperlink" Target="https://www.daloopa.com/src/63130832" TargetMode="External"/><Relationship Id="rId9948" Type="http://schemas.openxmlformats.org/officeDocument/2006/relationships/hyperlink" Target="https://www.daloopa.com/src/38165808" TargetMode="External"/><Relationship Id="rId7499" Type="http://schemas.openxmlformats.org/officeDocument/2006/relationships/hyperlink" Target="https://www.daloopa.com/src/748741" TargetMode="External"/><Relationship Id="rId12929" Type="http://schemas.openxmlformats.org/officeDocument/2006/relationships/hyperlink" Target="https://www.daloopa.com/src/38440050" TargetMode="External"/><Relationship Id="rId15402" Type="http://schemas.openxmlformats.org/officeDocument/2006/relationships/hyperlink" Target="https://www.daloopa.com/src/72221487" TargetMode="External"/><Relationship Id="rId18972" Type="http://schemas.openxmlformats.org/officeDocument/2006/relationships/hyperlink" Target="https://www.daloopa.com/src/136740934" TargetMode="External"/><Relationship Id="rId3012" Type="http://schemas.openxmlformats.org/officeDocument/2006/relationships/hyperlink" Target="https://www.daloopa.com/src/768126" TargetMode="External"/><Relationship Id="rId6582" Type="http://schemas.openxmlformats.org/officeDocument/2006/relationships/hyperlink" Target="https://www.daloopa.com/src/1340318" TargetMode="External"/><Relationship Id="rId16176" Type="http://schemas.openxmlformats.org/officeDocument/2006/relationships/hyperlink" Target="https://www.daloopa.com/src/82319394" TargetMode="External"/><Relationship Id="rId18625" Type="http://schemas.openxmlformats.org/officeDocument/2006/relationships/hyperlink" Target="https://www.daloopa.com/src/70848869" TargetMode="External"/><Relationship Id="rId6235" Type="http://schemas.openxmlformats.org/officeDocument/2006/relationships/hyperlink" Target="https://www.daloopa.com/src/38157470" TargetMode="External"/><Relationship Id="rId12786" Type="http://schemas.openxmlformats.org/officeDocument/2006/relationships/hyperlink" Target="https://www.daloopa.com/src/38439857" TargetMode="External"/><Relationship Id="rId19399" Type="http://schemas.openxmlformats.org/officeDocument/2006/relationships/hyperlink" Target="https://www.daloopa.com/src/145272504" TargetMode="External"/><Relationship Id="rId2845" Type="http://schemas.openxmlformats.org/officeDocument/2006/relationships/hyperlink" Target="https://www.daloopa.com/src/767711" TargetMode="External"/><Relationship Id="rId9458" Type="http://schemas.openxmlformats.org/officeDocument/2006/relationships/hyperlink" Target="https://www.daloopa.com/src/38383844" TargetMode="External"/><Relationship Id="rId12439" Type="http://schemas.openxmlformats.org/officeDocument/2006/relationships/hyperlink" Target="https://www.daloopa.com/src/19677509" TargetMode="External"/><Relationship Id="rId817" Type="http://schemas.openxmlformats.org/officeDocument/2006/relationships/hyperlink" Target="https://www.daloopa.com/src/762482" TargetMode="External"/><Relationship Id="rId18482" Type="http://schemas.openxmlformats.org/officeDocument/2006/relationships/hyperlink" Target="https://www.daloopa.com/src/114146139" TargetMode="External"/><Relationship Id="rId8541" Type="http://schemas.openxmlformats.org/officeDocument/2006/relationships/hyperlink" Target="https://www.daloopa.com/src/802794" TargetMode="External"/><Relationship Id="rId18135" Type="http://schemas.openxmlformats.org/officeDocument/2006/relationships/hyperlink" Target="https://www.daloopa.com/src/114261154" TargetMode="External"/><Relationship Id="rId6092" Type="http://schemas.openxmlformats.org/officeDocument/2006/relationships/hyperlink" Target="https://www.daloopa.com/src/801134" TargetMode="External"/><Relationship Id="rId11522" Type="http://schemas.openxmlformats.org/officeDocument/2006/relationships/hyperlink" Target="https://www.daloopa.com/src/814914" TargetMode="External"/><Relationship Id="rId14745" Type="http://schemas.openxmlformats.org/officeDocument/2006/relationships/hyperlink" Target="https://www.daloopa.com/src/38422204" TargetMode="External"/><Relationship Id="rId4804" Type="http://schemas.openxmlformats.org/officeDocument/2006/relationships/hyperlink" Target="https://www.daloopa.com/src/38385329" TargetMode="External"/><Relationship Id="rId12296" Type="http://schemas.openxmlformats.org/officeDocument/2006/relationships/hyperlink" Target="https://www.daloopa.com/src/67089425" TargetMode="External"/><Relationship Id="rId17968" Type="http://schemas.openxmlformats.org/officeDocument/2006/relationships/hyperlink" Target="https://www.daloopa.com/src/114162327" TargetMode="External"/><Relationship Id="rId674" Type="http://schemas.openxmlformats.org/officeDocument/2006/relationships/hyperlink" Target="https://www.daloopa.com/src/2623636" TargetMode="External"/><Relationship Id="rId2355" Type="http://schemas.openxmlformats.org/officeDocument/2006/relationships/hyperlink" Target="https://www.daloopa.com/src/2623546" TargetMode="External"/><Relationship Id="rId327" Type="http://schemas.openxmlformats.org/officeDocument/2006/relationships/hyperlink" Target="https://www.daloopa.com/src/58838359" TargetMode="External"/><Relationship Id="rId2008" Type="http://schemas.openxmlformats.org/officeDocument/2006/relationships/hyperlink" Target="https://marketplace.daloopa.com/text-fundamental?id=795336&amp;value=82&amp;id=795346&amp;value=-7&amp;id=795286&amp;value=-41&amp;id=795276&amp;value=239&amp;id=38171664&amp;value=274&amp;id=795266&amp;value=108&amp;id=795256&amp;value=-126&amp;id=795246&amp;value=-437&amp;id=795236&amp;value=214&amp;id=38171602&amp;value=-241&amp;id=795214&amp;value=-57&amp;id=795204&amp;value=92&amp;id=795188&amp;value=79&amp;id=795172&amp;value=482&amp;id=38171541&amp;value=596&amp;id=795156&amp;value=513&amp;id=795147&amp;value=857&amp;id=795138&amp;value=252&amp;id=795096&amp;value=749&amp;id=38171487&amp;value=2371&amp;id=795075&amp;value=724&amp;id=795062&amp;value=197&amp;id=795031&amp;value=256&amp;id=794988&amp;value=1856&amp;id=38171404&amp;value=3033&amp;id=794976&amp;value=1629&amp;id=794957&amp;value=2534&amp;id=794939&amp;value=2883&amp;id=794931&amp;value=3027&amp;id=38171351&amp;value=10073&amp;id=795050&amp;value=3561&amp;id=794882&amp;value=2625&amp;id=1340413&amp;value=2134&amp;id=2623515&amp;value=3268&amp;id=38171306&amp;value=11588&amp;id=4744528&amp;value=2535&amp;id=7982418&amp;value=5243&amp;id=10335159&amp;value=6331&amp;id=14719026&amp;value=7222&amp;id=14719033&amp;value=21331&amp;id=20996138&amp;value=8107&amp;id=32451445&amp;value=7778&amp;id=38384895&amp;value=3156&amp;id=46662049&amp;value=14323&amp;id=46664907&amp;value=33364&amp;id=53638564&amp;value=-3844&amp;id=58838295&amp;value=-2028&amp;id=63130302&amp;value=2872&amp;id=67047835&amp;value=278&amp;id=67052103&amp;value=-2722&amp;" TargetMode="External"/><Relationship Id="rId5578" Type="http://schemas.openxmlformats.org/officeDocument/2006/relationships/hyperlink" Target="https://www.daloopa.com/src/14825140" TargetMode="External"/><Relationship Id="rId8051" Type="http://schemas.openxmlformats.org/officeDocument/2006/relationships/hyperlink" Target="https://www.daloopa.com/src/1340335" TargetMode="External"/><Relationship Id="rId11032" Type="http://schemas.openxmlformats.org/officeDocument/2006/relationships/hyperlink" Target="https://www.daloopa.com/document/23463551" TargetMode="External"/><Relationship Id="rId4661" Type="http://schemas.openxmlformats.org/officeDocument/2006/relationships/hyperlink" Target="https://www.daloopa.com/src/767695" TargetMode="External"/><Relationship Id="rId14255" Type="http://schemas.openxmlformats.org/officeDocument/2006/relationships/hyperlink" Target="https://www.daloopa.com/src/19604724" TargetMode="External"/><Relationship Id="rId16704" Type="http://schemas.openxmlformats.org/officeDocument/2006/relationships/hyperlink" Target="https://www.daloopa.com/src/87524428" TargetMode="External"/><Relationship Id="rId4314" Type="http://schemas.openxmlformats.org/officeDocument/2006/relationships/hyperlink" Target="https://www.daloopa.com/src/45569702" TargetMode="External"/><Relationship Id="rId19927" Type="http://schemas.openxmlformats.org/officeDocument/2006/relationships/hyperlink" Target="https://www.daloopa.com/src/155396014" TargetMode="External"/><Relationship Id="rId184" Type="http://schemas.openxmlformats.org/officeDocument/2006/relationships/hyperlink" Target="https://www.daloopa.com/src/803078" TargetMode="External"/><Relationship Id="rId7884" Type="http://schemas.openxmlformats.org/officeDocument/2006/relationships/hyperlink" Target="https://www.daloopa.com/src/752026" TargetMode="External"/><Relationship Id="rId10865" Type="http://schemas.openxmlformats.org/officeDocument/2006/relationships/hyperlink" Target="https://www.daloopa.com/src/20995956" TargetMode="External"/><Relationship Id="rId17478" Type="http://schemas.openxmlformats.org/officeDocument/2006/relationships/hyperlink" Target="https://www.daloopa.com/src/107859738" TargetMode="External"/><Relationship Id="rId5088" Type="http://schemas.openxmlformats.org/officeDocument/2006/relationships/hyperlink" Target="https://www.daloopa.com/src/815440" TargetMode="External"/><Relationship Id="rId7537" Type="http://schemas.openxmlformats.org/officeDocument/2006/relationships/hyperlink" Target="https://www.daloopa.com/src/752688" TargetMode="External"/><Relationship Id="rId10518" Type="http://schemas.openxmlformats.org/officeDocument/2006/relationships/hyperlink" Target="https://www.daloopa.com/src/38432324" TargetMode="External"/><Relationship Id="rId16561" Type="http://schemas.openxmlformats.org/officeDocument/2006/relationships/hyperlink" Target="https://www.daloopa.com/src/87385891" TargetMode="External"/><Relationship Id="rId1698" Type="http://schemas.openxmlformats.org/officeDocument/2006/relationships/hyperlink" Target="https://www.daloopa.com/src/795238" TargetMode="External"/><Relationship Id="rId6620" Type="http://schemas.openxmlformats.org/officeDocument/2006/relationships/hyperlink" Target="https://www.daloopa.com/src/800975" TargetMode="External"/><Relationship Id="rId16214" Type="http://schemas.openxmlformats.org/officeDocument/2006/relationships/hyperlink" Target="https://www.daloopa.com/src/82320534" TargetMode="External"/><Relationship Id="rId4171" Type="http://schemas.openxmlformats.org/officeDocument/2006/relationships/hyperlink" Target="https://www.daloopa.com/src/1340437" TargetMode="External"/><Relationship Id="rId19784" Type="http://schemas.openxmlformats.org/officeDocument/2006/relationships/hyperlink" Target="https://www.daloopa.com/src/155385910" TargetMode="External"/><Relationship Id="rId57" Type="http://schemas.openxmlformats.org/officeDocument/2006/relationships/hyperlink" Target="https://www.daloopa.com/document/204820" TargetMode="External"/><Relationship Id="rId7394" Type="http://schemas.openxmlformats.org/officeDocument/2006/relationships/hyperlink" Target="https://www.daloopa.com/src/749003" TargetMode="External"/><Relationship Id="rId9843" Type="http://schemas.openxmlformats.org/officeDocument/2006/relationships/hyperlink" Target="https://www.daloopa.com/src/38383859" TargetMode="External"/><Relationship Id="rId12824" Type="http://schemas.openxmlformats.org/officeDocument/2006/relationships/hyperlink" Target="https://www.daloopa.com/src/67090285" TargetMode="External"/><Relationship Id="rId19437" Type="http://schemas.openxmlformats.org/officeDocument/2006/relationships/hyperlink" Target="https://www.daloopa.com/src/145266117" TargetMode="External"/><Relationship Id="rId7047" Type="http://schemas.openxmlformats.org/officeDocument/2006/relationships/hyperlink" Target="https://www.daloopa.com/src/65388688" TargetMode="External"/><Relationship Id="rId10375" Type="http://schemas.openxmlformats.org/officeDocument/2006/relationships/hyperlink" Target="https://www.daloopa.com/src/38431821" TargetMode="External"/><Relationship Id="rId10028" Type="http://schemas.openxmlformats.org/officeDocument/2006/relationships/hyperlink" Target="https://www.daloopa.com/src/749975" TargetMode="External"/><Relationship Id="rId13598" Type="http://schemas.openxmlformats.org/officeDocument/2006/relationships/hyperlink" Target="https://www.daloopa.com/src/67090629" TargetMode="External"/><Relationship Id="rId18520" Type="http://schemas.openxmlformats.org/officeDocument/2006/relationships/hyperlink" Target="https://www.daloopa.com/src/114175057" TargetMode="External"/><Relationship Id="rId3657" Type="http://schemas.openxmlformats.org/officeDocument/2006/relationships/hyperlink" Target="https://www.daloopa.com/src/764834" TargetMode="External"/><Relationship Id="rId16071" Type="http://schemas.openxmlformats.org/officeDocument/2006/relationships/hyperlink" Target="https://www.daloopa.com/src/82363370" TargetMode="External"/><Relationship Id="rId6130" Type="http://schemas.openxmlformats.org/officeDocument/2006/relationships/hyperlink" Target="https://www.daloopa.com/src/38157739" TargetMode="External"/><Relationship Id="rId12681" Type="http://schemas.openxmlformats.org/officeDocument/2006/relationships/hyperlink" Target="https://www.daloopa.com/src/19766400" TargetMode="External"/><Relationship Id="rId19294" Type="http://schemas.openxmlformats.org/officeDocument/2006/relationships/hyperlink" Target="https://www.daloopa.com/src/136843025" TargetMode="External"/><Relationship Id="rId2740" Type="http://schemas.openxmlformats.org/officeDocument/2006/relationships/hyperlink" Target="https://www.daloopa.com/src/765973" TargetMode="External"/><Relationship Id="rId9353" Type="http://schemas.openxmlformats.org/officeDocument/2006/relationships/hyperlink" Target="https://www.daloopa.com/src/753382" TargetMode="External"/><Relationship Id="rId12334" Type="http://schemas.openxmlformats.org/officeDocument/2006/relationships/hyperlink" Target="https://www.daloopa.com/document/23465099" TargetMode="External"/><Relationship Id="rId712" Type="http://schemas.openxmlformats.org/officeDocument/2006/relationships/hyperlink" Target="https://www.daloopa.com/src/762605" TargetMode="External"/><Relationship Id="rId9006" Type="http://schemas.openxmlformats.org/officeDocument/2006/relationships/hyperlink" Target="https://www.daloopa.com/src/63129123" TargetMode="External"/><Relationship Id="rId5963" Type="http://schemas.openxmlformats.org/officeDocument/2006/relationships/hyperlink" Target="https://www.daloopa.com/src/10333498" TargetMode="External"/><Relationship Id="rId15557" Type="http://schemas.openxmlformats.org/officeDocument/2006/relationships/hyperlink" Target="https://www.daloopa.com/src/72220181" TargetMode="External"/><Relationship Id="rId3167" Type="http://schemas.openxmlformats.org/officeDocument/2006/relationships/hyperlink" Target="https://www.daloopa.com/src/764672" TargetMode="External"/><Relationship Id="rId5616" Type="http://schemas.openxmlformats.org/officeDocument/2006/relationships/hyperlink" Target="https://www.daloopa.com/document/23465099" TargetMode="External"/><Relationship Id="rId18030" Type="http://schemas.openxmlformats.org/officeDocument/2006/relationships/hyperlink" Target="https://www.daloopa.com/src/114161698" TargetMode="External"/><Relationship Id="rId8839" Type="http://schemas.openxmlformats.org/officeDocument/2006/relationships/hyperlink" Target="https://www.daloopa.com/src/67046837" TargetMode="External"/><Relationship Id="rId14640" Type="http://schemas.openxmlformats.org/officeDocument/2006/relationships/hyperlink" Target="https://www.daloopa.com/src/38402749" TargetMode="External"/><Relationship Id="rId12191" Type="http://schemas.openxmlformats.org/officeDocument/2006/relationships/hyperlink" Target="https://www.daloopa.com/src/19677773" TargetMode="External"/><Relationship Id="rId2250" Type="http://schemas.openxmlformats.org/officeDocument/2006/relationships/hyperlink" Target="https://www.daloopa.com/src/66097666" TargetMode="External"/><Relationship Id="rId17863" Type="http://schemas.openxmlformats.org/officeDocument/2006/relationships/hyperlink" Target="https://www.daloopa.com/src/114152919" TargetMode="External"/><Relationship Id="rId222" Type="http://schemas.openxmlformats.org/officeDocument/2006/relationships/hyperlink" Target="https://www.daloopa.com/src/803000" TargetMode="External"/><Relationship Id="rId5473" Type="http://schemas.openxmlformats.org/officeDocument/2006/relationships/hyperlink" Target="https://www.daloopa.com/src/1033325" TargetMode="External"/><Relationship Id="rId7922" Type="http://schemas.openxmlformats.org/officeDocument/2006/relationships/hyperlink" Target="https://marketplace.daloopa.com/text-fundamental?id=754237&amp;value=5416&amp;id=754171&amp;value=5745&amp;id=753969&amp;value=6098&amp;id=753787&amp;value=6688&amp;id=753764&amp;value=6251&amp;id=753493&amp;value=6688&amp;id=753350&amp;value=7217&amp;id=753067&amp;value=9807&amp;id=752892&amp;value=8840&amp;id=752701&amp;value=8959&amp;id=752533&amp;value=9157&amp;id=752344&amp;value=10384&amp;id=752027&amp;value=9431&amp;id=751593&amp;value=9613&amp;id=751322&amp;value=10497&amp;id=750713&amp;value=13739&amp;id=750495&amp;value=13054&amp;id=750370&amp;value=14016&amp;id=750150&amp;value=15844&amp;id=749831&amp;value=18170&amp;id=749585&amp;value=16691&amp;id=749281&amp;value=17140&amp;id=749037&amp;value=18420&amp;id=748777&amp;value=23663&amp;id=748546&amp;value=24588&amp;id=748187&amp;value=26140&amp;id=1340333&amp;value=28961&amp;id=2623296&amp;value=32439&amp;id=4744422&amp;value=30791&amp;id=7981752&amp;value=33863&amp;id=10333602&amp;value=34327&amp;id=14718769&amp;value=44138&amp;id=20995120&amp;value=40939&amp;id=32451079&amp;value=41007&amp;id=38383802&amp;value=41546&amp;id=46660977&amp;value=51775&amp;id=53637934&amp;value=58141&amp;id=58837732&amp;value=56254&amp;id=63130478&amp;value=59974&amp;id=67046774&amp;value=62566&amp;" TargetMode="External"/><Relationship Id="rId10903" Type="http://schemas.openxmlformats.org/officeDocument/2006/relationships/hyperlink" Target="https://www.daloopa.com/src/754024" TargetMode="External"/><Relationship Id="rId15067" Type="http://schemas.openxmlformats.org/officeDocument/2006/relationships/hyperlink" Target="https://www.daloopa.com/src/38427105" TargetMode="External"/><Relationship Id="rId17516" Type="http://schemas.openxmlformats.org/officeDocument/2006/relationships/hyperlink" Target="https://www.daloopa.com/src/107862629" TargetMode="External"/><Relationship Id="rId5126" Type="http://schemas.openxmlformats.org/officeDocument/2006/relationships/hyperlink" Target="https://www.daloopa.com/src/815498" TargetMode="External"/><Relationship Id="rId8349" Type="http://schemas.openxmlformats.org/officeDocument/2006/relationships/hyperlink" Target="https://www.daloopa.com/src/800462" TargetMode="External"/><Relationship Id="rId8696" Type="http://schemas.openxmlformats.org/officeDocument/2006/relationships/hyperlink" Target="https://www.daloopa.com/src/38456869" TargetMode="External"/><Relationship Id="rId11677" Type="http://schemas.openxmlformats.org/officeDocument/2006/relationships/hyperlink" Target="https://www.daloopa.com/src/815181" TargetMode="External"/><Relationship Id="rId1736" Type="http://schemas.openxmlformats.org/officeDocument/2006/relationships/hyperlink" Target="https://www.daloopa.com/src/38171401" TargetMode="External"/><Relationship Id="rId14150" Type="http://schemas.openxmlformats.org/officeDocument/2006/relationships/hyperlink" Target="https://www.daloopa.com/src/19605162" TargetMode="External"/><Relationship Id="rId19822" Type="http://schemas.openxmlformats.org/officeDocument/2006/relationships/hyperlink" Target="https://www.daloopa.com/src/155506683" TargetMode="External"/><Relationship Id="rId4959" Type="http://schemas.openxmlformats.org/officeDocument/2006/relationships/hyperlink" Target="https://www.daloopa.com/src/815495" TargetMode="External"/><Relationship Id="rId17373" Type="http://schemas.openxmlformats.org/officeDocument/2006/relationships/hyperlink" Target="https://www.daloopa.com/src/102619767" TargetMode="External"/><Relationship Id="rId7432" Type="http://schemas.openxmlformats.org/officeDocument/2006/relationships/hyperlink" Target="https://www.daloopa.com/src/752873" TargetMode="External"/><Relationship Id="rId10413" Type="http://schemas.openxmlformats.org/officeDocument/2006/relationships/hyperlink" Target="https://www.daloopa.com/src/38429480" TargetMode="External"/><Relationship Id="rId10760" Type="http://schemas.openxmlformats.org/officeDocument/2006/relationships/hyperlink" Target="https://www.daloopa.com/src/38434413" TargetMode="External"/><Relationship Id="rId17026" Type="http://schemas.openxmlformats.org/officeDocument/2006/relationships/hyperlink" Target="https://www.daloopa.com/src/95189259" TargetMode="External"/><Relationship Id="rId13983" Type="http://schemas.openxmlformats.org/officeDocument/2006/relationships/hyperlink" Target="https://www.daloopa.com/src/19605856" TargetMode="External"/><Relationship Id="rId1593" Type="http://schemas.openxmlformats.org/officeDocument/2006/relationships/hyperlink" Target="https://www.daloopa.com/src/764753" TargetMode="External"/><Relationship Id="rId11187" Type="http://schemas.openxmlformats.org/officeDocument/2006/relationships/hyperlink" Target="https://www.daloopa.com/src/815127" TargetMode="External"/><Relationship Id="rId13636" Type="http://schemas.openxmlformats.org/officeDocument/2006/relationships/hyperlink" Target="https://www.daloopa.com/src/65313273" TargetMode="External"/><Relationship Id="rId1246" Type="http://schemas.openxmlformats.org/officeDocument/2006/relationships/hyperlink" Target="https://www.daloopa.com/src/32451197" TargetMode="External"/><Relationship Id="rId16859" Type="http://schemas.openxmlformats.org/officeDocument/2006/relationships/hyperlink" Target="https://www.daloopa.com/src/95070613" TargetMode="External"/><Relationship Id="rId6918" Type="http://schemas.openxmlformats.org/officeDocument/2006/relationships/hyperlink" Target="https://www.daloopa.com/src/801397" TargetMode="External"/><Relationship Id="rId19332" Type="http://schemas.openxmlformats.org/officeDocument/2006/relationships/hyperlink" Target="https://www.daloopa.com/src/145263991" TargetMode="External"/><Relationship Id="rId4469" Type="http://schemas.openxmlformats.org/officeDocument/2006/relationships/hyperlink" Target="https://www.daloopa.com/document/22825769" TargetMode="External"/><Relationship Id="rId10270" Type="http://schemas.openxmlformats.org/officeDocument/2006/relationships/hyperlink" Target="https://www.daloopa.com/src/2752181" TargetMode="External"/><Relationship Id="rId13493" Type="http://schemas.openxmlformats.org/officeDocument/2006/relationships/hyperlink" Target="https://www.daloopa.com/src/65312676" TargetMode="External"/><Relationship Id="rId15942" Type="http://schemas.openxmlformats.org/officeDocument/2006/relationships/hyperlink" Target="https://www.daloopa.com/src/78903508" TargetMode="External"/><Relationship Id="rId3552" Type="http://schemas.openxmlformats.org/officeDocument/2006/relationships/hyperlink" Target="https://www.daloopa.com/src/762426" TargetMode="External"/><Relationship Id="rId13146" Type="http://schemas.openxmlformats.org/officeDocument/2006/relationships/hyperlink" Target="https://www.daloopa.com/src/38436268" TargetMode="External"/><Relationship Id="rId3205" Type="http://schemas.openxmlformats.org/officeDocument/2006/relationships/hyperlink" Target="https://www.daloopa.com/src/38384791" TargetMode="External"/><Relationship Id="rId18818" Type="http://schemas.openxmlformats.org/officeDocument/2006/relationships/hyperlink" Target="https://www.daloopa.com/src/125271243" TargetMode="External"/><Relationship Id="rId20015" Type="http://schemas.openxmlformats.org/officeDocument/2006/relationships/hyperlink" Target="https://www.daloopa.com/src/155387723" TargetMode="External"/><Relationship Id="rId6428" Type="http://schemas.openxmlformats.org/officeDocument/2006/relationships/hyperlink" Target="https://www.daloopa.com/src/2623056" TargetMode="External"/><Relationship Id="rId6775" Type="http://schemas.openxmlformats.org/officeDocument/2006/relationships/hyperlink" Target="https://www.daloopa.com/src/801306" TargetMode="External"/><Relationship Id="rId16369" Type="http://schemas.openxmlformats.org/officeDocument/2006/relationships/hyperlink" Target="https://www.daloopa.com/src/82363198" TargetMode="External"/><Relationship Id="rId9998" Type="http://schemas.openxmlformats.org/officeDocument/2006/relationships/hyperlink" Target="https://www.daloopa.com/src/38165693" TargetMode="External"/><Relationship Id="rId12979" Type="http://schemas.openxmlformats.org/officeDocument/2006/relationships/hyperlink" Target="https://www.daloopa.com/src/38441443" TargetMode="External"/><Relationship Id="rId17901" Type="http://schemas.openxmlformats.org/officeDocument/2006/relationships/hyperlink" Target="https://www.daloopa.com/src/114271191" TargetMode="External"/><Relationship Id="rId15452" Type="http://schemas.openxmlformats.org/officeDocument/2006/relationships/hyperlink" Target="https://www.daloopa.com/src/72222893" TargetMode="External"/><Relationship Id="rId5511" Type="http://schemas.openxmlformats.org/officeDocument/2006/relationships/hyperlink" Target="https://www.daloopa.com/src/2750756" TargetMode="External"/><Relationship Id="rId15105" Type="http://schemas.openxmlformats.org/officeDocument/2006/relationships/hyperlink" Target="https://marketplace.daloopa.com/text-fundamental?id=38428611&amp;value=1497&amp;id=38428258&amp;value=2119&amp;id=38423049&amp;value=768&amp;id=38423034&amp;value=776&amp;id=38424720&amp;value=2975&amp;id=38422974&amp;value=792&amp;id=38422956&amp;value=1158&amp;id=38422951&amp;value=1085&amp;id=45569867&amp;value=1180&amp;id=38424697&amp;value=4215&amp;id=38422938&amp;value=1183&amp;id=38422934&amp;value=1468&amp;id=38422925&amp;value=1350&amp;id=45569868&amp;value=1417&amp;id=38424653&amp;value=5418&amp;id=38422915&amp;value=1274&amp;id=38422904&amp;value=1971&amp;id=38422852&amp;value=1779&amp;id=45569869&amp;value=1840&amp;id=38424600&amp;value=6864&amp;id=38422838&amp;value=1757&amp;id=38422812&amp;value=2601&amp;id=38422800&amp;value=2288&amp;id=45569870&amp;value=2562&amp;id=38424590&amp;value=9208&amp;id=38422780&amp;value=2306&amp;id=38422750&amp;value=3591&amp;id=38974874&amp;value=3180&amp;id=46758872&amp;value=3680&amp;id=46751227&amp;value=12757&amp;id=53700630&amp;value=3250&amp;id=58885240&amp;value=5209&amp;id=63184505&amp;value=5556&amp;" TargetMode="External"/><Relationship Id="rId18675" Type="http://schemas.openxmlformats.org/officeDocument/2006/relationships/hyperlink" Target="https://www.daloopa.com/src/125266727" TargetMode="External"/><Relationship Id="rId3062" Type="http://schemas.openxmlformats.org/officeDocument/2006/relationships/hyperlink" Target="https://www.daloopa.com/document/204946" TargetMode="External"/><Relationship Id="rId8734" Type="http://schemas.openxmlformats.org/officeDocument/2006/relationships/hyperlink" Target="https://www.daloopa.com/src/46752425" TargetMode="External"/><Relationship Id="rId18328" Type="http://schemas.openxmlformats.org/officeDocument/2006/relationships/hyperlink" Target="https://www.daloopa.com/src/87393308" TargetMode="External"/><Relationship Id="rId6285" Type="http://schemas.openxmlformats.org/officeDocument/2006/relationships/hyperlink" Target="https://www.daloopa.com/src/38157937" TargetMode="External"/><Relationship Id="rId11715" Type="http://schemas.openxmlformats.org/officeDocument/2006/relationships/hyperlink" Target="https://www.daloopa.com/src/1033923" TargetMode="External"/><Relationship Id="rId14938" Type="http://schemas.openxmlformats.org/officeDocument/2006/relationships/hyperlink" Target="https://www.daloopa.com/src/38422911" TargetMode="External"/><Relationship Id="rId2895" Type="http://schemas.openxmlformats.org/officeDocument/2006/relationships/hyperlink" Target="https://www.daloopa.com/src/45569651" TargetMode="External"/><Relationship Id="rId12489" Type="http://schemas.openxmlformats.org/officeDocument/2006/relationships/hyperlink" Target="https://www.daloopa.com/src/19689556" TargetMode="External"/><Relationship Id="rId17411" Type="http://schemas.openxmlformats.org/officeDocument/2006/relationships/hyperlink" Target="https://www.daloopa.com/src/102624280" TargetMode="External"/><Relationship Id="rId867" Type="http://schemas.openxmlformats.org/officeDocument/2006/relationships/hyperlink" Target="https://www.daloopa.com/src/18437311" TargetMode="External"/><Relationship Id="rId2548" Type="http://schemas.openxmlformats.org/officeDocument/2006/relationships/hyperlink" Target="https://www.daloopa.com/src/67048624" TargetMode="External"/><Relationship Id="rId5021" Type="http://schemas.openxmlformats.org/officeDocument/2006/relationships/hyperlink" Target="https://www.daloopa.com/src/46662294" TargetMode="External"/><Relationship Id="rId8591" Type="http://schemas.openxmlformats.org/officeDocument/2006/relationships/hyperlink" Target="https://www.daloopa.com/src/768130" TargetMode="External"/><Relationship Id="rId11572" Type="http://schemas.openxmlformats.org/officeDocument/2006/relationships/hyperlink" Target="https://www.daloopa.com/src/814947" TargetMode="External"/><Relationship Id="rId18185" Type="http://schemas.openxmlformats.org/officeDocument/2006/relationships/hyperlink" Target="https://www.daloopa.com/src/87501418" TargetMode="External"/><Relationship Id="rId1631" Type="http://schemas.openxmlformats.org/officeDocument/2006/relationships/hyperlink" Target="https://www.daloopa.com/src/38170454" TargetMode="External"/><Relationship Id="rId8244" Type="http://schemas.openxmlformats.org/officeDocument/2006/relationships/hyperlink" Target="https://www.daloopa.com/src/800343" TargetMode="External"/><Relationship Id="rId11225" Type="http://schemas.openxmlformats.org/officeDocument/2006/relationships/hyperlink" Target="https://www.daloopa.com/src/815178" TargetMode="External"/><Relationship Id="rId14795" Type="http://schemas.openxmlformats.org/officeDocument/2006/relationships/hyperlink" Target="https://www.daloopa.com/src/38429644" TargetMode="External"/><Relationship Id="rId4854" Type="http://schemas.openxmlformats.org/officeDocument/2006/relationships/hyperlink" Target="https://www.daloopa.com/src/20995589" TargetMode="External"/><Relationship Id="rId14448" Type="http://schemas.openxmlformats.org/officeDocument/2006/relationships/hyperlink" Target="https://www.daloopa.com/src/19628625" TargetMode="External"/><Relationship Id="rId377" Type="http://schemas.openxmlformats.org/officeDocument/2006/relationships/hyperlink" Target="https://www.daloopa.com/src/14719076" TargetMode="External"/><Relationship Id="rId2058" Type="http://schemas.openxmlformats.org/officeDocument/2006/relationships/hyperlink" Target="https://www.daloopa.com/src/46664907" TargetMode="External"/><Relationship Id="rId4507" Type="http://schemas.openxmlformats.org/officeDocument/2006/relationships/hyperlink" Target="https://www.daloopa.com/src/765938" TargetMode="External"/><Relationship Id="rId13531" Type="http://schemas.openxmlformats.org/officeDocument/2006/relationships/hyperlink" Target="https://www.daloopa.com/src/65312992" TargetMode="External"/><Relationship Id="rId11082" Type="http://schemas.openxmlformats.org/officeDocument/2006/relationships/hyperlink" Target="https://www.daloopa.com/src/38167609" TargetMode="External"/><Relationship Id="rId16754" Type="http://schemas.openxmlformats.org/officeDocument/2006/relationships/hyperlink" Target="https://www.daloopa.com/src/87503834" TargetMode="External"/><Relationship Id="rId1141" Type="http://schemas.openxmlformats.org/officeDocument/2006/relationships/hyperlink" Target="https://www.daloopa.com/src/21047667" TargetMode="External"/><Relationship Id="rId6813" Type="http://schemas.openxmlformats.org/officeDocument/2006/relationships/hyperlink" Target="https://www.daloopa.com/src/801335" TargetMode="External"/><Relationship Id="rId16407" Type="http://schemas.openxmlformats.org/officeDocument/2006/relationships/hyperlink" Target="https://www.daloopa.com/src/87386439" TargetMode="External"/><Relationship Id="rId4364" Type="http://schemas.openxmlformats.org/officeDocument/2006/relationships/hyperlink" Target="https://www.daloopa.com/src/763935" TargetMode="External"/><Relationship Id="rId19977" Type="http://schemas.openxmlformats.org/officeDocument/2006/relationships/hyperlink" Target="https://www.daloopa.com/src/155380917" TargetMode="External"/><Relationship Id="rId4017" Type="http://schemas.openxmlformats.org/officeDocument/2006/relationships/hyperlink" Target="https://www.daloopa.com/document/204883" TargetMode="External"/><Relationship Id="rId7587" Type="http://schemas.openxmlformats.org/officeDocument/2006/relationships/hyperlink" Target="https://www.daloopa.com/src/753953" TargetMode="External"/><Relationship Id="rId10568" Type="http://schemas.openxmlformats.org/officeDocument/2006/relationships/hyperlink" Target="https://www.daloopa.com/src/38434412" TargetMode="External"/><Relationship Id="rId13041" Type="http://schemas.openxmlformats.org/officeDocument/2006/relationships/hyperlink" Target="https://marketplace.daloopa.com/text-fundamental?id=38442216&amp;value=2163&amp;id=38442141&amp;value=3007&amp;id=38442074&amp;value=3412&amp;id=38442023&amp;value=4086&amp;id=38441967&amp;value=5498&amp;id=38441565&amp;value=8734&amp;id=38441313&amp;value=16911&amp;id=38441438&amp;value=21446&amp;id=46751764&amp;value=25773&amp;id=67090343&amp;value=38883&amp;" TargetMode="External"/><Relationship Id="rId18713" Type="http://schemas.openxmlformats.org/officeDocument/2006/relationships/hyperlink" Target="https://www.daloopa.com/src/125257870" TargetMode="External"/><Relationship Id="rId3100" Type="http://schemas.openxmlformats.org/officeDocument/2006/relationships/hyperlink" Target="https://www.daloopa.com/src/767630" TargetMode="External"/><Relationship Id="rId6670" Type="http://schemas.openxmlformats.org/officeDocument/2006/relationships/hyperlink" Target="https://www.daloopa.com/src/801014" TargetMode="External"/><Relationship Id="rId16264" Type="http://schemas.openxmlformats.org/officeDocument/2006/relationships/hyperlink" Target="https://www.daloopa.com/src/82323339" TargetMode="External"/><Relationship Id="rId6323" Type="http://schemas.openxmlformats.org/officeDocument/2006/relationships/hyperlink" Target="https://www.daloopa.com/src/1340313" TargetMode="External"/><Relationship Id="rId9893" Type="http://schemas.openxmlformats.org/officeDocument/2006/relationships/hyperlink" Target="https://www.daloopa.com/src/752436" TargetMode="External"/><Relationship Id="rId19487" Type="http://schemas.openxmlformats.org/officeDocument/2006/relationships/hyperlink" Target="https://www.daloopa.com/src/145278864" TargetMode="External"/><Relationship Id="rId9546" Type="http://schemas.openxmlformats.org/officeDocument/2006/relationships/hyperlink" Target="https://www.daloopa.com/src/749888" TargetMode="External"/><Relationship Id="rId12874" Type="http://schemas.openxmlformats.org/officeDocument/2006/relationships/hyperlink" Target="https://www.daloopa.com/document/23465099" TargetMode="External"/><Relationship Id="rId2933" Type="http://schemas.openxmlformats.org/officeDocument/2006/relationships/hyperlink" Target="https://www.daloopa.com/document/206842" TargetMode="External"/><Relationship Id="rId7097" Type="http://schemas.openxmlformats.org/officeDocument/2006/relationships/hyperlink" Target="https://www.daloopa.com/src/65388770" TargetMode="External"/><Relationship Id="rId10078" Type="http://schemas.openxmlformats.org/officeDocument/2006/relationships/hyperlink" Target="https://www.daloopa.com/src/750442" TargetMode="External"/><Relationship Id="rId12527" Type="http://schemas.openxmlformats.org/officeDocument/2006/relationships/hyperlink" Target="https://www.daloopa.com/src/67089466" TargetMode="External"/><Relationship Id="rId15000" Type="http://schemas.openxmlformats.org/officeDocument/2006/relationships/hyperlink" Target="https://www.daloopa.com/src/63184508" TargetMode="External"/><Relationship Id="rId905" Type="http://schemas.openxmlformats.org/officeDocument/2006/relationships/hyperlink" Target="https://www.daloopa.com/src/18433841" TargetMode="External"/><Relationship Id="rId18570" Type="http://schemas.openxmlformats.org/officeDocument/2006/relationships/hyperlink" Target="https://www.daloopa.com/src/114296534" TargetMode="External"/><Relationship Id="rId5809" Type="http://schemas.openxmlformats.org/officeDocument/2006/relationships/hyperlink" Target="https://www.daloopa.com/src/20995908" TargetMode="External"/><Relationship Id="rId6180" Type="http://schemas.openxmlformats.org/officeDocument/2006/relationships/hyperlink" Target="https://www.daloopa.com/src/67045700" TargetMode="External"/><Relationship Id="rId11610" Type="http://schemas.openxmlformats.org/officeDocument/2006/relationships/hyperlink" Target="https://www.daloopa.com/src/815050" TargetMode="External"/><Relationship Id="rId18223" Type="http://schemas.openxmlformats.org/officeDocument/2006/relationships/hyperlink" Target="https://www.daloopa.com/src/87423364" TargetMode="External"/><Relationship Id="rId14833" Type="http://schemas.openxmlformats.org/officeDocument/2006/relationships/hyperlink" Target="https://www.daloopa.com/src/38430643" TargetMode="External"/><Relationship Id="rId2790" Type="http://schemas.openxmlformats.org/officeDocument/2006/relationships/hyperlink" Target="https://www.daloopa.com/src/767947" TargetMode="External"/><Relationship Id="rId12384" Type="http://schemas.openxmlformats.org/officeDocument/2006/relationships/hyperlink" Target="https://www.daloopa.com/src/53700575" TargetMode="External"/><Relationship Id="rId762" Type="http://schemas.openxmlformats.org/officeDocument/2006/relationships/hyperlink" Target="https://www.daloopa.com/src/38384774" TargetMode="External"/><Relationship Id="rId2443" Type="http://schemas.openxmlformats.org/officeDocument/2006/relationships/hyperlink" Target="https://www.daloopa.com/src/762542" TargetMode="External"/><Relationship Id="rId9056" Type="http://schemas.openxmlformats.org/officeDocument/2006/relationships/hyperlink" Target="https://www.daloopa.com/src/53638003" TargetMode="External"/><Relationship Id="rId12037" Type="http://schemas.openxmlformats.org/officeDocument/2006/relationships/hyperlink" Target="https://www.daloopa.com/src/19677600" TargetMode="External"/><Relationship Id="rId415" Type="http://schemas.openxmlformats.org/officeDocument/2006/relationships/hyperlink" Target="https://marketplace.daloopa.com/text-fundamental?id=18473687&amp;value=4000&amp;id=18492645&amp;value=13000&amp;id=18490642&amp;value=20000&amp;id=18480642&amp;value=28000&amp;id=18479496&amp;value=60000&amp;id=52251483&amp;value=85000&amp;" TargetMode="External"/><Relationship Id="rId5666" Type="http://schemas.openxmlformats.org/officeDocument/2006/relationships/hyperlink" Target="https://www.daloopa.com/src/1033715" TargetMode="External"/><Relationship Id="rId17709" Type="http://schemas.openxmlformats.org/officeDocument/2006/relationships/hyperlink" Target="https://www.daloopa.com/src/107918995" TargetMode="External"/><Relationship Id="rId18080" Type="http://schemas.openxmlformats.org/officeDocument/2006/relationships/hyperlink" Target="https://www.daloopa.com/src/114287503" TargetMode="External"/><Relationship Id="rId5319" Type="http://schemas.openxmlformats.org/officeDocument/2006/relationships/hyperlink" Target="https://www.daloopa.com/src/4744782" TargetMode="External"/><Relationship Id="rId8889" Type="http://schemas.openxmlformats.org/officeDocument/2006/relationships/hyperlink" Target="https://www.daloopa.com/src/58837776" TargetMode="External"/><Relationship Id="rId11120" Type="http://schemas.openxmlformats.org/officeDocument/2006/relationships/hyperlink" Target="https://www.daloopa.com/src/815041" TargetMode="External"/><Relationship Id="rId14690" Type="http://schemas.openxmlformats.org/officeDocument/2006/relationships/hyperlink" Target="https://www.daloopa.com/src/38422636" TargetMode="External"/><Relationship Id="rId1929" Type="http://schemas.openxmlformats.org/officeDocument/2006/relationships/hyperlink" Target="https://www.daloopa.com/src/794975" TargetMode="External"/><Relationship Id="rId14343" Type="http://schemas.openxmlformats.org/officeDocument/2006/relationships/hyperlink" Target="https://www.daloopa.com/src/19628687" TargetMode="External"/><Relationship Id="rId4402" Type="http://schemas.openxmlformats.org/officeDocument/2006/relationships/hyperlink" Target="https://marketplace.daloopa.com/text-fundamental?id=810905&amp;value=1.61&amp;id=810900&amp;value=1.21&amp;id=810895&amp;value=1.0&amp;id=810890&amp;value=0.62&amp;" TargetMode="External"/><Relationship Id="rId7972" Type="http://schemas.openxmlformats.org/officeDocument/2006/relationships/hyperlink" Target="https://www.daloopa.com/src/46660977" TargetMode="External"/><Relationship Id="rId17566" Type="http://schemas.openxmlformats.org/officeDocument/2006/relationships/hyperlink" Target="https://www.daloopa.com/src/107870081" TargetMode="External"/><Relationship Id="rId272" Type="http://schemas.openxmlformats.org/officeDocument/2006/relationships/hyperlink" Target="https://www.daloopa.com/src/2623896" TargetMode="External"/><Relationship Id="rId7625" Type="http://schemas.openxmlformats.org/officeDocument/2006/relationships/hyperlink" Target="https://www.daloopa.com/src/753747" TargetMode="External"/><Relationship Id="rId10953" Type="http://schemas.openxmlformats.org/officeDocument/2006/relationships/hyperlink" Target="https://www.daloopa.com/src/748683" TargetMode="External"/><Relationship Id="rId17219" Type="http://schemas.openxmlformats.org/officeDocument/2006/relationships/hyperlink" Target="https://www.daloopa.com/src/102523347" TargetMode="External"/><Relationship Id="rId5176" Type="http://schemas.openxmlformats.org/officeDocument/2006/relationships/hyperlink" Target="https://www.daloopa.com/src/815352" TargetMode="External"/><Relationship Id="rId10606" Type="http://schemas.openxmlformats.org/officeDocument/2006/relationships/hyperlink" Target="https://www.daloopa.com/src/38433066" TargetMode="External"/><Relationship Id="rId8399" Type="http://schemas.openxmlformats.org/officeDocument/2006/relationships/hyperlink" Target="https://www.daloopa.com/src/63130582" TargetMode="External"/><Relationship Id="rId13829" Type="http://schemas.openxmlformats.org/officeDocument/2006/relationships/hyperlink" Target="https://www.daloopa.com/src/65315420" TargetMode="External"/><Relationship Id="rId1786" Type="http://schemas.openxmlformats.org/officeDocument/2006/relationships/hyperlink" Target="https://marketplace.daloopa.com/text-fundamental?id=795331&amp;value=-31&amp;id=795341&amp;value=-32&amp;id=795281&amp;value=-11&amp;id=795271&amp;value=-40&amp;id=38171661&amp;value=-114&amp;id=795261&amp;value=-35&amp;id=795251&amp;value=-28&amp;id=795241&amp;value=-31&amp;id=795231&amp;value=-39&amp;id=38171611&amp;value=-133&amp;id=795209&amp;value=-44&amp;id=795199&amp;value=-48&amp;id=795183&amp;value=-43&amp;id=795167&amp;value=-36&amp;id=38171543&amp;value=-171&amp;" TargetMode="External"/><Relationship Id="rId16302" Type="http://schemas.openxmlformats.org/officeDocument/2006/relationships/hyperlink" Target="https://www.daloopa.com/src/82365691" TargetMode="External"/><Relationship Id="rId19872" Type="http://schemas.openxmlformats.org/officeDocument/2006/relationships/hyperlink" Target="https://www.daloopa.com/src/155506717" TargetMode="External"/><Relationship Id="rId1439" Type="http://schemas.openxmlformats.org/officeDocument/2006/relationships/hyperlink" Target="https://www.daloopa.com/src/38169634" TargetMode="External"/><Relationship Id="rId9931" Type="http://schemas.openxmlformats.org/officeDocument/2006/relationships/hyperlink" Target="https://www.daloopa.com/src/752437" TargetMode="External"/><Relationship Id="rId12912" Type="http://schemas.openxmlformats.org/officeDocument/2006/relationships/hyperlink" Target="https://www.daloopa.com/src/38440583" TargetMode="External"/><Relationship Id="rId19525" Type="http://schemas.openxmlformats.org/officeDocument/2006/relationships/hyperlink" Target="https://www.daloopa.com/src/145264507" TargetMode="External"/><Relationship Id="rId7482" Type="http://schemas.openxmlformats.org/officeDocument/2006/relationships/hyperlink" Target="https://www.daloopa.com/src/753300" TargetMode="External"/><Relationship Id="rId10463" Type="http://schemas.openxmlformats.org/officeDocument/2006/relationships/hyperlink" Target="https://www.daloopa.com/src/38432821" TargetMode="External"/><Relationship Id="rId17076" Type="http://schemas.openxmlformats.org/officeDocument/2006/relationships/hyperlink" Target="https://www.daloopa.com/src/95235204" TargetMode="External"/><Relationship Id="rId7135" Type="http://schemas.openxmlformats.org/officeDocument/2006/relationships/hyperlink" Target="https://www.daloopa.com/src/2623644" TargetMode="External"/><Relationship Id="rId10116" Type="http://schemas.openxmlformats.org/officeDocument/2006/relationships/hyperlink" Target="https://www.daloopa.com/src/753857" TargetMode="External"/><Relationship Id="rId13686" Type="http://schemas.openxmlformats.org/officeDocument/2006/relationships/hyperlink" Target="https://www.daloopa.com/src/65313353" TargetMode="External"/><Relationship Id="rId3745" Type="http://schemas.openxmlformats.org/officeDocument/2006/relationships/hyperlink" Target="https://www.daloopa.com/src/2623588" TargetMode="External"/><Relationship Id="rId13339" Type="http://schemas.openxmlformats.org/officeDocument/2006/relationships/hyperlink" Target="https://www.daloopa.com/src/38276570" TargetMode="External"/><Relationship Id="rId1296" Type="http://schemas.openxmlformats.org/officeDocument/2006/relationships/hyperlink" Target="https://www.daloopa.com/src/763460" TargetMode="External"/><Relationship Id="rId6968" Type="http://schemas.openxmlformats.org/officeDocument/2006/relationships/hyperlink" Target="https://www.daloopa.com/document/23465099" TargetMode="External"/><Relationship Id="rId19382" Type="http://schemas.openxmlformats.org/officeDocument/2006/relationships/hyperlink" Target="https://www.daloopa.com/src/145267070" TargetMode="External"/><Relationship Id="rId9441" Type="http://schemas.openxmlformats.org/officeDocument/2006/relationships/hyperlink" Target="https://www.daloopa.com/src/750429" TargetMode="External"/><Relationship Id="rId12422" Type="http://schemas.openxmlformats.org/officeDocument/2006/relationships/hyperlink" Target="https://www.daloopa.com/src/21047396" TargetMode="External"/><Relationship Id="rId15992" Type="http://schemas.openxmlformats.org/officeDocument/2006/relationships/hyperlink" Target="https://www.daloopa.com/src/78962226" TargetMode="External"/><Relationship Id="rId19035" Type="http://schemas.openxmlformats.org/officeDocument/2006/relationships/hyperlink" Target="https://www.daloopa.com/src/136730223" TargetMode="External"/><Relationship Id="rId800" Type="http://schemas.openxmlformats.org/officeDocument/2006/relationships/hyperlink" Target="https://www.daloopa.com/src/45569589" TargetMode="External"/><Relationship Id="rId15645" Type="http://schemas.openxmlformats.org/officeDocument/2006/relationships/hyperlink" Target="https://www.daloopa.com/src/72287053" TargetMode="External"/><Relationship Id="rId5704" Type="http://schemas.openxmlformats.org/officeDocument/2006/relationships/hyperlink" Target="https://www.daloopa.com/src/46750022" TargetMode="External"/><Relationship Id="rId13196" Type="http://schemas.openxmlformats.org/officeDocument/2006/relationships/hyperlink" Target="https://www.daloopa.com/src/63184530" TargetMode="External"/><Relationship Id="rId3255" Type="http://schemas.openxmlformats.org/officeDocument/2006/relationships/hyperlink" Target="https://marketplace.daloopa.com/text-fundamental?id=774131&amp;value=763&amp;id=768215&amp;value=718&amp;id=768081&amp;value=811&amp;id=767933&amp;value=1207&amp;id=45569733&amp;value=3499&amp;id=767680&amp;value=980&amp;id=766972&amp;value=923&amp;id=767211&amp;value=972&amp;id=766987&amp;value=1348&amp;id=45569734&amp;value=4223&amp;id=766665&amp;value=1010&amp;id=766512&amp;value=941&amp;id=766217&amp;value=1226&amp;id=765952&amp;value=1842&amp;id=45569735&amp;value=5019&amp;id=765811&amp;value=1455&amp;id=765587&amp;value=1362&amp;id=765067&amp;value=1743&amp;id=764675&amp;value=2631&amp;id=45569736&amp;value=7191&amp;id=763989&amp;value=1886&amp;" TargetMode="External"/><Relationship Id="rId8927" Type="http://schemas.openxmlformats.org/officeDocument/2006/relationships/hyperlink" Target="https://www.daloopa.com/src/748813" TargetMode="External"/><Relationship Id="rId18868" Type="http://schemas.openxmlformats.org/officeDocument/2006/relationships/hyperlink" Target="https://www.daloopa.com/src/125346714" TargetMode="External"/><Relationship Id="rId20065" Type="http://schemas.openxmlformats.org/officeDocument/2006/relationships/hyperlink" Target="https://www.daloopa.com/src/155405740" TargetMode="External"/><Relationship Id="rId6478" Type="http://schemas.openxmlformats.org/officeDocument/2006/relationships/hyperlink" Target="https://www.daloopa.com/src/1340316" TargetMode="External"/><Relationship Id="rId11908" Type="http://schemas.openxmlformats.org/officeDocument/2006/relationships/hyperlink" Target="https://www.daloopa.com/src/18444407" TargetMode="External"/><Relationship Id="rId17951" Type="http://schemas.openxmlformats.org/officeDocument/2006/relationships/hyperlink" Target="https://www.daloopa.com/src/114146081" TargetMode="External"/><Relationship Id="rId310" Type="http://schemas.openxmlformats.org/officeDocument/2006/relationships/hyperlink" Target="https://www.daloopa.com/src/803210" TargetMode="External"/><Relationship Id="rId17604" Type="http://schemas.openxmlformats.org/officeDocument/2006/relationships/hyperlink" Target="https://www.daloopa.com/src/107860269" TargetMode="External"/><Relationship Id="rId5561" Type="http://schemas.openxmlformats.org/officeDocument/2006/relationships/hyperlink" Target="https://www.daloopa.com/src/1033683" TargetMode="External"/><Relationship Id="rId15155" Type="http://schemas.openxmlformats.org/officeDocument/2006/relationships/hyperlink" Target="https://www.daloopa.com/src/38429802" TargetMode="External"/><Relationship Id="rId5214" Type="http://schemas.openxmlformats.org/officeDocument/2006/relationships/hyperlink" Target="https://www.daloopa.com/src/815413" TargetMode="External"/><Relationship Id="rId8784" Type="http://schemas.openxmlformats.org/officeDocument/2006/relationships/hyperlink" Target="https://www.daloopa.com/src/53638000" TargetMode="External"/><Relationship Id="rId11765" Type="http://schemas.openxmlformats.org/officeDocument/2006/relationships/hyperlink" Target="https://www.daloopa.com/src/2750834" TargetMode="External"/><Relationship Id="rId18378" Type="http://schemas.openxmlformats.org/officeDocument/2006/relationships/hyperlink" Target="https://www.daloopa.com/src/87505228" TargetMode="External"/><Relationship Id="rId1824" Type="http://schemas.openxmlformats.org/officeDocument/2006/relationships/hyperlink" Target="https://www.daloopa.com/src/794985" TargetMode="External"/><Relationship Id="rId8437" Type="http://schemas.openxmlformats.org/officeDocument/2006/relationships/hyperlink" Target="https://www.daloopa.com/src/800283" TargetMode="External"/><Relationship Id="rId11418" Type="http://schemas.openxmlformats.org/officeDocument/2006/relationships/hyperlink" Target="https://www.daloopa.com/src/815173" TargetMode="External"/><Relationship Id="rId14988" Type="http://schemas.openxmlformats.org/officeDocument/2006/relationships/hyperlink" Target="https://www.daloopa.com/src/38422853" TargetMode="External"/><Relationship Id="rId19910" Type="http://schemas.openxmlformats.org/officeDocument/2006/relationships/hyperlink" Target="https://www.daloopa.com/src/155403204" TargetMode="External"/><Relationship Id="rId2598" Type="http://schemas.openxmlformats.org/officeDocument/2006/relationships/hyperlink" Target="https://www.daloopa.com/src/58838053" TargetMode="External"/><Relationship Id="rId17461" Type="http://schemas.openxmlformats.org/officeDocument/2006/relationships/hyperlink" Target="https://www.daloopa.com/src/107923937" TargetMode="External"/><Relationship Id="rId5071" Type="http://schemas.openxmlformats.org/officeDocument/2006/relationships/hyperlink" Target="https://marketplace.daloopa.com/text-fundamental?id=815646&amp;value=0.011000000000000001&amp;id=815632&amp;value=0.005&amp;id=815618&amp;value=-0.001&amp;id=815604&amp;value=0.02&amp;id=815590&amp;value=0.006999999999999999&amp;id=815576&amp;value=-0.001&amp;id=815562&amp;value=-0.026000000000000002&amp;id=815550&amp;value=0.02&amp;id=815535&amp;value=0.011000000000000001&amp;id=815521&amp;value=0.02&amp;id=815509&amp;value=0.016&amp;id=815497&amp;value=0.031&amp;id=815483&amp;value=0.037000000000000005&amp;id=815472&amp;value=0.042&amp;id=815455&amp;value=0.018000000000000002&amp;id=815440&amp;value=0.028999999999999998&amp;id=815425&amp;value=0.027999999999999997&amp;id=815410&amp;value=0.017&amp;id=815395&amp;value=0.008&amp;id=815380&amp;value=0.035&amp;id=815365&amp;value=0.038&amp;id=815350&amp;value=0.055999999999999994&amp;id=815335&amp;value=0.066&amp;id=815320&amp;value=0.052000000000000005&amp;id=815305&amp;value=0.07400000000000001&amp;id=815290&amp;value=0.049&amp;id=1340497&amp;value=0.045&amp;id=2623993&amp;value=0.044000000000000004&amp;id=4744777&amp;value=0.053&amp;id=7982516&amp;value=0.066&amp;id=10335432&amp;value=0.064&amp;id=14719064&amp;value=0.055&amp;id=20995593&amp;value=0.08199999999999999&amp;id=32451673&amp;value=0.068&amp;id=38385323&amp;value=0.044000000000000004&amp;id=46662292&amp;value=0.025&amp;id=53638780&amp;value=0.032&amp;id=58838430&amp;value=0.027000000000000003&amp;id=63130726&amp;value=0.02&amp;id=67049288&amp;value=0.018000000000000002&amp;" TargetMode="External"/><Relationship Id="rId7520" Type="http://schemas.openxmlformats.org/officeDocument/2006/relationships/hyperlink" Target="https://www.daloopa.com/src/749807" TargetMode="External"/><Relationship Id="rId10501" Type="http://schemas.openxmlformats.org/officeDocument/2006/relationships/hyperlink" Target="https://www.daloopa.com/src/38431702" TargetMode="External"/><Relationship Id="rId17114" Type="http://schemas.openxmlformats.org/officeDocument/2006/relationships/hyperlink" Target="https://www.daloopa.com/src/102504813" TargetMode="External"/><Relationship Id="rId13724" Type="http://schemas.openxmlformats.org/officeDocument/2006/relationships/hyperlink" Target="https://www.daloopa.com/src/65313780" TargetMode="External"/><Relationship Id="rId1681" Type="http://schemas.openxmlformats.org/officeDocument/2006/relationships/hyperlink" Target="https://www.daloopa.com/src/38171605" TargetMode="External"/><Relationship Id="rId8294" Type="http://schemas.openxmlformats.org/officeDocument/2006/relationships/hyperlink" Target="https://www.daloopa.com/src/58837969" TargetMode="External"/><Relationship Id="rId11275" Type="http://schemas.openxmlformats.org/officeDocument/2006/relationships/hyperlink" Target="https://www.daloopa.com/src/53638752" TargetMode="External"/><Relationship Id="rId1334" Type="http://schemas.openxmlformats.org/officeDocument/2006/relationships/hyperlink" Target="https://www.daloopa.com/src/767803" TargetMode="External"/><Relationship Id="rId14498" Type="http://schemas.openxmlformats.org/officeDocument/2006/relationships/hyperlink" Target="https://www.daloopa.com/src/38422544" TargetMode="External"/><Relationship Id="rId16947" Type="http://schemas.openxmlformats.org/officeDocument/2006/relationships/hyperlink" Target="https://www.daloopa.com/src/95057571" TargetMode="External"/><Relationship Id="rId19420" Type="http://schemas.openxmlformats.org/officeDocument/2006/relationships/hyperlink" Target="https://www.daloopa.com/src/145263918" TargetMode="External"/><Relationship Id="rId40" Type="http://schemas.openxmlformats.org/officeDocument/2006/relationships/hyperlink" Target="https://www.daloopa.com/document/23465099" TargetMode="External"/><Relationship Id="rId4557" Type="http://schemas.openxmlformats.org/officeDocument/2006/relationships/hyperlink" Target="https://www.daloopa.com/src/2623616" TargetMode="External"/><Relationship Id="rId7030" Type="http://schemas.openxmlformats.org/officeDocument/2006/relationships/hyperlink" Target="https://www.daloopa.com/src/1340462" TargetMode="External"/><Relationship Id="rId10011" Type="http://schemas.openxmlformats.org/officeDocument/2006/relationships/hyperlink" Target="https://www.daloopa.com/src/754015" TargetMode="External"/><Relationship Id="rId13581" Type="http://schemas.openxmlformats.org/officeDocument/2006/relationships/hyperlink" Target="https://www.daloopa.com/src/66097810" TargetMode="External"/><Relationship Id="rId1191" Type="http://schemas.openxmlformats.org/officeDocument/2006/relationships/hyperlink" Target="https://www.daloopa.com/src/10334221" TargetMode="External"/><Relationship Id="rId3640" Type="http://schemas.openxmlformats.org/officeDocument/2006/relationships/hyperlink" Target="https://www.daloopa.com/src/58838168" TargetMode="External"/><Relationship Id="rId13234" Type="http://schemas.openxmlformats.org/officeDocument/2006/relationships/hyperlink" Target="https://www.daloopa.com/src/53700668" TargetMode="External"/><Relationship Id="rId18906" Type="http://schemas.openxmlformats.org/officeDocument/2006/relationships/hyperlink" Target="https://www.daloopa.com/src/125351011" TargetMode="External"/><Relationship Id="rId6863" Type="http://schemas.openxmlformats.org/officeDocument/2006/relationships/hyperlink" Target="https://marketplace.daloopa.com/text-fundamental?id=801398&amp;value=455&amp;id=801396&amp;value=456&amp;id=801394&amp;value=457&amp;id=801392&amp;value=458&amp;id=38159963&amp;value=457&amp;id=801390&amp;value=460&amp;id=801388&amp;value=461&amp;id=801386&amp;value=463&amp;id=801384&amp;value=464&amp;id=38159801&amp;value=462&amp;id=801382&amp;value=465&amp;id=801380&amp;value=467&amp;id=801378&amp;value=468&amp;id=801376&amp;value=470&amp;id=38159794&amp;value=467&amp;id=801374&amp;value=471&amp;id=801372&amp;value=473&amp;id=801370&amp;value=474&amp;id=801368&amp;value=476&amp;id=38159320&amp;value=474&amp;id=801366&amp;value=477&amp;id=801364&amp;value=479&amp;id=801362&amp;value=481&amp;id=801360&amp;value=483&amp;id=38159299&amp;value=480&amp;id=801359&amp;value=484&amp;id=801356&amp;value=486&amp;id=801352&amp;value=488&amp;id=801350&amp;value=490&amp;id=38159284&amp;value=487&amp;id=801348&amp;value=491&amp;id=801346&amp;value=493&amp;id=1340481&amp;value=495&amp;id=2623773&amp;value=496&amp;id=38159229&amp;value=494&amp;id=4744609&amp;value=498&amp;id=7982486&amp;value=500&amp;id=10333989&amp;value=501&amp;id=14718935&amp;value=502&amp;id=14718937&amp;value=500&amp;id=20995986&amp;value=504&amp;id=32451188&amp;value=505&amp;id=38384151&amp;value=507&amp;id=46661538&amp;value=508&amp;id=46664826&amp;value=506&amp;id=53638217&amp;value=509&amp;id=58837621&amp;value=10175&amp;id=63129828&amp;value=10191&amp;id=67045937&amp;value=10220&amp;id=67051651&amp;value=10189&amp;" TargetMode="External"/><Relationship Id="rId16457" Type="http://schemas.openxmlformats.org/officeDocument/2006/relationships/hyperlink" Target="https://www.daloopa.com/src/87387333" TargetMode="External"/><Relationship Id="rId6516" Type="http://schemas.openxmlformats.org/officeDocument/2006/relationships/hyperlink" Target="https://www.daloopa.com/src/800973" TargetMode="External"/><Relationship Id="rId4067" Type="http://schemas.openxmlformats.org/officeDocument/2006/relationships/hyperlink" Target="https://www.daloopa.com/src/53638542" TargetMode="External"/><Relationship Id="rId9739" Type="http://schemas.openxmlformats.org/officeDocument/2006/relationships/hyperlink" Target="https://www.daloopa.com/src/14719137" TargetMode="External"/><Relationship Id="rId13091" Type="http://schemas.openxmlformats.org/officeDocument/2006/relationships/hyperlink" Target="https://www.daloopa.com/src/38441320" TargetMode="External"/><Relationship Id="rId15540" Type="http://schemas.openxmlformats.org/officeDocument/2006/relationships/hyperlink" Target="https://www.daloopa.com/src/72219711" TargetMode="External"/><Relationship Id="rId3150" Type="http://schemas.openxmlformats.org/officeDocument/2006/relationships/hyperlink" Target="https://www.daloopa.com/src/765583" TargetMode="External"/><Relationship Id="rId18763" Type="http://schemas.openxmlformats.org/officeDocument/2006/relationships/hyperlink" Target="https://www.daloopa.com/src/125251780" TargetMode="External"/><Relationship Id="rId8822" Type="http://schemas.openxmlformats.org/officeDocument/2006/relationships/hyperlink" Target="https://www.daloopa.com/src/749072" TargetMode="External"/><Relationship Id="rId11803" Type="http://schemas.openxmlformats.org/officeDocument/2006/relationships/hyperlink" Target="https://www.daloopa.com/src/21046909" TargetMode="External"/><Relationship Id="rId18416" Type="http://schemas.openxmlformats.org/officeDocument/2006/relationships/hyperlink" Target="https://www.daloopa.com/src/114151583" TargetMode="External"/><Relationship Id="rId6373" Type="http://schemas.openxmlformats.org/officeDocument/2006/relationships/hyperlink" Target="https://www.daloopa.com/src/800716" TargetMode="External"/><Relationship Id="rId2983" Type="http://schemas.openxmlformats.org/officeDocument/2006/relationships/hyperlink" Target="https://www.daloopa.com/src/766594" TargetMode="External"/><Relationship Id="rId6026" Type="http://schemas.openxmlformats.org/officeDocument/2006/relationships/hyperlink" Target="https://www.daloopa.com/src/38157734" TargetMode="External"/><Relationship Id="rId9596" Type="http://schemas.openxmlformats.org/officeDocument/2006/relationships/hyperlink" Target="https://www.daloopa.com/src/750432" TargetMode="External"/><Relationship Id="rId12577" Type="http://schemas.openxmlformats.org/officeDocument/2006/relationships/hyperlink" Target="https://www.daloopa.com/src/19689659" TargetMode="External"/><Relationship Id="rId955" Type="http://schemas.openxmlformats.org/officeDocument/2006/relationships/hyperlink" Target="https://www.daloopa.com/src/45569609" TargetMode="External"/><Relationship Id="rId2636" Type="http://schemas.openxmlformats.org/officeDocument/2006/relationships/hyperlink" Target="https://www.daloopa.com/src/14718967" TargetMode="External"/><Relationship Id="rId9249" Type="http://schemas.openxmlformats.org/officeDocument/2006/relationships/hyperlink" Target="https://www.daloopa.com/src/753524" TargetMode="External"/><Relationship Id="rId15050" Type="http://schemas.openxmlformats.org/officeDocument/2006/relationships/hyperlink" Target="https://www.daloopa.com/src/38428255" TargetMode="External"/><Relationship Id="rId608" Type="http://schemas.openxmlformats.org/officeDocument/2006/relationships/hyperlink" Target="https://www.daloopa.com/src/4744579" TargetMode="External"/><Relationship Id="rId18273" Type="http://schemas.openxmlformats.org/officeDocument/2006/relationships/hyperlink" Target="https://www.daloopa.com/src/87499111" TargetMode="External"/><Relationship Id="rId5859" Type="http://schemas.openxmlformats.org/officeDocument/2006/relationships/hyperlink" Target="https://www.daloopa.com/src/10333494" TargetMode="External"/><Relationship Id="rId8332" Type="http://schemas.openxmlformats.org/officeDocument/2006/relationships/hyperlink" Target="https://www.daloopa.com/src/800288" TargetMode="External"/><Relationship Id="rId11660" Type="http://schemas.openxmlformats.org/officeDocument/2006/relationships/hyperlink" Target="https://www.daloopa.com/src/815219" TargetMode="External"/><Relationship Id="rId11313" Type="http://schemas.openxmlformats.org/officeDocument/2006/relationships/hyperlink" Target="https://www.daloopa.com/src/63130672" TargetMode="External"/><Relationship Id="rId14883" Type="http://schemas.openxmlformats.org/officeDocument/2006/relationships/hyperlink" Target="https://www.daloopa.com/src/45569826" TargetMode="External"/><Relationship Id="rId4942" Type="http://schemas.openxmlformats.org/officeDocument/2006/relationships/hyperlink" Target="https://www.daloopa.com/src/53638776" TargetMode="External"/><Relationship Id="rId14536" Type="http://schemas.openxmlformats.org/officeDocument/2006/relationships/hyperlink" Target="https://www.daloopa.com/src/38422029" TargetMode="External"/><Relationship Id="rId2493" Type="http://schemas.openxmlformats.org/officeDocument/2006/relationships/hyperlink" Target="https://www.daloopa.com/src/20177091" TargetMode="External"/><Relationship Id="rId12087" Type="http://schemas.openxmlformats.org/officeDocument/2006/relationships/hyperlink" Target="https://www.daloopa.com/src/19678186" TargetMode="External"/><Relationship Id="rId17759" Type="http://schemas.openxmlformats.org/officeDocument/2006/relationships/hyperlink" Target="https://www.daloopa.com/src/107916842" TargetMode="External"/><Relationship Id="rId465" Type="http://schemas.openxmlformats.org/officeDocument/2006/relationships/hyperlink" Target="https://www.daloopa.com/src/63130928" TargetMode="External"/><Relationship Id="rId2146" Type="http://schemas.openxmlformats.org/officeDocument/2006/relationships/hyperlink" Target="https://marketplace.daloopa.com/text-fundamental?id=66097036&amp;value=735&amp;id=66097045&amp;value=724&amp;id=66097050&amp;value=662&amp;id=66097057&amp;value=662&amp;id=66097080&amp;value=662&amp;id=67090580&amp;value=662&amp;" TargetMode="External"/><Relationship Id="rId7818" Type="http://schemas.openxmlformats.org/officeDocument/2006/relationships/hyperlink" Target="https://marketplace.daloopa.com/text-fundamental?id=800103&amp;value=28377&amp;id=800102&amp;value=29623&amp;id=800096&amp;value=31861&amp;id=800091&amp;value=40159&amp;id=800086&amp;value=36364&amp;id=800081&amp;value=37898&amp;id=800076&amp;value=40419&amp;id=800075&amp;value=54505&amp;id=800074&amp;value=50075&amp;id=800069&amp;value=52440&amp;id=800064&amp;value=56230&amp;id=800025&amp;value=65444&amp;id=800063&amp;value=61128&amp;id=800062&amp;value=65076&amp;id=800061&amp;value=70897&amp;id=802782&amp;value=83402&amp;id=802783&amp;value=80969&amp;id=802784&amp;value=87781&amp;id=802785&amp;value=115267&amp;id=802786&amp;value=131310&amp;id=802787&amp;value=126362&amp;id=802788&amp;value=134100&amp;id=802789&amp;value=143695&amp;id=802790&amp;value=162648&amp;id=802781&amp;value=178102&amp;id=802780&amp;value=191351&amp;id=1340479&amp;value=199099&amp;id=2623687&amp;value=225248&amp;id=4744604&amp;value=221238&amp;id=7982433&amp;value=258314&amp;id=10333884&amp;value=282179&amp;id=14718873&amp;value=321195&amp;id=20995126&amp;value=323077&amp;id=32451154&amp;value=360319&amp;id=38383982&amp;value=382406&amp;id=46661214&amp;value=420549&amp;id=53638145&amp;value=410767&amp;id=58837939&amp;value=419728&amp;id=63130554&amp;value=428362&amp;id=67047137&amp;value=462675&amp;" TargetMode="External"/><Relationship Id="rId118" Type="http://schemas.openxmlformats.org/officeDocument/2006/relationships/hyperlink" Target="https://www.daloopa.com/src/46662092" TargetMode="External"/><Relationship Id="rId5369" Type="http://schemas.openxmlformats.org/officeDocument/2006/relationships/hyperlink" Target="https://www.daloopa.com/src/1340503" TargetMode="External"/><Relationship Id="rId11170" Type="http://schemas.openxmlformats.org/officeDocument/2006/relationships/hyperlink" Target="https://www.daloopa.com/src/32451644" TargetMode="External"/><Relationship Id="rId16842" Type="http://schemas.openxmlformats.org/officeDocument/2006/relationships/hyperlink" Target="https://www.daloopa.com/src/95069557" TargetMode="External"/><Relationship Id="rId1979" Type="http://schemas.openxmlformats.org/officeDocument/2006/relationships/hyperlink" Target="https://www.daloopa.com/src/794958" TargetMode="External"/><Relationship Id="rId6901" Type="http://schemas.openxmlformats.org/officeDocument/2006/relationships/hyperlink" Target="https://www.daloopa.com/src/53638217" TargetMode="External"/><Relationship Id="rId14393" Type="http://schemas.openxmlformats.org/officeDocument/2006/relationships/hyperlink" Target="https://www.daloopa.com/src/19629154" TargetMode="External"/><Relationship Id="rId4452" Type="http://schemas.openxmlformats.org/officeDocument/2006/relationships/hyperlink" Target="https://www.daloopa.com/src/20995311" TargetMode="External"/><Relationship Id="rId14046" Type="http://schemas.openxmlformats.org/officeDocument/2006/relationships/hyperlink" Target="https://www.daloopa.com/src/19604385" TargetMode="External"/><Relationship Id="rId19718" Type="http://schemas.openxmlformats.org/officeDocument/2006/relationships/hyperlink" Target="https://www.daloopa.com/src/155380851" TargetMode="External"/><Relationship Id="rId4105" Type="http://schemas.openxmlformats.org/officeDocument/2006/relationships/hyperlink" Target="https://www.daloopa.com/src/53638543" TargetMode="External"/><Relationship Id="rId7675" Type="http://schemas.openxmlformats.org/officeDocument/2006/relationships/hyperlink" Target="https://www.daloopa.com/src/63130532" TargetMode="External"/><Relationship Id="rId10656" Type="http://schemas.openxmlformats.org/officeDocument/2006/relationships/hyperlink" Target="https://www.daloopa.com/src/38434102" TargetMode="External"/><Relationship Id="rId17269" Type="http://schemas.openxmlformats.org/officeDocument/2006/relationships/hyperlink" Target="https://www.daloopa.com/src/102524154" TargetMode="External"/><Relationship Id="rId7328" Type="http://schemas.openxmlformats.org/officeDocument/2006/relationships/hyperlink" Target="https://www.daloopa.com/src/38508662" TargetMode="External"/><Relationship Id="rId10309" Type="http://schemas.openxmlformats.org/officeDocument/2006/relationships/hyperlink" Target="https://www.daloopa.com/src/38430223" TargetMode="External"/><Relationship Id="rId13879" Type="http://schemas.openxmlformats.org/officeDocument/2006/relationships/hyperlink" Target="https://www.daloopa.com/document/23465099" TargetMode="External"/><Relationship Id="rId16352" Type="http://schemas.openxmlformats.org/officeDocument/2006/relationships/hyperlink" Target="https://www.daloopa.com/src/82323398" TargetMode="External"/><Relationship Id="rId18801" Type="http://schemas.openxmlformats.org/officeDocument/2006/relationships/hyperlink" Target="https://www.daloopa.com/src/125245298" TargetMode="External"/><Relationship Id="rId1489" Type="http://schemas.openxmlformats.org/officeDocument/2006/relationships/hyperlink" Target="https://www.daloopa.com/src/38169915" TargetMode="External"/><Relationship Id="rId3938" Type="http://schemas.openxmlformats.org/officeDocument/2006/relationships/hyperlink" Target="https://www.daloopa.com/src/14719016" TargetMode="External"/><Relationship Id="rId6411" Type="http://schemas.openxmlformats.org/officeDocument/2006/relationships/hyperlink" Target="https://www.daloopa.com/src/801009" TargetMode="External"/><Relationship Id="rId16005" Type="http://schemas.openxmlformats.org/officeDocument/2006/relationships/hyperlink" Target="https://www.daloopa.com/src/78962034" TargetMode="External"/><Relationship Id="rId9981" Type="http://schemas.openxmlformats.org/officeDocument/2006/relationships/hyperlink" Target="https://www.daloopa.com/src/748643" TargetMode="External"/><Relationship Id="rId12962" Type="http://schemas.openxmlformats.org/officeDocument/2006/relationships/hyperlink" Target="https://www.daloopa.com/src/38442082" TargetMode="External"/><Relationship Id="rId19575" Type="http://schemas.openxmlformats.org/officeDocument/2006/relationships/hyperlink" Target="https://www.daloopa.com/src/145463070" TargetMode="External"/><Relationship Id="rId7185" Type="http://schemas.openxmlformats.org/officeDocument/2006/relationships/hyperlink" Target="https://www.daloopa.com/src/1096705" TargetMode="External"/><Relationship Id="rId9634" Type="http://schemas.openxmlformats.org/officeDocument/2006/relationships/hyperlink" Target="https://www.daloopa.com/src/749090" TargetMode="External"/><Relationship Id="rId12615" Type="http://schemas.openxmlformats.org/officeDocument/2006/relationships/hyperlink" Target="https://www.daloopa.com/src/67089504" TargetMode="External"/><Relationship Id="rId19228" Type="http://schemas.openxmlformats.org/officeDocument/2006/relationships/hyperlink" Target="https://www.daloopa.com/src/136869665" TargetMode="External"/><Relationship Id="rId10166" Type="http://schemas.openxmlformats.org/officeDocument/2006/relationships/hyperlink" Target="https://www.daloopa.com/src/754110" TargetMode="External"/><Relationship Id="rId15838" Type="http://schemas.openxmlformats.org/officeDocument/2006/relationships/hyperlink" Target="https://www.daloopa.com/src/78908053" TargetMode="External"/><Relationship Id="rId3795" Type="http://schemas.openxmlformats.org/officeDocument/2006/relationships/hyperlink" Target="https://www.daloopa.com/src/46661722" TargetMode="External"/><Relationship Id="rId13389" Type="http://schemas.openxmlformats.org/officeDocument/2006/relationships/hyperlink" Target="https://www.daloopa.com/src/65311917" TargetMode="External"/><Relationship Id="rId18311" Type="http://schemas.openxmlformats.org/officeDocument/2006/relationships/hyperlink" Target="https://www.daloopa.com/src/87393319" TargetMode="External"/><Relationship Id="rId3448" Type="http://schemas.openxmlformats.org/officeDocument/2006/relationships/hyperlink" Target="https://www.daloopa.com/src/810685" TargetMode="External"/><Relationship Id="rId9491" Type="http://schemas.openxmlformats.org/officeDocument/2006/relationships/hyperlink" Target="https://www.daloopa.com/src/750521" TargetMode="External"/><Relationship Id="rId14921" Type="http://schemas.openxmlformats.org/officeDocument/2006/relationships/hyperlink" Target="https://www.daloopa.com/src/45569832" TargetMode="External"/><Relationship Id="rId19085" Type="http://schemas.openxmlformats.org/officeDocument/2006/relationships/hyperlink" Target="https://www.daloopa.com/src/136843072" TargetMode="External"/><Relationship Id="rId9144" Type="http://schemas.openxmlformats.org/officeDocument/2006/relationships/hyperlink" Target="https://www.daloopa.com/src/753812" TargetMode="External"/><Relationship Id="rId12472" Type="http://schemas.openxmlformats.org/officeDocument/2006/relationships/hyperlink" Target="https://marketplace.daloopa.com/text-fundamental?id=19689869&amp;value=214&amp;id=19689810&amp;value=215&amp;id=19689658&amp;value=1136&amp;id=19689593&amp;value=-137&amp;id=19689564&amp;value=-129&amp;id=19689116&amp;value=162&amp;id=19688163&amp;value=1835&amp;id=46750813&amp;value=2129&amp;id=67089465&amp;value=2175&amp;" TargetMode="External"/><Relationship Id="rId850" Type="http://schemas.openxmlformats.org/officeDocument/2006/relationships/hyperlink" Target="https://www.daloopa.com/src/18436885" TargetMode="External"/><Relationship Id="rId2531" Type="http://schemas.openxmlformats.org/officeDocument/2006/relationships/hyperlink" Target="https://www.daloopa.com/src/762417" TargetMode="External"/><Relationship Id="rId12125" Type="http://schemas.openxmlformats.org/officeDocument/2006/relationships/hyperlink" Target="https://www.daloopa.com/src/19676325" TargetMode="External"/><Relationship Id="rId15695" Type="http://schemas.openxmlformats.org/officeDocument/2006/relationships/hyperlink" Target="https://www.daloopa.com/src/72287919" TargetMode="External"/><Relationship Id="rId503" Type="http://schemas.openxmlformats.org/officeDocument/2006/relationships/hyperlink" Target="https://www.daloopa.com/src/67047602" TargetMode="External"/><Relationship Id="rId5754" Type="http://schemas.openxmlformats.org/officeDocument/2006/relationships/hyperlink" Target="https://www.daloopa.com/src/38465311" TargetMode="External"/><Relationship Id="rId15348" Type="http://schemas.openxmlformats.org/officeDocument/2006/relationships/hyperlink" Target="https://www.daloopa.com/src/67090510" TargetMode="External"/><Relationship Id="rId5407" Type="http://schemas.openxmlformats.org/officeDocument/2006/relationships/hyperlink" Target="https://www.daloopa.com/src/815342" TargetMode="External"/><Relationship Id="rId8977" Type="http://schemas.openxmlformats.org/officeDocument/2006/relationships/hyperlink" Target="https://www.daloopa.com/src/752748" TargetMode="External"/><Relationship Id="rId11958" Type="http://schemas.openxmlformats.org/officeDocument/2006/relationships/hyperlink" Target="https://marketplace.daloopa.com/text-fundamental?id=19673710&amp;value=5000&amp;id=19673536&amp;value=5000&amp;id=19673382&amp;value=5000&amp;id=21047391&amp;value=5000&amp;id=32487996&amp;value=5000&amp;id=38461946&amp;value=5000&amp;id=46750749&amp;value=4000&amp;id=53700579&amp;value=4000&amp;id=58884913&amp;value=4000&amp;id=63184425&amp;value=4000&amp;id=67089419&amp;value=4000&amp;" TargetMode="External"/><Relationship Id="rId14431" Type="http://schemas.openxmlformats.org/officeDocument/2006/relationships/hyperlink" Target="https://www.daloopa.com/src/46750617" TargetMode="External"/><Relationship Id="rId360" Type="http://schemas.openxmlformats.org/officeDocument/2006/relationships/hyperlink" Target="https://www.daloopa.com/src/4744659" TargetMode="External"/><Relationship Id="rId2041" Type="http://schemas.openxmlformats.org/officeDocument/2006/relationships/hyperlink" Target="https://www.daloopa.com/src/14719026" TargetMode="External"/><Relationship Id="rId17654" Type="http://schemas.openxmlformats.org/officeDocument/2006/relationships/hyperlink" Target="https://www.daloopa.com/src/107919690" TargetMode="External"/><Relationship Id="rId5264" Type="http://schemas.openxmlformats.org/officeDocument/2006/relationships/hyperlink" Target="https://www.daloopa.com/src/815294" TargetMode="External"/><Relationship Id="rId7713" Type="http://schemas.openxmlformats.org/officeDocument/2006/relationships/hyperlink" Target="https://www.daloopa.com/src/72471165" TargetMode="External"/><Relationship Id="rId17307" Type="http://schemas.openxmlformats.org/officeDocument/2006/relationships/hyperlink" Target="https://www.daloopa.com/src/102561391" TargetMode="External"/><Relationship Id="rId13917" Type="http://schemas.openxmlformats.org/officeDocument/2006/relationships/hyperlink" Target="https://www.daloopa.com/src/67093581" TargetMode="External"/><Relationship Id="rId1874" Type="http://schemas.openxmlformats.org/officeDocument/2006/relationships/hyperlink" Target="https://www.daloopa.com/src/795059" TargetMode="External"/><Relationship Id="rId8487" Type="http://schemas.openxmlformats.org/officeDocument/2006/relationships/hyperlink" Target="https://www.daloopa.com/src/800298" TargetMode="External"/><Relationship Id="rId11468" Type="http://schemas.openxmlformats.org/officeDocument/2006/relationships/hyperlink" Target="https://www.daloopa.com/src/815067" TargetMode="External"/><Relationship Id="rId1527" Type="http://schemas.openxmlformats.org/officeDocument/2006/relationships/hyperlink" Target="https://www.daloopa.com/src/46661600" TargetMode="External"/><Relationship Id="rId19960" Type="http://schemas.openxmlformats.org/officeDocument/2006/relationships/hyperlink" Target="https://www.daloopa.com/src/155406055" TargetMode="External"/><Relationship Id="rId4000" Type="http://schemas.openxmlformats.org/officeDocument/2006/relationships/hyperlink" Target="https://www.daloopa.com/src/766480" TargetMode="External"/><Relationship Id="rId7570" Type="http://schemas.openxmlformats.org/officeDocument/2006/relationships/hyperlink" Target="https://www.daloopa.com/src/752294" TargetMode="External"/><Relationship Id="rId17164" Type="http://schemas.openxmlformats.org/officeDocument/2006/relationships/hyperlink" Target="https://www.daloopa.com/src/102531097" TargetMode="External"/><Relationship Id="rId19613" Type="http://schemas.openxmlformats.org/officeDocument/2006/relationships/hyperlink" Target="https://www.daloopa.com/src/145297455" TargetMode="External"/><Relationship Id="rId7223" Type="http://schemas.openxmlformats.org/officeDocument/2006/relationships/hyperlink" Target="https://www.daloopa.com/src/45569865" TargetMode="External"/><Relationship Id="rId10551" Type="http://schemas.openxmlformats.org/officeDocument/2006/relationships/hyperlink" Target="https://www.daloopa.com/document/23464791" TargetMode="External"/><Relationship Id="rId10204" Type="http://schemas.openxmlformats.org/officeDocument/2006/relationships/hyperlink" Target="https://www.daloopa.com/src/67046944" TargetMode="External"/><Relationship Id="rId13774" Type="http://schemas.openxmlformats.org/officeDocument/2006/relationships/hyperlink" Target="https://www.daloopa.com/src/65313863" TargetMode="External"/><Relationship Id="rId3833" Type="http://schemas.openxmlformats.org/officeDocument/2006/relationships/hyperlink" Target="https://www.daloopa.com/src/762889" TargetMode="External"/><Relationship Id="rId13427" Type="http://schemas.openxmlformats.org/officeDocument/2006/relationships/hyperlink" Target="https://www.daloopa.com/src/67092662" TargetMode="External"/><Relationship Id="rId16997" Type="http://schemas.openxmlformats.org/officeDocument/2006/relationships/hyperlink" Target="https://www.daloopa.com/src/95084204" TargetMode="External"/><Relationship Id="rId1384" Type="http://schemas.openxmlformats.org/officeDocument/2006/relationships/hyperlink" Target="https://www.daloopa.com/src/768176" TargetMode="External"/><Relationship Id="rId19470" Type="http://schemas.openxmlformats.org/officeDocument/2006/relationships/hyperlink" Target="https://www.daloopa.com/src/145277762" TargetMode="External"/><Relationship Id="rId90" Type="http://schemas.openxmlformats.org/officeDocument/2006/relationships/hyperlink" Target="https://www.daloopa.com/src/802939" TargetMode="External"/><Relationship Id="rId1037" Type="http://schemas.openxmlformats.org/officeDocument/2006/relationships/hyperlink" Target="https://www.daloopa.com/src/45569619" TargetMode="External"/><Relationship Id="rId6709" Type="http://schemas.openxmlformats.org/officeDocument/2006/relationships/hyperlink" Target="https://www.daloopa.com/src/801203" TargetMode="External"/><Relationship Id="rId19123" Type="http://schemas.openxmlformats.org/officeDocument/2006/relationships/hyperlink" Target="https://www.daloopa.com/src/136727311" TargetMode="External"/><Relationship Id="rId7080" Type="http://schemas.openxmlformats.org/officeDocument/2006/relationships/hyperlink" Target="https://www.daloopa.com/src/1096698" TargetMode="External"/><Relationship Id="rId10061" Type="http://schemas.openxmlformats.org/officeDocument/2006/relationships/hyperlink" Target="https://www.daloopa.com/src/754279" TargetMode="External"/><Relationship Id="rId12510" Type="http://schemas.openxmlformats.org/officeDocument/2006/relationships/hyperlink" Target="https://www.daloopa.com/src/67089464" TargetMode="External"/><Relationship Id="rId3690" Type="http://schemas.openxmlformats.org/officeDocument/2006/relationships/hyperlink" Target="https://www.daloopa.com/src/810689" TargetMode="External"/><Relationship Id="rId15733" Type="http://schemas.openxmlformats.org/officeDocument/2006/relationships/hyperlink" Target="https://www.daloopa.com/src/78901740" TargetMode="External"/><Relationship Id="rId3343" Type="http://schemas.openxmlformats.org/officeDocument/2006/relationships/hyperlink" Target="https://www.daloopa.com/src/763445" TargetMode="External"/><Relationship Id="rId13284" Type="http://schemas.openxmlformats.org/officeDocument/2006/relationships/hyperlink" Target="https://www.daloopa.com/src/58885042" TargetMode="External"/><Relationship Id="rId18956" Type="http://schemas.openxmlformats.org/officeDocument/2006/relationships/hyperlink" Target="https://www.daloopa.com/src/125348635" TargetMode="External"/><Relationship Id="rId18609" Type="http://schemas.openxmlformats.org/officeDocument/2006/relationships/hyperlink" Target="https://www.daloopa.com/src/114296338" TargetMode="External"/><Relationship Id="rId6566" Type="http://schemas.openxmlformats.org/officeDocument/2006/relationships/hyperlink" Target="https://www.daloopa.com/src/801012" TargetMode="External"/><Relationship Id="rId6219" Type="http://schemas.openxmlformats.org/officeDocument/2006/relationships/hyperlink" Target="https://www.daloopa.com/src/1340311" TargetMode="External"/><Relationship Id="rId9789" Type="http://schemas.openxmlformats.org/officeDocument/2006/relationships/hyperlink" Target="https://www.daloopa.com/src/748873" TargetMode="External"/><Relationship Id="rId12020" Type="http://schemas.openxmlformats.org/officeDocument/2006/relationships/hyperlink" Target="https://www.daloopa.com/src/19678759" TargetMode="External"/><Relationship Id="rId15590" Type="http://schemas.openxmlformats.org/officeDocument/2006/relationships/hyperlink" Target="https://www.daloopa.com/src/72220326" TargetMode="External"/><Relationship Id="rId2829" Type="http://schemas.openxmlformats.org/officeDocument/2006/relationships/hyperlink" Target="https://www.daloopa.com/src/767234" TargetMode="External"/><Relationship Id="rId15243" Type="http://schemas.openxmlformats.org/officeDocument/2006/relationships/hyperlink" Target="https://www.daloopa.com/src/38432143" TargetMode="External"/><Relationship Id="rId5302" Type="http://schemas.openxmlformats.org/officeDocument/2006/relationships/hyperlink" Target="https://www.daloopa.com/src/815501" TargetMode="External"/><Relationship Id="rId8872" Type="http://schemas.openxmlformats.org/officeDocument/2006/relationships/hyperlink" Target="https://www.daloopa.com/src/749637" TargetMode="External"/><Relationship Id="rId11853" Type="http://schemas.openxmlformats.org/officeDocument/2006/relationships/hyperlink" Target="https://www.daloopa.com/src/46752109" TargetMode="External"/><Relationship Id="rId18466" Type="http://schemas.openxmlformats.org/officeDocument/2006/relationships/hyperlink" Target="https://www.daloopa.com/src/114293938" TargetMode="External"/><Relationship Id="rId1912" Type="http://schemas.openxmlformats.org/officeDocument/2006/relationships/hyperlink" Target="https://www.daloopa.com/src/795274" TargetMode="External"/><Relationship Id="rId6076" Type="http://schemas.openxmlformats.org/officeDocument/2006/relationships/hyperlink" Target="https://www.daloopa.com/src/67045703" TargetMode="External"/><Relationship Id="rId8525" Type="http://schemas.openxmlformats.org/officeDocument/2006/relationships/hyperlink" Target="https://www.daloopa.com/src/800588" TargetMode="External"/><Relationship Id="rId11506" Type="http://schemas.openxmlformats.org/officeDocument/2006/relationships/hyperlink" Target="https://www.daloopa.com/src/815125" TargetMode="External"/><Relationship Id="rId18119" Type="http://schemas.openxmlformats.org/officeDocument/2006/relationships/hyperlink" Target="https://www.daloopa.com/src/114280347" TargetMode="External"/><Relationship Id="rId14729" Type="http://schemas.openxmlformats.org/officeDocument/2006/relationships/hyperlink" Target="https://www.daloopa.com/src/38402782" TargetMode="External"/><Relationship Id="rId2686" Type="http://schemas.openxmlformats.org/officeDocument/2006/relationships/hyperlink" Target="https://www.daloopa.com/src/14718968" TargetMode="External"/><Relationship Id="rId9299" Type="http://schemas.openxmlformats.org/officeDocument/2006/relationships/hyperlink" Target="https://www.daloopa.com/src/753815" TargetMode="External"/><Relationship Id="rId17202" Type="http://schemas.openxmlformats.org/officeDocument/2006/relationships/hyperlink" Target="https://www.daloopa.com/src/102520274" TargetMode="External"/><Relationship Id="rId658" Type="http://schemas.openxmlformats.org/officeDocument/2006/relationships/hyperlink" Target="https://www.daloopa.com/document/23463551" TargetMode="External"/><Relationship Id="rId2339" Type="http://schemas.openxmlformats.org/officeDocument/2006/relationships/hyperlink" Target="https://www.daloopa.com/src/765894" TargetMode="External"/><Relationship Id="rId8382" Type="http://schemas.openxmlformats.org/officeDocument/2006/relationships/hyperlink" Target="https://www.daloopa.com/src/800304" TargetMode="External"/><Relationship Id="rId13812" Type="http://schemas.openxmlformats.org/officeDocument/2006/relationships/hyperlink" Target="https://www.daloopa.com/src/65315414" TargetMode="External"/><Relationship Id="rId1422" Type="http://schemas.openxmlformats.org/officeDocument/2006/relationships/hyperlink" Target="https://www.daloopa.com/src/67048455" TargetMode="External"/><Relationship Id="rId8035" Type="http://schemas.openxmlformats.org/officeDocument/2006/relationships/hyperlink" Target="https://www.daloopa.com/src/752535" TargetMode="External"/><Relationship Id="rId11016" Type="http://schemas.openxmlformats.org/officeDocument/2006/relationships/hyperlink" Target="https://www.daloopa.com/src/38167858" TargetMode="External"/><Relationship Id="rId11363" Type="http://schemas.openxmlformats.org/officeDocument/2006/relationships/hyperlink" Target="https://www.daloopa.com/src/38385297" TargetMode="External"/><Relationship Id="rId4992" Type="http://schemas.openxmlformats.org/officeDocument/2006/relationships/hyperlink" Target="https://www.daloopa.com/src/45569749" TargetMode="External"/><Relationship Id="rId14586" Type="http://schemas.openxmlformats.org/officeDocument/2006/relationships/hyperlink" Target="https://www.daloopa.com/src/38402670" TargetMode="External"/><Relationship Id="rId2196" Type="http://schemas.openxmlformats.org/officeDocument/2006/relationships/hyperlink" Target="https://www.daloopa.com/src/66097459" TargetMode="External"/><Relationship Id="rId4645" Type="http://schemas.openxmlformats.org/officeDocument/2006/relationships/hyperlink" Target="https://www.daloopa.com/src/767570" TargetMode="External"/><Relationship Id="rId14239" Type="http://schemas.openxmlformats.org/officeDocument/2006/relationships/hyperlink" Target="https://www.daloopa.com/src/19606886" TargetMode="External"/><Relationship Id="rId168" Type="http://schemas.openxmlformats.org/officeDocument/2006/relationships/hyperlink" Target="https://www.daloopa.com/src/803023" TargetMode="External"/><Relationship Id="rId7868" Type="http://schemas.openxmlformats.org/officeDocument/2006/relationships/hyperlink" Target="https://www.daloopa.com/src/46661214" TargetMode="External"/><Relationship Id="rId10849" Type="http://schemas.openxmlformats.org/officeDocument/2006/relationships/hyperlink" Target="https://www.daloopa.com/src/63129310" TargetMode="External"/><Relationship Id="rId13322" Type="http://schemas.openxmlformats.org/officeDocument/2006/relationships/hyperlink" Target="https://www.daloopa.com/src/45569878" TargetMode="External"/><Relationship Id="rId16892" Type="http://schemas.openxmlformats.org/officeDocument/2006/relationships/hyperlink" Target="https://www.daloopa.com/src/95055278" TargetMode="External"/><Relationship Id="rId6951" Type="http://schemas.openxmlformats.org/officeDocument/2006/relationships/hyperlink" Target="https://www.daloopa.com/src/38384150" TargetMode="External"/><Relationship Id="rId14096" Type="http://schemas.openxmlformats.org/officeDocument/2006/relationships/hyperlink" Target="https://www.daloopa.com/src/19606156" TargetMode="External"/><Relationship Id="rId16545" Type="http://schemas.openxmlformats.org/officeDocument/2006/relationships/hyperlink" Target="https://www.daloopa.com/src/87385540" TargetMode="External"/><Relationship Id="rId4155" Type="http://schemas.openxmlformats.org/officeDocument/2006/relationships/hyperlink" Target="https://www.daloopa.com/src/766124" TargetMode="External"/><Relationship Id="rId6604" Type="http://schemas.openxmlformats.org/officeDocument/2006/relationships/hyperlink" Target="https://www.daloopa.com/src/46664708" TargetMode="External"/><Relationship Id="rId19768" Type="http://schemas.openxmlformats.org/officeDocument/2006/relationships/hyperlink" Target="https://www.daloopa.com/src/155380679" TargetMode="External"/><Relationship Id="rId9827" Type="http://schemas.openxmlformats.org/officeDocument/2006/relationships/hyperlink" Target="https://www.daloopa.com/src/750438" TargetMode="External"/><Relationship Id="rId12808" Type="http://schemas.openxmlformats.org/officeDocument/2006/relationships/hyperlink" Target="https://www.daloopa.com/src/38439459" TargetMode="External"/><Relationship Id="rId7378" Type="http://schemas.openxmlformats.org/officeDocument/2006/relationships/hyperlink" Target="https://www.daloopa.com/src/753298" TargetMode="External"/><Relationship Id="rId10359" Type="http://schemas.openxmlformats.org/officeDocument/2006/relationships/hyperlink" Target="https://www.daloopa.com/src/38432327" TargetMode="External"/><Relationship Id="rId18851" Type="http://schemas.openxmlformats.org/officeDocument/2006/relationships/hyperlink" Target="https://www.daloopa.com/src/125275301" TargetMode="External"/><Relationship Id="rId3988" Type="http://schemas.openxmlformats.org/officeDocument/2006/relationships/hyperlink" Target="https://www.daloopa.com/src/67048893" TargetMode="External"/><Relationship Id="rId8910" Type="http://schemas.openxmlformats.org/officeDocument/2006/relationships/hyperlink" Target="https://www.daloopa.com/src/753374" TargetMode="External"/><Relationship Id="rId18504" Type="http://schemas.openxmlformats.org/officeDocument/2006/relationships/hyperlink" Target="https://www.daloopa.com/src/114175042" TargetMode="External"/><Relationship Id="rId6461" Type="http://schemas.openxmlformats.org/officeDocument/2006/relationships/hyperlink" Target="https://www.daloopa.com/src/801047" TargetMode="External"/><Relationship Id="rId16055" Type="http://schemas.openxmlformats.org/officeDocument/2006/relationships/hyperlink" Target="https://www.daloopa.com/src/82321877" TargetMode="External"/><Relationship Id="rId6114" Type="http://schemas.openxmlformats.org/officeDocument/2006/relationships/hyperlink" Target="https://www.daloopa.com/src/800668" TargetMode="External"/><Relationship Id="rId9684" Type="http://schemas.openxmlformats.org/officeDocument/2006/relationships/hyperlink" Target="https://www.daloopa.com/src/774086" TargetMode="External"/><Relationship Id="rId19278" Type="http://schemas.openxmlformats.org/officeDocument/2006/relationships/hyperlink" Target="https://www.daloopa.com/src/136843099" TargetMode="External"/><Relationship Id="rId9337" Type="http://schemas.openxmlformats.org/officeDocument/2006/relationships/hyperlink" Target="https://www.daloopa.com/src/38162176" TargetMode="External"/><Relationship Id="rId12665" Type="http://schemas.openxmlformats.org/officeDocument/2006/relationships/hyperlink" Target="https://www.daloopa.com/src/67089577" TargetMode="External"/><Relationship Id="rId2724" Type="http://schemas.openxmlformats.org/officeDocument/2006/relationships/hyperlink" Target="https://www.daloopa.com/src/45569637" TargetMode="External"/><Relationship Id="rId12318" Type="http://schemas.openxmlformats.org/officeDocument/2006/relationships/hyperlink" Target="https://www.daloopa.com/src/19676687" TargetMode="External"/><Relationship Id="rId15888" Type="http://schemas.openxmlformats.org/officeDocument/2006/relationships/hyperlink" Target="https://www.daloopa.com/src/78899850" TargetMode="External"/><Relationship Id="rId5947" Type="http://schemas.openxmlformats.org/officeDocument/2006/relationships/hyperlink" Target="https://www.daloopa.com/src/800924" TargetMode="External"/><Relationship Id="rId18361" Type="http://schemas.openxmlformats.org/officeDocument/2006/relationships/hyperlink" Target="https://www.daloopa.com/src/87506336" TargetMode="External"/><Relationship Id="rId3498" Type="http://schemas.openxmlformats.org/officeDocument/2006/relationships/hyperlink" Target="https://www.daloopa.com/src/766068" TargetMode="External"/><Relationship Id="rId8420" Type="http://schemas.openxmlformats.org/officeDocument/2006/relationships/hyperlink" Target="https://www.daloopa.com/src/800428" TargetMode="External"/><Relationship Id="rId11401" Type="http://schemas.openxmlformats.org/officeDocument/2006/relationships/hyperlink" Target="https://www.daloopa.com/src/10335411" TargetMode="External"/><Relationship Id="rId18014" Type="http://schemas.openxmlformats.org/officeDocument/2006/relationships/hyperlink" Target="https://www.daloopa.com/src/114168937" TargetMode="External"/><Relationship Id="rId14971" Type="http://schemas.openxmlformats.org/officeDocument/2006/relationships/hyperlink" Target="https://www.daloopa.com/src/38427106" TargetMode="External"/><Relationship Id="rId2581" Type="http://schemas.openxmlformats.org/officeDocument/2006/relationships/hyperlink" Target="https://www.daloopa.com/src/762867" TargetMode="External"/><Relationship Id="rId9194" Type="http://schemas.openxmlformats.org/officeDocument/2006/relationships/hyperlink" Target="https://www.daloopa.com/src/774101" TargetMode="External"/><Relationship Id="rId12175" Type="http://schemas.openxmlformats.org/officeDocument/2006/relationships/hyperlink" Target="https://www.daloopa.com/src/19676334" TargetMode="External"/><Relationship Id="rId14624" Type="http://schemas.openxmlformats.org/officeDocument/2006/relationships/hyperlink" Target="https://www.daloopa.com/src/38402718" TargetMode="External"/><Relationship Id="rId553" Type="http://schemas.openxmlformats.org/officeDocument/2006/relationships/hyperlink" Target="https://marketplace.daloopa.com/text-fundamental?id=38207959&amp;value=4801&amp;id=38207927&amp;value=5083&amp;id=38207837&amp;value=5652&amp;id=38207769&amp;value=7456&amp;id=45569572&amp;value=22992&amp;id=763961&amp;value=6438&amp;id=763738&amp;value=6991&amp;id=763404&amp;value=7928&amp;id=763135&amp;value=10523&amp;id=45569573&amp;value=31880&amp;id=762943&amp;value=9265&amp;id=762601&amp;value=9702&amp;id=762475&amp;value=10395&amp;id=762303&amp;value=13383&amp;id=45569574&amp;value=42745&amp;id=762279&amp;value=11141&amp;id=761733&amp;value=11962&amp;id=1340453&amp;value=13212&amp;id=2623633&amp;value=17446&amp;id=45569575&amp;value=53761&amp;id=4744578&amp;value=14479&amp;id=7982387&amp;value=18195&amp;id=10334476&amp;value=20436&amp;id=14718999&amp;value=27327&amp;id=45569576&amp;value=80437&amp;id=20995371&amp;value=23709&amp;id=32451361&amp;value=25085&amp;id=38384776&amp;value=24252&amp;id=46661848&amp;value=30320&amp;id=46664274&amp;value=103366&amp;id=53638503&amp;value=25335&amp;id=58838243&amp;value=27376&amp;id=63130925&amp;value=28666&amp;id=67047604&amp;value=36339&amp;id=67054484&amp;value=117716&amp;" TargetMode="External"/><Relationship Id="rId2234" Type="http://schemas.openxmlformats.org/officeDocument/2006/relationships/hyperlink" Target="https://marketplace.daloopa.com/text-fundamental?id=66097760&amp;value=398&amp;id=66097752&amp;value=586&amp;id=66097735&amp;value=2140&amp;id=66097699&amp;value=1977&amp;id=66097665&amp;value=1983&amp;id=66097641&amp;value=3813&amp;id=66097638&amp;value=9863&amp;id=67090611&amp;value=13595&amp;" TargetMode="External"/><Relationship Id="rId17847" Type="http://schemas.openxmlformats.org/officeDocument/2006/relationships/hyperlink" Target="https://www.daloopa.com/src/114151859" TargetMode="External"/><Relationship Id="rId206" Type="http://schemas.openxmlformats.org/officeDocument/2006/relationships/hyperlink" Target="https://www.daloopa.com/src/67049096" TargetMode="External"/><Relationship Id="rId7906" Type="http://schemas.openxmlformats.org/officeDocument/2006/relationships/hyperlink" Target="https://www.daloopa.com/src/38383800" TargetMode="External"/><Relationship Id="rId15398" Type="http://schemas.openxmlformats.org/officeDocument/2006/relationships/hyperlink" Target="https://www.daloopa.com/src/72221490" TargetMode="External"/><Relationship Id="rId5457" Type="http://schemas.openxmlformats.org/officeDocument/2006/relationships/hyperlink" Target="https://www.daloopa.com/src/46749812" TargetMode="External"/><Relationship Id="rId16930" Type="http://schemas.openxmlformats.org/officeDocument/2006/relationships/hyperlink" Target="https://www.daloopa.com/src/95064854" TargetMode="External"/><Relationship Id="rId14481" Type="http://schemas.openxmlformats.org/officeDocument/2006/relationships/hyperlink" Target="https://www.daloopa.com/src/19626999" TargetMode="External"/><Relationship Id="rId4540" Type="http://schemas.openxmlformats.org/officeDocument/2006/relationships/hyperlink" Target="https://www.daloopa.com/src/766205" TargetMode="External"/><Relationship Id="rId14134" Type="http://schemas.openxmlformats.org/officeDocument/2006/relationships/hyperlink" Target="https://www.daloopa.com/src/19608179" TargetMode="External"/><Relationship Id="rId2091" Type="http://schemas.openxmlformats.org/officeDocument/2006/relationships/hyperlink" Target="https://www.daloopa.com/src/67090570" TargetMode="External"/><Relationship Id="rId7763" Type="http://schemas.openxmlformats.org/officeDocument/2006/relationships/hyperlink" Target="https://www.daloopa.com/src/14718871" TargetMode="External"/><Relationship Id="rId17357" Type="http://schemas.openxmlformats.org/officeDocument/2006/relationships/hyperlink" Target="https://www.daloopa.com/src/102524751" TargetMode="External"/><Relationship Id="rId19806" Type="http://schemas.openxmlformats.org/officeDocument/2006/relationships/hyperlink" Target="https://www.daloopa.com/src/155380708" TargetMode="External"/><Relationship Id="rId7416" Type="http://schemas.openxmlformats.org/officeDocument/2006/relationships/hyperlink" Target="https://www.daloopa.com/src/749805" TargetMode="External"/><Relationship Id="rId10744" Type="http://schemas.openxmlformats.org/officeDocument/2006/relationships/hyperlink" Target="https://www.daloopa.com/src/38434251" TargetMode="External"/><Relationship Id="rId13967" Type="http://schemas.openxmlformats.org/officeDocument/2006/relationships/hyperlink" Target="https://www.daloopa.com/src/19608671" TargetMode="External"/><Relationship Id="rId16440" Type="http://schemas.openxmlformats.org/officeDocument/2006/relationships/hyperlink" Target="https://www.daloopa.com/src/87387088" TargetMode="External"/><Relationship Id="rId1577" Type="http://schemas.openxmlformats.org/officeDocument/2006/relationships/hyperlink" Target="https://www.daloopa.com/src/38170317" TargetMode="External"/><Relationship Id="rId19663" Type="http://schemas.openxmlformats.org/officeDocument/2006/relationships/hyperlink" Target="https://www.daloopa.com/src/155380512" TargetMode="External"/><Relationship Id="rId4050" Type="http://schemas.openxmlformats.org/officeDocument/2006/relationships/hyperlink" Target="https://www.daloopa.com/src/763095" TargetMode="External"/><Relationship Id="rId9722" Type="http://schemas.openxmlformats.org/officeDocument/2006/relationships/hyperlink" Target="https://www.daloopa.com/src/67046881" TargetMode="External"/><Relationship Id="rId19316" Type="http://schemas.openxmlformats.org/officeDocument/2006/relationships/hyperlink" Target="https://www.daloopa.com/src/145264486" TargetMode="External"/><Relationship Id="rId7273" Type="http://schemas.openxmlformats.org/officeDocument/2006/relationships/hyperlink" Target="https://www.daloopa.com/src/38461962" TargetMode="External"/><Relationship Id="rId10254" Type="http://schemas.openxmlformats.org/officeDocument/2006/relationships/hyperlink" Target="https://www.daloopa.com/src/32488423" TargetMode="External"/><Relationship Id="rId12703" Type="http://schemas.openxmlformats.org/officeDocument/2006/relationships/hyperlink" Target="https://www.daloopa.com/src/46750937" TargetMode="External"/><Relationship Id="rId15926" Type="http://schemas.openxmlformats.org/officeDocument/2006/relationships/hyperlink" Target="https://www.daloopa.com/src/78900304" TargetMode="External"/><Relationship Id="rId3883" Type="http://schemas.openxmlformats.org/officeDocument/2006/relationships/hyperlink" Target="https://www.daloopa.com/src/4744556" TargetMode="External"/><Relationship Id="rId13477" Type="http://schemas.openxmlformats.org/officeDocument/2006/relationships/hyperlink" Target="https://marketplace.daloopa.com/text-fundamental?id=65312678&amp;value=8278&amp;id=65312782&amp;value=5459&amp;id=65312826&amp;value=3184&amp;id=65312854&amp;value=1616&amp;id=67090447&amp;value=4575&amp;" TargetMode="External"/><Relationship Id="rId1087" Type="http://schemas.openxmlformats.org/officeDocument/2006/relationships/hyperlink" Target="https://www.daloopa.com/src/45569627" TargetMode="External"/><Relationship Id="rId3536" Type="http://schemas.openxmlformats.org/officeDocument/2006/relationships/hyperlink" Target="https://www.daloopa.com/src/767172" TargetMode="External"/><Relationship Id="rId6759" Type="http://schemas.openxmlformats.org/officeDocument/2006/relationships/hyperlink" Target="https://marketplace.daloopa.com/text-fundamental?id=801334&amp;value=0.18&amp;id=801332&amp;value=-0.02&amp;id=801330&amp;value=-0.09&amp;id=801328&amp;value=0.52&amp;id=38159058&amp;value=0.6&amp;id=801326&amp;value=0.23&amp;id=801324&amp;value=-0.27&amp;id=801322&amp;value=-0.95&amp;id=801320&amp;value=0.46&amp;id=38159007&amp;value=-0.52&amp;id=801318&amp;value=-0.12&amp;id=801316&amp;value=0.2&amp;id=801314&amp;value=0.17&amp;id=801312&amp;value=1.03&amp;id=38158957&amp;value=1.28&amp;id=801310&amp;value=1.09&amp;id=801308&amp;value=1.81&amp;id=801306&amp;value=0.53&amp;id=801304&amp;value=1.57&amp;id=38158869&amp;value=5.01&amp;id=801302&amp;value=1.52&amp;id=801300&amp;value=0.41&amp;id=801298&amp;value=0.53&amp;id=801296&amp;value=3.85&amp;id=38158853&amp;value=6.32&amp;id=801294&amp;value=3.36&amp;id=801292&amp;value=5.21&amp;id=801290&amp;value=5.91&amp;id=801288&amp;value=6.18&amp;id=38158760&amp;value=20.68&amp;id=801286&amp;value=7.24&amp;id=801282&amp;value=5.32&amp;id=1340473&amp;value=4.31&amp;id=2623685&amp;value=6.58&amp;id=38158665&amp;value=23.46&amp;id=4744599&amp;value=5.09&amp;id=7982478&amp;value=10.5&amp;id=10333951&amp;value=12.63&amp;id=14718891&amp;value=14.38&amp;id=14718893&amp;value=42.64&amp;id=20995970&amp;value=16.09&amp;id=32451186&amp;value=15.4&amp;id=38384142&amp;value=6.23&amp;id=46661337&amp;value=28.21&amp;id=46664824&amp;value=65.96&amp;id=53638203&amp;value=-7.56&amp;id=58837613&amp;value=-0.2&amp;id=63129812&amp;value=0.28&amp;id=67045916&amp;value=0.03&amp;id=67051634&amp;value=-0.27&amp;" TargetMode="External"/><Relationship Id="rId12560" Type="http://schemas.openxmlformats.org/officeDocument/2006/relationships/hyperlink" Target="https://www.daloopa.com/src/19689961" TargetMode="External"/><Relationship Id="rId19173" Type="http://schemas.openxmlformats.org/officeDocument/2006/relationships/hyperlink" Target="https://www.daloopa.com/src/136843028" TargetMode="External"/><Relationship Id="rId9232" Type="http://schemas.openxmlformats.org/officeDocument/2006/relationships/hyperlink" Target="https://www.daloopa.com/src/38162535" TargetMode="External"/><Relationship Id="rId12213" Type="http://schemas.openxmlformats.org/officeDocument/2006/relationships/hyperlink" Target="https://www.daloopa.com/src/19676243" TargetMode="External"/><Relationship Id="rId5842" Type="http://schemas.openxmlformats.org/officeDocument/2006/relationships/hyperlink" Target="https://www.daloopa.com/src/800941" TargetMode="External"/><Relationship Id="rId15436" Type="http://schemas.openxmlformats.org/officeDocument/2006/relationships/hyperlink" Target="https://www.daloopa.com/src/72222803" TargetMode="External"/><Relationship Id="rId15783" Type="http://schemas.openxmlformats.org/officeDocument/2006/relationships/hyperlink" Target="https://www.daloopa.com/src/78903188" TargetMode="External"/><Relationship Id="rId3393" Type="http://schemas.openxmlformats.org/officeDocument/2006/relationships/hyperlink" Target="https://www.daloopa.com/src/1340471" TargetMode="External"/><Relationship Id="rId3046" Type="http://schemas.openxmlformats.org/officeDocument/2006/relationships/hyperlink" Target="https://www.daloopa.com/src/767770" TargetMode="External"/><Relationship Id="rId18659" Type="http://schemas.openxmlformats.org/officeDocument/2006/relationships/hyperlink" Target="https://www.daloopa.com/src/125347119" TargetMode="External"/><Relationship Id="rId6269" Type="http://schemas.openxmlformats.org/officeDocument/2006/relationships/hyperlink" Target="https://www.daloopa.com/src/800714" TargetMode="External"/><Relationship Id="rId8718" Type="http://schemas.openxmlformats.org/officeDocument/2006/relationships/hyperlink" Target="https://www.daloopa.com/src/38461296" TargetMode="External"/><Relationship Id="rId12070" Type="http://schemas.openxmlformats.org/officeDocument/2006/relationships/hyperlink" Target="https://marketplace.daloopa.com/text-fundamental?id=19676854&amp;value=1000&amp;id=19676683&amp;value=1000&amp;id=19676373&amp;value=1000&amp;id=19676331&amp;value=1000&amp;id=19676237&amp;value=1000&amp;id=19675994&amp;value=1000&amp;id=19675718&amp;value=1000&amp;id=19675663&amp;value=1000&amp;id=19675453&amp;value=1000&amp;id=19675269&amp;value=1000&amp;id=19675376&amp;value=1000&amp;" TargetMode="External"/><Relationship Id="rId17742" Type="http://schemas.openxmlformats.org/officeDocument/2006/relationships/hyperlink" Target="https://www.daloopa.com/src/107870361" TargetMode="External"/><Relationship Id="rId2879" Type="http://schemas.openxmlformats.org/officeDocument/2006/relationships/hyperlink" Target="https://www.daloopa.com/src/767958" TargetMode="External"/><Relationship Id="rId7801" Type="http://schemas.openxmlformats.org/officeDocument/2006/relationships/hyperlink" Target="https://www.daloopa.com/src/32451148" TargetMode="External"/><Relationship Id="rId15293" Type="http://schemas.openxmlformats.org/officeDocument/2006/relationships/hyperlink" Target="https://www.daloopa.com/src/38432778" TargetMode="External"/><Relationship Id="rId101" Type="http://schemas.openxmlformats.org/officeDocument/2006/relationships/hyperlink" Target="https://www.daloopa.com/src/802953" TargetMode="External"/><Relationship Id="rId5352" Type="http://schemas.openxmlformats.org/officeDocument/2006/relationships/hyperlink" Target="https://www.daloopa.com/src/815527" TargetMode="External"/><Relationship Id="rId5005" Type="http://schemas.openxmlformats.org/officeDocument/2006/relationships/hyperlink" Target="https://www.daloopa.com/src/815378" TargetMode="External"/><Relationship Id="rId8575" Type="http://schemas.openxmlformats.org/officeDocument/2006/relationships/hyperlink" Target="https://www.daloopa.com/src/767274" TargetMode="External"/><Relationship Id="rId18169" Type="http://schemas.openxmlformats.org/officeDocument/2006/relationships/hyperlink" Target="https://www.daloopa.com/src/114261145" TargetMode="External"/><Relationship Id="rId1962" Type="http://schemas.openxmlformats.org/officeDocument/2006/relationships/hyperlink" Target="https://www.daloopa.com/src/795345" TargetMode="External"/><Relationship Id="rId8228" Type="http://schemas.openxmlformats.org/officeDocument/2006/relationships/hyperlink" Target="https://www.daloopa.com/src/800271" TargetMode="External"/><Relationship Id="rId11556" Type="http://schemas.openxmlformats.org/officeDocument/2006/relationships/hyperlink" Target="https://marketplace.daloopa.com/text-fundamental?id=815144&amp;value=135&amp;id=815129&amp;value=132&amp;id=815114&amp;value=155&amp;id=815100&amp;value=163&amp;id=815087&amp;value=121&amp;id=815073&amp;value=111&amp;id=815059&amp;value=108&amp;id=815045&amp;value=131&amp;id=815031&amp;value=147&amp;id=815017&amp;value=155&amp;id=815003&amp;value=170&amp;id=814989&amp;value=175&amp;id=814975&amp;value=200&amp;id=814961&amp;value=235&amp;id=814947&amp;value=244&amp;id=814933&amp;value=277&amp;id=814919&amp;value=337&amp;" TargetMode="External"/><Relationship Id="rId1615" Type="http://schemas.openxmlformats.org/officeDocument/2006/relationships/hyperlink" Target="https://www.daloopa.com/src/761334" TargetMode="External"/><Relationship Id="rId11209" Type="http://schemas.openxmlformats.org/officeDocument/2006/relationships/hyperlink" Target="https://www.daloopa.com/src/10335403" TargetMode="External"/><Relationship Id="rId14779" Type="http://schemas.openxmlformats.org/officeDocument/2006/relationships/hyperlink" Target="https://www.daloopa.com/src/38974001" TargetMode="External"/><Relationship Id="rId19701" Type="http://schemas.openxmlformats.org/officeDocument/2006/relationships/hyperlink" Target="https://www.daloopa.com/src/155380696" TargetMode="External"/><Relationship Id="rId4838" Type="http://schemas.openxmlformats.org/officeDocument/2006/relationships/hyperlink" Target="https://www.daloopa.com/src/815419" TargetMode="External"/><Relationship Id="rId17252" Type="http://schemas.openxmlformats.org/officeDocument/2006/relationships/hyperlink" Target="https://www.daloopa.com/src/102529184" TargetMode="External"/><Relationship Id="rId2389" Type="http://schemas.openxmlformats.org/officeDocument/2006/relationships/hyperlink" Target="https://www.daloopa.com/src/764785" TargetMode="External"/><Relationship Id="rId7311" Type="http://schemas.openxmlformats.org/officeDocument/2006/relationships/hyperlink" Target="https://www.daloopa.com/src/38460139" TargetMode="External"/><Relationship Id="rId3921" Type="http://schemas.openxmlformats.org/officeDocument/2006/relationships/hyperlink" Target="https://www.daloopa.com/src/810723" TargetMode="External"/><Relationship Id="rId13515" Type="http://schemas.openxmlformats.org/officeDocument/2006/relationships/hyperlink" Target="https://www.daloopa.com/src/65312777" TargetMode="External"/><Relationship Id="rId13862" Type="http://schemas.openxmlformats.org/officeDocument/2006/relationships/hyperlink" Target="https://www.daloopa.com/src/65315437" TargetMode="External"/><Relationship Id="rId1472" Type="http://schemas.openxmlformats.org/officeDocument/2006/relationships/hyperlink" Target="https://www.daloopa.com/src/761449" TargetMode="External"/><Relationship Id="rId8085" Type="http://schemas.openxmlformats.org/officeDocument/2006/relationships/hyperlink" Target="https://www.daloopa.com/src/800248" TargetMode="External"/><Relationship Id="rId11066" Type="http://schemas.openxmlformats.org/officeDocument/2006/relationships/hyperlink" Target="https://www.daloopa.com/src/2623457" TargetMode="External"/><Relationship Id="rId1125" Type="http://schemas.openxmlformats.org/officeDocument/2006/relationships/hyperlink" Target="https://www.daloopa.com/src/18436341" TargetMode="External"/><Relationship Id="rId4695" Type="http://schemas.openxmlformats.org/officeDocument/2006/relationships/hyperlink" Target="https://www.daloopa.com/src/765963" TargetMode="External"/><Relationship Id="rId14289" Type="http://schemas.openxmlformats.org/officeDocument/2006/relationships/hyperlink" Target="https://www.daloopa.com/src/19607931" TargetMode="External"/><Relationship Id="rId16738" Type="http://schemas.openxmlformats.org/officeDocument/2006/relationships/hyperlink" Target="https://www.daloopa.com/src/87513499" TargetMode="External"/><Relationship Id="rId4348" Type="http://schemas.openxmlformats.org/officeDocument/2006/relationships/hyperlink" Target="https://www.daloopa.com/src/38384709" TargetMode="External"/><Relationship Id="rId19211" Type="http://schemas.openxmlformats.org/officeDocument/2006/relationships/hyperlink" Target="https://www.daloopa.com/src/136843125" TargetMode="External"/><Relationship Id="rId10899" Type="http://schemas.openxmlformats.org/officeDocument/2006/relationships/hyperlink" Target="https://marketplace.daloopa.com/text-fundamental?id=754288&amp;value=86&amp;id=754104&amp;value=34&amp;id=754024&amp;value=23&amp;id=753868&amp;value=25&amp;id=38167911&amp;value=169&amp;id=753681&amp;value=38&amp;id=753550&amp;value=71&amp;id=753410&amp;value=38&amp;id=753183&amp;value=30&amp;id=38167856&amp;value=177&amp;id=752992&amp;value=55&amp;id=752794&amp;value=65&amp;id=752616&amp;value=80&amp;id=752446&amp;value=73&amp;id=38167778&amp;value=273&amp;id=752146&amp;value=139&amp;id=751769&amp;value=88&amp;id=751507&amp;value=91&amp;id=751083&amp;value=95&amp;id=38167753&amp;value=412&amp;id=750594&amp;value=246&amp;id=750627&amp;value=447&amp;id=750277&amp;value=172&amp;id=749992&amp;value=92&amp;id=38167689&amp;value=957&amp;id=749715&amp;value=513&amp;id=749420&amp;value=300&amp;id=749153&amp;value=200&amp;id=748899&amp;value=171&amp;id=38167657&amp;value=1184&amp;id=748682&amp;value=168&amp;id=748429&amp;value=283&amp;id=1340397&amp;value=241&amp;id=2623454&amp;value=188&amp;id=38167606&amp;value=881&amp;id=4744499&amp;value=305&amp;id=7982018&amp;value=486&amp;id=10333847&amp;value=502&amp;id=14719081&amp;value=420&amp;id=14719089&amp;value=1713&amp;id=20995960&amp;value=801&amp;id=32451140&amp;value=1803&amp;id=38383923&amp;value=750&amp;id=46661159&amp;value=334&amp;id=46664816&amp;value=3688&amp;id=53638125&amp;value=453&amp;id=58837901&amp;value=3145&amp;id=63129311&amp;value=742&amp;id=67046989&amp;value=1695&amp;id=67052083&amp;value=6035&amp;" TargetMode="External"/><Relationship Id="rId15821" Type="http://schemas.openxmlformats.org/officeDocument/2006/relationships/hyperlink" Target="https://www.daloopa.com/src/78908051" TargetMode="External"/><Relationship Id="rId13372" Type="http://schemas.openxmlformats.org/officeDocument/2006/relationships/hyperlink" Target="https://www.daloopa.com/src/58885041" TargetMode="External"/><Relationship Id="rId3431" Type="http://schemas.openxmlformats.org/officeDocument/2006/relationships/hyperlink" Target="https://www.daloopa.com/src/58838256" TargetMode="External"/><Relationship Id="rId13025" Type="http://schemas.openxmlformats.org/officeDocument/2006/relationships/hyperlink" Target="https://www.daloopa.com/src/38442079" TargetMode="External"/><Relationship Id="rId16595" Type="http://schemas.openxmlformats.org/officeDocument/2006/relationships/hyperlink" Target="https://www.daloopa.com/src/87500911" TargetMode="External"/><Relationship Id="rId6654" Type="http://schemas.openxmlformats.org/officeDocument/2006/relationships/hyperlink" Target="https://www.daloopa.com/src/38155611" TargetMode="External"/><Relationship Id="rId16248" Type="http://schemas.openxmlformats.org/officeDocument/2006/relationships/hyperlink" Target="https://www.daloopa.com/src/82450733" TargetMode="External"/><Relationship Id="rId6307" Type="http://schemas.openxmlformats.org/officeDocument/2006/relationships/hyperlink" Target="https://www.daloopa.com/src/801007" TargetMode="External"/><Relationship Id="rId9877" Type="http://schemas.openxmlformats.org/officeDocument/2006/relationships/hyperlink" Target="https://www.daloopa.com/src/53638068" TargetMode="External"/><Relationship Id="rId12858" Type="http://schemas.openxmlformats.org/officeDocument/2006/relationships/hyperlink" Target="https://www.daloopa.com/src/38439856" TargetMode="External"/><Relationship Id="rId2917" Type="http://schemas.openxmlformats.org/officeDocument/2006/relationships/hyperlink" Target="https://www.daloopa.com/src/768289" TargetMode="External"/><Relationship Id="rId15331" Type="http://schemas.openxmlformats.org/officeDocument/2006/relationships/hyperlink" Target="https://www.daloopa.com/src/38433028" TargetMode="External"/><Relationship Id="rId8960" Type="http://schemas.openxmlformats.org/officeDocument/2006/relationships/hyperlink" Target="https://www.daloopa.com/src/752418" TargetMode="External"/><Relationship Id="rId18554" Type="http://schemas.openxmlformats.org/officeDocument/2006/relationships/hyperlink" Target="https://www.daloopa.com/src/114162802" TargetMode="External"/><Relationship Id="rId8613" Type="http://schemas.openxmlformats.org/officeDocument/2006/relationships/hyperlink" Target="https://www.daloopa.com/src/767727" TargetMode="External"/><Relationship Id="rId11941" Type="http://schemas.openxmlformats.org/officeDocument/2006/relationships/hyperlink" Target="https://www.daloopa.com/src/19676236" TargetMode="External"/><Relationship Id="rId18207" Type="http://schemas.openxmlformats.org/officeDocument/2006/relationships/hyperlink" Target="https://www.daloopa.com/src/87393632" TargetMode="External"/><Relationship Id="rId6164" Type="http://schemas.openxmlformats.org/officeDocument/2006/relationships/hyperlink" Target="https://www.daloopa.com/src/800734" TargetMode="External"/><Relationship Id="rId2774" Type="http://schemas.openxmlformats.org/officeDocument/2006/relationships/hyperlink" Target="https://www.daloopa.com/src/810512" TargetMode="External"/><Relationship Id="rId9387" Type="http://schemas.openxmlformats.org/officeDocument/2006/relationships/hyperlink" Target="https://www.daloopa.com/src/750770" TargetMode="External"/><Relationship Id="rId14817" Type="http://schemas.openxmlformats.org/officeDocument/2006/relationships/hyperlink" Target="https://www.daloopa.com/src/38974102" TargetMode="External"/><Relationship Id="rId746" Type="http://schemas.openxmlformats.org/officeDocument/2006/relationships/hyperlink" Target="https://www.daloopa.com/src/763409" TargetMode="External"/><Relationship Id="rId2427" Type="http://schemas.openxmlformats.org/officeDocument/2006/relationships/hyperlink" Target="https://www.daloopa.com/src/767426" TargetMode="External"/><Relationship Id="rId12368" Type="http://schemas.openxmlformats.org/officeDocument/2006/relationships/hyperlink" Target="https://www.daloopa.com/src/32487998" TargetMode="External"/><Relationship Id="rId5997" Type="http://schemas.openxmlformats.org/officeDocument/2006/relationships/hyperlink" Target="https://www.daloopa.com/src/800963" TargetMode="External"/><Relationship Id="rId13900" Type="http://schemas.openxmlformats.org/officeDocument/2006/relationships/hyperlink" Target="https://www.daloopa.com/src/67093375" TargetMode="External"/><Relationship Id="rId8470" Type="http://schemas.openxmlformats.org/officeDocument/2006/relationships/hyperlink" Target="https://www.daloopa.com/src/800449" TargetMode="External"/><Relationship Id="rId11451" Type="http://schemas.openxmlformats.org/officeDocument/2006/relationships/hyperlink" Target="https://www.daloopa.com/src/63130670" TargetMode="External"/><Relationship Id="rId18064" Type="http://schemas.openxmlformats.org/officeDocument/2006/relationships/hyperlink" Target="https://www.daloopa.com/src/114286295" TargetMode="External"/><Relationship Id="rId1510" Type="http://schemas.openxmlformats.org/officeDocument/2006/relationships/hyperlink" Target="https://www.daloopa.com/src/763223" TargetMode="External"/><Relationship Id="rId8123" Type="http://schemas.openxmlformats.org/officeDocument/2006/relationships/hyperlink" Target="https://www.daloopa.com/src/2623301" TargetMode="External"/><Relationship Id="rId11104" Type="http://schemas.openxmlformats.org/officeDocument/2006/relationships/hyperlink" Target="https://marketplace.daloopa.com/text-fundamental?id=815216&amp;value=4245&amp;id=815206&amp;value=4532&amp;id=815196&amp;value=4977&amp;id=815186&amp;value=5475&amp;id=815176&amp;value=5345&amp;id=815166&amp;value=5327&amp;id=815156&amp;value=5705&amp;id=815141&amp;value=6842&amp;id=815126&amp;value=7845&amp;id=815111&amp;value=8980&amp;id=815097&amp;value=9823&amp;id=815083&amp;value=11920&amp;id=815069&amp;value=11258&amp;id=815055&amp;value=12726&amp;id=815041&amp;value=14603&amp;id=815027&amp;value=16443&amp;id=815013&amp;value=17634&amp;id=814999&amp;value=17885&amp;id=814985&amp;value=17077&amp;id=814971&amp;value=18434&amp;id=814957&amp;value=18194&amp;id=814943&amp;value=21793&amp;id=814929&amp;value=26604&amp;id=814915&amp;value=30723&amp;id=814887&amp;value=34360&amp;id=814901&amp;value=36029&amp;id=1266715&amp;value=35332&amp;id=2623970&amp;value=38514&amp;id=4744740&amp;value=39732&amp;id=7982525&amp;value=51220&amp;id=10335401&amp;value=55292&amp;id=14719054&amp;value=66064&amp;id=20995570&amp;value=67213&amp;id=32451649&amp;value=59322&amp;id=38385298&amp;value=54671&amp;id=46662253&amp;value=46327&amp;id=53638755&amp;value=39324&amp;id=58838387&amp;value=35574&amp;id=63130671&amp;value=39665&amp;id=67048237&amp;value=46752&amp;" TargetMode="External"/><Relationship Id="rId14674" Type="http://schemas.openxmlformats.org/officeDocument/2006/relationships/hyperlink" Target="https://www.daloopa.com/src/38422542" TargetMode="External"/><Relationship Id="rId4733" Type="http://schemas.openxmlformats.org/officeDocument/2006/relationships/hyperlink" Target="https://www.daloopa.com/src/765599" TargetMode="External"/><Relationship Id="rId14327" Type="http://schemas.openxmlformats.org/officeDocument/2006/relationships/hyperlink" Target="https://www.daloopa.com/src/46664947" TargetMode="External"/><Relationship Id="rId2284" Type="http://schemas.openxmlformats.org/officeDocument/2006/relationships/hyperlink" Target="https://www.daloopa.com/src/766630" TargetMode="External"/><Relationship Id="rId17897" Type="http://schemas.openxmlformats.org/officeDocument/2006/relationships/hyperlink" Target="https://www.daloopa.com/src/114270196" TargetMode="External"/><Relationship Id="rId256" Type="http://schemas.openxmlformats.org/officeDocument/2006/relationships/hyperlink" Target="https://www.daloopa.com/src/803141" TargetMode="External"/><Relationship Id="rId7956" Type="http://schemas.openxmlformats.org/officeDocument/2006/relationships/hyperlink" Target="https://www.daloopa.com/src/20995120" TargetMode="External"/><Relationship Id="rId10937" Type="http://schemas.openxmlformats.org/officeDocument/2006/relationships/hyperlink" Target="https://www.daloopa.com/src/53638125" TargetMode="External"/><Relationship Id="rId7609" Type="http://schemas.openxmlformats.org/officeDocument/2006/relationships/hyperlink" Target="https://www.daloopa.com/src/748513" TargetMode="External"/><Relationship Id="rId13410" Type="http://schemas.openxmlformats.org/officeDocument/2006/relationships/hyperlink" Target="https://www.daloopa.com/src/65311913" TargetMode="External"/><Relationship Id="rId16980" Type="http://schemas.openxmlformats.org/officeDocument/2006/relationships/hyperlink" Target="https://www.daloopa.com/src/95428472" TargetMode="External"/><Relationship Id="rId16633" Type="http://schemas.openxmlformats.org/officeDocument/2006/relationships/hyperlink" Target="https://www.daloopa.com/src/87388234" TargetMode="External"/><Relationship Id="rId1020" Type="http://schemas.openxmlformats.org/officeDocument/2006/relationships/hyperlink" Target="https://www.daloopa.com/src/18436778" TargetMode="External"/><Relationship Id="rId4590" Type="http://schemas.openxmlformats.org/officeDocument/2006/relationships/hyperlink" Target="https://www.daloopa.com/src/1340447" TargetMode="External"/><Relationship Id="rId14184" Type="http://schemas.openxmlformats.org/officeDocument/2006/relationships/hyperlink" Target="https://www.daloopa.com/src/19608034" TargetMode="External"/><Relationship Id="rId19856" Type="http://schemas.openxmlformats.org/officeDocument/2006/relationships/hyperlink" Target="https://www.daloopa.com/src/155506712" TargetMode="External"/><Relationship Id="rId4243" Type="http://schemas.openxmlformats.org/officeDocument/2006/relationships/hyperlink" Target="https://www.daloopa.com/src/767518" TargetMode="External"/><Relationship Id="rId9915" Type="http://schemas.openxmlformats.org/officeDocument/2006/relationships/hyperlink" Target="https://www.daloopa.com/src/38165391" TargetMode="External"/><Relationship Id="rId19509" Type="http://schemas.openxmlformats.org/officeDocument/2006/relationships/hyperlink" Target="https://www.daloopa.com/src/145297454" TargetMode="External"/><Relationship Id="rId7466" Type="http://schemas.openxmlformats.org/officeDocument/2006/relationships/hyperlink" Target="https://www.daloopa.com/src/752292" TargetMode="External"/><Relationship Id="rId10794" Type="http://schemas.openxmlformats.org/officeDocument/2006/relationships/hyperlink" Target="https://www.daloopa.com/src/752444" TargetMode="External"/><Relationship Id="rId7119" Type="http://schemas.openxmlformats.org/officeDocument/2006/relationships/hyperlink" Target="https://www.daloopa.com/src/1096557" TargetMode="External"/><Relationship Id="rId10447" Type="http://schemas.openxmlformats.org/officeDocument/2006/relationships/hyperlink" Target="https://www.daloopa.com/src/38432701" TargetMode="External"/><Relationship Id="rId16490" Type="http://schemas.openxmlformats.org/officeDocument/2006/relationships/hyperlink" Target="https://www.daloopa.com/src/87388318" TargetMode="External"/><Relationship Id="rId3729" Type="http://schemas.openxmlformats.org/officeDocument/2006/relationships/hyperlink" Target="https://www.daloopa.com/src/765908" TargetMode="External"/><Relationship Id="rId16143" Type="http://schemas.openxmlformats.org/officeDocument/2006/relationships/hyperlink" Target="https://www.daloopa.com/src/82323379" TargetMode="External"/><Relationship Id="rId6202" Type="http://schemas.openxmlformats.org/officeDocument/2006/relationships/hyperlink" Target="https://www.daloopa.com/src/801024" TargetMode="External"/><Relationship Id="rId9772" Type="http://schemas.openxmlformats.org/officeDocument/2006/relationships/hyperlink" Target="https://www.daloopa.com/document/23463551" TargetMode="External"/><Relationship Id="rId12753" Type="http://schemas.openxmlformats.org/officeDocument/2006/relationships/hyperlink" Target="https://marketplace.daloopa.com/text-fundamental?id=38440273&amp;value=273&amp;id=38440241&amp;value=258&amp;id=38440193&amp;value=207&amp;id=38440133&amp;value=200&amp;id=38440088&amp;value=2068&amp;id=38440048&amp;value=2111&amp;id=38440019&amp;value=1963&amp;id=38439996&amp;value=1844&amp;id=46751690&amp;value=1738&amp;id=67090272&amp;value=1806&amp;" TargetMode="External"/><Relationship Id="rId19366" Type="http://schemas.openxmlformats.org/officeDocument/2006/relationships/hyperlink" Target="https://www.daloopa.com/src/145264390" TargetMode="External"/><Relationship Id="rId2812" Type="http://schemas.openxmlformats.org/officeDocument/2006/relationships/hyperlink" Target="https://www.daloopa.com/src/767123" TargetMode="External"/><Relationship Id="rId9425" Type="http://schemas.openxmlformats.org/officeDocument/2006/relationships/hyperlink" Target="https://www.daloopa.com/src/754194" TargetMode="External"/><Relationship Id="rId12406" Type="http://schemas.openxmlformats.org/officeDocument/2006/relationships/hyperlink" Target="https://www.daloopa.com/src/19676970" TargetMode="External"/><Relationship Id="rId19019" Type="http://schemas.openxmlformats.org/officeDocument/2006/relationships/hyperlink" Target="https://www.daloopa.com/src/136743200" TargetMode="External"/><Relationship Id="rId15976" Type="http://schemas.openxmlformats.org/officeDocument/2006/relationships/hyperlink" Target="https://www.daloopa.com/src/78962929" TargetMode="External"/><Relationship Id="rId3586" Type="http://schemas.openxmlformats.org/officeDocument/2006/relationships/hyperlink" Target="https://www.daloopa.com/src/810705" TargetMode="External"/><Relationship Id="rId15629" Type="http://schemas.openxmlformats.org/officeDocument/2006/relationships/hyperlink" Target="https://www.daloopa.com/src/72288265" TargetMode="External"/><Relationship Id="rId3239" Type="http://schemas.openxmlformats.org/officeDocument/2006/relationships/hyperlink" Target="https://www.daloopa.com/src/762113" TargetMode="External"/><Relationship Id="rId18102" Type="http://schemas.openxmlformats.org/officeDocument/2006/relationships/hyperlink" Target="https://www.daloopa.com/src/114281248" TargetMode="External"/><Relationship Id="rId20049" Type="http://schemas.openxmlformats.org/officeDocument/2006/relationships/hyperlink" Target="https://www.daloopa.com/src/155387725" TargetMode="External"/><Relationship Id="rId9282" Type="http://schemas.openxmlformats.org/officeDocument/2006/relationships/hyperlink" Target="https://www.daloopa.com/src/63129126" TargetMode="External"/><Relationship Id="rId14712" Type="http://schemas.openxmlformats.org/officeDocument/2006/relationships/hyperlink" Target="https://www.daloopa.com/src/38422033" TargetMode="External"/><Relationship Id="rId12263" Type="http://schemas.openxmlformats.org/officeDocument/2006/relationships/hyperlink" Target="https://www.daloopa.com/src/19676247" TargetMode="External"/><Relationship Id="rId17935" Type="http://schemas.openxmlformats.org/officeDocument/2006/relationships/hyperlink" Target="https://www.daloopa.com/src/114145634" TargetMode="External"/><Relationship Id="rId641" Type="http://schemas.openxmlformats.org/officeDocument/2006/relationships/hyperlink" Target="https://www.daloopa.com/src/14718991" TargetMode="External"/><Relationship Id="rId2322" Type="http://schemas.openxmlformats.org/officeDocument/2006/relationships/hyperlink" Target="https://www.daloopa.com/src/20176994" TargetMode="External"/><Relationship Id="rId5892" Type="http://schemas.openxmlformats.org/officeDocument/2006/relationships/hyperlink" Target="https://www.daloopa.com/src/800980" TargetMode="External"/><Relationship Id="rId15486" Type="http://schemas.openxmlformats.org/officeDocument/2006/relationships/hyperlink" Target="https://www.daloopa.com/src/72223059" TargetMode="External"/><Relationship Id="rId5545" Type="http://schemas.openxmlformats.org/officeDocument/2006/relationships/hyperlink" Target="https://www.daloopa.com/src/46749843" TargetMode="External"/><Relationship Id="rId15139" Type="http://schemas.openxmlformats.org/officeDocument/2006/relationships/hyperlink" Target="https://www.daloopa.com/src/46751227" TargetMode="External"/><Relationship Id="rId3096" Type="http://schemas.openxmlformats.org/officeDocument/2006/relationships/hyperlink" Target="https://www.daloopa.com/src/768322" TargetMode="External"/><Relationship Id="rId8768" Type="http://schemas.openxmlformats.org/officeDocument/2006/relationships/hyperlink" Target="https://www.daloopa.com/src/749635" TargetMode="External"/><Relationship Id="rId11749" Type="http://schemas.openxmlformats.org/officeDocument/2006/relationships/hyperlink" Target="https://www.daloopa.com/src/1033992" TargetMode="External"/><Relationship Id="rId1808" Type="http://schemas.openxmlformats.org/officeDocument/2006/relationships/hyperlink" Target="https://www.daloopa.com/src/795272" TargetMode="External"/><Relationship Id="rId14222" Type="http://schemas.openxmlformats.org/officeDocument/2006/relationships/hyperlink" Target="https://www.daloopa.com/src/19604883" TargetMode="External"/><Relationship Id="rId17792" Type="http://schemas.openxmlformats.org/officeDocument/2006/relationships/hyperlink" Target="https://www.daloopa.com/src/114299886" TargetMode="External"/><Relationship Id="rId151" Type="http://schemas.openxmlformats.org/officeDocument/2006/relationships/hyperlink" Target="https://www.daloopa.com/src/1340483" TargetMode="External"/><Relationship Id="rId7851" Type="http://schemas.openxmlformats.org/officeDocument/2006/relationships/hyperlink" Target="https://www.daloopa.com/src/14718873" TargetMode="External"/><Relationship Id="rId10832" Type="http://schemas.openxmlformats.org/officeDocument/2006/relationships/hyperlink" Target="https://www.daloopa.com/src/67052080" TargetMode="External"/><Relationship Id="rId17445" Type="http://schemas.openxmlformats.org/officeDocument/2006/relationships/hyperlink" Target="https://www.daloopa.com/src/107863143" TargetMode="External"/><Relationship Id="rId7504" Type="http://schemas.openxmlformats.org/officeDocument/2006/relationships/hyperlink" Target="https://www.daloopa.com/src/4744405" TargetMode="External"/><Relationship Id="rId5055" Type="http://schemas.openxmlformats.org/officeDocument/2006/relationships/hyperlink" Target="https://www.daloopa.com/src/815304" TargetMode="External"/><Relationship Id="rId1665" Type="http://schemas.openxmlformats.org/officeDocument/2006/relationships/hyperlink" Target="https://www.daloopa.com/src/794876" TargetMode="External"/><Relationship Id="rId8278" Type="http://schemas.openxmlformats.org/officeDocument/2006/relationships/hyperlink" Target="https://www.daloopa.com/src/800302" TargetMode="External"/><Relationship Id="rId11259" Type="http://schemas.openxmlformats.org/officeDocument/2006/relationships/hyperlink" Target="https://www.daloopa.com/src/63130667" TargetMode="External"/><Relationship Id="rId13708" Type="http://schemas.openxmlformats.org/officeDocument/2006/relationships/hyperlink" Target="https://www.daloopa.com/src/65313709" TargetMode="External"/><Relationship Id="rId1318" Type="http://schemas.openxmlformats.org/officeDocument/2006/relationships/hyperlink" Target="https://www.daloopa.com/src/67048394" TargetMode="External"/><Relationship Id="rId19751" Type="http://schemas.openxmlformats.org/officeDocument/2006/relationships/hyperlink" Target="https://www.daloopa.com/src/155380320" TargetMode="External"/><Relationship Id="rId4888" Type="http://schemas.openxmlformats.org/officeDocument/2006/relationships/hyperlink" Target="https://www.daloopa.com/src/815300" TargetMode="External"/><Relationship Id="rId7361" Type="http://schemas.openxmlformats.org/officeDocument/2006/relationships/hyperlink" Target="https://www.daloopa.com/src/38507343" TargetMode="External"/><Relationship Id="rId9810" Type="http://schemas.openxmlformats.org/officeDocument/2006/relationships/hyperlink" Target="https://www.daloopa.com/src/38164927" TargetMode="External"/><Relationship Id="rId19404" Type="http://schemas.openxmlformats.org/officeDocument/2006/relationships/hyperlink" Target="https://www.daloopa.com/src/145409537" TargetMode="External"/><Relationship Id="rId24" Type="http://schemas.openxmlformats.org/officeDocument/2006/relationships/hyperlink" Target="https://www.daloopa.com/document/132518" TargetMode="External"/><Relationship Id="rId7014" Type="http://schemas.openxmlformats.org/officeDocument/2006/relationships/hyperlink" Target="https://www.daloopa.com/src/1096527" TargetMode="External"/><Relationship Id="rId10342" Type="http://schemas.openxmlformats.org/officeDocument/2006/relationships/hyperlink" Target="https://www.daloopa.com/src/38430996" TargetMode="External"/><Relationship Id="rId3971" Type="http://schemas.openxmlformats.org/officeDocument/2006/relationships/hyperlink" Target="https://www.daloopa.com/src/762444" TargetMode="External"/><Relationship Id="rId13565" Type="http://schemas.openxmlformats.org/officeDocument/2006/relationships/hyperlink" Target="https://www.daloopa.com/src/65313015" TargetMode="External"/><Relationship Id="rId3624" Type="http://schemas.openxmlformats.org/officeDocument/2006/relationships/hyperlink" Target="https://www.daloopa.com/src/762555" TargetMode="External"/><Relationship Id="rId13218" Type="http://schemas.openxmlformats.org/officeDocument/2006/relationships/hyperlink" Target="https://www.daloopa.com/src/38436772" TargetMode="External"/><Relationship Id="rId16788" Type="http://schemas.openxmlformats.org/officeDocument/2006/relationships/hyperlink" Target="https://www.daloopa.com/src/95081397" TargetMode="External"/><Relationship Id="rId1175" Type="http://schemas.openxmlformats.org/officeDocument/2006/relationships/hyperlink" Target="https://www.daloopa.com/src/764709" TargetMode="External"/><Relationship Id="rId6847" Type="http://schemas.openxmlformats.org/officeDocument/2006/relationships/hyperlink" Target="https://www.daloopa.com/src/38384141" TargetMode="External"/><Relationship Id="rId19261" Type="http://schemas.openxmlformats.org/officeDocument/2006/relationships/hyperlink" Target="https://www.daloopa.com/src/136843053" TargetMode="External"/><Relationship Id="rId4398" Type="http://schemas.openxmlformats.org/officeDocument/2006/relationships/hyperlink" Target="https://www.daloopa.com/src/810899" TargetMode="External"/><Relationship Id="rId9320" Type="http://schemas.openxmlformats.org/officeDocument/2006/relationships/hyperlink" Target="https://www.daloopa.com/src/748367" TargetMode="External"/><Relationship Id="rId12301" Type="http://schemas.openxmlformats.org/officeDocument/2006/relationships/hyperlink" Target="https://www.daloopa.com/src/19679005" TargetMode="External"/><Relationship Id="rId15871" Type="http://schemas.openxmlformats.org/officeDocument/2006/relationships/hyperlink" Target="https://www.daloopa.com/src/78899493" TargetMode="External"/><Relationship Id="rId5930" Type="http://schemas.openxmlformats.org/officeDocument/2006/relationships/hyperlink" Target="https://www.daloopa.com/src/67051528" TargetMode="External"/><Relationship Id="rId15524" Type="http://schemas.openxmlformats.org/officeDocument/2006/relationships/hyperlink" Target="https://www.daloopa.com/src/72219524" TargetMode="External"/><Relationship Id="rId3481" Type="http://schemas.openxmlformats.org/officeDocument/2006/relationships/hyperlink" Target="https://www.daloopa.com/src/45569671" TargetMode="External"/><Relationship Id="rId13075" Type="http://schemas.openxmlformats.org/officeDocument/2006/relationships/hyperlink" Target="https://www.daloopa.com/src/46751766" TargetMode="External"/><Relationship Id="rId18747" Type="http://schemas.openxmlformats.org/officeDocument/2006/relationships/hyperlink" Target="https://www.daloopa.com/src/128089629" TargetMode="External"/><Relationship Id="rId3134" Type="http://schemas.openxmlformats.org/officeDocument/2006/relationships/hyperlink" Target="https://www.daloopa.com/src/767143" TargetMode="External"/><Relationship Id="rId8806" Type="http://schemas.openxmlformats.org/officeDocument/2006/relationships/hyperlink" Target="https://www.daloopa.com/src/753371" TargetMode="External"/><Relationship Id="rId16298" Type="http://schemas.openxmlformats.org/officeDocument/2006/relationships/hyperlink" Target="https://www.daloopa.com/src/82365837" TargetMode="External"/><Relationship Id="rId6357" Type="http://schemas.openxmlformats.org/officeDocument/2006/relationships/hyperlink" Target="https://www.daloopa.com/src/801045" TargetMode="External"/><Relationship Id="rId17830" Type="http://schemas.openxmlformats.org/officeDocument/2006/relationships/hyperlink" Target="https://www.daloopa.com/src/114269350" TargetMode="External"/><Relationship Id="rId2967" Type="http://schemas.openxmlformats.org/officeDocument/2006/relationships/hyperlink" Target="https://www.daloopa.com/src/765988" TargetMode="External"/><Relationship Id="rId5440" Type="http://schemas.openxmlformats.org/officeDocument/2006/relationships/hyperlink" Target="https://www.daloopa.com/src/1033277" TargetMode="External"/><Relationship Id="rId15381" Type="http://schemas.openxmlformats.org/officeDocument/2006/relationships/hyperlink" Target="https://www.daloopa.com/src/38431478" TargetMode="External"/><Relationship Id="rId939" Type="http://schemas.openxmlformats.org/officeDocument/2006/relationships/hyperlink" Target="https://www.daloopa.com/document/23465099" TargetMode="External"/><Relationship Id="rId11991" Type="http://schemas.openxmlformats.org/officeDocument/2006/relationships/hyperlink" Target="https://www.daloopa.com/src/38461945" TargetMode="External"/><Relationship Id="rId15034" Type="http://schemas.openxmlformats.org/officeDocument/2006/relationships/hyperlink" Target="https://www.daloopa.com/src/38422912" TargetMode="External"/><Relationship Id="rId8663" Type="http://schemas.openxmlformats.org/officeDocument/2006/relationships/hyperlink" Target="https://www.daloopa.com/src/765253" TargetMode="External"/><Relationship Id="rId11644" Type="http://schemas.openxmlformats.org/officeDocument/2006/relationships/hyperlink" Target="https://www.daloopa.com/src/815106" TargetMode="External"/><Relationship Id="rId18257" Type="http://schemas.openxmlformats.org/officeDocument/2006/relationships/hyperlink" Target="https://www.daloopa.com/src/87393128" TargetMode="External"/><Relationship Id="rId1703" Type="http://schemas.openxmlformats.org/officeDocument/2006/relationships/hyperlink" Target="https://www.daloopa.com/src/795164" TargetMode="External"/><Relationship Id="rId8316" Type="http://schemas.openxmlformats.org/officeDocument/2006/relationships/hyperlink" Target="https://www.daloopa.com/src/800426" TargetMode="External"/><Relationship Id="rId4926" Type="http://schemas.openxmlformats.org/officeDocument/2006/relationships/hyperlink" Target="https://www.daloopa.com/src/815361" TargetMode="External"/><Relationship Id="rId14867" Type="http://schemas.openxmlformats.org/officeDocument/2006/relationships/hyperlink" Target="https://www.daloopa.com/src/38430538" TargetMode="External"/><Relationship Id="rId17340" Type="http://schemas.openxmlformats.org/officeDocument/2006/relationships/hyperlink" Target="https://www.daloopa.com/src/102518287" TargetMode="External"/><Relationship Id="rId796" Type="http://schemas.openxmlformats.org/officeDocument/2006/relationships/hyperlink" Target="https://www.daloopa.com/src/63130917" TargetMode="External"/><Relationship Id="rId2477" Type="http://schemas.openxmlformats.org/officeDocument/2006/relationships/hyperlink" Target="https://www.daloopa.com/src/767978" TargetMode="External"/><Relationship Id="rId449" Type="http://schemas.openxmlformats.org/officeDocument/2006/relationships/hyperlink" Target="https://www.daloopa.com/src/762472" TargetMode="External"/><Relationship Id="rId13950" Type="http://schemas.openxmlformats.org/officeDocument/2006/relationships/hyperlink" Target="https://marketplace.daloopa.com/text-fundamental?id=67093595&amp;value=645&amp;id=67093580&amp;value=764&amp;id=67093574&amp;value=762&amp;id=67093548&amp;value=854&amp;id=67093540&amp;value=3362&amp;id=67093480&amp;value=4088&amp;id=67093445&amp;value=4021&amp;id=67093422&amp;value=3838&amp;id=67093378&amp;value=3960&amp;id=67093346&amp;value=4950&amp;" TargetMode="External"/><Relationship Id="rId8173" Type="http://schemas.openxmlformats.org/officeDocument/2006/relationships/hyperlink" Target="https://www.daloopa.com/src/800211" TargetMode="External"/><Relationship Id="rId13603" Type="http://schemas.openxmlformats.org/officeDocument/2006/relationships/hyperlink" Target="https://marketplace.daloopa.com/text-fundamental?id=65313499&amp;value=26731&amp;id=65313479&amp;value=28739&amp;id=65313467&amp;value=30550&amp;id=65313453&amp;value=31963&amp;id=65313417&amp;value=33654&amp;id=65313407&amp;value=36048&amp;id=65374116&amp;value=42014&amp;id=65313373&amp;value=46164&amp;id=65313364&amp;value=46762&amp;id=65313350&amp;value=51702&amp;id=65313340&amp;value=61591&amp;id=65313317&amp;value=66269&amp;id=65313294&amp;value=66144&amp;id=65313276&amp;value=69341&amp;id=65313264&amp;value=75495&amp;id=67090372&amp;value=81273&amp;" TargetMode="External"/><Relationship Id="rId1560" Type="http://schemas.openxmlformats.org/officeDocument/2006/relationships/hyperlink" Target="https://www.daloopa.com/src/1340405" TargetMode="External"/><Relationship Id="rId11154" Type="http://schemas.openxmlformats.org/officeDocument/2006/relationships/hyperlink" Target="https://www.daloopa.com/src/815000" TargetMode="External"/><Relationship Id="rId16826" Type="http://schemas.openxmlformats.org/officeDocument/2006/relationships/hyperlink" Target="https://www.daloopa.com/src/95070975" TargetMode="External"/><Relationship Id="rId1213" Type="http://schemas.openxmlformats.org/officeDocument/2006/relationships/hyperlink" Target="https://www.daloopa.com/src/768334" TargetMode="External"/><Relationship Id="rId4783" Type="http://schemas.openxmlformats.org/officeDocument/2006/relationships/hyperlink" Target="https://www.daloopa.com/src/815463" TargetMode="External"/><Relationship Id="rId14377" Type="http://schemas.openxmlformats.org/officeDocument/2006/relationships/hyperlink" Target="https://www.daloopa.com/src/19627001" TargetMode="External"/><Relationship Id="rId4436" Type="http://schemas.openxmlformats.org/officeDocument/2006/relationships/hyperlink" Target="https://www.daloopa.com/src/763936" TargetMode="External"/><Relationship Id="rId7659" Type="http://schemas.openxmlformats.org/officeDocument/2006/relationships/hyperlink" Target="https://www.daloopa.com/src/799822" TargetMode="External"/><Relationship Id="rId10987" Type="http://schemas.openxmlformats.org/officeDocument/2006/relationships/hyperlink" Target="https://www.daloopa.com/src/752147" TargetMode="External"/><Relationship Id="rId13460" Type="http://schemas.openxmlformats.org/officeDocument/2006/relationships/hyperlink" Target="https://www.daloopa.com/src/65312485" TargetMode="External"/><Relationship Id="rId1070" Type="http://schemas.openxmlformats.org/officeDocument/2006/relationships/hyperlink" Target="https://www.daloopa.com/src/18436776" TargetMode="External"/><Relationship Id="rId13113" Type="http://schemas.openxmlformats.org/officeDocument/2006/relationships/hyperlink" Target="https://www.daloopa.com/src/38441570" TargetMode="External"/><Relationship Id="rId16683" Type="http://schemas.openxmlformats.org/officeDocument/2006/relationships/hyperlink" Target="https://www.daloopa.com/src/87514518" TargetMode="External"/><Relationship Id="rId6742" Type="http://schemas.openxmlformats.org/officeDocument/2006/relationships/hyperlink" Target="https://www.daloopa.com/src/32451008" TargetMode="External"/><Relationship Id="rId16336" Type="http://schemas.openxmlformats.org/officeDocument/2006/relationships/hyperlink" Target="https://www.daloopa.com/src/82363995" TargetMode="External"/><Relationship Id="rId4293" Type="http://schemas.openxmlformats.org/officeDocument/2006/relationships/hyperlink" Target="https://www.daloopa.com/src/762578" TargetMode="External"/><Relationship Id="rId9965" Type="http://schemas.openxmlformats.org/officeDocument/2006/relationships/hyperlink" Target="https://www.daloopa.com/src/752951" TargetMode="External"/><Relationship Id="rId19559" Type="http://schemas.openxmlformats.org/officeDocument/2006/relationships/hyperlink" Target="https://www.daloopa.com/src/145409522" TargetMode="External"/><Relationship Id="rId9618" Type="http://schemas.openxmlformats.org/officeDocument/2006/relationships/hyperlink" Target="https://www.daloopa.com/src/67046861" TargetMode="External"/><Relationship Id="rId10497" Type="http://schemas.openxmlformats.org/officeDocument/2006/relationships/hyperlink" Target="https://www.daloopa.com/src/38431760" TargetMode="External"/><Relationship Id="rId12946" Type="http://schemas.openxmlformats.org/officeDocument/2006/relationships/hyperlink" Target="https://marketplace.daloopa.com/text-fundamental?id=38442222&amp;value=427&amp;id=38442153&amp;value=669&amp;id=38442085&amp;value=856&amp;id=38442022&amp;value=1062&amp;id=38441958&amp;value=2149&amp;id=38441557&amp;value=2551&amp;id=38441324&amp;value=3232&amp;id=38441446&amp;value=3876&amp;id=46751756&amp;value=2417&amp;id=67090335&amp;value=2831&amp;" TargetMode="External"/><Relationship Id="rId7169" Type="http://schemas.openxmlformats.org/officeDocument/2006/relationships/hyperlink" Target="https://www.daloopa.com/src/1096526" TargetMode="External"/><Relationship Id="rId3779" Type="http://schemas.openxmlformats.org/officeDocument/2006/relationships/hyperlink" Target="https://www.daloopa.com/src/763057" TargetMode="External"/><Relationship Id="rId16193" Type="http://schemas.openxmlformats.org/officeDocument/2006/relationships/hyperlink" Target="https://www.daloopa.com/src/82320024" TargetMode="External"/><Relationship Id="rId18642" Type="http://schemas.openxmlformats.org/officeDocument/2006/relationships/hyperlink" Target="https://www.daloopa.com/src/125247576" TargetMode="External"/><Relationship Id="rId6252" Type="http://schemas.openxmlformats.org/officeDocument/2006/relationships/hyperlink" Target="https://www.daloopa.com/src/801062" TargetMode="External"/><Relationship Id="rId8701" Type="http://schemas.openxmlformats.org/officeDocument/2006/relationships/hyperlink" Target="https://www.daloopa.com/src/38457946" TargetMode="External"/><Relationship Id="rId14905" Type="http://schemas.openxmlformats.org/officeDocument/2006/relationships/hyperlink" Target="https://www.daloopa.com/src/58885237" TargetMode="External"/><Relationship Id="rId2862" Type="http://schemas.openxmlformats.org/officeDocument/2006/relationships/hyperlink" Target="https://www.daloopa.com/document/204946" TargetMode="External"/><Relationship Id="rId9475" Type="http://schemas.openxmlformats.org/officeDocument/2006/relationships/hyperlink" Target="https://www.daloopa.com/document/23463551" TargetMode="External"/><Relationship Id="rId12456" Type="http://schemas.openxmlformats.org/officeDocument/2006/relationships/hyperlink" Target="https://www.daloopa.com/src/19675731" TargetMode="External"/><Relationship Id="rId19069" Type="http://schemas.openxmlformats.org/officeDocument/2006/relationships/hyperlink" Target="https://www.daloopa.com/src/136843107" TargetMode="External"/><Relationship Id="rId834" Type="http://schemas.openxmlformats.org/officeDocument/2006/relationships/hyperlink" Target="https://www.daloopa.com/src/67047598" TargetMode="External"/><Relationship Id="rId2515" Type="http://schemas.openxmlformats.org/officeDocument/2006/relationships/hyperlink" Target="https://www.daloopa.com/src/767162" TargetMode="External"/><Relationship Id="rId9128" Type="http://schemas.openxmlformats.org/officeDocument/2006/relationships/hyperlink" Target="https://www.daloopa.com/src/67046842" TargetMode="External"/><Relationship Id="rId12109" Type="http://schemas.openxmlformats.org/officeDocument/2006/relationships/hyperlink" Target="https://www.daloopa.com/src/19676856" TargetMode="External"/><Relationship Id="rId15679" Type="http://schemas.openxmlformats.org/officeDocument/2006/relationships/hyperlink" Target="https://www.daloopa.com/src/72287126" TargetMode="External"/><Relationship Id="rId5738" Type="http://schemas.openxmlformats.org/officeDocument/2006/relationships/hyperlink" Target="https://www.daloopa.com/src/67088814" TargetMode="External"/><Relationship Id="rId18152" Type="http://schemas.openxmlformats.org/officeDocument/2006/relationships/hyperlink" Target="https://www.daloopa.com/src/114283161" TargetMode="External"/><Relationship Id="rId3289" Type="http://schemas.openxmlformats.org/officeDocument/2006/relationships/hyperlink" Target="https://www.daloopa.com/src/766513" TargetMode="External"/><Relationship Id="rId8211" Type="http://schemas.openxmlformats.org/officeDocument/2006/relationships/hyperlink" Target="https://www.daloopa.com/src/800414" TargetMode="External"/><Relationship Id="rId14762" Type="http://schemas.openxmlformats.org/officeDocument/2006/relationships/hyperlink" Target="https://www.daloopa.com/src/38421673" TargetMode="External"/><Relationship Id="rId4821" Type="http://schemas.openxmlformats.org/officeDocument/2006/relationships/hyperlink" Target="https://www.daloopa.com/document/23463551" TargetMode="External"/><Relationship Id="rId14415" Type="http://schemas.openxmlformats.org/officeDocument/2006/relationships/hyperlink" Target="https://www.daloopa.com/src/21047820" TargetMode="External"/><Relationship Id="rId17985" Type="http://schemas.openxmlformats.org/officeDocument/2006/relationships/hyperlink" Target="https://www.daloopa.com/src/114162765" TargetMode="External"/><Relationship Id="rId344" Type="http://schemas.openxmlformats.org/officeDocument/2006/relationships/hyperlink" Target="https://www.daloopa.com/src/803169" TargetMode="External"/><Relationship Id="rId691" Type="http://schemas.openxmlformats.org/officeDocument/2006/relationships/hyperlink" Target="https://www.daloopa.com/src/58838241" TargetMode="External"/><Relationship Id="rId2025" Type="http://schemas.openxmlformats.org/officeDocument/2006/relationships/hyperlink" Target="https://www.daloopa.com/src/795096" TargetMode="External"/><Relationship Id="rId2372" Type="http://schemas.openxmlformats.org/officeDocument/2006/relationships/hyperlink" Target="https://www.daloopa.com/src/20177003" TargetMode="External"/><Relationship Id="rId17638" Type="http://schemas.openxmlformats.org/officeDocument/2006/relationships/hyperlink" Target="https://www.daloopa.com/src/107877943" TargetMode="External"/><Relationship Id="rId5595" Type="http://schemas.openxmlformats.org/officeDocument/2006/relationships/hyperlink" Target="https://www.daloopa.com/src/1033678" TargetMode="External"/><Relationship Id="rId15189" Type="http://schemas.openxmlformats.org/officeDocument/2006/relationships/hyperlink" Target="https://www.daloopa.com/src/67086804" TargetMode="External"/><Relationship Id="rId5248" Type="http://schemas.openxmlformats.org/officeDocument/2006/relationships/hyperlink" Target="https://www.daloopa.com/src/815525" TargetMode="External"/><Relationship Id="rId1858" Type="http://schemas.openxmlformats.org/officeDocument/2006/relationships/hyperlink" Target="https://www.daloopa.com/src/795343" TargetMode="External"/><Relationship Id="rId11799" Type="http://schemas.openxmlformats.org/officeDocument/2006/relationships/hyperlink" Target="https://www.daloopa.com/src/4797932" TargetMode="External"/><Relationship Id="rId14272" Type="http://schemas.openxmlformats.org/officeDocument/2006/relationships/hyperlink" Target="https://www.daloopa.com/src/19605173" TargetMode="External"/><Relationship Id="rId16721" Type="http://schemas.openxmlformats.org/officeDocument/2006/relationships/hyperlink" Target="https://www.daloopa.com/src/87503274" TargetMode="External"/><Relationship Id="rId4331" Type="http://schemas.openxmlformats.org/officeDocument/2006/relationships/hyperlink" Target="https://www.daloopa.com/src/763710" TargetMode="External"/><Relationship Id="rId19944" Type="http://schemas.openxmlformats.org/officeDocument/2006/relationships/hyperlink" Target="https://www.daloopa.com/src/155400806" TargetMode="External"/><Relationship Id="rId10882" Type="http://schemas.openxmlformats.org/officeDocument/2006/relationships/hyperlink" Target="https://www.daloopa.com/src/2623453" TargetMode="External"/><Relationship Id="rId17495" Type="http://schemas.openxmlformats.org/officeDocument/2006/relationships/hyperlink" Target="https://www.daloopa.com/src/107863644" TargetMode="External"/><Relationship Id="rId7554" Type="http://schemas.openxmlformats.org/officeDocument/2006/relationships/hyperlink" Target="https://www.daloopa.com/src/1340325" TargetMode="External"/><Relationship Id="rId10535" Type="http://schemas.openxmlformats.org/officeDocument/2006/relationships/hyperlink" Target="https://www.daloopa.com/src/38431797" TargetMode="External"/><Relationship Id="rId17148" Type="http://schemas.openxmlformats.org/officeDocument/2006/relationships/hyperlink" Target="https://www.daloopa.com/src/102530719" TargetMode="External"/><Relationship Id="rId7207" Type="http://schemas.openxmlformats.org/officeDocument/2006/relationships/hyperlink" Target="https://www.daloopa.com/src/65388658" TargetMode="External"/><Relationship Id="rId13758" Type="http://schemas.openxmlformats.org/officeDocument/2006/relationships/hyperlink" Target="https://www.daloopa.com/src/65313825" TargetMode="External"/><Relationship Id="rId3817" Type="http://schemas.openxmlformats.org/officeDocument/2006/relationships/hyperlink" Target="https://www.daloopa.com/src/767665" TargetMode="External"/><Relationship Id="rId16231" Type="http://schemas.openxmlformats.org/officeDocument/2006/relationships/hyperlink" Target="https://www.daloopa.com/src/82321048" TargetMode="External"/><Relationship Id="rId1368" Type="http://schemas.openxmlformats.org/officeDocument/2006/relationships/hyperlink" Target="https://www.daloopa.com/src/58838016" TargetMode="External"/><Relationship Id="rId9860" Type="http://schemas.openxmlformats.org/officeDocument/2006/relationships/hyperlink" Target="https://www.daloopa.com/src/753842" TargetMode="External"/><Relationship Id="rId74" Type="http://schemas.openxmlformats.org/officeDocument/2006/relationships/hyperlink" Target="https://www.daloopa.com/document/21344773" TargetMode="External"/><Relationship Id="rId9513" Type="http://schemas.openxmlformats.org/officeDocument/2006/relationships/hyperlink" Target="https://www.daloopa.com/src/63129161" TargetMode="External"/><Relationship Id="rId12841" Type="http://schemas.openxmlformats.org/officeDocument/2006/relationships/hyperlink" Target="https://www.daloopa.com/src/38439582" TargetMode="External"/><Relationship Id="rId19107" Type="http://schemas.openxmlformats.org/officeDocument/2006/relationships/hyperlink" Target="https://www.daloopa.com/src/136727254" TargetMode="External"/><Relationship Id="rId19454" Type="http://schemas.openxmlformats.org/officeDocument/2006/relationships/hyperlink" Target="https://www.daloopa.com/src/145264372" TargetMode="External"/><Relationship Id="rId2900" Type="http://schemas.openxmlformats.org/officeDocument/2006/relationships/hyperlink" Target="https://www.daloopa.com/src/768120" TargetMode="External"/><Relationship Id="rId7064" Type="http://schemas.openxmlformats.org/officeDocument/2006/relationships/hyperlink" Target="https://www.daloopa.com/src/1096509" TargetMode="External"/><Relationship Id="rId10392" Type="http://schemas.openxmlformats.org/officeDocument/2006/relationships/hyperlink" Target="https://www.daloopa.com/document/23465099" TargetMode="External"/><Relationship Id="rId10045" Type="http://schemas.openxmlformats.org/officeDocument/2006/relationships/hyperlink" Target="https://www.daloopa.com/src/53638108" TargetMode="External"/><Relationship Id="rId15717" Type="http://schemas.openxmlformats.org/officeDocument/2006/relationships/hyperlink" Target="https://www.daloopa.com/src/78902555" TargetMode="External"/><Relationship Id="rId3674" Type="http://schemas.openxmlformats.org/officeDocument/2006/relationships/hyperlink" Target="https://www.daloopa.com/src/38384691" TargetMode="External"/><Relationship Id="rId13268" Type="http://schemas.openxmlformats.org/officeDocument/2006/relationships/hyperlink" Target="https://www.daloopa.com/src/67089742" TargetMode="External"/><Relationship Id="rId3327" Type="http://schemas.openxmlformats.org/officeDocument/2006/relationships/hyperlink" Target="https://www.daloopa.com/src/46661973" TargetMode="External"/><Relationship Id="rId6897" Type="http://schemas.openxmlformats.org/officeDocument/2006/relationships/hyperlink" Target="https://www.daloopa.com/src/20995986" TargetMode="External"/><Relationship Id="rId9370" Type="http://schemas.openxmlformats.org/officeDocument/2006/relationships/hyperlink" Target="https://marketplace.daloopa.com/text-fundamental?id=754265&amp;value=-2372&amp;id=754193&amp;value=880&amp;id=774105&amp;value=1388&amp;id=753817&amp;value=5578&amp;id=38162532&amp;value=5475&amp;id=790266&amp;value=-2502&amp;id=753526&amp;value=862&amp;id=753383&amp;value=1766&amp;id=753092&amp;value=6715&amp;id=38162319&amp;value=6842&amp;id=752931&amp;value=-1499&amp;id=752757&amp;value=1997&amp;id=752567&amp;value=2610&amp;id=752428&amp;value=8812&amp;id=38162173&amp;value=11920&amp;id=752086&amp;value=-2160&amp;id=751670&amp;value=3465&amp;id=751385&amp;value=4486&amp;id=750770&amp;value=10651&amp;id=38161965&amp;value=16443&amp;id=750516&amp;value=-1590&amp;id=750423&amp;value=3829&amp;id=750216&amp;value=3851&amp;id=749866&amp;value=12344&amp;id=38161828&amp;value=18434&amp;id=749646&amp;value=-1791&amp;id=749353&amp;value=7449&amp;id=749081&amp;value=8588&amp;id=748821&amp;value=16478&amp;id=38161714&amp;value=30723&amp;id=748600&amp;value=1846&amp;id=748368&amp;value=9118&amp;id=1340367&amp;value=7892&amp;id=2623429&amp;value=19659&amp;id=38161529&amp;value=38514&amp;id=4744475&amp;value=3064&amp;id=7981988&amp;value=20606&amp;id=10333650&amp;value=11964&amp;id=14719104&amp;value=30430&amp;id=14719116&amp;value=66064&amp;id=20995933&amp;value=4213&amp;id=32452178&amp;value=12715&amp;id=38383829&amp;value=7313&amp;id=46661044&amp;value=22086&amp;id=46664749&amp;value=46327&amp;id=53637998&amp;value=-2790&amp;id=58837785&amp;value=8965&amp;id=63129124&amp;value=11404&amp;id=67046838&amp;value=29173&amp;id=67051983&amp;value=46752&amp;" TargetMode="External"/><Relationship Id="rId12351" Type="http://schemas.openxmlformats.org/officeDocument/2006/relationships/hyperlink" Target="https://www.daloopa.com/src/19676973" TargetMode="External"/><Relationship Id="rId14800" Type="http://schemas.openxmlformats.org/officeDocument/2006/relationships/hyperlink" Target="https://www.daloopa.com/src/38429512" TargetMode="External"/><Relationship Id="rId2410" Type="http://schemas.openxmlformats.org/officeDocument/2006/relationships/hyperlink" Target="https://www.daloopa.com/src/63130232" TargetMode="External"/><Relationship Id="rId9023" Type="http://schemas.openxmlformats.org/officeDocument/2006/relationships/hyperlink" Target="https://www.daloopa.com/src/753809" TargetMode="External"/><Relationship Id="rId12004" Type="http://schemas.openxmlformats.org/officeDocument/2006/relationships/hyperlink" Target="https://www.daloopa.com/src/63184433" TargetMode="External"/><Relationship Id="rId5980" Type="http://schemas.openxmlformats.org/officeDocument/2006/relationships/hyperlink" Target="https://www.daloopa.com/src/14718919" TargetMode="External"/><Relationship Id="rId15574" Type="http://schemas.openxmlformats.org/officeDocument/2006/relationships/hyperlink" Target="https://www.daloopa.com/src/72285244" TargetMode="External"/><Relationship Id="rId3184" Type="http://schemas.openxmlformats.org/officeDocument/2006/relationships/hyperlink" Target="https://www.daloopa.com/src/765585" TargetMode="External"/><Relationship Id="rId5633" Type="http://schemas.openxmlformats.org/officeDocument/2006/relationships/hyperlink" Target="https://www.daloopa.com/src/1033707" TargetMode="External"/><Relationship Id="rId15227" Type="http://schemas.openxmlformats.org/officeDocument/2006/relationships/hyperlink" Target="https://www.daloopa.com/src/46750955" TargetMode="External"/><Relationship Id="rId18797" Type="http://schemas.openxmlformats.org/officeDocument/2006/relationships/hyperlink" Target="https://www.daloopa.com/src/125243634" TargetMode="External"/><Relationship Id="rId8856" Type="http://schemas.openxmlformats.org/officeDocument/2006/relationships/hyperlink" Target="https://www.daloopa.com/src/790255" TargetMode="External"/><Relationship Id="rId11837" Type="http://schemas.openxmlformats.org/officeDocument/2006/relationships/hyperlink" Target="https://www.daloopa.com/src/39004453" TargetMode="External"/><Relationship Id="rId8509" Type="http://schemas.openxmlformats.org/officeDocument/2006/relationships/hyperlink" Target="https://www.daloopa.com/src/800320" TargetMode="External"/><Relationship Id="rId14310" Type="http://schemas.openxmlformats.org/officeDocument/2006/relationships/hyperlink" Target="https://www.daloopa.com/src/19604312" TargetMode="External"/><Relationship Id="rId17880" Type="http://schemas.openxmlformats.org/officeDocument/2006/relationships/hyperlink" Target="https://www.daloopa.com/src/114157301" TargetMode="External"/><Relationship Id="rId989" Type="http://schemas.openxmlformats.org/officeDocument/2006/relationships/hyperlink" Target="https://www.daloopa.com/src/21047673" TargetMode="External"/><Relationship Id="rId5490" Type="http://schemas.openxmlformats.org/officeDocument/2006/relationships/hyperlink" Target="https://www.daloopa.com/src/67087434" TargetMode="External"/><Relationship Id="rId10920" Type="http://schemas.openxmlformats.org/officeDocument/2006/relationships/hyperlink" Target="https://www.daloopa.com/src/749992" TargetMode="External"/><Relationship Id="rId15084" Type="http://schemas.openxmlformats.org/officeDocument/2006/relationships/hyperlink" Target="https://www.daloopa.com/src/38422855" TargetMode="External"/><Relationship Id="rId17533" Type="http://schemas.openxmlformats.org/officeDocument/2006/relationships/hyperlink" Target="https://www.daloopa.com/src/107869568" TargetMode="External"/><Relationship Id="rId5143" Type="http://schemas.openxmlformats.org/officeDocument/2006/relationships/hyperlink" Target="https://www.daloopa.com/src/4744778" TargetMode="External"/><Relationship Id="rId8366" Type="http://schemas.openxmlformats.org/officeDocument/2006/relationships/hyperlink" Target="https://www.daloopa.com/src/800447" TargetMode="External"/><Relationship Id="rId11694" Type="http://schemas.openxmlformats.org/officeDocument/2006/relationships/hyperlink" Target="https://www.daloopa.com/src/67088483" TargetMode="External"/><Relationship Id="rId1753" Type="http://schemas.openxmlformats.org/officeDocument/2006/relationships/hyperlink" Target="https://www.daloopa.com/src/795197" TargetMode="External"/><Relationship Id="rId8019" Type="http://schemas.openxmlformats.org/officeDocument/2006/relationships/hyperlink" Target="https://www.daloopa.com/src/2623297" TargetMode="External"/><Relationship Id="rId11347" Type="http://schemas.openxmlformats.org/officeDocument/2006/relationships/hyperlink" Target="https://www.daloopa.com/src/53638743" TargetMode="External"/><Relationship Id="rId1406" Type="http://schemas.openxmlformats.org/officeDocument/2006/relationships/hyperlink" Target="https://www.daloopa.com/src/762122" TargetMode="External"/><Relationship Id="rId4976" Type="http://schemas.openxmlformats.org/officeDocument/2006/relationships/hyperlink" Target="https://www.daloopa.com/src/4744774" TargetMode="External"/><Relationship Id="rId17390" Type="http://schemas.openxmlformats.org/officeDocument/2006/relationships/hyperlink" Target="https://www.daloopa.com/src/102618392" TargetMode="External"/><Relationship Id="rId4629" Type="http://schemas.openxmlformats.org/officeDocument/2006/relationships/hyperlink" Target="https://www.daloopa.com/src/14718987" TargetMode="External"/><Relationship Id="rId10430" Type="http://schemas.openxmlformats.org/officeDocument/2006/relationships/hyperlink" Target="https://www.daloopa.com/src/58885300" TargetMode="External"/><Relationship Id="rId17043" Type="http://schemas.openxmlformats.org/officeDocument/2006/relationships/hyperlink" Target="https://www.daloopa.com/src/95205050" TargetMode="External"/><Relationship Id="rId499" Type="http://schemas.openxmlformats.org/officeDocument/2006/relationships/hyperlink" Target="https://www.daloopa.com/src/46661846" TargetMode="External"/><Relationship Id="rId7102" Type="http://schemas.openxmlformats.org/officeDocument/2006/relationships/hyperlink" Target="https://www.daloopa.com/src/65388665" TargetMode="External"/><Relationship Id="rId13653" Type="http://schemas.openxmlformats.org/officeDocument/2006/relationships/hyperlink" Target="https://www.daloopa.com/src/65313292" TargetMode="External"/><Relationship Id="rId1263" Type="http://schemas.openxmlformats.org/officeDocument/2006/relationships/hyperlink" Target="https://marketplace.daloopa.com/text-fundamental?id=765717&amp;value=924&amp;id=765479&amp;value=1157&amp;id=764711&amp;value=694&amp;id=764001&amp;value=1324&amp;id=38168755&amp;value=4099&amp;" TargetMode="External"/><Relationship Id="rId3712" Type="http://schemas.openxmlformats.org/officeDocument/2006/relationships/hyperlink" Target="https://www.daloopa.com/src/53638459" TargetMode="External"/><Relationship Id="rId13306" Type="http://schemas.openxmlformats.org/officeDocument/2006/relationships/hyperlink" Target="https://www.daloopa.com/src/58885038" TargetMode="External"/><Relationship Id="rId16876" Type="http://schemas.openxmlformats.org/officeDocument/2006/relationships/hyperlink" Target="https://www.daloopa.com/src/95084263" TargetMode="External"/><Relationship Id="rId6935" Type="http://schemas.openxmlformats.org/officeDocument/2006/relationships/hyperlink" Target="https://www.daloopa.com/src/801363" TargetMode="External"/><Relationship Id="rId16529" Type="http://schemas.openxmlformats.org/officeDocument/2006/relationships/hyperlink" Target="https://www.daloopa.com/src/87384545" TargetMode="External"/><Relationship Id="rId4486" Type="http://schemas.openxmlformats.org/officeDocument/2006/relationships/hyperlink" Target="https://www.daloopa.com/src/10334428" TargetMode="External"/><Relationship Id="rId19002" Type="http://schemas.openxmlformats.org/officeDocument/2006/relationships/hyperlink" Target="https://www.daloopa.com/src/136728314" TargetMode="External"/><Relationship Id="rId4139" Type="http://schemas.openxmlformats.org/officeDocument/2006/relationships/hyperlink" Target="https://www.daloopa.com/src/53638541" TargetMode="External"/><Relationship Id="rId8010" Type="http://schemas.openxmlformats.org/officeDocument/2006/relationships/hyperlink" Target="https://www.daloopa.com/src/58837733" TargetMode="External"/><Relationship Id="rId14561" Type="http://schemas.openxmlformats.org/officeDocument/2006/relationships/hyperlink" Target="https://www.daloopa.com/src/38422515" TargetMode="External"/><Relationship Id="rId4620" Type="http://schemas.openxmlformats.org/officeDocument/2006/relationships/hyperlink" Target="https://www.daloopa.com/src/762464" TargetMode="External"/><Relationship Id="rId13163" Type="http://schemas.openxmlformats.org/officeDocument/2006/relationships/hyperlink" Target="https://www.daloopa.com/src/38436976" TargetMode="External"/><Relationship Id="rId14214" Type="http://schemas.openxmlformats.org/officeDocument/2006/relationships/hyperlink" Target="https://www.daloopa.com/src/63129993" TargetMode="External"/><Relationship Id="rId15612" Type="http://schemas.openxmlformats.org/officeDocument/2006/relationships/hyperlink" Target="https://www.daloopa.com/src/72287181" TargetMode="External"/><Relationship Id="rId490" Type="http://schemas.openxmlformats.org/officeDocument/2006/relationships/hyperlink" Target="https://www.daloopa.com/src/1340450" TargetMode="External"/><Relationship Id="rId2171" Type="http://schemas.openxmlformats.org/officeDocument/2006/relationships/hyperlink" Target="https://www.daloopa.com/src/67090581" TargetMode="External"/><Relationship Id="rId3222" Type="http://schemas.openxmlformats.org/officeDocument/2006/relationships/hyperlink" Target="https://www.daloopa.com/document/204924" TargetMode="External"/><Relationship Id="rId17784" Type="http://schemas.openxmlformats.org/officeDocument/2006/relationships/hyperlink" Target="https://www.daloopa.com/src/114153991" TargetMode="External"/><Relationship Id="rId18835" Type="http://schemas.openxmlformats.org/officeDocument/2006/relationships/hyperlink" Target="https://www.daloopa.com/src/125245320" TargetMode="External"/><Relationship Id="rId20032" Type="http://schemas.openxmlformats.org/officeDocument/2006/relationships/hyperlink" Target="https://www.daloopa.com/src/155398374" TargetMode="External"/><Relationship Id="rId143" Type="http://schemas.openxmlformats.org/officeDocument/2006/relationships/hyperlink" Target="https://www.daloopa.com/src/802841" TargetMode="External"/><Relationship Id="rId5394" Type="http://schemas.openxmlformats.org/officeDocument/2006/relationships/hyperlink" Target="https://www.daloopa.com/src/815528" TargetMode="External"/><Relationship Id="rId6445" Type="http://schemas.openxmlformats.org/officeDocument/2006/relationships/hyperlink" Target="https://www.daloopa.com/src/38156732" TargetMode="External"/><Relationship Id="rId6792" Type="http://schemas.openxmlformats.org/officeDocument/2006/relationships/hyperlink" Target="https://www.daloopa.com/src/14718891" TargetMode="External"/><Relationship Id="rId7843" Type="http://schemas.openxmlformats.org/officeDocument/2006/relationships/hyperlink" Target="https://www.daloopa.com/src/802790" TargetMode="External"/><Relationship Id="rId10824" Type="http://schemas.openxmlformats.org/officeDocument/2006/relationships/hyperlink" Target="https://www.daloopa.com/src/38167857" TargetMode="External"/><Relationship Id="rId16386" Type="http://schemas.openxmlformats.org/officeDocument/2006/relationships/hyperlink" Target="https://www.daloopa.com/src/87386526" TargetMode="External"/><Relationship Id="rId17437" Type="http://schemas.openxmlformats.org/officeDocument/2006/relationships/hyperlink" Target="https://www.daloopa.com/src/107865761" TargetMode="External"/><Relationship Id="rId9" Type="http://schemas.openxmlformats.org/officeDocument/2006/relationships/hyperlink" Target="https://www.daloopa.com/document/8210" TargetMode="External"/><Relationship Id="rId5047" Type="http://schemas.openxmlformats.org/officeDocument/2006/relationships/hyperlink" Target="https://www.daloopa.com/src/815424" TargetMode="External"/><Relationship Id="rId12996" Type="http://schemas.openxmlformats.org/officeDocument/2006/relationships/hyperlink" Target="https://www.daloopa.com/src/46751761" TargetMode="External"/><Relationship Id="rId16039" Type="http://schemas.openxmlformats.org/officeDocument/2006/relationships/hyperlink" Target="https://www.daloopa.com/src/78963573" TargetMode="External"/><Relationship Id="rId9668" Type="http://schemas.openxmlformats.org/officeDocument/2006/relationships/hyperlink" Target="https://www.daloopa.com/src/774091" TargetMode="External"/><Relationship Id="rId11598" Type="http://schemas.openxmlformats.org/officeDocument/2006/relationships/hyperlink" Target="https://www.daloopa.com/src/815200" TargetMode="External"/><Relationship Id="rId12649" Type="http://schemas.openxmlformats.org/officeDocument/2006/relationships/hyperlink" Target="https://www.daloopa.com/src/19765993" TargetMode="External"/><Relationship Id="rId16520" Type="http://schemas.openxmlformats.org/officeDocument/2006/relationships/hyperlink" Target="https://www.daloopa.com/src/87384537" TargetMode="External"/><Relationship Id="rId1657" Type="http://schemas.openxmlformats.org/officeDocument/2006/relationships/hyperlink" Target="https://www.daloopa.com/src/795057" TargetMode="External"/><Relationship Id="rId2708" Type="http://schemas.openxmlformats.org/officeDocument/2006/relationships/hyperlink" Target="https://www.daloopa.com/src/768247" TargetMode="External"/><Relationship Id="rId14071" Type="http://schemas.openxmlformats.org/officeDocument/2006/relationships/hyperlink" Target="https://www.daloopa.com/document/18378379" TargetMode="External"/><Relationship Id="rId15122" Type="http://schemas.openxmlformats.org/officeDocument/2006/relationships/hyperlink" Target="https://www.daloopa.com/src/38422812" TargetMode="External"/><Relationship Id="rId18692" Type="http://schemas.openxmlformats.org/officeDocument/2006/relationships/hyperlink" Target="https://www.daloopa.com/src/125247760" TargetMode="External"/><Relationship Id="rId4130" Type="http://schemas.openxmlformats.org/officeDocument/2006/relationships/hyperlink" Target="https://www.daloopa.com/src/762238" TargetMode="External"/><Relationship Id="rId8751" Type="http://schemas.openxmlformats.org/officeDocument/2006/relationships/hyperlink" Target="https://www.daloopa.com/src/753804" TargetMode="External"/><Relationship Id="rId9802" Type="http://schemas.openxmlformats.org/officeDocument/2006/relationships/hyperlink" Target="https://www.daloopa.com/src/53638069" TargetMode="External"/><Relationship Id="rId17294" Type="http://schemas.openxmlformats.org/officeDocument/2006/relationships/hyperlink" Target="https://www.daloopa.com/src/102527054" TargetMode="External"/><Relationship Id="rId18345" Type="http://schemas.openxmlformats.org/officeDocument/2006/relationships/hyperlink" Target="https://www.daloopa.com/src/87514144" TargetMode="External"/><Relationship Id="rId19743" Type="http://schemas.openxmlformats.org/officeDocument/2006/relationships/hyperlink" Target="https://www.daloopa.com/src/155380311" TargetMode="External"/><Relationship Id="rId16" Type="http://schemas.openxmlformats.org/officeDocument/2006/relationships/hyperlink" Target="https://www.daloopa.com/document/8217" TargetMode="External"/><Relationship Id="rId7353" Type="http://schemas.openxmlformats.org/officeDocument/2006/relationships/hyperlink" Target="https://www.daloopa.com/src/19616398" TargetMode="External"/><Relationship Id="rId8404" Type="http://schemas.openxmlformats.org/officeDocument/2006/relationships/hyperlink" Target="https://www.daloopa.com/src/800346" TargetMode="External"/><Relationship Id="rId10681" Type="http://schemas.openxmlformats.org/officeDocument/2006/relationships/hyperlink" Target="https://www.daloopa.com/src/53641832" TargetMode="External"/><Relationship Id="rId11732" Type="http://schemas.openxmlformats.org/officeDocument/2006/relationships/hyperlink" Target="https://www.daloopa.com/src/67088481" TargetMode="External"/><Relationship Id="rId7006" Type="http://schemas.openxmlformats.org/officeDocument/2006/relationships/hyperlink" Target="https://www.daloopa.com/src/1096436" TargetMode="External"/><Relationship Id="rId10334" Type="http://schemas.openxmlformats.org/officeDocument/2006/relationships/hyperlink" Target="https://www.daloopa.com/src/38431793" TargetMode="External"/><Relationship Id="rId14955" Type="http://schemas.openxmlformats.org/officeDocument/2006/relationships/hyperlink" Target="https://www.daloopa.com/src/38424718" TargetMode="External"/><Relationship Id="rId3963" Type="http://schemas.openxmlformats.org/officeDocument/2006/relationships/hyperlink" Target="https://www.daloopa.com/src/810724" TargetMode="External"/><Relationship Id="rId9178" Type="http://schemas.openxmlformats.org/officeDocument/2006/relationships/hyperlink" Target="https://www.daloopa.com/src/58837787" TargetMode="External"/><Relationship Id="rId13557" Type="http://schemas.openxmlformats.org/officeDocument/2006/relationships/hyperlink" Target="https://www.daloopa.com/src/65313063" TargetMode="External"/><Relationship Id="rId14608" Type="http://schemas.openxmlformats.org/officeDocument/2006/relationships/hyperlink" Target="https://www.daloopa.com/src/38421826" TargetMode="External"/><Relationship Id="rId884" Type="http://schemas.openxmlformats.org/officeDocument/2006/relationships/hyperlink" Target="https://www.daloopa.com/src/45569599" TargetMode="External"/><Relationship Id="rId2565" Type="http://schemas.openxmlformats.org/officeDocument/2006/relationships/hyperlink" Target="https://www.daloopa.com/src/767654" TargetMode="External"/><Relationship Id="rId3616" Type="http://schemas.openxmlformats.org/officeDocument/2006/relationships/hyperlink" Target="https://www.daloopa.com/src/810680" TargetMode="External"/><Relationship Id="rId12159" Type="http://schemas.openxmlformats.org/officeDocument/2006/relationships/hyperlink" Target="https://www.daloopa.com/src/19676852" TargetMode="External"/><Relationship Id="rId16030" Type="http://schemas.openxmlformats.org/officeDocument/2006/relationships/hyperlink" Target="https://www.daloopa.com/src/78907328" TargetMode="External"/><Relationship Id="rId537" Type="http://schemas.openxmlformats.org/officeDocument/2006/relationships/hyperlink" Target="https://www.daloopa.com/src/762278" TargetMode="External"/><Relationship Id="rId1167" Type="http://schemas.openxmlformats.org/officeDocument/2006/relationships/hyperlink" Target="https://www.daloopa.com/src/767146" TargetMode="External"/><Relationship Id="rId2218" Type="http://schemas.openxmlformats.org/officeDocument/2006/relationships/hyperlink" Target="https://www.daloopa.com/src/66097451" TargetMode="External"/><Relationship Id="rId5788" Type="http://schemas.openxmlformats.org/officeDocument/2006/relationships/hyperlink" Target="https://www.daloopa.com/src/800978" TargetMode="External"/><Relationship Id="rId6839" Type="http://schemas.openxmlformats.org/officeDocument/2006/relationships/hyperlink" Target="https://www.daloopa.com/src/1340474" TargetMode="External"/><Relationship Id="rId12640" Type="http://schemas.openxmlformats.org/officeDocument/2006/relationships/hyperlink" Target="https://marketplace.daloopa.com/text-fundamental?id=19766688&amp;value=-41&amp;id=19766406&amp;value=136&amp;id=19766392&amp;value=350&amp;id=19766093&amp;value=-69&amp;id=19766029&amp;value=1178&amp;" TargetMode="External"/><Relationship Id="rId19253" Type="http://schemas.openxmlformats.org/officeDocument/2006/relationships/hyperlink" Target="https://www.daloopa.com/src/136843120" TargetMode="External"/><Relationship Id="rId8261" Type="http://schemas.openxmlformats.org/officeDocument/2006/relationships/hyperlink" Target="https://www.daloopa.com/src/800455" TargetMode="External"/><Relationship Id="rId9312" Type="http://schemas.openxmlformats.org/officeDocument/2006/relationships/hyperlink" Target="https://www.daloopa.com/src/750517" TargetMode="External"/><Relationship Id="rId10191" Type="http://schemas.openxmlformats.org/officeDocument/2006/relationships/hyperlink" Target="https://www.daloopa.com/src/1340392" TargetMode="External"/><Relationship Id="rId11242" Type="http://schemas.openxmlformats.org/officeDocument/2006/relationships/hyperlink" Target="https://www.daloopa.com/src/814949" TargetMode="External"/><Relationship Id="rId1301" Type="http://schemas.openxmlformats.org/officeDocument/2006/relationships/hyperlink" Target="https://www.daloopa.com/src/762403" TargetMode="External"/><Relationship Id="rId15863" Type="http://schemas.openxmlformats.org/officeDocument/2006/relationships/hyperlink" Target="https://www.daloopa.com/src/78898903" TargetMode="External"/><Relationship Id="rId16914" Type="http://schemas.openxmlformats.org/officeDocument/2006/relationships/hyperlink" Target="https://www.daloopa.com/src/95200385" TargetMode="External"/><Relationship Id="rId3473" Type="http://schemas.openxmlformats.org/officeDocument/2006/relationships/hyperlink" Target="https://www.daloopa.com/src/58838166" TargetMode="External"/><Relationship Id="rId4524" Type="http://schemas.openxmlformats.org/officeDocument/2006/relationships/hyperlink" Target="https://www.daloopa.com/src/4744570" TargetMode="External"/><Relationship Id="rId4871" Type="http://schemas.openxmlformats.org/officeDocument/2006/relationships/hyperlink" Target="https://www.daloopa.com/src/815546" TargetMode="External"/><Relationship Id="rId5922" Type="http://schemas.openxmlformats.org/officeDocument/2006/relationships/hyperlink" Target="https://www.daloopa.com/src/38157737" TargetMode="External"/><Relationship Id="rId13067" Type="http://schemas.openxmlformats.org/officeDocument/2006/relationships/hyperlink" Target="https://www.daloopa.com/src/38442217" TargetMode="External"/><Relationship Id="rId14465" Type="http://schemas.openxmlformats.org/officeDocument/2006/relationships/hyperlink" Target="https://www.daloopa.com/src/19626007" TargetMode="External"/><Relationship Id="rId15516" Type="http://schemas.openxmlformats.org/officeDocument/2006/relationships/hyperlink" Target="https://www.daloopa.com/src/72219273" TargetMode="External"/><Relationship Id="rId394" Type="http://schemas.openxmlformats.org/officeDocument/2006/relationships/hyperlink" Target="https://www.daloopa.com/src/803232" TargetMode="External"/><Relationship Id="rId2075" Type="http://schemas.openxmlformats.org/officeDocument/2006/relationships/hyperlink" Target="https://www.daloopa.com/src/66096709" TargetMode="External"/><Relationship Id="rId3126" Type="http://schemas.openxmlformats.org/officeDocument/2006/relationships/hyperlink" Target="https://www.daloopa.com/document/204946" TargetMode="External"/><Relationship Id="rId14118" Type="http://schemas.openxmlformats.org/officeDocument/2006/relationships/hyperlink" Target="https://www.daloopa.com/src/67049403" TargetMode="External"/><Relationship Id="rId17688" Type="http://schemas.openxmlformats.org/officeDocument/2006/relationships/hyperlink" Target="https://www.daloopa.com/src/107875658" TargetMode="External"/><Relationship Id="rId18739" Type="http://schemas.openxmlformats.org/officeDocument/2006/relationships/hyperlink" Target="https://www.daloopa.com/src/125343333" TargetMode="External"/><Relationship Id="rId5298" Type="http://schemas.openxmlformats.org/officeDocument/2006/relationships/hyperlink" Target="https://www.daloopa.com/src/815555" TargetMode="External"/><Relationship Id="rId6696" Type="http://schemas.openxmlformats.org/officeDocument/2006/relationships/hyperlink" Target="https://www.daloopa.com/src/67045708" TargetMode="External"/><Relationship Id="rId7747" Type="http://schemas.openxmlformats.org/officeDocument/2006/relationships/hyperlink" Target="https://www.daloopa.com/src/14718871" TargetMode="External"/><Relationship Id="rId10728" Type="http://schemas.openxmlformats.org/officeDocument/2006/relationships/hyperlink" Target="https://www.daloopa.com/src/38432963" TargetMode="External"/><Relationship Id="rId6349" Type="http://schemas.openxmlformats.org/officeDocument/2006/relationships/hyperlink" Target="https://www.daloopa.com/src/801196" TargetMode="External"/><Relationship Id="rId12150" Type="http://schemas.openxmlformats.org/officeDocument/2006/relationships/hyperlink" Target="https://www.daloopa.com/src/19676239" TargetMode="External"/><Relationship Id="rId13201" Type="http://schemas.openxmlformats.org/officeDocument/2006/relationships/hyperlink" Target="https://www.daloopa.com/src/38438085" TargetMode="External"/><Relationship Id="rId16771" Type="http://schemas.openxmlformats.org/officeDocument/2006/relationships/hyperlink" Target="https://www.daloopa.com/src/87524417" TargetMode="External"/><Relationship Id="rId2959" Type="http://schemas.openxmlformats.org/officeDocument/2006/relationships/hyperlink" Target="https://www.daloopa.com/src/767962" TargetMode="External"/><Relationship Id="rId6830" Type="http://schemas.openxmlformats.org/officeDocument/2006/relationships/hyperlink" Target="https://www.daloopa.com/src/801301" TargetMode="External"/><Relationship Id="rId15373" Type="http://schemas.openxmlformats.org/officeDocument/2006/relationships/hyperlink" Target="https://www.daloopa.com/src/38432984" TargetMode="External"/><Relationship Id="rId16424" Type="http://schemas.openxmlformats.org/officeDocument/2006/relationships/hyperlink" Target="https://www.daloopa.com/src/87513246" TargetMode="External"/><Relationship Id="rId17822" Type="http://schemas.openxmlformats.org/officeDocument/2006/relationships/hyperlink" Target="https://www.daloopa.com/src/114285153" TargetMode="External"/><Relationship Id="rId4381" Type="http://schemas.openxmlformats.org/officeDocument/2006/relationships/hyperlink" Target="https://www.daloopa.com/src/32451319" TargetMode="External"/><Relationship Id="rId5432" Type="http://schemas.openxmlformats.org/officeDocument/2006/relationships/hyperlink" Target="https://www.daloopa.com/src/14824709" TargetMode="External"/><Relationship Id="rId15026" Type="http://schemas.openxmlformats.org/officeDocument/2006/relationships/hyperlink" Target="https://www.daloopa.com/src/38422977" TargetMode="External"/><Relationship Id="rId19994" Type="http://schemas.openxmlformats.org/officeDocument/2006/relationships/hyperlink" Target="https://www.daloopa.com/src/155405752" TargetMode="External"/><Relationship Id="rId4034" Type="http://schemas.openxmlformats.org/officeDocument/2006/relationships/hyperlink" Target="https://www.daloopa.com/src/767921" TargetMode="External"/><Relationship Id="rId8655" Type="http://schemas.openxmlformats.org/officeDocument/2006/relationships/hyperlink" Target="https://www.daloopa.com/src/767278" TargetMode="External"/><Relationship Id="rId11983" Type="http://schemas.openxmlformats.org/officeDocument/2006/relationships/hyperlink" Target="https://www.daloopa.com/src/67089420" TargetMode="External"/><Relationship Id="rId17198" Type="http://schemas.openxmlformats.org/officeDocument/2006/relationships/hyperlink" Target="https://www.daloopa.com/src/102520280" TargetMode="External"/><Relationship Id="rId18249" Type="http://schemas.openxmlformats.org/officeDocument/2006/relationships/hyperlink" Target="https://www.daloopa.com/src/87393118" TargetMode="External"/><Relationship Id="rId18596" Type="http://schemas.openxmlformats.org/officeDocument/2006/relationships/hyperlink" Target="https://www.daloopa.com/src/114296907" TargetMode="External"/><Relationship Id="rId19647" Type="http://schemas.openxmlformats.org/officeDocument/2006/relationships/hyperlink" Target="https://www.daloopa.com/src/155380837" TargetMode="External"/><Relationship Id="rId7257" Type="http://schemas.openxmlformats.org/officeDocument/2006/relationships/hyperlink" Target="https://www.daloopa.com/src/65388679" TargetMode="External"/><Relationship Id="rId8308" Type="http://schemas.openxmlformats.org/officeDocument/2006/relationships/hyperlink" Target="https://www.daloopa.com/document/23463551" TargetMode="External"/><Relationship Id="rId9706" Type="http://schemas.openxmlformats.org/officeDocument/2006/relationships/hyperlink" Target="https://www.daloopa.com/src/38162644" TargetMode="External"/><Relationship Id="rId10585" Type="http://schemas.openxmlformats.org/officeDocument/2006/relationships/hyperlink" Target="https://www.daloopa.com/src/53641830" TargetMode="External"/><Relationship Id="rId11636" Type="http://schemas.openxmlformats.org/officeDocument/2006/relationships/hyperlink" Target="https://www.daloopa.com/src/814950" TargetMode="External"/><Relationship Id="rId10238" Type="http://schemas.openxmlformats.org/officeDocument/2006/relationships/hyperlink" Target="https://marketplace.daloopa.com/text-fundamental?id=65763006&amp;value=1329&amp;id=2752217&amp;value=935&amp;id=2752196&amp;value=707&amp;id=2752192&amp;value=604&amp;id=2752298&amp;value=418&amp;id=2752188&amp;value=359&amp;id=2752184&amp;value=318&amp;id=2752180&amp;value=257&amp;id=2751130&amp;value=276&amp;id=4797908&amp;value=282&amp;id=7982446&amp;value=354&amp;id=10353509&amp;value=239&amp;id=14826483&amp;value=233&amp;id=21047262&amp;value=299&amp;id=32488423&amp;value=265&amp;id=38461412&amp;value=218&amp;id=46750152&amp;value=242&amp;id=53700439&amp;value=191&amp;id=58884569&amp;value=207&amp;id=63184200&amp;value=224&amp;id=67086437&amp;value=358&amp;" TargetMode="External"/><Relationship Id="rId14859" Type="http://schemas.openxmlformats.org/officeDocument/2006/relationships/hyperlink" Target="https://www.daloopa.com/src/58848849" TargetMode="External"/><Relationship Id="rId18730" Type="http://schemas.openxmlformats.org/officeDocument/2006/relationships/hyperlink" Target="https://www.daloopa.com/src/125248968" TargetMode="External"/><Relationship Id="rId3867" Type="http://schemas.openxmlformats.org/officeDocument/2006/relationships/hyperlink" Target="https://www.daloopa.com/src/810739" TargetMode="External"/><Relationship Id="rId4918" Type="http://schemas.openxmlformats.org/officeDocument/2006/relationships/hyperlink" Target="https://www.daloopa.com/src/815480" TargetMode="External"/><Relationship Id="rId16281" Type="http://schemas.openxmlformats.org/officeDocument/2006/relationships/hyperlink" Target="https://www.daloopa.com/src/82366405" TargetMode="External"/><Relationship Id="rId17332" Type="http://schemas.openxmlformats.org/officeDocument/2006/relationships/hyperlink" Target="https://www.daloopa.com/src/102518286" TargetMode="External"/><Relationship Id="rId788" Type="http://schemas.openxmlformats.org/officeDocument/2006/relationships/hyperlink" Target="https://www.daloopa.com/src/10334470" TargetMode="External"/><Relationship Id="rId2469" Type="http://schemas.openxmlformats.org/officeDocument/2006/relationships/hyperlink" Target="https://www.daloopa.com/src/14718964" TargetMode="External"/><Relationship Id="rId6340" Type="http://schemas.openxmlformats.org/officeDocument/2006/relationships/hyperlink" Target="https://www.daloopa.com/src/38156987" TargetMode="External"/><Relationship Id="rId9563" Type="http://schemas.openxmlformats.org/officeDocument/2006/relationships/hyperlink" Target="https://www.daloopa.com/src/53638029" TargetMode="External"/><Relationship Id="rId11493" Type="http://schemas.openxmlformats.org/officeDocument/2006/relationships/hyperlink" Target="https://www.daloopa.com/src/63130675" TargetMode="External"/><Relationship Id="rId12891" Type="http://schemas.openxmlformats.org/officeDocument/2006/relationships/hyperlink" Target="https://www.daloopa.com/src/46751635" TargetMode="External"/><Relationship Id="rId13942" Type="http://schemas.openxmlformats.org/officeDocument/2006/relationships/hyperlink" Target="https://www.daloopa.com/src/67093573" TargetMode="External"/><Relationship Id="rId19157" Type="http://schemas.openxmlformats.org/officeDocument/2006/relationships/hyperlink" Target="https://www.daloopa.com/src/136727075" TargetMode="External"/><Relationship Id="rId922" Type="http://schemas.openxmlformats.org/officeDocument/2006/relationships/hyperlink" Target="https://www.daloopa.com/src/18435149" TargetMode="External"/><Relationship Id="rId1552" Type="http://schemas.openxmlformats.org/officeDocument/2006/relationships/hyperlink" Target="https://www.daloopa.com/src/763224" TargetMode="External"/><Relationship Id="rId2603" Type="http://schemas.openxmlformats.org/officeDocument/2006/relationships/hyperlink" Target="https://www.daloopa.com/src/20177074" TargetMode="External"/><Relationship Id="rId2950" Type="http://schemas.openxmlformats.org/officeDocument/2006/relationships/hyperlink" Target="https://www.daloopa.com/src/45569652" TargetMode="External"/><Relationship Id="rId8165" Type="http://schemas.openxmlformats.org/officeDocument/2006/relationships/hyperlink" Target="https://www.daloopa.com/src/53638176" TargetMode="External"/><Relationship Id="rId9216" Type="http://schemas.openxmlformats.org/officeDocument/2006/relationships/hyperlink" Target="https://www.daloopa.com/src/748597" TargetMode="External"/><Relationship Id="rId10095" Type="http://schemas.openxmlformats.org/officeDocument/2006/relationships/hyperlink" Target="https://www.daloopa.com/src/38383895" TargetMode="External"/><Relationship Id="rId11146" Type="http://schemas.openxmlformats.org/officeDocument/2006/relationships/hyperlink" Target="https://marketplace.daloopa.com/text-fundamental?id=815084&amp;value=0.74&amp;id=815070&amp;value=0.44&amp;id=815056&amp;value=0.42&amp;id=815042&amp;value=0.49&amp;id=815028&amp;value=0.38&amp;id=815014&amp;value=0.53&amp;id=815000&amp;value=0.37&amp;id=814986&amp;value=0.14&amp;id=814972&amp;value=0.07&amp;id=814958&amp;value=0.04&amp;id=814944&amp;value=0.22&amp;id=814930&amp;value=0.57&amp;id=814916&amp;value=0.67&amp;id=814888&amp;value=0.89&amp;id=814902&amp;value=0.65&amp;id=1266716&amp;value=0.33&amp;id=2623971&amp;value=0.25&amp;id=4744741&amp;value=0.16&amp;id=7982526&amp;value=0.42&amp;id=10335402&amp;value=0.56&amp;id=14719047&amp;value=0.72&amp;id=20995569&amp;value=0.69&amp;id=32451644&amp;value=0.16&amp;id=38385294&amp;value=-0.01&amp;id=46662244&amp;value=-0.3&amp;id=53638753&amp;value=-0.41&amp;id=58838391&amp;value=-0.4&amp;id=63130677&amp;value=-0.27&amp;id=67048241&amp;value=0.01&amp;" TargetMode="External"/><Relationship Id="rId12544" Type="http://schemas.openxmlformats.org/officeDocument/2006/relationships/hyperlink" Target="https://www.daloopa.com/src/19689802" TargetMode="External"/><Relationship Id="rId1205" Type="http://schemas.openxmlformats.org/officeDocument/2006/relationships/hyperlink" Target="https://www.daloopa.com/src/38168694" TargetMode="External"/><Relationship Id="rId15767" Type="http://schemas.openxmlformats.org/officeDocument/2006/relationships/hyperlink" Target="https://www.daloopa.com/src/78903029" TargetMode="External"/><Relationship Id="rId16818" Type="http://schemas.openxmlformats.org/officeDocument/2006/relationships/hyperlink" Target="https://www.daloopa.com/src/95067618" TargetMode="External"/><Relationship Id="rId3377" Type="http://schemas.openxmlformats.org/officeDocument/2006/relationships/hyperlink" Target="https://www.daloopa.com/src/766221" TargetMode="External"/><Relationship Id="rId4775" Type="http://schemas.openxmlformats.org/officeDocument/2006/relationships/hyperlink" Target="https://www.daloopa.com/src/815570" TargetMode="External"/><Relationship Id="rId5826" Type="http://schemas.openxmlformats.org/officeDocument/2006/relationships/hyperlink" Target="https://www.daloopa.com/src/67051534" TargetMode="External"/><Relationship Id="rId14369" Type="http://schemas.openxmlformats.org/officeDocument/2006/relationships/hyperlink" Target="https://www.daloopa.com/src/63184395" TargetMode="External"/><Relationship Id="rId18240" Type="http://schemas.openxmlformats.org/officeDocument/2006/relationships/hyperlink" Target="https://www.daloopa.com/src/87512265" TargetMode="External"/><Relationship Id="rId298" Type="http://schemas.openxmlformats.org/officeDocument/2006/relationships/hyperlink" Target="https://www.daloopa.com/src/803198" TargetMode="External"/><Relationship Id="rId4428" Type="http://schemas.openxmlformats.org/officeDocument/2006/relationships/hyperlink" Target="https://www.daloopa.com/src/766658" TargetMode="External"/><Relationship Id="rId7998" Type="http://schemas.openxmlformats.org/officeDocument/2006/relationships/hyperlink" Target="https://www.daloopa.com/src/748188" TargetMode="External"/><Relationship Id="rId10979" Type="http://schemas.openxmlformats.org/officeDocument/2006/relationships/hyperlink" Target="https://www.daloopa.com/src/753682" TargetMode="External"/><Relationship Id="rId14850" Type="http://schemas.openxmlformats.org/officeDocument/2006/relationships/hyperlink" Target="https://www.daloopa.com/src/38429288" TargetMode="External"/><Relationship Id="rId13452" Type="http://schemas.openxmlformats.org/officeDocument/2006/relationships/hyperlink" Target="https://www.daloopa.com/src/65312586" TargetMode="External"/><Relationship Id="rId14503" Type="http://schemas.openxmlformats.org/officeDocument/2006/relationships/hyperlink" Target="https://www.daloopa.com/src/38421738" TargetMode="External"/><Relationship Id="rId15901" Type="http://schemas.openxmlformats.org/officeDocument/2006/relationships/hyperlink" Target="https://www.daloopa.com/src/78900233" TargetMode="External"/><Relationship Id="rId2460" Type="http://schemas.openxmlformats.org/officeDocument/2006/relationships/hyperlink" Target="https://www.daloopa.com/src/63130229" TargetMode="External"/><Relationship Id="rId3511" Type="http://schemas.openxmlformats.org/officeDocument/2006/relationships/hyperlink" Target="https://www.daloopa.com/src/762173" TargetMode="External"/><Relationship Id="rId9073" Type="http://schemas.openxmlformats.org/officeDocument/2006/relationships/hyperlink" Target="https://www.daloopa.com/src/790259" TargetMode="External"/><Relationship Id="rId12054" Type="http://schemas.openxmlformats.org/officeDocument/2006/relationships/hyperlink" Target="https://www.daloopa.com/src/19677898" TargetMode="External"/><Relationship Id="rId13105" Type="http://schemas.openxmlformats.org/officeDocument/2006/relationships/hyperlink" Target="https://www.daloopa.com/src/38441567" TargetMode="External"/><Relationship Id="rId432" Type="http://schemas.openxmlformats.org/officeDocument/2006/relationships/hyperlink" Target="https://www.daloopa.com/document/23465099" TargetMode="External"/><Relationship Id="rId1062" Type="http://schemas.openxmlformats.org/officeDocument/2006/relationships/hyperlink" Target="https://www.daloopa.com/src/18437431" TargetMode="External"/><Relationship Id="rId2113" Type="http://schemas.openxmlformats.org/officeDocument/2006/relationships/hyperlink" Target="https://www.daloopa.com/document/23465099" TargetMode="External"/><Relationship Id="rId5683" Type="http://schemas.openxmlformats.org/officeDocument/2006/relationships/hyperlink" Target="https://marketplace.daloopa.com/text-fundamental?id=1033767&amp;value=2576&amp;id=1033730&amp;value=3461&amp;id=1033717&amp;value=4524&amp;id=1033713&amp;value=6095&amp;id=2750804&amp;value=8158&amp;id=14825361&amp;value=7603&amp;id=46750021&amp;value=10653&amp;id=67088037&amp;value=9876&amp;" TargetMode="External"/><Relationship Id="rId6734" Type="http://schemas.openxmlformats.org/officeDocument/2006/relationships/hyperlink" Target="https://www.daloopa.com/src/800678" TargetMode="External"/><Relationship Id="rId15277" Type="http://schemas.openxmlformats.org/officeDocument/2006/relationships/hyperlink" Target="https://www.daloopa.com/src/38432467" TargetMode="External"/><Relationship Id="rId16675" Type="http://schemas.openxmlformats.org/officeDocument/2006/relationships/hyperlink" Target="https://www.daloopa.com/src/87514521" TargetMode="External"/><Relationship Id="rId17726" Type="http://schemas.openxmlformats.org/officeDocument/2006/relationships/hyperlink" Target="https://www.daloopa.com/src/107922800" TargetMode="External"/><Relationship Id="rId4285" Type="http://schemas.openxmlformats.org/officeDocument/2006/relationships/hyperlink" Target="https://www.daloopa.com/src/810872" TargetMode="External"/><Relationship Id="rId5336" Type="http://schemas.openxmlformats.org/officeDocument/2006/relationships/hyperlink" Target="https://www.daloopa.com/src/52279004" TargetMode="External"/><Relationship Id="rId16328" Type="http://schemas.openxmlformats.org/officeDocument/2006/relationships/hyperlink" Target="https://www.daloopa.com/src/82364132" TargetMode="External"/><Relationship Id="rId19898" Type="http://schemas.openxmlformats.org/officeDocument/2006/relationships/hyperlink" Target="https://www.daloopa.com/src/155506696" TargetMode="External"/><Relationship Id="rId9957" Type="http://schemas.openxmlformats.org/officeDocument/2006/relationships/hyperlink" Target="https://www.daloopa.com/src/754276" TargetMode="External"/><Relationship Id="rId11887" Type="http://schemas.openxmlformats.org/officeDocument/2006/relationships/hyperlink" Target="https://www.daloopa.com/src/38458982" TargetMode="External"/><Relationship Id="rId12938" Type="http://schemas.openxmlformats.org/officeDocument/2006/relationships/hyperlink" Target="https://www.daloopa.com/src/38442083" TargetMode="External"/><Relationship Id="rId1946" Type="http://schemas.openxmlformats.org/officeDocument/2006/relationships/hyperlink" Target="https://www.daloopa.com/src/58838300" TargetMode="External"/><Relationship Id="rId8559" Type="http://schemas.openxmlformats.org/officeDocument/2006/relationships/hyperlink" Target="https://www.daloopa.com/src/800599" TargetMode="External"/><Relationship Id="rId10489" Type="http://schemas.openxmlformats.org/officeDocument/2006/relationships/hyperlink" Target="https://www.daloopa.com/src/38432011" TargetMode="External"/><Relationship Id="rId14360" Type="http://schemas.openxmlformats.org/officeDocument/2006/relationships/hyperlink" Target="https://www.daloopa.com/src/19626364" TargetMode="External"/><Relationship Id="rId15411" Type="http://schemas.openxmlformats.org/officeDocument/2006/relationships/hyperlink" Target="https://www.daloopa.com/src/72285599" TargetMode="External"/><Relationship Id="rId18981" Type="http://schemas.openxmlformats.org/officeDocument/2006/relationships/hyperlink" Target="https://www.daloopa.com/src/136727142" TargetMode="External"/><Relationship Id="rId14013" Type="http://schemas.openxmlformats.org/officeDocument/2006/relationships/hyperlink" Target="https://www.daloopa.com/src/67053408" TargetMode="External"/><Relationship Id="rId17583" Type="http://schemas.openxmlformats.org/officeDocument/2006/relationships/hyperlink" Target="https://www.daloopa.com/src/107874791" TargetMode="External"/><Relationship Id="rId18634" Type="http://schemas.openxmlformats.org/officeDocument/2006/relationships/hyperlink" Target="https://www.daloopa.com/src/125279897" TargetMode="External"/><Relationship Id="rId3021" Type="http://schemas.openxmlformats.org/officeDocument/2006/relationships/hyperlink" Target="https://www.daloopa.com/src/765991" TargetMode="External"/><Relationship Id="rId6591" Type="http://schemas.openxmlformats.org/officeDocument/2006/relationships/hyperlink" Target="https://www.daloopa.com/src/46660912" TargetMode="External"/><Relationship Id="rId7642" Type="http://schemas.openxmlformats.org/officeDocument/2006/relationships/hyperlink" Target="https://www.daloopa.com/src/799994" TargetMode="External"/><Relationship Id="rId10970" Type="http://schemas.openxmlformats.org/officeDocument/2006/relationships/hyperlink" Target="https://www.daloopa.com/src/14719090" TargetMode="External"/><Relationship Id="rId16185" Type="http://schemas.openxmlformats.org/officeDocument/2006/relationships/hyperlink" Target="https://www.daloopa.com/src/82319801" TargetMode="External"/><Relationship Id="rId17236" Type="http://schemas.openxmlformats.org/officeDocument/2006/relationships/hyperlink" Target="https://www.daloopa.com/src/102520514" TargetMode="External"/><Relationship Id="rId5193" Type="http://schemas.openxmlformats.org/officeDocument/2006/relationships/hyperlink" Target="https://www.daloopa.com/src/63130729" TargetMode="External"/><Relationship Id="rId6244" Type="http://schemas.openxmlformats.org/officeDocument/2006/relationships/hyperlink" Target="https://www.daloopa.com/document/23463551" TargetMode="External"/><Relationship Id="rId10623" Type="http://schemas.openxmlformats.org/officeDocument/2006/relationships/hyperlink" Target="https://www.daloopa.com/src/49313240" TargetMode="External"/><Relationship Id="rId9467" Type="http://schemas.openxmlformats.org/officeDocument/2006/relationships/hyperlink" Target="https://www.daloopa.com/src/38164199" TargetMode="External"/><Relationship Id="rId12795" Type="http://schemas.openxmlformats.org/officeDocument/2006/relationships/hyperlink" Target="https://www.daloopa.com/src/38440087" TargetMode="External"/><Relationship Id="rId13846" Type="http://schemas.openxmlformats.org/officeDocument/2006/relationships/hyperlink" Target="https://www.daloopa.com/src/65315430" TargetMode="External"/><Relationship Id="rId2854" Type="http://schemas.openxmlformats.org/officeDocument/2006/relationships/hyperlink" Target="https://www.daloopa.com/src/765619" TargetMode="External"/><Relationship Id="rId3905" Type="http://schemas.openxmlformats.org/officeDocument/2006/relationships/hyperlink" Target="https://marketplace.daloopa.com/text-fundamental?id=768365&amp;value=0.21&amp;id=810527&amp;value=0.2&amp;id=768072&amp;value=0.2&amp;id=767918&amp;value=0.15&amp;id=767670&amp;value=0.18&amp;id=767512&amp;value=0.14&amp;id=767179&amp;value=0.13&amp;id=767025&amp;value=0.12&amp;id=766647&amp;value=0.14&amp;id=766479&amp;value=0.22&amp;id=766120&amp;value=0.24&amp;id=765914&amp;value=0.22&amp;id=810740&amp;value=0.26&amp;id=810732&amp;value=0.28&amp;id=810723&amp;value=0.28&amp;id=810714&amp;value=0.23&amp;id=763925&amp;value=0.21&amp;id=763674&amp;value=0.22&amp;id=763367&amp;value=0.28&amp;id=763093&amp;value=0.22&amp;id=762916&amp;value=0.21&amp;id=762561&amp;value=0.21&amp;id=762443&amp;value=0.15&amp;id=762253&amp;value=0.19&amp;id=762234&amp;value=0.16&amp;id=762216&amp;value=0.17&amp;id=1340432&amp;value=0.21&amp;id=2623602&amp;value=0.15&amp;id=4744557&amp;value=0.2&amp;id=7982402&amp;value=0.41&amp;id=10334583&amp;value=0.33&amp;id=14719016&amp;value=0.5&amp;id=20995424&amp;value=0.5&amp;id=32451395&amp;value=0.26&amp;id=38384809&amp;value=0.15&amp;id=46662002&amp;value=0.03&amp;id=53638539&amp;value=0&amp;id=58838275&amp;value=-0.01&amp;id=63130833&amp;value=0.12&amp;id=67048891&amp;value=0.05&amp;" TargetMode="External"/><Relationship Id="rId8069" Type="http://schemas.openxmlformats.org/officeDocument/2006/relationships/hyperlink" Target="https://www.daloopa.com/src/749833" TargetMode="External"/><Relationship Id="rId11397" Type="http://schemas.openxmlformats.org/officeDocument/2006/relationships/hyperlink" Target="https://www.daloopa.com/src/1266725" TargetMode="External"/><Relationship Id="rId12448" Type="http://schemas.openxmlformats.org/officeDocument/2006/relationships/hyperlink" Target="https://www.daloopa.com/src/19676974" TargetMode="External"/><Relationship Id="rId826" Type="http://schemas.openxmlformats.org/officeDocument/2006/relationships/hyperlink" Target="https://www.daloopa.com/src/14718994" TargetMode="External"/><Relationship Id="rId1109" Type="http://schemas.openxmlformats.org/officeDocument/2006/relationships/hyperlink" Target="https://www.daloopa.com/src/18438941" TargetMode="External"/><Relationship Id="rId1456" Type="http://schemas.openxmlformats.org/officeDocument/2006/relationships/hyperlink" Target="https://www.daloopa.com/src/766623" TargetMode="External"/><Relationship Id="rId2507" Type="http://schemas.openxmlformats.org/officeDocument/2006/relationships/hyperlink" Target="https://marketplace.daloopa.com/text-fundamental?id=768351&amp;value=0.58&amp;id=768193&amp;value=0.6&amp;id=768015&amp;value=0.6&amp;id=767832&amp;value=0.6&amp;id=20177085&amp;value=0.6&amp;id=767653&amp;value=0.6&amp;id=766947&amp;value=0.62&amp;id=767162&amp;value=0.63&amp;id=767476&amp;value=0.64&amp;id=20177078&amp;value=0.62&amp;id=766634&amp;value=0.59&amp;id=766460&amp;value=0.59&amp;id=766045&amp;value=0.59&amp;id=765899&amp;value=0.6&amp;id=20177073&amp;value=0.6&amp;id=765751&amp;value=0.58&amp;id=765512&amp;value=0.58&amp;id=764791&amp;value=0.58&amp;id=764046&amp;value=0.6&amp;id=20177069&amp;value=0.59&amp;id=763911&amp;value=0.59&amp;id=763641&amp;value=0.59&amp;id=763290&amp;value=0.58&amp;id=763036&amp;value=0.62&amp;id=20177065&amp;value=0.6&amp;id=762866&amp;value=0.6&amp;id=762545&amp;value=0.61&amp;id=762417&amp;value=0.61&amp;id=762168&amp;value=0.61&amp;id=20177062&amp;value=0.61&amp;id=761934&amp;value=0.6&amp;id=761354&amp;value=0.61&amp;id=1340418&amp;value=0.61&amp;id=2623549&amp;value=0.61&amp;id=20177059&amp;value=0.61&amp;id=4744540&amp;value=0.61&amp;id=7982246&amp;value=0.62&amp;id=10334260&amp;value=0.62&amp;id=14718965&amp;value=0.6&amp;id=14718969&amp;value=0.61&amp;id=20996046&amp;value=0.59&amp;id=32451259&amp;value=0.6&amp;id=38384596&amp;value=0.59&amp;id=46661668&amp;value=0.6&amp;id=46664856&amp;value=0.6&amp;id=53638378&amp;value=0.59&amp;id=58838052&amp;value=0.62&amp;id=63130254&amp;value=0.62&amp;id=67048624&amp;value=0.63&amp;id=67053360&amp;value=0.61&amp;" TargetMode="External"/><Relationship Id="rId18491" Type="http://schemas.openxmlformats.org/officeDocument/2006/relationships/hyperlink" Target="https://www.daloopa.com/src/114264847" TargetMode="External"/><Relationship Id="rId19542" Type="http://schemas.openxmlformats.org/officeDocument/2006/relationships/hyperlink" Target="https://www.daloopa.com/src/145409656" TargetMode="External"/><Relationship Id="rId4679" Type="http://schemas.openxmlformats.org/officeDocument/2006/relationships/hyperlink" Target="https://www.daloopa.com/src/766694" TargetMode="External"/><Relationship Id="rId8550" Type="http://schemas.openxmlformats.org/officeDocument/2006/relationships/hyperlink" Target="https://www.daloopa.com/src/32451182" TargetMode="External"/><Relationship Id="rId9601" Type="http://schemas.openxmlformats.org/officeDocument/2006/relationships/hyperlink" Target="https://www.daloopa.com/src/749093" TargetMode="External"/><Relationship Id="rId10480" Type="http://schemas.openxmlformats.org/officeDocument/2006/relationships/hyperlink" Target="https://www.daloopa.com/src/38432285" TargetMode="External"/><Relationship Id="rId11531" Type="http://schemas.openxmlformats.org/officeDocument/2006/relationships/hyperlink" Target="https://www.daloopa.com/src/38385289" TargetMode="External"/><Relationship Id="rId17093" Type="http://schemas.openxmlformats.org/officeDocument/2006/relationships/hyperlink" Target="https://www.daloopa.com/src/95188714" TargetMode="External"/><Relationship Id="rId18144" Type="http://schemas.openxmlformats.org/officeDocument/2006/relationships/hyperlink" Target="https://www.daloopa.com/src/114261182" TargetMode="External"/><Relationship Id="rId7152" Type="http://schemas.openxmlformats.org/officeDocument/2006/relationships/hyperlink" Target="https://www.daloopa.com/src/65388686" TargetMode="External"/><Relationship Id="rId8203" Type="http://schemas.openxmlformats.org/officeDocument/2006/relationships/hyperlink" Target="https://www.daloopa.com/src/800495" TargetMode="External"/><Relationship Id="rId10133" Type="http://schemas.openxmlformats.org/officeDocument/2006/relationships/hyperlink" Target="https://www.daloopa.com/src/749704" TargetMode="External"/><Relationship Id="rId3762" Type="http://schemas.openxmlformats.org/officeDocument/2006/relationships/hyperlink" Target="https://www.daloopa.com/src/768054" TargetMode="External"/><Relationship Id="rId4813" Type="http://schemas.openxmlformats.org/officeDocument/2006/relationships/hyperlink" Target="https://www.daloopa.com/src/45569740" TargetMode="External"/><Relationship Id="rId13356" Type="http://schemas.openxmlformats.org/officeDocument/2006/relationships/hyperlink" Target="https://www.daloopa.com/src/67089746" TargetMode="External"/><Relationship Id="rId14754" Type="http://schemas.openxmlformats.org/officeDocument/2006/relationships/hyperlink" Target="https://www.daloopa.com/src/38422021" TargetMode="External"/><Relationship Id="rId15805" Type="http://schemas.openxmlformats.org/officeDocument/2006/relationships/hyperlink" Target="https://www.daloopa.com/src/78903712" TargetMode="External"/><Relationship Id="rId683" Type="http://schemas.openxmlformats.org/officeDocument/2006/relationships/hyperlink" Target="https://www.daloopa.com/src/53638508" TargetMode="External"/><Relationship Id="rId2364" Type="http://schemas.openxmlformats.org/officeDocument/2006/relationships/hyperlink" Target="https://www.daloopa.com/src/53638340" TargetMode="External"/><Relationship Id="rId3415" Type="http://schemas.openxmlformats.org/officeDocument/2006/relationships/hyperlink" Target="https://www.daloopa.com/src/762631" TargetMode="External"/><Relationship Id="rId13009" Type="http://schemas.openxmlformats.org/officeDocument/2006/relationships/hyperlink" Target="https://www.daloopa.com/src/38441316" TargetMode="External"/><Relationship Id="rId14407" Type="http://schemas.openxmlformats.org/officeDocument/2006/relationships/hyperlink" Target="https://www.daloopa.com/src/19627535" TargetMode="External"/><Relationship Id="rId17977" Type="http://schemas.openxmlformats.org/officeDocument/2006/relationships/hyperlink" Target="https://www.daloopa.com/src/114162429" TargetMode="External"/><Relationship Id="rId336" Type="http://schemas.openxmlformats.org/officeDocument/2006/relationships/hyperlink" Target="https://www.daloopa.com/src/803177" TargetMode="External"/><Relationship Id="rId2017" Type="http://schemas.openxmlformats.org/officeDocument/2006/relationships/hyperlink" Target="https://www.daloopa.com/src/795236" TargetMode="External"/><Relationship Id="rId5587" Type="http://schemas.openxmlformats.org/officeDocument/2006/relationships/hyperlink" Target="https://www.daloopa.com/src/2750782" TargetMode="External"/><Relationship Id="rId6985" Type="http://schemas.openxmlformats.org/officeDocument/2006/relationships/hyperlink" Target="https://www.daloopa.com/src/10335550" TargetMode="External"/><Relationship Id="rId16579" Type="http://schemas.openxmlformats.org/officeDocument/2006/relationships/hyperlink" Target="https://www.daloopa.com/src/87385980" TargetMode="External"/><Relationship Id="rId4189" Type="http://schemas.openxmlformats.org/officeDocument/2006/relationships/hyperlink" Target="https://www.daloopa.com/src/768077" TargetMode="External"/><Relationship Id="rId6638" Type="http://schemas.openxmlformats.org/officeDocument/2006/relationships/hyperlink" Target="https://www.daloopa.com/src/10333499" TargetMode="External"/><Relationship Id="rId8060" Type="http://schemas.openxmlformats.org/officeDocument/2006/relationships/hyperlink" Target="https://www.daloopa.com/src/46660975" TargetMode="External"/><Relationship Id="rId9111" Type="http://schemas.openxmlformats.org/officeDocument/2006/relationships/hyperlink" Target="https://www.daloopa.com/src/749077" TargetMode="External"/><Relationship Id="rId19052" Type="http://schemas.openxmlformats.org/officeDocument/2006/relationships/hyperlink" Target="https://www.daloopa.com/src/136727490" TargetMode="External"/><Relationship Id="rId11041" Type="http://schemas.openxmlformats.org/officeDocument/2006/relationships/hyperlink" Target="https://www.daloopa.com/src/754026" TargetMode="External"/><Relationship Id="rId15662" Type="http://schemas.openxmlformats.org/officeDocument/2006/relationships/hyperlink" Target="https://www.daloopa.com/src/72286624" TargetMode="External"/><Relationship Id="rId16713" Type="http://schemas.openxmlformats.org/officeDocument/2006/relationships/hyperlink" Target="https://www.daloopa.com/src/87502920" TargetMode="External"/><Relationship Id="rId1100" Type="http://schemas.openxmlformats.org/officeDocument/2006/relationships/hyperlink" Target="https://www.daloopa.com/document/23465099" TargetMode="External"/><Relationship Id="rId4670" Type="http://schemas.openxmlformats.org/officeDocument/2006/relationships/hyperlink" Target="https://www.daloopa.com/document/206842" TargetMode="External"/><Relationship Id="rId5721" Type="http://schemas.openxmlformats.org/officeDocument/2006/relationships/hyperlink" Target="https://www.daloopa.com/src/19659370" TargetMode="External"/><Relationship Id="rId14264" Type="http://schemas.openxmlformats.org/officeDocument/2006/relationships/hyperlink" Target="https://www.daloopa.com/src/58838570" TargetMode="External"/><Relationship Id="rId15315" Type="http://schemas.openxmlformats.org/officeDocument/2006/relationships/hyperlink" Target="https://www.daloopa.com/src/38433796" TargetMode="External"/><Relationship Id="rId3272" Type="http://schemas.openxmlformats.org/officeDocument/2006/relationships/hyperlink" Target="https://www.daloopa.com/src/764675" TargetMode="External"/><Relationship Id="rId4323" Type="http://schemas.openxmlformats.org/officeDocument/2006/relationships/hyperlink" Target="https://www.daloopa.com/src/766497" TargetMode="External"/><Relationship Id="rId7893" Type="http://schemas.openxmlformats.org/officeDocument/2006/relationships/hyperlink" Target="https://www.daloopa.com/src/749280" TargetMode="External"/><Relationship Id="rId8944" Type="http://schemas.openxmlformats.org/officeDocument/2006/relationships/hyperlink" Target="https://www.daloopa.com/src/38162310" TargetMode="External"/><Relationship Id="rId17487" Type="http://schemas.openxmlformats.org/officeDocument/2006/relationships/hyperlink" Target="https://www.daloopa.com/src/107861077" TargetMode="External"/><Relationship Id="rId18538" Type="http://schemas.openxmlformats.org/officeDocument/2006/relationships/hyperlink" Target="https://www.daloopa.com/src/114162382" TargetMode="External"/><Relationship Id="rId18885" Type="http://schemas.openxmlformats.org/officeDocument/2006/relationships/hyperlink" Target="https://www.daloopa.com/src/125349547" TargetMode="External"/><Relationship Id="rId19936" Type="http://schemas.openxmlformats.org/officeDocument/2006/relationships/hyperlink" Target="https://www.daloopa.com/src/155385168" TargetMode="External"/><Relationship Id="rId193" Type="http://schemas.openxmlformats.org/officeDocument/2006/relationships/hyperlink" Target="https://www.daloopa.com/src/1340486" TargetMode="External"/><Relationship Id="rId6495" Type="http://schemas.openxmlformats.org/officeDocument/2006/relationships/hyperlink" Target="https://www.daloopa.com/src/38156972" TargetMode="External"/><Relationship Id="rId7546" Type="http://schemas.openxmlformats.org/officeDocument/2006/relationships/hyperlink" Target="https://www.daloopa.com/src/750113" TargetMode="External"/><Relationship Id="rId10874" Type="http://schemas.openxmlformats.org/officeDocument/2006/relationships/hyperlink" Target="https://www.daloopa.com/src/14719087" TargetMode="External"/><Relationship Id="rId11925" Type="http://schemas.openxmlformats.org/officeDocument/2006/relationships/hyperlink" Target="https://www.daloopa.com/src/19678315" TargetMode="External"/><Relationship Id="rId16089" Type="http://schemas.openxmlformats.org/officeDocument/2006/relationships/hyperlink" Target="https://www.daloopa.com/src/82321907" TargetMode="External"/><Relationship Id="rId5097" Type="http://schemas.openxmlformats.org/officeDocument/2006/relationships/hyperlink" Target="https://www.daloopa.com/src/815305" TargetMode="External"/><Relationship Id="rId6148" Type="http://schemas.openxmlformats.org/officeDocument/2006/relationships/hyperlink" Target="https://www.daloopa.com/src/801060" TargetMode="External"/><Relationship Id="rId10527" Type="http://schemas.openxmlformats.org/officeDocument/2006/relationships/hyperlink" Target="https://www.daloopa.com/src/38432031" TargetMode="External"/><Relationship Id="rId12699" Type="http://schemas.openxmlformats.org/officeDocument/2006/relationships/hyperlink" Target="https://www.daloopa.com/src/19765998" TargetMode="External"/><Relationship Id="rId13000" Type="http://schemas.openxmlformats.org/officeDocument/2006/relationships/hyperlink" Target="https://www.daloopa.com/src/67090334" TargetMode="External"/><Relationship Id="rId16570" Type="http://schemas.openxmlformats.org/officeDocument/2006/relationships/hyperlink" Target="https://www.daloopa.com/src/87385961" TargetMode="External"/><Relationship Id="rId17621" Type="http://schemas.openxmlformats.org/officeDocument/2006/relationships/hyperlink" Target="https://www.daloopa.com/src/107877134" TargetMode="External"/><Relationship Id="rId2758" Type="http://schemas.openxmlformats.org/officeDocument/2006/relationships/hyperlink" Target="https://www.daloopa.com/src/765974" TargetMode="External"/><Relationship Id="rId3809" Type="http://schemas.openxmlformats.org/officeDocument/2006/relationships/hyperlink" Target="https://www.daloopa.com/src/767022" TargetMode="External"/><Relationship Id="rId15172" Type="http://schemas.openxmlformats.org/officeDocument/2006/relationships/hyperlink" Target="https://www.daloopa.com/src/38429423" TargetMode="External"/><Relationship Id="rId16223" Type="http://schemas.openxmlformats.org/officeDocument/2006/relationships/hyperlink" Target="https://www.daloopa.com/src/82321010" TargetMode="External"/><Relationship Id="rId19793" Type="http://schemas.openxmlformats.org/officeDocument/2006/relationships/hyperlink" Target="https://www.daloopa.com/src/155380662" TargetMode="External"/><Relationship Id="rId4180" Type="http://schemas.openxmlformats.org/officeDocument/2006/relationships/hyperlink" Target="https://www.daloopa.com/src/46662001" TargetMode="External"/><Relationship Id="rId5231" Type="http://schemas.openxmlformats.org/officeDocument/2006/relationships/hyperlink" Target="https://www.daloopa.com/src/38385320" TargetMode="External"/><Relationship Id="rId9852" Type="http://schemas.openxmlformats.org/officeDocument/2006/relationships/hyperlink" Target="https://www.daloopa.com/src/38165394" TargetMode="External"/><Relationship Id="rId11782" Type="http://schemas.openxmlformats.org/officeDocument/2006/relationships/hyperlink" Target="https://www.daloopa.com/src/1020330" TargetMode="External"/><Relationship Id="rId18395" Type="http://schemas.openxmlformats.org/officeDocument/2006/relationships/hyperlink" Target="https://www.daloopa.com/src/114174363" TargetMode="External"/><Relationship Id="rId19446" Type="http://schemas.openxmlformats.org/officeDocument/2006/relationships/hyperlink" Target="https://www.daloopa.com/src/145291433" TargetMode="External"/><Relationship Id="rId66" Type="http://schemas.openxmlformats.org/officeDocument/2006/relationships/hyperlink" Target="https://www.daloopa.com/document/6395713" TargetMode="External"/><Relationship Id="rId1841" Type="http://schemas.openxmlformats.org/officeDocument/2006/relationships/hyperlink" Target="https://www.daloopa.com/src/53638568" TargetMode="External"/><Relationship Id="rId8454" Type="http://schemas.openxmlformats.org/officeDocument/2006/relationships/hyperlink" Target="https://www.daloopa.com/src/800428" TargetMode="External"/><Relationship Id="rId9505" Type="http://schemas.openxmlformats.org/officeDocument/2006/relationships/hyperlink" Target="https://www.daloopa.com/src/10333749" TargetMode="External"/><Relationship Id="rId10384" Type="http://schemas.openxmlformats.org/officeDocument/2006/relationships/hyperlink" Target="https://www.daloopa.com/src/38431002" TargetMode="External"/><Relationship Id="rId11435" Type="http://schemas.openxmlformats.org/officeDocument/2006/relationships/hyperlink" Target="https://www.daloopa.com/src/814940" TargetMode="External"/><Relationship Id="rId12833" Type="http://schemas.openxmlformats.org/officeDocument/2006/relationships/hyperlink" Target="https://www.daloopa.com/src/38440021" TargetMode="External"/><Relationship Id="rId18048" Type="http://schemas.openxmlformats.org/officeDocument/2006/relationships/hyperlink" Target="https://www.daloopa.com/src/114278538" TargetMode="External"/><Relationship Id="rId7056" Type="http://schemas.openxmlformats.org/officeDocument/2006/relationships/hyperlink" Target="https://www.daloopa.com/src/1096427" TargetMode="External"/><Relationship Id="rId8107" Type="http://schemas.openxmlformats.org/officeDocument/2006/relationships/hyperlink" Target="https://www.daloopa.com/src/10333904" TargetMode="External"/><Relationship Id="rId10037" Type="http://schemas.openxmlformats.org/officeDocument/2006/relationships/hyperlink" Target="https://www.daloopa.com/src/4744492" TargetMode="External"/><Relationship Id="rId3666" Type="http://schemas.openxmlformats.org/officeDocument/2006/relationships/hyperlink" Target="https://www.daloopa.com/src/761574" TargetMode="External"/><Relationship Id="rId14658" Type="http://schemas.openxmlformats.org/officeDocument/2006/relationships/hyperlink" Target="https://www.daloopa.com/src/53700621" TargetMode="External"/><Relationship Id="rId15709" Type="http://schemas.openxmlformats.org/officeDocument/2006/relationships/hyperlink" Target="https://www.daloopa.com/src/72220140" TargetMode="External"/><Relationship Id="rId16080" Type="http://schemas.openxmlformats.org/officeDocument/2006/relationships/hyperlink" Target="https://www.daloopa.com/src/82321602" TargetMode="External"/><Relationship Id="rId587" Type="http://schemas.openxmlformats.org/officeDocument/2006/relationships/hyperlink" Target="https://www.daloopa.com/src/45569576" TargetMode="External"/><Relationship Id="rId2268" Type="http://schemas.openxmlformats.org/officeDocument/2006/relationships/hyperlink" Target="https://www.daloopa.com/src/66097734" TargetMode="External"/><Relationship Id="rId3319" Type="http://schemas.openxmlformats.org/officeDocument/2006/relationships/hyperlink" Target="https://www.daloopa.com/src/2623649" TargetMode="External"/><Relationship Id="rId4717" Type="http://schemas.openxmlformats.org/officeDocument/2006/relationships/hyperlink" Target="https://www.daloopa.com/src/764480" TargetMode="External"/><Relationship Id="rId17131" Type="http://schemas.openxmlformats.org/officeDocument/2006/relationships/hyperlink" Target="https://www.daloopa.com/src/102514734" TargetMode="External"/><Relationship Id="rId6889" Type="http://schemas.openxmlformats.org/officeDocument/2006/relationships/hyperlink" Target="https://www.daloopa.com/src/801348" TargetMode="External"/><Relationship Id="rId12690" Type="http://schemas.openxmlformats.org/officeDocument/2006/relationships/hyperlink" Target="https://marketplace.daloopa.com/text-fundamental?id=19766689&amp;value=-11&amp;id=19766401&amp;value=-20&amp;id=19766386&amp;value=-44&amp;id=19766090&amp;value=-94&amp;" TargetMode="External"/><Relationship Id="rId13741" Type="http://schemas.openxmlformats.org/officeDocument/2006/relationships/hyperlink" Target="https://www.daloopa.com/src/65313814" TargetMode="External"/><Relationship Id="rId3800" Type="http://schemas.openxmlformats.org/officeDocument/2006/relationships/hyperlink" Target="https://marketplace.daloopa.com/text-fundamental?id=768362&amp;value=0.72&amp;id=768202&amp;value=0.58&amp;id=768055&amp;value=0.4&amp;id=767899&amp;value=0.18&amp;id=767664&amp;value=0.17&amp;id=767498&amp;value=0.14&amp;id=767176&amp;value=0.02&amp;id=767022&amp;value=0.12&amp;id=7982340&amp;value=0.37&amp;" TargetMode="External"/><Relationship Id="rId9362" Type="http://schemas.openxmlformats.org/officeDocument/2006/relationships/hyperlink" Target="https://www.daloopa.com/src/750771" TargetMode="External"/><Relationship Id="rId11292" Type="http://schemas.openxmlformats.org/officeDocument/2006/relationships/hyperlink" Target="https://www.daloopa.com/src/46662245" TargetMode="External"/><Relationship Id="rId12343" Type="http://schemas.openxmlformats.org/officeDocument/2006/relationships/hyperlink" Target="https://www.daloopa.com/src/19677601" TargetMode="External"/><Relationship Id="rId721" Type="http://schemas.openxmlformats.org/officeDocument/2006/relationships/hyperlink" Target="https://www.daloopa.com/src/10334472" TargetMode="External"/><Relationship Id="rId1351" Type="http://schemas.openxmlformats.org/officeDocument/2006/relationships/hyperlink" Target="https://www.daloopa.com/src/762694" TargetMode="External"/><Relationship Id="rId2402" Type="http://schemas.openxmlformats.org/officeDocument/2006/relationships/hyperlink" Target="https://www.daloopa.com/src/10334250" TargetMode="External"/><Relationship Id="rId5972" Type="http://schemas.openxmlformats.org/officeDocument/2006/relationships/hyperlink" Target="https://www.daloopa.com/src/67045709" TargetMode="External"/><Relationship Id="rId9015" Type="http://schemas.openxmlformats.org/officeDocument/2006/relationships/hyperlink" Target="https://www.daloopa.com/src/14719109" TargetMode="External"/><Relationship Id="rId15566" Type="http://schemas.openxmlformats.org/officeDocument/2006/relationships/hyperlink" Target="https://www.daloopa.com/src/72220213" TargetMode="External"/><Relationship Id="rId16964" Type="http://schemas.openxmlformats.org/officeDocument/2006/relationships/hyperlink" Target="https://www.daloopa.com/src/95059369" TargetMode="External"/><Relationship Id="rId1004" Type="http://schemas.openxmlformats.org/officeDocument/2006/relationships/hyperlink" Target="https://marketplace.daloopa.com/text-fundamental?id=46750380&amp;value=31160&amp;id=53700527&amp;value=7877&amp;id=58884795&amp;value=8757&amp;id=63184241&amp;value=9548&amp;id=67095207&amp;value=11557&amp;id=67086557&amp;value=37739&amp;" TargetMode="External"/><Relationship Id="rId4574" Type="http://schemas.openxmlformats.org/officeDocument/2006/relationships/hyperlink" Target="https://www.daloopa.com/src/766206" TargetMode="External"/><Relationship Id="rId5625" Type="http://schemas.openxmlformats.org/officeDocument/2006/relationships/hyperlink" Target="https://www.daloopa.com/src/14825198" TargetMode="External"/><Relationship Id="rId14168" Type="http://schemas.openxmlformats.org/officeDocument/2006/relationships/hyperlink" Target="https://www.daloopa.com/src/19606356" TargetMode="External"/><Relationship Id="rId15219" Type="http://schemas.openxmlformats.org/officeDocument/2006/relationships/hyperlink" Target="https://www.daloopa.com/src/38430541" TargetMode="External"/><Relationship Id="rId16617" Type="http://schemas.openxmlformats.org/officeDocument/2006/relationships/hyperlink" Target="https://www.daloopa.com/src/87386216" TargetMode="External"/><Relationship Id="rId3176" Type="http://schemas.openxmlformats.org/officeDocument/2006/relationships/hyperlink" Target="https://www.daloopa.com/src/766971" TargetMode="External"/><Relationship Id="rId4227" Type="http://schemas.openxmlformats.org/officeDocument/2006/relationships/hyperlink" Target="https://marketplace.daloopa.com/text-fundamental?id=768371&amp;value=-0.83&amp;id=810532&amp;value=-0.82&amp;id=768078&amp;value=-0.56&amp;id=767924&amp;value=1.06&amp;id=767676&amp;value=7.7&amp;id=767185&amp;value=-8.77&amp;id=767031&amp;value=-3.48&amp;" TargetMode="External"/><Relationship Id="rId7797" Type="http://schemas.openxmlformats.org/officeDocument/2006/relationships/hyperlink" Target="https://www.daloopa.com/src/7982432" TargetMode="External"/><Relationship Id="rId18789" Type="http://schemas.openxmlformats.org/officeDocument/2006/relationships/hyperlink" Target="https://www.daloopa.com/src/125243438" TargetMode="External"/><Relationship Id="rId6399" Type="http://schemas.openxmlformats.org/officeDocument/2006/relationships/hyperlink" Target="https://marketplace.daloopa.com/text-fundamental?id=801197&amp;value=-33&amp;id=801178&amp;value=-33&amp;id=801158&amp;value=-36&amp;id=801140&amp;value=-39&amp;id=38157944&amp;value=-141&amp;id=810502&amp;value=-42&amp;id=801103&amp;value=-45&amp;id=801084&amp;value=-49&amp;id=801065&amp;value=-74&amp;id=38157724&amp;value=-210&amp;id=801046&amp;value=-115&amp;id=801028&amp;value=-114&amp;id=801009&amp;value=-116&amp;id=800990&amp;value=-115&amp;id=38157472&amp;value=-459&amp;id=800971&amp;value=-117&amp;id=800952&amp;value=-116&amp;id=800933&amp;value=-118&amp;id=800914&amp;value=-133&amp;id=38156970&amp;value=-484&amp;id=800896&amp;value=-139&amp;id=800877&amp;value=-143&amp;id=800858&amp;value=-228&amp;id=800821&amp;value=-339&amp;id=38156732&amp;value=-848&amp;id=800801&amp;value=-330&amp;id=800781&amp;value=-343&amp;id=800760&amp;value=-358&amp;id=800739&amp;value=-387&amp;id=38155763&amp;value=-1417&amp;id=800717&amp;value=-366&amp;id=800673&amp;value=-383&amp;id=1340315&amp;value=-396&amp;id=2623056&amp;value=-455&amp;id=38155609&amp;value=-1600&amp;id=4744387&amp;value=-402&amp;id=7982471&amp;value=-403&amp;id=10333492&amp;value=-428&amp;id=14718909&amp;value=-414&amp;id=14718928&amp;value=-1647&amp;id=20995920&amp;value=-399&amp;id=32451013&amp;value=-435&amp;id=38383778&amp;value=-493&amp;id=46660899&amp;value=-482&amp;id=46664725&amp;value=-1809&amp;id=53637813&amp;value=-472&amp;id=58837659&amp;value=-584&amp;id=63129632&amp;value=-617&amp;id=67045707&amp;value=-694&amp;id=67051533&amp;value=-2367&amp;" TargetMode="External"/><Relationship Id="rId8848" Type="http://schemas.openxmlformats.org/officeDocument/2006/relationships/hyperlink" Target="https://www.daloopa.com/src/46664741" TargetMode="External"/><Relationship Id="rId10778" Type="http://schemas.openxmlformats.org/officeDocument/2006/relationships/hyperlink" Target="https://www.daloopa.com/src/58848693" TargetMode="External"/><Relationship Id="rId11829" Type="http://schemas.openxmlformats.org/officeDocument/2006/relationships/hyperlink" Target="https://www.daloopa.com/src/65479232" TargetMode="External"/><Relationship Id="rId15700" Type="http://schemas.openxmlformats.org/officeDocument/2006/relationships/hyperlink" Target="https://www.daloopa.com/src/72287495" TargetMode="External"/><Relationship Id="rId13251" Type="http://schemas.openxmlformats.org/officeDocument/2006/relationships/hyperlink" Target="https://www.daloopa.com/src/38276566" TargetMode="External"/><Relationship Id="rId14302" Type="http://schemas.openxmlformats.org/officeDocument/2006/relationships/hyperlink" Target="https://www.daloopa.com/src/19605165" TargetMode="External"/><Relationship Id="rId17872" Type="http://schemas.openxmlformats.org/officeDocument/2006/relationships/hyperlink" Target="https://www.daloopa.com/src/114157304" TargetMode="External"/><Relationship Id="rId18923" Type="http://schemas.openxmlformats.org/officeDocument/2006/relationships/hyperlink" Target="https://www.daloopa.com/src/125349843" TargetMode="External"/><Relationship Id="rId3310" Type="http://schemas.openxmlformats.org/officeDocument/2006/relationships/hyperlink" Target="https://www.daloopa.com/src/763444" TargetMode="External"/><Relationship Id="rId6880" Type="http://schemas.openxmlformats.org/officeDocument/2006/relationships/hyperlink" Target="https://www.daloopa.com/src/801368" TargetMode="External"/><Relationship Id="rId7931" Type="http://schemas.openxmlformats.org/officeDocument/2006/relationships/hyperlink" Target="https://www.daloopa.com/src/753067" TargetMode="External"/><Relationship Id="rId16474" Type="http://schemas.openxmlformats.org/officeDocument/2006/relationships/hyperlink" Target="https://www.daloopa.com/src/87387677" TargetMode="External"/><Relationship Id="rId17525" Type="http://schemas.openxmlformats.org/officeDocument/2006/relationships/hyperlink" Target="https://www.daloopa.com/src/107869572" TargetMode="External"/><Relationship Id="rId231" Type="http://schemas.openxmlformats.org/officeDocument/2006/relationships/hyperlink" Target="https://www.daloopa.com/src/802989" TargetMode="External"/><Relationship Id="rId5482" Type="http://schemas.openxmlformats.org/officeDocument/2006/relationships/hyperlink" Target="https://www.daloopa.com/document/23465099" TargetMode="External"/><Relationship Id="rId6533" Type="http://schemas.openxmlformats.org/officeDocument/2006/relationships/hyperlink" Target="https://www.daloopa.com/src/7982473" TargetMode="External"/><Relationship Id="rId10912" Type="http://schemas.openxmlformats.org/officeDocument/2006/relationships/hyperlink" Target="https://www.daloopa.com/src/752446" TargetMode="External"/><Relationship Id="rId15076" Type="http://schemas.openxmlformats.org/officeDocument/2006/relationships/hyperlink" Target="https://www.daloopa.com/src/38422949" TargetMode="External"/><Relationship Id="rId16127" Type="http://schemas.openxmlformats.org/officeDocument/2006/relationships/hyperlink" Target="https://www.daloopa.com/src/82323174" TargetMode="External"/><Relationship Id="rId19697" Type="http://schemas.openxmlformats.org/officeDocument/2006/relationships/hyperlink" Target="https://www.daloopa.com/src/155380668" TargetMode="External"/><Relationship Id="rId4084" Type="http://schemas.openxmlformats.org/officeDocument/2006/relationships/hyperlink" Target="https://www.daloopa.com/src/810717" TargetMode="External"/><Relationship Id="rId5135" Type="http://schemas.openxmlformats.org/officeDocument/2006/relationships/hyperlink" Target="https://www.daloopa.com/src/815366" TargetMode="External"/><Relationship Id="rId9756" Type="http://schemas.openxmlformats.org/officeDocument/2006/relationships/hyperlink" Target="https://marketplace.daloopa.com/text-fundamental?id=4744483&amp;value=-667&amp;id=7981893&amp;value=-205&amp;id=10333774&amp;value=-1198&amp;id=14719132&amp;value=-113&amp;id=14719139&amp;value=-1553&amp;id=20995949&amp;value=-39&amp;id=32451129&amp;value=-41&amp;id=38383857&amp;value=-509&amp;id=46661124&amp;value=-1001&amp;id=46664784&amp;value=-1590&amp;id=58837867&amp;value=-1&amp;id=67046880&amp;value=-1257&amp;id=67052041&amp;value=-1258&amp;" TargetMode="External"/><Relationship Id="rId18299" Type="http://schemas.openxmlformats.org/officeDocument/2006/relationships/hyperlink" Target="https://www.daloopa.com/src/87423684" TargetMode="External"/><Relationship Id="rId8358" Type="http://schemas.openxmlformats.org/officeDocument/2006/relationships/hyperlink" Target="https://www.daloopa.com/src/72471289" TargetMode="External"/><Relationship Id="rId9409" Type="http://schemas.openxmlformats.org/officeDocument/2006/relationships/hyperlink" Target="https://www.daloopa.com/src/58837785" TargetMode="External"/><Relationship Id="rId10288" Type="http://schemas.openxmlformats.org/officeDocument/2006/relationships/hyperlink" Target="https://www.daloopa.com/src/2752198" TargetMode="External"/><Relationship Id="rId11686" Type="http://schemas.openxmlformats.org/officeDocument/2006/relationships/hyperlink" Target="https://www.daloopa.com/src/1034013" TargetMode="External"/><Relationship Id="rId12737" Type="http://schemas.openxmlformats.org/officeDocument/2006/relationships/hyperlink" Target="https://www.daloopa.com/src/38439389" TargetMode="External"/><Relationship Id="rId1745" Type="http://schemas.openxmlformats.org/officeDocument/2006/relationships/hyperlink" Target="https://www.daloopa.com/src/795339" TargetMode="External"/><Relationship Id="rId11339" Type="http://schemas.openxmlformats.org/officeDocument/2006/relationships/hyperlink" Target="https://www.daloopa.com/src/4744746" TargetMode="External"/><Relationship Id="rId15210" Type="http://schemas.openxmlformats.org/officeDocument/2006/relationships/hyperlink" Target="https://www.daloopa.com/src/38429497" TargetMode="External"/><Relationship Id="rId18780" Type="http://schemas.openxmlformats.org/officeDocument/2006/relationships/hyperlink" Target="https://www.daloopa.com/src/125249022" TargetMode="External"/><Relationship Id="rId19831" Type="http://schemas.openxmlformats.org/officeDocument/2006/relationships/hyperlink" Target="https://www.daloopa.com/src/155380733" TargetMode="External"/><Relationship Id="rId4968" Type="http://schemas.openxmlformats.org/officeDocument/2006/relationships/hyperlink" Target="https://www.daloopa.com/src/815362" TargetMode="External"/><Relationship Id="rId11820" Type="http://schemas.openxmlformats.org/officeDocument/2006/relationships/hyperlink" Target="https://www.daloopa.com/src/14821451" TargetMode="External"/><Relationship Id="rId17382" Type="http://schemas.openxmlformats.org/officeDocument/2006/relationships/hyperlink" Target="https://www.daloopa.com/src/102619933" TargetMode="External"/><Relationship Id="rId18433" Type="http://schemas.openxmlformats.org/officeDocument/2006/relationships/hyperlink" Target="https://www.daloopa.com/src/114291682" TargetMode="External"/><Relationship Id="rId6390" Type="http://schemas.openxmlformats.org/officeDocument/2006/relationships/hyperlink" Target="https://www.daloopa.com/src/38157730" TargetMode="External"/><Relationship Id="rId7441" Type="http://schemas.openxmlformats.org/officeDocument/2006/relationships/hyperlink" Target="https://www.daloopa.com/src/750346" TargetMode="External"/><Relationship Id="rId10422" Type="http://schemas.openxmlformats.org/officeDocument/2006/relationships/hyperlink" Target="https://www.daloopa.com/src/38431717" TargetMode="External"/><Relationship Id="rId13992" Type="http://schemas.openxmlformats.org/officeDocument/2006/relationships/hyperlink" Target="https://www.daloopa.com/src/19604720" TargetMode="External"/><Relationship Id="rId17035" Type="http://schemas.openxmlformats.org/officeDocument/2006/relationships/hyperlink" Target="https://www.daloopa.com/src/95065711" TargetMode="External"/><Relationship Id="rId6043" Type="http://schemas.openxmlformats.org/officeDocument/2006/relationships/hyperlink" Target="https://www.daloopa.com/src/801077" TargetMode="External"/><Relationship Id="rId12594" Type="http://schemas.openxmlformats.org/officeDocument/2006/relationships/hyperlink" Target="https://www.daloopa.com/src/19695912" TargetMode="External"/><Relationship Id="rId13645" Type="http://schemas.openxmlformats.org/officeDocument/2006/relationships/hyperlink" Target="https://www.daloopa.com/src/65313420" TargetMode="External"/><Relationship Id="rId972" Type="http://schemas.openxmlformats.org/officeDocument/2006/relationships/hyperlink" Target="https://www.daloopa.com/document/23465099" TargetMode="External"/><Relationship Id="rId2653" Type="http://schemas.openxmlformats.org/officeDocument/2006/relationships/hyperlink" Target="https://marketplace.daloopa.com/text-fundamental?id=768353&amp;value=1.0&amp;id=768195&amp;value=1.0&amp;id=768017&amp;value=1.0&amp;id=767834&amp;value=1.0&amp;id=20177083&amp;value=1.0&amp;id=767655&amp;value=1.0&amp;id=766949&amp;value=1.0&amp;id=767164&amp;value=1.0&amp;id=767478&amp;value=1.0&amp;id=20177077&amp;value=1.0&amp;id=766637&amp;value=1.0&amp;id=766459&amp;value=1.0&amp;id=766048&amp;value=1.0&amp;id=765902&amp;value=1.0&amp;id=20177072&amp;value=1.0&amp;id=765754&amp;value=1.0&amp;id=765515&amp;value=1.0&amp;id=764794&amp;value=1.0&amp;id=764049&amp;value=1.0&amp;id=20177068&amp;value=1.0&amp;id=763914&amp;value=1.0&amp;id=763644&amp;value=1.0&amp;id=763293&amp;value=1.0&amp;id=763038&amp;value=1.0&amp;id=20177064&amp;value=1.0&amp;id=762869&amp;value=1.0&amp;id=762544&amp;value=1.0&amp;id=762420&amp;value=1.0&amp;id=762171&amp;value=1.0&amp;id=20177063&amp;value=1.0&amp;id=761937&amp;value=1.0&amp;id=761357&amp;value=1.0&amp;id=1340421&amp;value=1.0&amp;id=2623552&amp;value=1.0&amp;id=20177057&amp;value=1.0&amp;id=4744543&amp;value=1.0&amp;id=7982249&amp;value=1.0&amp;id=10334263&amp;value=1.0&amp;id=14718968&amp;value=1.0&amp;id=14718972&amp;value=1.0&amp;id=20996045&amp;value=1.0&amp;id=32451257&amp;value=1.0&amp;id=38384593&amp;value=1.0&amp;id=46661669&amp;value=1.0&amp;id=46664853&amp;value=1.0&amp;id=53638377&amp;value=1.0&amp;id=58838050&amp;value=1.0&amp;id=63130252&amp;value=1.0&amp;id=67048625&amp;value=1.0&amp;id=67053359&amp;value=1.0&amp;" TargetMode="External"/><Relationship Id="rId3704" Type="http://schemas.openxmlformats.org/officeDocument/2006/relationships/hyperlink" Target="https://www.daloopa.com/src/2623587" TargetMode="External"/><Relationship Id="rId9266" Type="http://schemas.openxmlformats.org/officeDocument/2006/relationships/hyperlink" Target="https://www.daloopa.com/src/749080" TargetMode="External"/><Relationship Id="rId11196" Type="http://schemas.openxmlformats.org/officeDocument/2006/relationships/hyperlink" Target="https://www.daloopa.com/src/815001" TargetMode="External"/><Relationship Id="rId12247" Type="http://schemas.openxmlformats.org/officeDocument/2006/relationships/hyperlink" Target="https://www.daloopa.com/src/19676692" TargetMode="External"/><Relationship Id="rId625" Type="http://schemas.openxmlformats.org/officeDocument/2006/relationships/hyperlink" Target="https://www.daloopa.com/src/38207776" TargetMode="External"/><Relationship Id="rId1255" Type="http://schemas.openxmlformats.org/officeDocument/2006/relationships/hyperlink" Target="https://www.daloopa.com/src/38168858" TargetMode="External"/><Relationship Id="rId2306" Type="http://schemas.openxmlformats.org/officeDocument/2006/relationships/hyperlink" Target="https://www.daloopa.com/src/10334248" TargetMode="External"/><Relationship Id="rId5876" Type="http://schemas.openxmlformats.org/officeDocument/2006/relationships/hyperlink" Target="https://www.daloopa.com/src/14718917" TargetMode="External"/><Relationship Id="rId16868" Type="http://schemas.openxmlformats.org/officeDocument/2006/relationships/hyperlink" Target="https://www.daloopa.com/src/95069181" TargetMode="External"/><Relationship Id="rId17919" Type="http://schemas.openxmlformats.org/officeDocument/2006/relationships/hyperlink" Target="https://www.daloopa.com/src/114145995" TargetMode="External"/><Relationship Id="rId18290" Type="http://schemas.openxmlformats.org/officeDocument/2006/relationships/hyperlink" Target="https://www.daloopa.com/src/87423666" TargetMode="External"/><Relationship Id="rId4478" Type="http://schemas.openxmlformats.org/officeDocument/2006/relationships/hyperlink" Target="https://www.daloopa.com/src/762460" TargetMode="External"/><Relationship Id="rId5529" Type="http://schemas.openxmlformats.org/officeDocument/2006/relationships/hyperlink" Target="https://www.daloopa.com/src/1033531" TargetMode="External"/><Relationship Id="rId6927" Type="http://schemas.openxmlformats.org/officeDocument/2006/relationships/hyperlink" Target="https://www.daloopa.com/src/801379" TargetMode="External"/><Relationship Id="rId9400" Type="http://schemas.openxmlformats.org/officeDocument/2006/relationships/hyperlink" Target="https://www.daloopa.com/src/4744475" TargetMode="External"/><Relationship Id="rId19341" Type="http://schemas.openxmlformats.org/officeDocument/2006/relationships/hyperlink" Target="https://www.daloopa.com/src/145270827" TargetMode="External"/><Relationship Id="rId8002" Type="http://schemas.openxmlformats.org/officeDocument/2006/relationships/hyperlink" Target="https://www.daloopa.com/src/7981753" TargetMode="External"/><Relationship Id="rId11330" Type="http://schemas.openxmlformats.org/officeDocument/2006/relationships/hyperlink" Target="https://www.daloopa.com/src/58838389" TargetMode="External"/><Relationship Id="rId15951" Type="http://schemas.openxmlformats.org/officeDocument/2006/relationships/hyperlink" Target="https://www.daloopa.com/src/78898170" TargetMode="External"/><Relationship Id="rId14553" Type="http://schemas.openxmlformats.org/officeDocument/2006/relationships/hyperlink" Target="https://www.daloopa.com/document/23229767" TargetMode="External"/><Relationship Id="rId15604" Type="http://schemas.openxmlformats.org/officeDocument/2006/relationships/hyperlink" Target="https://www.daloopa.com/src/72223034" TargetMode="External"/><Relationship Id="rId3561" Type="http://schemas.openxmlformats.org/officeDocument/2006/relationships/hyperlink" Target="https://www.daloopa.com/src/14718979" TargetMode="External"/><Relationship Id="rId4612" Type="http://schemas.openxmlformats.org/officeDocument/2006/relationships/hyperlink" Target="https://www.daloopa.com/src/810870" TargetMode="External"/><Relationship Id="rId13155" Type="http://schemas.openxmlformats.org/officeDocument/2006/relationships/hyperlink" Target="https://www.daloopa.com/src/38435141" TargetMode="External"/><Relationship Id="rId14206" Type="http://schemas.openxmlformats.org/officeDocument/2006/relationships/hyperlink" Target="https://www.daloopa.com/src/19604391" TargetMode="External"/><Relationship Id="rId17776" Type="http://schemas.openxmlformats.org/officeDocument/2006/relationships/hyperlink" Target="https://www.daloopa.com/src/114153987" TargetMode="External"/><Relationship Id="rId482" Type="http://schemas.openxmlformats.org/officeDocument/2006/relationships/hyperlink" Target="https://www.daloopa.com/src/763402" TargetMode="External"/><Relationship Id="rId2163" Type="http://schemas.openxmlformats.org/officeDocument/2006/relationships/hyperlink" Target="https://www.daloopa.com/src/66097058" TargetMode="External"/><Relationship Id="rId3214" Type="http://schemas.openxmlformats.org/officeDocument/2006/relationships/hyperlink" Target="https://www.daloopa.com/src/45569728" TargetMode="External"/><Relationship Id="rId6784" Type="http://schemas.openxmlformats.org/officeDocument/2006/relationships/hyperlink" Target="https://www.daloopa.com/src/801288" TargetMode="External"/><Relationship Id="rId7835" Type="http://schemas.openxmlformats.org/officeDocument/2006/relationships/hyperlink" Target="https://www.daloopa.com/src/802782" TargetMode="External"/><Relationship Id="rId16378" Type="http://schemas.openxmlformats.org/officeDocument/2006/relationships/hyperlink" Target="https://www.daloopa.com/src/87387017" TargetMode="External"/><Relationship Id="rId17429" Type="http://schemas.openxmlformats.org/officeDocument/2006/relationships/hyperlink" Target="https://www.daloopa.com/src/102621720" TargetMode="External"/><Relationship Id="rId18827" Type="http://schemas.openxmlformats.org/officeDocument/2006/relationships/hyperlink" Target="https://www.daloopa.com/src/125271877" TargetMode="External"/><Relationship Id="rId20024" Type="http://schemas.openxmlformats.org/officeDocument/2006/relationships/hyperlink" Target="https://www.daloopa.com/src/155400249" TargetMode="External"/><Relationship Id="rId135" Type="http://schemas.openxmlformats.org/officeDocument/2006/relationships/hyperlink" Target="https://www.daloopa.com/src/802849" TargetMode="External"/><Relationship Id="rId5386" Type="http://schemas.openxmlformats.org/officeDocument/2006/relationships/hyperlink" Target="https://www.daloopa.com/src/815639" TargetMode="External"/><Relationship Id="rId6437" Type="http://schemas.openxmlformats.org/officeDocument/2006/relationships/hyperlink" Target="https://www.daloopa.com/src/53637813" TargetMode="External"/><Relationship Id="rId10816" Type="http://schemas.openxmlformats.org/officeDocument/2006/relationships/hyperlink" Target="https://www.daloopa.com/src/32451143" TargetMode="External"/><Relationship Id="rId5039" Type="http://schemas.openxmlformats.org/officeDocument/2006/relationships/hyperlink" Target="https://www.daloopa.com/src/815575" TargetMode="External"/><Relationship Id="rId12988" Type="http://schemas.openxmlformats.org/officeDocument/2006/relationships/hyperlink" Target="https://www.daloopa.com/src/38441323" TargetMode="External"/><Relationship Id="rId17910" Type="http://schemas.openxmlformats.org/officeDocument/2006/relationships/hyperlink" Target="https://www.daloopa.com/src/114146002" TargetMode="External"/><Relationship Id="rId1996" Type="http://schemas.openxmlformats.org/officeDocument/2006/relationships/hyperlink" Target="https://www.daloopa.com/src/63130301" TargetMode="External"/><Relationship Id="rId15461" Type="http://schemas.openxmlformats.org/officeDocument/2006/relationships/hyperlink" Target="https://www.daloopa.com/src/72222982" TargetMode="External"/><Relationship Id="rId16512" Type="http://schemas.openxmlformats.org/officeDocument/2006/relationships/hyperlink" Target="https://www.daloopa.com/src/87384552" TargetMode="External"/><Relationship Id="rId1649" Type="http://schemas.openxmlformats.org/officeDocument/2006/relationships/hyperlink" Target="https://www.daloopa.com/src/795195" TargetMode="External"/><Relationship Id="rId3071" Type="http://schemas.openxmlformats.org/officeDocument/2006/relationships/hyperlink" Target="https://marketplace.daloopa.com/text-fundamental?id=768447&amp;value=10214&amp;id=768319&amp;value=10415&amp;id=768155&amp;value=11048&amp;id=767992&amp;value=17126&amp;id=45569662&amp;value=48803&amp;id=767773&amp;value=13017&amp;id=767628&amp;value=13278&amp;id=767334&amp;value=13953&amp;id=767140&amp;value=20638&amp;id=45569663&amp;value=60886&amp;" TargetMode="External"/><Relationship Id="rId5520" Type="http://schemas.openxmlformats.org/officeDocument/2006/relationships/hyperlink" Target="https://www.daloopa.com/src/1033464" TargetMode="External"/><Relationship Id="rId14063" Type="http://schemas.openxmlformats.org/officeDocument/2006/relationships/hyperlink" Target="https://www.daloopa.com/src/19604368" TargetMode="External"/><Relationship Id="rId15114" Type="http://schemas.openxmlformats.org/officeDocument/2006/relationships/hyperlink" Target="https://www.daloopa.com/src/38422934" TargetMode="External"/><Relationship Id="rId18684" Type="http://schemas.openxmlformats.org/officeDocument/2006/relationships/hyperlink" Target="https://www.daloopa.com/src/125279582" TargetMode="External"/><Relationship Id="rId19735" Type="http://schemas.openxmlformats.org/officeDocument/2006/relationships/hyperlink" Target="https://www.daloopa.com/src/155506679" TargetMode="External"/><Relationship Id="rId4122" Type="http://schemas.openxmlformats.org/officeDocument/2006/relationships/hyperlink" Target="https://www.daloopa.com/src/763929" TargetMode="External"/><Relationship Id="rId7692" Type="http://schemas.openxmlformats.org/officeDocument/2006/relationships/hyperlink" Target="https://marketplace.daloopa.com/text-fundamental?id=799811&amp;value=20132&amp;id=799797&amp;value=21649&amp;id=1340476&amp;value=23114&amp;id=2623292&amp;value=25141&amp;id=4744414&amp;value=26279&amp;id=7982430&amp;value=28537&amp;id=10333870&amp;value=34119&amp;id=14718872&amp;value=37553&amp;id=20995100&amp;value=39328&amp;id=32451150&amp;value=43346&amp;id=38383956&amp;value=52151&amp;id=46661179&amp;value=56082&amp;id=53638142&amp;value=56161&amp;id=58837932&amp;value=58430&amp;id=63130533&amp;value=62033&amp;id=67047017&amp;value=66123&amp;" TargetMode="External"/><Relationship Id="rId8743" Type="http://schemas.openxmlformats.org/officeDocument/2006/relationships/hyperlink" Target="https://www.daloopa.com/src/38464581" TargetMode="External"/><Relationship Id="rId10673" Type="http://schemas.openxmlformats.org/officeDocument/2006/relationships/hyperlink" Target="https://www.daloopa.com/src/38432953" TargetMode="External"/><Relationship Id="rId11724" Type="http://schemas.openxmlformats.org/officeDocument/2006/relationships/hyperlink" Target="https://www.daloopa.com/src/1034016" TargetMode="External"/><Relationship Id="rId17286" Type="http://schemas.openxmlformats.org/officeDocument/2006/relationships/hyperlink" Target="https://www.daloopa.com/src/102525790" TargetMode="External"/><Relationship Id="rId18337" Type="http://schemas.openxmlformats.org/officeDocument/2006/relationships/hyperlink" Target="https://www.daloopa.com/src/87393456" TargetMode="External"/><Relationship Id="rId6294" Type="http://schemas.openxmlformats.org/officeDocument/2006/relationships/hyperlink" Target="https://www.daloopa.com/src/67051546" TargetMode="External"/><Relationship Id="rId7345" Type="http://schemas.openxmlformats.org/officeDocument/2006/relationships/hyperlink" Target="https://www.daloopa.com/src/19666767" TargetMode="External"/><Relationship Id="rId10326" Type="http://schemas.openxmlformats.org/officeDocument/2006/relationships/hyperlink" Target="https://www.daloopa.com/src/38432036" TargetMode="External"/><Relationship Id="rId12498" Type="http://schemas.openxmlformats.org/officeDocument/2006/relationships/hyperlink" Target="https://www.daloopa.com/src/46750810" TargetMode="External"/><Relationship Id="rId13896" Type="http://schemas.openxmlformats.org/officeDocument/2006/relationships/hyperlink" Target="https://www.daloopa.com/src/67093536" TargetMode="External"/><Relationship Id="rId14947" Type="http://schemas.openxmlformats.org/officeDocument/2006/relationships/hyperlink" Target="https://www.daloopa.com/src/38422752" TargetMode="External"/><Relationship Id="rId876" Type="http://schemas.openxmlformats.org/officeDocument/2006/relationships/hyperlink" Target="https://www.daloopa.com/document/23465099" TargetMode="External"/><Relationship Id="rId2557" Type="http://schemas.openxmlformats.org/officeDocument/2006/relationships/hyperlink" Target="https://www.daloopa.com/src/46664856" TargetMode="External"/><Relationship Id="rId3608" Type="http://schemas.openxmlformats.org/officeDocument/2006/relationships/hyperlink" Target="https://www.daloopa.com/src/767495" TargetMode="External"/><Relationship Id="rId3955" Type="http://schemas.openxmlformats.org/officeDocument/2006/relationships/hyperlink" Target="https://www.daloopa.com/src/767180" TargetMode="External"/><Relationship Id="rId13549" Type="http://schemas.openxmlformats.org/officeDocument/2006/relationships/hyperlink" Target="https://www.daloopa.com/src/65313128" TargetMode="External"/><Relationship Id="rId16022" Type="http://schemas.openxmlformats.org/officeDocument/2006/relationships/hyperlink" Target="https://www.daloopa.com/src/78903850" TargetMode="External"/><Relationship Id="rId17420" Type="http://schemas.openxmlformats.org/officeDocument/2006/relationships/hyperlink" Target="https://www.daloopa.com/src/102615904" TargetMode="External"/><Relationship Id="rId529" Type="http://schemas.openxmlformats.org/officeDocument/2006/relationships/hyperlink" Target="https://www.daloopa.com/src/45569569" TargetMode="External"/><Relationship Id="rId1159" Type="http://schemas.openxmlformats.org/officeDocument/2006/relationships/hyperlink" Target="https://marketplace.daloopa.com/text-fundamental?id=768333&amp;value=9391&amp;id=768817&amp;value=9495&amp;id=767998&amp;value=10301&amp;id=767793&amp;value=15331&amp;id=38169036&amp;value=44517&amp;id=767637&amp;value=11858&amp;id=767364&amp;value=11998&amp;id=767146&amp;value=12867&amp;id=766904&amp;value=18747&amp;id=38168932&amp;value=55469&amp;id=766618&amp;value=13406&amp;id=766431&amp;value=13796&amp;id=766009&amp;value=15006&amp;id=765878&amp;value=21501&amp;id=38168859&amp;value=63708&amp;id=765715&amp;value=16996&amp;id=765477&amp;value=17674&amp;id=764709&amp;value=18874&amp;id=763999&amp;value=26240&amp;id=38168756&amp;value=79785&amp;id=763856&amp;value=20992&amp;id=763458&amp;value=22370&amp;id=763182&amp;value=25446&amp;id=762963&amp;value=37302&amp;id=38168694&amp;value=106110&amp;id=762635&amp;value=30725&amp;id=762519&amp;value=32169&amp;id=762401&amp;value=34348&amp;id=761472&amp;value=44124&amp;id=38168633&amp;value=141366&amp;id=761440&amp;value=35812&amp;id=761319&amp;value=38653&amp;id=1340378&amp;value=42638&amp;id=2623477&amp;value=53670&amp;id=38168508&amp;value=170773&amp;id=4744510&amp;value=46127&amp;id=7982047&amp;value=55436&amp;id=10334221&amp;value=59373&amp;id=14718939&amp;value=75346&amp;id=14718942&amp;value=236282&amp;id=20995974&amp;value=64366&amp;id=32451198&amp;value=67550&amp;id=38384180&amp;value=65557&amp;id=46661549&amp;value=82360&amp;id=46664829&amp;value=279833&amp;id=53638265&amp;value=69244&amp;id=58838011&amp;value=74430&amp;id=63130077&amp;value=78843&amp;id=67048393&amp;value=93363&amp;id=67053318&amp;value=315880&amp;" TargetMode="External"/><Relationship Id="rId5030" Type="http://schemas.openxmlformats.org/officeDocument/2006/relationships/hyperlink" Target="https://www.daloopa.com/src/66602844" TargetMode="External"/><Relationship Id="rId19592" Type="http://schemas.openxmlformats.org/officeDocument/2006/relationships/hyperlink" Target="https://www.daloopa.com/src/145409598" TargetMode="External"/><Relationship Id="rId9651" Type="http://schemas.openxmlformats.org/officeDocument/2006/relationships/hyperlink" Target="https://www.daloopa.com/src/67046865" TargetMode="External"/><Relationship Id="rId11581" Type="http://schemas.openxmlformats.org/officeDocument/2006/relationships/hyperlink" Target="https://www.daloopa.com/src/815088" TargetMode="External"/><Relationship Id="rId12632" Type="http://schemas.openxmlformats.org/officeDocument/2006/relationships/hyperlink" Target="https://www.daloopa.com/src/19766393" TargetMode="External"/><Relationship Id="rId18194" Type="http://schemas.openxmlformats.org/officeDocument/2006/relationships/hyperlink" Target="https://www.daloopa.com/src/87393545" TargetMode="External"/><Relationship Id="rId19245" Type="http://schemas.openxmlformats.org/officeDocument/2006/relationships/hyperlink" Target="https://www.daloopa.com/src/136843093" TargetMode="External"/><Relationship Id="rId1640" Type="http://schemas.openxmlformats.org/officeDocument/2006/relationships/hyperlink" Target="https://www.daloopa.com/src/795327" TargetMode="External"/><Relationship Id="rId8253" Type="http://schemas.openxmlformats.org/officeDocument/2006/relationships/hyperlink" Target="https://www.daloopa.com/src/58837973" TargetMode="External"/><Relationship Id="rId9304" Type="http://schemas.openxmlformats.org/officeDocument/2006/relationships/hyperlink" Target="https://www.daloopa.com/src/752933" TargetMode="External"/><Relationship Id="rId10183" Type="http://schemas.openxmlformats.org/officeDocument/2006/relationships/hyperlink" Target="https://www.daloopa.com/src/750274" TargetMode="External"/><Relationship Id="rId11234" Type="http://schemas.openxmlformats.org/officeDocument/2006/relationships/hyperlink" Target="https://www.daloopa.com/src/815061" TargetMode="External"/><Relationship Id="rId15855" Type="http://schemas.openxmlformats.org/officeDocument/2006/relationships/hyperlink" Target="https://www.daloopa.com/src/78899025" TargetMode="External"/><Relationship Id="rId4863" Type="http://schemas.openxmlformats.org/officeDocument/2006/relationships/hyperlink" Target="https://www.daloopa.com/document/23463551" TargetMode="External"/><Relationship Id="rId5914" Type="http://schemas.openxmlformats.org/officeDocument/2006/relationships/hyperlink" Target="https://www.daloopa.com/src/32451022" TargetMode="External"/><Relationship Id="rId14457" Type="http://schemas.openxmlformats.org/officeDocument/2006/relationships/hyperlink" Target="https://www.daloopa.com/src/19627704" TargetMode="External"/><Relationship Id="rId15508" Type="http://schemas.openxmlformats.org/officeDocument/2006/relationships/hyperlink" Target="https://www.daloopa.com/src/72218654" TargetMode="External"/><Relationship Id="rId16906" Type="http://schemas.openxmlformats.org/officeDocument/2006/relationships/hyperlink" Target="https://www.daloopa.com/src/95065712" TargetMode="External"/><Relationship Id="rId3465" Type="http://schemas.openxmlformats.org/officeDocument/2006/relationships/hyperlink" Target="https://www.daloopa.com/src/7982335" TargetMode="External"/><Relationship Id="rId4516" Type="http://schemas.openxmlformats.org/officeDocument/2006/relationships/hyperlink" Target="https://www.daloopa.com/src/762936" TargetMode="External"/><Relationship Id="rId13059" Type="http://schemas.openxmlformats.org/officeDocument/2006/relationships/hyperlink" Target="https://www.daloopa.com/src/38441970" TargetMode="External"/><Relationship Id="rId386" Type="http://schemas.openxmlformats.org/officeDocument/2006/relationships/hyperlink" Target="https://www.daloopa.com/src/803224" TargetMode="External"/><Relationship Id="rId2067" Type="http://schemas.openxmlformats.org/officeDocument/2006/relationships/hyperlink" Target="https://www.daloopa.com/src/66096707" TargetMode="External"/><Relationship Id="rId3118" Type="http://schemas.openxmlformats.org/officeDocument/2006/relationships/hyperlink" Target="https://www.daloopa.com/src/767996" TargetMode="External"/><Relationship Id="rId6688" Type="http://schemas.openxmlformats.org/officeDocument/2006/relationships/hyperlink" Target="https://www.daloopa.com/src/14718914" TargetMode="External"/><Relationship Id="rId7739" Type="http://schemas.openxmlformats.org/officeDocument/2006/relationships/hyperlink" Target="https://www.daloopa.com/src/799820" TargetMode="External"/><Relationship Id="rId9161" Type="http://schemas.openxmlformats.org/officeDocument/2006/relationships/hyperlink" Target="https://www.daloopa.com/src/749641" TargetMode="External"/><Relationship Id="rId11091" Type="http://schemas.openxmlformats.org/officeDocument/2006/relationships/hyperlink" Target="https://www.daloopa.com/src/751082" TargetMode="External"/><Relationship Id="rId13540" Type="http://schemas.openxmlformats.org/officeDocument/2006/relationships/hyperlink" Target="https://marketplace.daloopa.com/text-fundamental?id=65313129&amp;value=419&amp;id=65313065&amp;value=465&amp;id=65313018&amp;value=463&amp;id=65312990&amp;value=462&amp;id=67090411&amp;value=456&amp;" TargetMode="External"/><Relationship Id="rId1150" Type="http://schemas.openxmlformats.org/officeDocument/2006/relationships/hyperlink" Target="https://www.daloopa.com/src/18487007" TargetMode="External"/><Relationship Id="rId12142" Type="http://schemas.openxmlformats.org/officeDocument/2006/relationships/hyperlink" Target="https://www.daloopa.com/src/19677726" TargetMode="External"/><Relationship Id="rId16763" Type="http://schemas.openxmlformats.org/officeDocument/2006/relationships/hyperlink" Target="https://www.daloopa.com/src/87388489" TargetMode="External"/><Relationship Id="rId17814" Type="http://schemas.openxmlformats.org/officeDocument/2006/relationships/hyperlink" Target="https://www.daloopa.com/src/114284938" TargetMode="External"/><Relationship Id="rId520" Type="http://schemas.openxmlformats.org/officeDocument/2006/relationships/hyperlink" Target="https://www.daloopa.com/src/20995367" TargetMode="External"/><Relationship Id="rId2201" Type="http://schemas.openxmlformats.org/officeDocument/2006/relationships/hyperlink" Target="https://www.daloopa.com/src/66097429" TargetMode="External"/><Relationship Id="rId5771" Type="http://schemas.openxmlformats.org/officeDocument/2006/relationships/hyperlink" Target="https://www.daloopa.com/src/38464796" TargetMode="External"/><Relationship Id="rId6822" Type="http://schemas.openxmlformats.org/officeDocument/2006/relationships/hyperlink" Target="https://www.daloopa.com/src/801317" TargetMode="External"/><Relationship Id="rId15365" Type="http://schemas.openxmlformats.org/officeDocument/2006/relationships/hyperlink" Target="https://www.daloopa.com/src/38433095" TargetMode="External"/><Relationship Id="rId16416" Type="http://schemas.openxmlformats.org/officeDocument/2006/relationships/hyperlink" Target="https://www.daloopa.com/src/87386626" TargetMode="External"/><Relationship Id="rId19986" Type="http://schemas.openxmlformats.org/officeDocument/2006/relationships/hyperlink" Target="https://www.daloopa.com/src/155406017" TargetMode="External"/><Relationship Id="rId4373" Type="http://schemas.openxmlformats.org/officeDocument/2006/relationships/hyperlink" Target="https://www.daloopa.com/src/761686" TargetMode="External"/><Relationship Id="rId5424" Type="http://schemas.openxmlformats.org/officeDocument/2006/relationships/hyperlink" Target="https://www.daloopa.com/src/67049286" TargetMode="External"/><Relationship Id="rId8994" Type="http://schemas.openxmlformats.org/officeDocument/2006/relationships/hyperlink" Target="https://www.daloopa.com/src/1340360" TargetMode="External"/><Relationship Id="rId15018" Type="http://schemas.openxmlformats.org/officeDocument/2006/relationships/hyperlink" Target="https://www.daloopa.com/src/38428433" TargetMode="External"/><Relationship Id="rId18588" Type="http://schemas.openxmlformats.org/officeDocument/2006/relationships/hyperlink" Target="https://www.daloopa.com/src/114296736" TargetMode="External"/><Relationship Id="rId19639" Type="http://schemas.openxmlformats.org/officeDocument/2006/relationships/hyperlink" Target="https://www.daloopa.com/src/155380834" TargetMode="External"/><Relationship Id="rId4026" Type="http://schemas.openxmlformats.org/officeDocument/2006/relationships/hyperlink" Target="https://www.daloopa.com/src/810780" TargetMode="External"/><Relationship Id="rId7596" Type="http://schemas.openxmlformats.org/officeDocument/2006/relationships/hyperlink" Target="https://www.daloopa.com/src/752295" TargetMode="External"/><Relationship Id="rId8647" Type="http://schemas.openxmlformats.org/officeDocument/2006/relationships/hyperlink" Target="https://marketplace.daloopa.com/text-fundamental?id=768435&amp;value=8916&amp;id=768304&amp;value=8990&amp;id=768133&amp;value=10037&amp;id=767976&amp;value=15133&amp;id=767729&amp;value=10590&amp;id=767623&amp;value=10457&amp;id=767278&amp;value=11811&amp;id=767077&amp;value=16459&amp;id=766760&amp;value=11917&amp;id=766616&amp;value=12391&amp;id=766319&amp;value=14437&amp;id=765996&amp;value=20397&amp;id=765873&amp;value=14990&amp;id=765680&amp;value=16123&amp;id=765253&amp;value=18801&amp;" TargetMode="External"/><Relationship Id="rId10577" Type="http://schemas.openxmlformats.org/officeDocument/2006/relationships/hyperlink" Target="https://www.daloopa.com/src/38432951" TargetMode="External"/><Relationship Id="rId11975" Type="http://schemas.openxmlformats.org/officeDocument/2006/relationships/hyperlink" Target="https://www.daloopa.com/src/19673384" TargetMode="External"/><Relationship Id="rId6198" Type="http://schemas.openxmlformats.org/officeDocument/2006/relationships/hyperlink" Target="https://www.daloopa.com/src/801099" TargetMode="External"/><Relationship Id="rId7249" Type="http://schemas.openxmlformats.org/officeDocument/2006/relationships/hyperlink" Target="https://www.daloopa.com/src/58838456" TargetMode="External"/><Relationship Id="rId11628" Type="http://schemas.openxmlformats.org/officeDocument/2006/relationships/hyperlink" Target="https://www.daloopa.com/src/815062" TargetMode="External"/><Relationship Id="rId13050" Type="http://schemas.openxmlformats.org/officeDocument/2006/relationships/hyperlink" Target="https://www.daloopa.com/src/38441438" TargetMode="External"/><Relationship Id="rId14101" Type="http://schemas.openxmlformats.org/officeDocument/2006/relationships/hyperlink" Target="https://www.daloopa.com/src/19605704" TargetMode="External"/><Relationship Id="rId17671" Type="http://schemas.openxmlformats.org/officeDocument/2006/relationships/hyperlink" Target="https://www.daloopa.com/src/107916473" TargetMode="External"/><Relationship Id="rId18722" Type="http://schemas.openxmlformats.org/officeDocument/2006/relationships/hyperlink" Target="https://www.daloopa.com/src/125248964" TargetMode="External"/><Relationship Id="rId3859" Type="http://schemas.openxmlformats.org/officeDocument/2006/relationships/hyperlink" Target="https://www.daloopa.com/src/767669" TargetMode="External"/><Relationship Id="rId5281" Type="http://schemas.openxmlformats.org/officeDocument/2006/relationships/hyperlink" Target="https://www.daloopa.com/src/45569755" TargetMode="External"/><Relationship Id="rId7730" Type="http://schemas.openxmlformats.org/officeDocument/2006/relationships/hyperlink" Target="https://www.daloopa.com/src/799915" TargetMode="External"/><Relationship Id="rId10711" Type="http://schemas.openxmlformats.org/officeDocument/2006/relationships/hyperlink" Target="https://www.daloopa.com/src/38433851" TargetMode="External"/><Relationship Id="rId16273" Type="http://schemas.openxmlformats.org/officeDocument/2006/relationships/hyperlink" Target="https://www.daloopa.com/src/82323343" TargetMode="External"/><Relationship Id="rId17324" Type="http://schemas.openxmlformats.org/officeDocument/2006/relationships/hyperlink" Target="https://www.daloopa.com/src/102518294" TargetMode="External"/><Relationship Id="rId6332" Type="http://schemas.openxmlformats.org/officeDocument/2006/relationships/hyperlink" Target="https://www.daloopa.com/src/46660900" TargetMode="External"/><Relationship Id="rId12883" Type="http://schemas.openxmlformats.org/officeDocument/2006/relationships/hyperlink" Target="https://marketplace.daloopa.com/text-fundamental?id=38439998&amp;value=3838&amp;id=46751689&amp;value=3960&amp;id=67090274&amp;value=4950&amp;" TargetMode="External"/><Relationship Id="rId13934" Type="http://schemas.openxmlformats.org/officeDocument/2006/relationships/hyperlink" Target="https://www.daloopa.com/src/67093442" TargetMode="External"/><Relationship Id="rId19496" Type="http://schemas.openxmlformats.org/officeDocument/2006/relationships/hyperlink" Target="https://www.daloopa.com/src/145264466" TargetMode="External"/><Relationship Id="rId1891" Type="http://schemas.openxmlformats.org/officeDocument/2006/relationships/hyperlink" Target="https://www.daloopa.com/src/38384892" TargetMode="External"/><Relationship Id="rId2942" Type="http://schemas.openxmlformats.org/officeDocument/2006/relationships/hyperlink" Target="https://www.daloopa.com/src/766751" TargetMode="External"/><Relationship Id="rId9555" Type="http://schemas.openxmlformats.org/officeDocument/2006/relationships/hyperlink" Target="https://www.daloopa.com/src/4744479" TargetMode="External"/><Relationship Id="rId11485" Type="http://schemas.openxmlformats.org/officeDocument/2006/relationships/hyperlink" Target="https://www.daloopa.com/src/10335413" TargetMode="External"/><Relationship Id="rId12536" Type="http://schemas.openxmlformats.org/officeDocument/2006/relationships/hyperlink" Target="https://www.daloopa.com/src/19689121" TargetMode="External"/><Relationship Id="rId18098" Type="http://schemas.openxmlformats.org/officeDocument/2006/relationships/hyperlink" Target="https://www.daloopa.com/src/114299909" TargetMode="External"/><Relationship Id="rId19149" Type="http://schemas.openxmlformats.org/officeDocument/2006/relationships/hyperlink" Target="https://www.daloopa.com/src/136733313" TargetMode="External"/><Relationship Id="rId914" Type="http://schemas.openxmlformats.org/officeDocument/2006/relationships/hyperlink" Target="https://www.daloopa.com/src/18435914" TargetMode="External"/><Relationship Id="rId1544" Type="http://schemas.openxmlformats.org/officeDocument/2006/relationships/hyperlink" Target="https://www.daloopa.com/src/766016" TargetMode="External"/><Relationship Id="rId8157" Type="http://schemas.openxmlformats.org/officeDocument/2006/relationships/hyperlink" Target="https://www.daloopa.com/src/4744432" TargetMode="External"/><Relationship Id="rId9208" Type="http://schemas.openxmlformats.org/officeDocument/2006/relationships/hyperlink" Target="https://www.daloopa.com/src/750519" TargetMode="External"/><Relationship Id="rId10087" Type="http://schemas.openxmlformats.org/officeDocument/2006/relationships/hyperlink" Target="https://www.daloopa.com/src/1340391" TargetMode="External"/><Relationship Id="rId11138" Type="http://schemas.openxmlformats.org/officeDocument/2006/relationships/hyperlink" Target="https://www.daloopa.com/src/20995570" TargetMode="External"/><Relationship Id="rId4767" Type="http://schemas.openxmlformats.org/officeDocument/2006/relationships/hyperlink" Target="https://www.daloopa.com/src/764482" TargetMode="External"/><Relationship Id="rId5818" Type="http://schemas.openxmlformats.org/officeDocument/2006/relationships/hyperlink" Target="https://www.daloopa.com/src/38157735" TargetMode="External"/><Relationship Id="rId15759" Type="http://schemas.openxmlformats.org/officeDocument/2006/relationships/hyperlink" Target="https://www.daloopa.com/src/78901836" TargetMode="External"/><Relationship Id="rId17181" Type="http://schemas.openxmlformats.org/officeDocument/2006/relationships/hyperlink" Target="https://www.daloopa.com/src/102516986" TargetMode="External"/><Relationship Id="rId18232" Type="http://schemas.openxmlformats.org/officeDocument/2006/relationships/hyperlink" Target="https://www.daloopa.com/src/87513638" TargetMode="External"/><Relationship Id="rId19630" Type="http://schemas.openxmlformats.org/officeDocument/2006/relationships/hyperlink" Target="https://www.daloopa.com/src/155390370" TargetMode="External"/><Relationship Id="rId3369" Type="http://schemas.openxmlformats.org/officeDocument/2006/relationships/hyperlink" Target="https://www.daloopa.com/src/768083" TargetMode="External"/><Relationship Id="rId7240" Type="http://schemas.openxmlformats.org/officeDocument/2006/relationships/hyperlink" Target="https://www.daloopa.com/src/4744591" TargetMode="External"/><Relationship Id="rId10221" Type="http://schemas.openxmlformats.org/officeDocument/2006/relationships/hyperlink" Target="https://www.daloopa.com/src/2752297" TargetMode="External"/><Relationship Id="rId13791" Type="http://schemas.openxmlformats.org/officeDocument/2006/relationships/hyperlink" Target="https://www.daloopa.com/src/65315435" TargetMode="External"/><Relationship Id="rId14842" Type="http://schemas.openxmlformats.org/officeDocument/2006/relationships/hyperlink" Target="https://www.daloopa.com/src/38429478" TargetMode="External"/><Relationship Id="rId3850" Type="http://schemas.openxmlformats.org/officeDocument/2006/relationships/hyperlink" Target="https://www.daloopa.com/src/58838171" TargetMode="External"/><Relationship Id="rId4901" Type="http://schemas.openxmlformats.org/officeDocument/2006/relationships/hyperlink" Target="https://www.daloopa.com/src/58838432" TargetMode="External"/><Relationship Id="rId9065" Type="http://schemas.openxmlformats.org/officeDocument/2006/relationships/hyperlink" Target="https://www.daloopa.com/src/38161725" TargetMode="External"/><Relationship Id="rId12393" Type="http://schemas.openxmlformats.org/officeDocument/2006/relationships/hyperlink" Target="https://www.daloopa.com/src/19678918" TargetMode="External"/><Relationship Id="rId13444" Type="http://schemas.openxmlformats.org/officeDocument/2006/relationships/hyperlink" Target="https://www.daloopa.com/src/65312618" TargetMode="External"/><Relationship Id="rId771" Type="http://schemas.openxmlformats.org/officeDocument/2006/relationships/hyperlink" Target="https://www.daloopa.com/src/38207932" TargetMode="External"/><Relationship Id="rId2452" Type="http://schemas.openxmlformats.org/officeDocument/2006/relationships/hyperlink" Target="https://www.daloopa.com/src/10334249" TargetMode="External"/><Relationship Id="rId3503" Type="http://schemas.openxmlformats.org/officeDocument/2006/relationships/hyperlink" Target="https://www.daloopa.com/src/810660" TargetMode="External"/><Relationship Id="rId12046" Type="http://schemas.openxmlformats.org/officeDocument/2006/relationships/hyperlink" Target="https://www.daloopa.com/src/19676919" TargetMode="External"/><Relationship Id="rId16667" Type="http://schemas.openxmlformats.org/officeDocument/2006/relationships/hyperlink" Target="https://www.daloopa.com/src/87514549" TargetMode="External"/><Relationship Id="rId17718" Type="http://schemas.openxmlformats.org/officeDocument/2006/relationships/hyperlink" Target="https://www.daloopa.com/src/107917955" TargetMode="External"/><Relationship Id="rId424" Type="http://schemas.openxmlformats.org/officeDocument/2006/relationships/hyperlink" Target="https://www.daloopa.com/document/7355899" TargetMode="External"/><Relationship Id="rId1054" Type="http://schemas.openxmlformats.org/officeDocument/2006/relationships/hyperlink" Target="https://marketplace.daloopa.com/text-fundamental?id=18438939&amp;value=798&amp;id=18438535&amp;value=892&amp;id=18438428&amp;value=1011&amp;id=45569620&amp;value=1233&amp;id=18438334&amp;value=3934&amp;id=18437486&amp;value=1257&amp;id=18437436&amp;value=1218&amp;id=18437431&amp;value=1382&amp;id=45569621&amp;value=1740&amp;id=18487008&amp;value=5597&amp;id=18437354&amp;value=234&amp;id=18437313&amp;value=235&amp;id=18437309&amp;value=249&amp;id=45569622&amp;value=302&amp;id=18437249&amp;value=1020&amp;id=18436955&amp;value=329&amp;id=18436884&amp;value=344&amp;id=18436776&amp;value=372&amp;id=45569623&amp;value=1905&amp;id=18436419&amp;value=2950&amp;id=18436340&amp;value=850&amp;id=18436276&amp;value=945&amp;id=18436224&amp;value=1123&amp;id=45569624&amp;value=1735&amp;id=18436109&amp;value=4653&amp;id=18436029&amp;value=2031&amp;id=18435955&amp;value=2194&amp;id=18435918&amp;value=2495&amp;id=45569625&amp;value=3388&amp;id=18435856&amp;value=10108&amp;id=18435677&amp;value=2716&amp;id=18435591&amp;value=3002&amp;id=18435520&amp;value=3586&amp;id=45569626&amp;value=4781&amp;id=18435428&amp;value=14085&amp;id=18435280&amp;value=3906&amp;id=18435236&amp;value=4221&amp;id=18435153&amp;value=5398&amp;id=45569627&amp;value=7928&amp;id=18433845&amp;value=21453&amp;id=21047672&amp;value=6905&amp;id=32487245&amp;value=7914&amp;id=38461571&amp;value=8091&amp;" TargetMode="External"/><Relationship Id="rId2105" Type="http://schemas.openxmlformats.org/officeDocument/2006/relationships/hyperlink" Target="https://www.daloopa.com/document/23465099" TargetMode="External"/><Relationship Id="rId5675" Type="http://schemas.openxmlformats.org/officeDocument/2006/relationships/hyperlink" Target="https://www.daloopa.com/src/1033770" TargetMode="External"/><Relationship Id="rId6726" Type="http://schemas.openxmlformats.org/officeDocument/2006/relationships/hyperlink" Target="https://www.daloopa.com/src/800883" TargetMode="External"/><Relationship Id="rId15269" Type="http://schemas.openxmlformats.org/officeDocument/2006/relationships/hyperlink" Target="https://www.daloopa.com/src/63184270" TargetMode="External"/><Relationship Id="rId19140" Type="http://schemas.openxmlformats.org/officeDocument/2006/relationships/hyperlink" Target="https://www.daloopa.com/src/136732961" TargetMode="External"/><Relationship Id="rId4277" Type="http://schemas.openxmlformats.org/officeDocument/2006/relationships/hyperlink" Target="https://www.daloopa.com/src/67048895" TargetMode="External"/><Relationship Id="rId5328" Type="http://schemas.openxmlformats.org/officeDocument/2006/relationships/hyperlink" Target="https://www.daloopa.com/src/58838427" TargetMode="External"/><Relationship Id="rId8898" Type="http://schemas.openxmlformats.org/officeDocument/2006/relationships/hyperlink" Target="https://www.daloopa.com/src/38161519" TargetMode="External"/><Relationship Id="rId9949" Type="http://schemas.openxmlformats.org/officeDocument/2006/relationships/hyperlink" Target="https://www.daloopa.com/src/38165689" TargetMode="External"/><Relationship Id="rId11879" Type="http://schemas.openxmlformats.org/officeDocument/2006/relationships/hyperlink" Target="https://www.daloopa.com/src/67085546" TargetMode="External"/><Relationship Id="rId15750" Type="http://schemas.openxmlformats.org/officeDocument/2006/relationships/hyperlink" Target="https://www.daloopa.com/src/78901588" TargetMode="External"/><Relationship Id="rId16801" Type="http://schemas.openxmlformats.org/officeDocument/2006/relationships/hyperlink" Target="https://www.daloopa.com/src/95069440" TargetMode="External"/><Relationship Id="rId1938" Type="http://schemas.openxmlformats.org/officeDocument/2006/relationships/hyperlink" Target="https://www.daloopa.com/src/7982416" TargetMode="External"/><Relationship Id="rId3360" Type="http://schemas.openxmlformats.org/officeDocument/2006/relationships/hyperlink" Target="https://www.daloopa.com/src/46661974" TargetMode="External"/><Relationship Id="rId14352" Type="http://schemas.openxmlformats.org/officeDocument/2006/relationships/hyperlink" Target="https://www.daloopa.com/src/19627746" TargetMode="External"/><Relationship Id="rId15403" Type="http://schemas.openxmlformats.org/officeDocument/2006/relationships/hyperlink" Target="https://www.daloopa.com/src/72221497" TargetMode="External"/><Relationship Id="rId18973" Type="http://schemas.openxmlformats.org/officeDocument/2006/relationships/hyperlink" Target="https://www.daloopa.com/src/136727147" TargetMode="External"/><Relationship Id="rId281" Type="http://schemas.openxmlformats.org/officeDocument/2006/relationships/hyperlink" Target="https://www.daloopa.com/src/53638667" TargetMode="External"/><Relationship Id="rId3013" Type="http://schemas.openxmlformats.org/officeDocument/2006/relationships/hyperlink" Target="https://www.daloopa.com/src/767965" TargetMode="External"/><Relationship Id="rId4411" Type="http://schemas.openxmlformats.org/officeDocument/2006/relationships/hyperlink" Target="https://www.daloopa.com/src/810901" TargetMode="External"/><Relationship Id="rId7981" Type="http://schemas.openxmlformats.org/officeDocument/2006/relationships/hyperlink" Target="https://www.daloopa.com/src/752893" TargetMode="External"/><Relationship Id="rId10962" Type="http://schemas.openxmlformats.org/officeDocument/2006/relationships/hyperlink" Target="https://www.daloopa.com/src/32451139" TargetMode="External"/><Relationship Id="rId14005" Type="http://schemas.openxmlformats.org/officeDocument/2006/relationships/hyperlink" Target="https://www.daloopa.com/src/19608240" TargetMode="External"/><Relationship Id="rId17575" Type="http://schemas.openxmlformats.org/officeDocument/2006/relationships/hyperlink" Target="https://www.daloopa.com/src/107874761" TargetMode="External"/><Relationship Id="rId18626" Type="http://schemas.openxmlformats.org/officeDocument/2006/relationships/hyperlink" Target="https://www.daloopa.com/src/72471269" TargetMode="External"/><Relationship Id="rId6583" Type="http://schemas.openxmlformats.org/officeDocument/2006/relationships/hyperlink" Target="https://www.daloopa.com/src/2623059" TargetMode="External"/><Relationship Id="rId7634" Type="http://schemas.openxmlformats.org/officeDocument/2006/relationships/hyperlink" Target="https://www.daloopa.com/src/72471151" TargetMode="External"/><Relationship Id="rId10615" Type="http://schemas.openxmlformats.org/officeDocument/2006/relationships/hyperlink" Target="https://www.daloopa.com/src/38434620" TargetMode="External"/><Relationship Id="rId16177" Type="http://schemas.openxmlformats.org/officeDocument/2006/relationships/hyperlink" Target="https://www.daloopa.com/src/82366406" TargetMode="External"/><Relationship Id="rId17228" Type="http://schemas.openxmlformats.org/officeDocument/2006/relationships/hyperlink" Target="https://www.daloopa.com/src/102523346" TargetMode="External"/><Relationship Id="rId5185" Type="http://schemas.openxmlformats.org/officeDocument/2006/relationships/hyperlink" Target="https://www.daloopa.com/src/10335425" TargetMode="External"/><Relationship Id="rId6236" Type="http://schemas.openxmlformats.org/officeDocument/2006/relationships/hyperlink" Target="https://www.daloopa.com/src/38156969" TargetMode="External"/><Relationship Id="rId12787" Type="http://schemas.openxmlformats.org/officeDocument/2006/relationships/hyperlink" Target="https://www.daloopa.com/src/46751640" TargetMode="External"/><Relationship Id="rId1795" Type="http://schemas.openxmlformats.org/officeDocument/2006/relationships/hyperlink" Target="https://www.daloopa.com/src/795231" TargetMode="External"/><Relationship Id="rId2846" Type="http://schemas.openxmlformats.org/officeDocument/2006/relationships/hyperlink" Target="https://www.daloopa.com/src/767594" TargetMode="External"/><Relationship Id="rId9459" Type="http://schemas.openxmlformats.org/officeDocument/2006/relationships/hyperlink" Target="https://www.daloopa.com/src/46661087" TargetMode="External"/><Relationship Id="rId11389" Type="http://schemas.openxmlformats.org/officeDocument/2006/relationships/hyperlink" Target="https://www.daloopa.com/src/814995" TargetMode="External"/><Relationship Id="rId13838" Type="http://schemas.openxmlformats.org/officeDocument/2006/relationships/hyperlink" Target="https://www.daloopa.com/src/65315307" TargetMode="External"/><Relationship Id="rId15260" Type="http://schemas.openxmlformats.org/officeDocument/2006/relationships/hyperlink" Target="https://www.daloopa.com/src/38431720" TargetMode="External"/><Relationship Id="rId16311" Type="http://schemas.openxmlformats.org/officeDocument/2006/relationships/hyperlink" Target="https://www.daloopa.com/src/82364385" TargetMode="External"/><Relationship Id="rId818" Type="http://schemas.openxmlformats.org/officeDocument/2006/relationships/hyperlink" Target="https://www.daloopa.com/src/762298" TargetMode="External"/><Relationship Id="rId1448" Type="http://schemas.openxmlformats.org/officeDocument/2006/relationships/hyperlink" Target="https://www.daloopa.com/document/23463551" TargetMode="External"/><Relationship Id="rId19881" Type="http://schemas.openxmlformats.org/officeDocument/2006/relationships/hyperlink" Target="https://www.daloopa.com/src/155506730" TargetMode="External"/><Relationship Id="rId7491" Type="http://schemas.openxmlformats.org/officeDocument/2006/relationships/hyperlink" Target="https://www.daloopa.com/src/750705" TargetMode="External"/><Relationship Id="rId9940" Type="http://schemas.openxmlformats.org/officeDocument/2006/relationships/hyperlink" Target="https://www.daloopa.com/src/749682" TargetMode="External"/><Relationship Id="rId11870" Type="http://schemas.openxmlformats.org/officeDocument/2006/relationships/hyperlink" Target="https://www.daloopa.com/src/38460833" TargetMode="External"/><Relationship Id="rId12921" Type="http://schemas.openxmlformats.org/officeDocument/2006/relationships/hyperlink" Target="https://www.daloopa.com/src/67090282" TargetMode="External"/><Relationship Id="rId17085" Type="http://schemas.openxmlformats.org/officeDocument/2006/relationships/hyperlink" Target="https://www.daloopa.com/src/95096896" TargetMode="External"/><Relationship Id="rId18483" Type="http://schemas.openxmlformats.org/officeDocument/2006/relationships/hyperlink" Target="https://www.daloopa.com/src/114146138" TargetMode="External"/><Relationship Id="rId19534" Type="http://schemas.openxmlformats.org/officeDocument/2006/relationships/hyperlink" Target="https://www.daloopa.com/src/145459821" TargetMode="External"/><Relationship Id="rId6093" Type="http://schemas.openxmlformats.org/officeDocument/2006/relationships/hyperlink" Target="https://www.daloopa.com/src/810496" TargetMode="External"/><Relationship Id="rId7144" Type="http://schemas.openxmlformats.org/officeDocument/2006/relationships/hyperlink" Target="https://www.daloopa.com/src/53638840" TargetMode="External"/><Relationship Id="rId8542" Type="http://schemas.openxmlformats.org/officeDocument/2006/relationships/hyperlink" Target="https://www.daloopa.com/src/802792" TargetMode="External"/><Relationship Id="rId10472" Type="http://schemas.openxmlformats.org/officeDocument/2006/relationships/hyperlink" Target="https://marketplace.daloopa.com/text-fundamental?id=38432508&amp;value=-5&amp;id=38432535&amp;value=-47&amp;id=38432551&amp;value=-60&amp;id=38432615&amp;value=-73&amp;id=38432471&amp;value=-135&amp;id=38432330&amp;value=-132&amp;id=38432285&amp;value=-155&amp;id=38432246&amp;value=-163&amp;id=38432663&amp;value=-121&amp;id=38432140&amp;value=-111&amp;id=38432110&amp;value=-108&amp;id=38432082&amp;value=-131&amp;id=38432696&amp;value=-147&amp;id=38432063&amp;value=-155&amp;id=38432032&amp;value=-170&amp;id=38432011&amp;value=-175&amp;id=38432720&amp;value=-200&amp;id=38431906&amp;value=-235&amp;id=38431878&amp;value=-244&amp;id=38431860&amp;value=-277&amp;id=38432781&amp;value=-337&amp;id=38431827&amp;value=-266&amp;id=38431795&amp;value=-211&amp;id=38431760&amp;value=-129&amp;id=38432798&amp;value=-27&amp;id=38431750&amp;value=-43&amp;id=38431716&amp;value=-56&amp;id=38431702&amp;value=-68&amp;id=38432816&amp;value=-53&amp;id=38431599&amp;value=-103&amp;id=38430998&amp;value=-116&amp;id=38974307&amp;value=-124&amp;id=46751290&amp;value=-162&amp;id=53700650&amp;value=-174&amp;id=58849004&amp;value=-205&amp;id=63135990&amp;value=-233&amp;id=67052928&amp;value=-248&amp;" TargetMode="External"/><Relationship Id="rId11523" Type="http://schemas.openxmlformats.org/officeDocument/2006/relationships/hyperlink" Target="https://www.daloopa.com/src/1266728" TargetMode="External"/><Relationship Id="rId18136" Type="http://schemas.openxmlformats.org/officeDocument/2006/relationships/hyperlink" Target="https://www.daloopa.com/src/114261155" TargetMode="External"/><Relationship Id="rId10125" Type="http://schemas.openxmlformats.org/officeDocument/2006/relationships/hyperlink" Target="https://www.daloopa.com/src/752129" TargetMode="External"/><Relationship Id="rId13695" Type="http://schemas.openxmlformats.org/officeDocument/2006/relationships/hyperlink" Target="https://www.daloopa.com/src/65313895" TargetMode="External"/><Relationship Id="rId14746" Type="http://schemas.openxmlformats.org/officeDocument/2006/relationships/hyperlink" Target="https://www.daloopa.com/src/38422143" TargetMode="External"/><Relationship Id="rId3754" Type="http://schemas.openxmlformats.org/officeDocument/2006/relationships/hyperlink" Target="https://www.daloopa.com/src/53638464" TargetMode="External"/><Relationship Id="rId4805" Type="http://schemas.openxmlformats.org/officeDocument/2006/relationships/hyperlink" Target="https://www.daloopa.com/src/46662298" TargetMode="External"/><Relationship Id="rId12297" Type="http://schemas.openxmlformats.org/officeDocument/2006/relationships/hyperlink" Target="https://marketplace.daloopa.com/text-fundamental?id=19679118&amp;value=718&amp;id=19679073&amp;value=758&amp;id=19679005&amp;value=747&amp;id=19678916&amp;value=967&amp;id=19678760&amp;value=953&amp;id=19678691&amp;value=1000&amp;id=19678318&amp;value=983&amp;id=19677506&amp;value=881&amp;id=19677602&amp;value=729&amp;id=19678194&amp;value=602&amp;id=19677967&amp;value=451&amp;id=19677895&amp;value=312&amp;id=19677844&amp;value=155&amp;id=19677766&amp;value=97&amp;id=19677729&amp;value=95&amp;id=19677690&amp;value=93&amp;id=19676977&amp;value=77&amp;id=19676912&amp;value=82&amp;id=19676861&amp;value=47&amp;id=19676687&amp;value=100&amp;id=19676379&amp;value=53&amp;id=19676320&amp;value=31&amp;id=19676231&amp;value=44&amp;id=19675989&amp;value=121&amp;id=19675729&amp;value=242&amp;id=19675651&amp;value=307&amp;id=19675447&amp;value=558&amp;id=19675276&amp;value=830&amp;id=19675373&amp;value=859&amp;id=19673707&amp;value=663&amp;id=19673540&amp;value=625&amp;id=19673383&amp;value=586&amp;id=21047395&amp;value=548&amp;id=32488000&amp;value=509&amp;" TargetMode="External"/><Relationship Id="rId13348" Type="http://schemas.openxmlformats.org/officeDocument/2006/relationships/hyperlink" Target="https://www.daloopa.com/src/46758877" TargetMode="External"/><Relationship Id="rId675" Type="http://schemas.openxmlformats.org/officeDocument/2006/relationships/hyperlink" Target="https://www.daloopa.com/src/4744581" TargetMode="External"/><Relationship Id="rId2356" Type="http://schemas.openxmlformats.org/officeDocument/2006/relationships/hyperlink" Target="https://www.daloopa.com/src/4744537" TargetMode="External"/><Relationship Id="rId3407" Type="http://schemas.openxmlformats.org/officeDocument/2006/relationships/hyperlink" Target="https://marketplace.daloopa.com/text-fundamental?id=764680&amp;value=0.48&amp;id=763994&amp;value=0.43&amp;id=763839&amp;value=0.42&amp;id=763447&amp;value=0.77&amp;id=763181&amp;value=0.66&amp;id=762962&amp;value=0.6&amp;id=762631&amp;value=0.51&amp;id=762502&amp;value=0.13&amp;id=762361&amp;value=0.14&amp;id=762117&amp;value=0.12&amp;id=761831&amp;value=0.13&amp;id=1340472&amp;value=0.22&amp;id=2623652&amp;value=0.23&amp;id=4744598&amp;value=0.33&amp;id=7982400&amp;value=0.34&amp;id=10334540&amp;value=0.5&amp;id=14719010&amp;value=0.63&amp;id=20995421&amp;value=0.51&amp;id=32451373&amp;value=0.52&amp;id=38384794&amp;value=0.3&amp;id=46661972&amp;value=0.24&amp;id=53638516&amp;value=0.28&amp;id=58838256&amp;value=0.14&amp;id=63130818&amp;value=0.05&amp;id=67048794&amp;value=-0.04&amp;" TargetMode="External"/><Relationship Id="rId6977" Type="http://schemas.openxmlformats.org/officeDocument/2006/relationships/hyperlink" Target="https://www.daloopa.com/src/1096683" TargetMode="External"/><Relationship Id="rId17969" Type="http://schemas.openxmlformats.org/officeDocument/2006/relationships/hyperlink" Target="https://www.daloopa.com/src/114162335" TargetMode="External"/><Relationship Id="rId19391" Type="http://schemas.openxmlformats.org/officeDocument/2006/relationships/hyperlink" Target="https://www.daloopa.com/src/145272494" TargetMode="External"/><Relationship Id="rId328" Type="http://schemas.openxmlformats.org/officeDocument/2006/relationships/hyperlink" Target="https://www.daloopa.com/src/63128906" TargetMode="External"/><Relationship Id="rId2009" Type="http://schemas.openxmlformats.org/officeDocument/2006/relationships/hyperlink" Target="https://www.daloopa.com/document/23463551" TargetMode="External"/><Relationship Id="rId5579" Type="http://schemas.openxmlformats.org/officeDocument/2006/relationships/hyperlink" Target="https://www.daloopa.com/src/46749893" TargetMode="External"/><Relationship Id="rId9450" Type="http://schemas.openxmlformats.org/officeDocument/2006/relationships/hyperlink" Target="https://www.daloopa.com/src/1340368" TargetMode="External"/><Relationship Id="rId19044" Type="http://schemas.openxmlformats.org/officeDocument/2006/relationships/hyperlink" Target="https://www.daloopa.com/src/136727493" TargetMode="External"/><Relationship Id="rId8052" Type="http://schemas.openxmlformats.org/officeDocument/2006/relationships/hyperlink" Target="https://www.daloopa.com/src/2623298" TargetMode="External"/><Relationship Id="rId9103" Type="http://schemas.openxmlformats.org/officeDocument/2006/relationships/hyperlink" Target="https://www.daloopa.com/src/751384" TargetMode="External"/><Relationship Id="rId11033" Type="http://schemas.openxmlformats.org/officeDocument/2006/relationships/hyperlink" Target="https://www.daloopa.com/src/58837896" TargetMode="External"/><Relationship Id="rId11380" Type="http://schemas.openxmlformats.org/officeDocument/2006/relationships/hyperlink" Target="https://www.daloopa.com/src/815122" TargetMode="External"/><Relationship Id="rId12431" Type="http://schemas.openxmlformats.org/officeDocument/2006/relationships/hyperlink" Target="https://www.daloopa.com/document/23465099" TargetMode="External"/><Relationship Id="rId15654" Type="http://schemas.openxmlformats.org/officeDocument/2006/relationships/hyperlink" Target="https://www.daloopa.com/src/72286669" TargetMode="External"/><Relationship Id="rId16705" Type="http://schemas.openxmlformats.org/officeDocument/2006/relationships/hyperlink" Target="https://www.daloopa.com/src/87524429" TargetMode="External"/><Relationship Id="rId4662" Type="http://schemas.openxmlformats.org/officeDocument/2006/relationships/hyperlink" Target="https://www.daloopa.com/src/767571" TargetMode="External"/><Relationship Id="rId5713" Type="http://schemas.openxmlformats.org/officeDocument/2006/relationships/hyperlink" Target="https://www.daloopa.com/src/19658253" TargetMode="External"/><Relationship Id="rId14256" Type="http://schemas.openxmlformats.org/officeDocument/2006/relationships/hyperlink" Target="https://www.daloopa.com/src/19604516" TargetMode="External"/><Relationship Id="rId15307" Type="http://schemas.openxmlformats.org/officeDocument/2006/relationships/hyperlink" Target="https://www.daloopa.com/src/58885301" TargetMode="External"/><Relationship Id="rId18877" Type="http://schemas.openxmlformats.org/officeDocument/2006/relationships/hyperlink" Target="https://www.daloopa.com/src/125349389" TargetMode="External"/><Relationship Id="rId19928" Type="http://schemas.openxmlformats.org/officeDocument/2006/relationships/hyperlink" Target="https://www.daloopa.com/src/155396356" TargetMode="External"/><Relationship Id="rId185" Type="http://schemas.openxmlformats.org/officeDocument/2006/relationships/hyperlink" Target="https://www.daloopa.com/src/803085" TargetMode="External"/><Relationship Id="rId3264" Type="http://schemas.openxmlformats.org/officeDocument/2006/relationships/hyperlink" Target="https://www.daloopa.com/src/766987" TargetMode="External"/><Relationship Id="rId4315" Type="http://schemas.openxmlformats.org/officeDocument/2006/relationships/hyperlink" Target="https://www.daloopa.com/src/45569703" TargetMode="External"/><Relationship Id="rId7885" Type="http://schemas.openxmlformats.org/officeDocument/2006/relationships/hyperlink" Target="https://www.daloopa.com/src/751591" TargetMode="External"/><Relationship Id="rId8936" Type="http://schemas.openxmlformats.org/officeDocument/2006/relationships/hyperlink" Target="https://www.daloopa.com/src/20995925" TargetMode="External"/><Relationship Id="rId10866" Type="http://schemas.openxmlformats.org/officeDocument/2006/relationships/hyperlink" Target="https://www.daloopa.com/src/32451141" TargetMode="External"/><Relationship Id="rId17479" Type="http://schemas.openxmlformats.org/officeDocument/2006/relationships/hyperlink" Target="https://www.daloopa.com/src/107876093" TargetMode="External"/><Relationship Id="rId20074" Type="http://schemas.openxmlformats.org/officeDocument/2006/relationships/comments" Target="../comments4.xml"/><Relationship Id="rId6487" Type="http://schemas.openxmlformats.org/officeDocument/2006/relationships/hyperlink" Target="https://www.daloopa.com/src/46660915" TargetMode="External"/><Relationship Id="rId7538" Type="http://schemas.openxmlformats.org/officeDocument/2006/relationships/hyperlink" Target="https://www.daloopa.com/src/752498" TargetMode="External"/><Relationship Id="rId10519" Type="http://schemas.openxmlformats.org/officeDocument/2006/relationships/hyperlink" Target="https://www.daloopa.com/src/38432286" TargetMode="External"/><Relationship Id="rId11917" Type="http://schemas.openxmlformats.org/officeDocument/2006/relationships/hyperlink" Target="https://marketplace.daloopa.com/text-fundamental?id=19679117&amp;value=1250&amp;id=19679069&amp;value=1250&amp;id=19679011&amp;value=1250&amp;id=19678919&amp;value=1250&amp;id=19678761&amp;value=1250&amp;id=19678693&amp;value=1250&amp;id=19678315&amp;value=1250&amp;id=19677512&amp;value=1250&amp;id=19677598&amp;value=1250&amp;id=19678192&amp;value=1250&amp;id=19677958&amp;value=1250&amp;id=19677900&amp;value=1250&amp;id=19677837&amp;value=1250&amp;id=19677767&amp;value=1250&amp;id=19677725&amp;value=1250&amp;id=19677696&amp;value=1250&amp;id=19676979&amp;value=1250&amp;id=19676909&amp;value=1250&amp;id=19676857&amp;value=1250&amp;id=19676682&amp;value=1250&amp;id=19676370&amp;value=1250&amp;id=19676327&amp;value=1250&amp;id=19676236&amp;value=1250&amp;id=19675997&amp;value=1250&amp;id=19675725&amp;value=1250&amp;id=19675659&amp;value=1250&amp;id=19675451&amp;value=1250&amp;id=19675270&amp;value=1250&amp;id=19675382&amp;value=1250&amp;id=19673711&amp;value=1250&amp;id=19673539&amp;value=1250&amp;id=19673386&amp;value=1250&amp;id=21047392&amp;value=1250&amp;id=32487995&amp;value=1250&amp;id=38461943&amp;value=1250&amp;id=46750748&amp;value=1250&amp;id=53700576&amp;value=1250&amp;id=58884916&amp;value=1250&amp;id=63184428&amp;value=1250&amp;" TargetMode="External"/><Relationship Id="rId5089" Type="http://schemas.openxmlformats.org/officeDocument/2006/relationships/hyperlink" Target="https://www.daloopa.com/src/815425" TargetMode="External"/><Relationship Id="rId17960" Type="http://schemas.openxmlformats.org/officeDocument/2006/relationships/hyperlink" Target="https://www.daloopa.com/src/114146070" TargetMode="External"/><Relationship Id="rId1699" Type="http://schemas.openxmlformats.org/officeDocument/2006/relationships/hyperlink" Target="https://www.daloopa.com/src/795228" TargetMode="External"/><Relationship Id="rId2000" Type="http://schemas.openxmlformats.org/officeDocument/2006/relationships/hyperlink" Target="https://www.daloopa.com/src/38171540" TargetMode="External"/><Relationship Id="rId5570" Type="http://schemas.openxmlformats.org/officeDocument/2006/relationships/hyperlink" Target="https://www.daloopa.com/src/67087945" TargetMode="External"/><Relationship Id="rId15164" Type="http://schemas.openxmlformats.org/officeDocument/2006/relationships/hyperlink" Target="https://www.daloopa.com/src/38429562" TargetMode="External"/><Relationship Id="rId16562" Type="http://schemas.openxmlformats.org/officeDocument/2006/relationships/hyperlink" Target="https://www.daloopa.com/src/87385892" TargetMode="External"/><Relationship Id="rId17613" Type="http://schemas.openxmlformats.org/officeDocument/2006/relationships/hyperlink" Target="https://www.daloopa.com/src/107874876" TargetMode="External"/><Relationship Id="rId4172" Type="http://schemas.openxmlformats.org/officeDocument/2006/relationships/hyperlink" Target="https://www.daloopa.com/src/2623607" TargetMode="External"/><Relationship Id="rId5223" Type="http://schemas.openxmlformats.org/officeDocument/2006/relationships/hyperlink" Target="https://www.daloopa.com/src/1340500" TargetMode="External"/><Relationship Id="rId6621" Type="http://schemas.openxmlformats.org/officeDocument/2006/relationships/hyperlink" Target="https://www.daloopa.com/src/800956" TargetMode="External"/><Relationship Id="rId16215" Type="http://schemas.openxmlformats.org/officeDocument/2006/relationships/hyperlink" Target="https://www.daloopa.com/src/82320532" TargetMode="External"/><Relationship Id="rId19785" Type="http://schemas.openxmlformats.org/officeDocument/2006/relationships/hyperlink" Target="https://www.daloopa.com/src/155385910" TargetMode="External"/><Relationship Id="rId8793" Type="http://schemas.openxmlformats.org/officeDocument/2006/relationships/hyperlink" Target="https://www.daloopa.com/src/38161715" TargetMode="External"/><Relationship Id="rId9844" Type="http://schemas.openxmlformats.org/officeDocument/2006/relationships/hyperlink" Target="https://www.daloopa.com/src/46661126" TargetMode="External"/><Relationship Id="rId11774" Type="http://schemas.openxmlformats.org/officeDocument/2006/relationships/hyperlink" Target="https://www.daloopa.com/src/1020385" TargetMode="External"/><Relationship Id="rId12825" Type="http://schemas.openxmlformats.org/officeDocument/2006/relationships/hyperlink" Target="https://marketplace.daloopa.com/text-fundamental?id=38440272&amp;value=204&amp;id=38440237&amp;value=241&amp;id=38440197&amp;value=354&amp;id=38440134&amp;value=352&amp;id=38440089&amp;value=388&amp;id=38440051&amp;value=564&amp;id=38440021&amp;value=534&amp;id=38439997&amp;value=393&amp;id=46751692&amp;value=366&amp;id=67090275&amp;value=240&amp;" TargetMode="External"/><Relationship Id="rId18387" Type="http://schemas.openxmlformats.org/officeDocument/2006/relationships/hyperlink" Target="https://www.daloopa.com/src/87512780" TargetMode="External"/><Relationship Id="rId19438" Type="http://schemas.openxmlformats.org/officeDocument/2006/relationships/hyperlink" Target="https://www.daloopa.com/src/145266118" TargetMode="External"/><Relationship Id="rId58" Type="http://schemas.openxmlformats.org/officeDocument/2006/relationships/hyperlink" Target="https://www.daloopa.com/document/204833" TargetMode="External"/><Relationship Id="rId1833" Type="http://schemas.openxmlformats.org/officeDocument/2006/relationships/hyperlink" Target="https://www.daloopa.com/src/4744524" TargetMode="External"/><Relationship Id="rId7048" Type="http://schemas.openxmlformats.org/officeDocument/2006/relationships/hyperlink" Target="https://www.daloopa.com/src/65388683" TargetMode="External"/><Relationship Id="rId7395" Type="http://schemas.openxmlformats.org/officeDocument/2006/relationships/hyperlink" Target="https://www.daloopa.com/src/748739" TargetMode="External"/><Relationship Id="rId8446" Type="http://schemas.openxmlformats.org/officeDocument/2006/relationships/hyperlink" Target="https://www.daloopa.com/src/32451167" TargetMode="External"/><Relationship Id="rId10376" Type="http://schemas.openxmlformats.org/officeDocument/2006/relationships/hyperlink" Target="https://www.daloopa.com/src/38431799" TargetMode="External"/><Relationship Id="rId11427" Type="http://schemas.openxmlformats.org/officeDocument/2006/relationships/hyperlink" Target="https://www.daloopa.com/src/815052" TargetMode="External"/><Relationship Id="rId14997" Type="http://schemas.openxmlformats.org/officeDocument/2006/relationships/hyperlink" Target="https://www.daloopa.com/src/46758870" TargetMode="External"/><Relationship Id="rId10029" Type="http://schemas.openxmlformats.org/officeDocument/2006/relationships/hyperlink" Target="https://www.daloopa.com/src/749705" TargetMode="External"/><Relationship Id="rId13599" Type="http://schemas.openxmlformats.org/officeDocument/2006/relationships/hyperlink" Target="https://marketplace.daloopa.com/text-fundamental?id=66097808&amp;value=50553&amp;id=67090634&amp;value=70542&amp;" TargetMode="External"/><Relationship Id="rId17470" Type="http://schemas.openxmlformats.org/officeDocument/2006/relationships/hyperlink" Target="https://www.daloopa.com/src/107875807" TargetMode="External"/><Relationship Id="rId18521" Type="http://schemas.openxmlformats.org/officeDocument/2006/relationships/hyperlink" Target="https://www.daloopa.com/src/114175074" TargetMode="External"/><Relationship Id="rId3658" Type="http://schemas.openxmlformats.org/officeDocument/2006/relationships/hyperlink" Target="https://www.daloopa.com/src/763649" TargetMode="External"/><Relationship Id="rId4709" Type="http://schemas.openxmlformats.org/officeDocument/2006/relationships/hyperlink" Target="https://www.daloopa.com/src/767046" TargetMode="External"/><Relationship Id="rId16072" Type="http://schemas.openxmlformats.org/officeDocument/2006/relationships/hyperlink" Target="https://www.daloopa.com/src/82363369" TargetMode="External"/><Relationship Id="rId17123" Type="http://schemas.openxmlformats.org/officeDocument/2006/relationships/hyperlink" Target="https://www.daloopa.com/src/102514736" TargetMode="External"/><Relationship Id="rId579" Type="http://schemas.openxmlformats.org/officeDocument/2006/relationships/hyperlink" Target="https://www.daloopa.com/src/53638503" TargetMode="External"/><Relationship Id="rId5080" Type="http://schemas.openxmlformats.org/officeDocument/2006/relationships/hyperlink" Target="https://www.daloopa.com/src/815550" TargetMode="External"/><Relationship Id="rId6131" Type="http://schemas.openxmlformats.org/officeDocument/2006/relationships/hyperlink" Target="https://www.daloopa.com/src/38157479" TargetMode="External"/><Relationship Id="rId10510" Type="http://schemas.openxmlformats.org/officeDocument/2006/relationships/hyperlink" Target="https://www.daloopa.com/src/67052928" TargetMode="External"/><Relationship Id="rId19295" Type="http://schemas.openxmlformats.org/officeDocument/2006/relationships/hyperlink" Target="https://www.daloopa.com/src/136843027" TargetMode="External"/><Relationship Id="rId9354" Type="http://schemas.openxmlformats.org/officeDocument/2006/relationships/hyperlink" Target="https://www.daloopa.com/src/753091" TargetMode="External"/><Relationship Id="rId12682" Type="http://schemas.openxmlformats.org/officeDocument/2006/relationships/hyperlink" Target="https://www.daloopa.com/src/19766389" TargetMode="External"/><Relationship Id="rId13733" Type="http://schemas.openxmlformats.org/officeDocument/2006/relationships/hyperlink" Target="https://www.daloopa.com/src/65313896" TargetMode="External"/><Relationship Id="rId1690" Type="http://schemas.openxmlformats.org/officeDocument/2006/relationships/hyperlink" Target="https://marketplace.daloopa.com/text-fundamental?id=795328&amp;value=15629&amp;id=795338&amp;value=15295&amp;id=795278&amp;value=16825&amp;id=795268&amp;value=24711&amp;id=38171656&amp;value=72459&amp;id=795258&amp;value=19239&amp;id=795248&amp;value=18936&amp;id=795238&amp;value=20715&amp;id=795228&amp;value=28290&amp;id=38171607&amp;value=87180&amp;id=795206&amp;value=22011&amp;id=795196&amp;value=22110&amp;id=795180&amp;value=24365&amp;id=795164&amp;value=33997&amp;id=38171545&amp;value=102483&amp;id=795149&amp;value=27468&amp;id=795140&amp;value=28296&amp;id=795131&amp;value=31331&amp;id=795089&amp;value=41565&amp;id=38171481&amp;value=128659&amp;id=795071&amp;value=34709&amp;id=795063&amp;value=37327&amp;id=795026&amp;value=43397&amp;id=794984&amp;value=58326&amp;id=38171401&amp;value=173760&amp;id=794972&amp;value=49115&amp;id=794953&amp;value=49903&amp;id=794934&amp;value=52852&amp;id=794927&amp;value=68597&amp;id=38171349&amp;value=220466&amp;id=795045&amp;value=55280&amp;id=794877&amp;value=60320&amp;id=1340408&amp;value=66824&amp;id=2623510&amp;value=83558&amp;id=38171301&amp;value=265981&amp;id=4744523&amp;value=71463&amp;id=7982413&amp;value=83069&amp;id=10335161&amp;value=89951&amp;id=14719021&amp;value=118682&amp;id=14719028&amp;value=363165&amp;id=20996134&amp;value=99653&amp;id=32451448&amp;value=105378&amp;id=38384894&amp;value=105960&amp;id=46662045&amp;value=133952&amp;id=46664902&amp;value=444943&amp;id=53638570&amp;value=112775&amp;id=58838297&amp;value=117917&amp;id=63130304&amp;value=124576&amp;id=67047834&amp;value=146467&amp;id=67052102&amp;value=501735&amp;" TargetMode="External"/><Relationship Id="rId2741" Type="http://schemas.openxmlformats.org/officeDocument/2006/relationships/hyperlink" Target="https://www.daloopa.com/src/765834" TargetMode="External"/><Relationship Id="rId9007" Type="http://schemas.openxmlformats.org/officeDocument/2006/relationships/hyperlink" Target="https://www.daloopa.com/src/67046839" TargetMode="External"/><Relationship Id="rId11284" Type="http://schemas.openxmlformats.org/officeDocument/2006/relationships/hyperlink" Target="https://www.daloopa.com/src/2623974" TargetMode="External"/><Relationship Id="rId12335" Type="http://schemas.openxmlformats.org/officeDocument/2006/relationships/hyperlink" Target="https://www.daloopa.com/src/19679120" TargetMode="External"/><Relationship Id="rId16956" Type="http://schemas.openxmlformats.org/officeDocument/2006/relationships/hyperlink" Target="https://www.daloopa.com/src/95059123" TargetMode="External"/><Relationship Id="rId713" Type="http://schemas.openxmlformats.org/officeDocument/2006/relationships/hyperlink" Target="https://www.daloopa.com/src/762479" TargetMode="External"/><Relationship Id="rId1343" Type="http://schemas.openxmlformats.org/officeDocument/2006/relationships/hyperlink" Target="https://www.daloopa.com/src/765720" TargetMode="External"/><Relationship Id="rId5964" Type="http://schemas.openxmlformats.org/officeDocument/2006/relationships/hyperlink" Target="https://www.daloopa.com/src/14718900" TargetMode="External"/><Relationship Id="rId15558" Type="http://schemas.openxmlformats.org/officeDocument/2006/relationships/hyperlink" Target="https://www.daloopa.com/src/72220180" TargetMode="External"/><Relationship Id="rId16609" Type="http://schemas.openxmlformats.org/officeDocument/2006/relationships/hyperlink" Target="https://www.daloopa.com/src/87523352" TargetMode="External"/><Relationship Id="rId4566" Type="http://schemas.openxmlformats.org/officeDocument/2006/relationships/hyperlink" Target="https://www.daloopa.com/src/53638478" TargetMode="External"/><Relationship Id="rId5617" Type="http://schemas.openxmlformats.org/officeDocument/2006/relationships/hyperlink" Target="https://www.daloopa.com/src/67087988" TargetMode="External"/><Relationship Id="rId18031" Type="http://schemas.openxmlformats.org/officeDocument/2006/relationships/hyperlink" Target="https://www.daloopa.com/src/114161695" TargetMode="External"/><Relationship Id="rId3168" Type="http://schemas.openxmlformats.org/officeDocument/2006/relationships/hyperlink" Target="https://www.daloopa.com/src/763986" TargetMode="External"/><Relationship Id="rId4219" Type="http://schemas.openxmlformats.org/officeDocument/2006/relationships/hyperlink" Target="https://www.daloopa.com/src/20995430" TargetMode="External"/><Relationship Id="rId7789" Type="http://schemas.openxmlformats.org/officeDocument/2006/relationships/hyperlink" Target="https://www.daloopa.com/src/799827" TargetMode="External"/><Relationship Id="rId10020" Type="http://schemas.openxmlformats.org/officeDocument/2006/relationships/hyperlink" Target="https://www.daloopa.com/src/752442" TargetMode="External"/><Relationship Id="rId13590" Type="http://schemas.openxmlformats.org/officeDocument/2006/relationships/hyperlink" Target="https://www.daloopa.com/src/67090630" TargetMode="External"/><Relationship Id="rId12192" Type="http://schemas.openxmlformats.org/officeDocument/2006/relationships/hyperlink" Target="https://www.daloopa.com/src/19677728" TargetMode="External"/><Relationship Id="rId13243" Type="http://schemas.openxmlformats.org/officeDocument/2006/relationships/hyperlink" Target="https://www.daloopa.com/src/38438112" TargetMode="External"/><Relationship Id="rId14641" Type="http://schemas.openxmlformats.org/officeDocument/2006/relationships/hyperlink" Target="https://www.daloopa.com/src/38402717" TargetMode="External"/><Relationship Id="rId570" Type="http://schemas.openxmlformats.org/officeDocument/2006/relationships/hyperlink" Target="https://www.daloopa.com/src/2623633" TargetMode="External"/><Relationship Id="rId2251" Type="http://schemas.openxmlformats.org/officeDocument/2006/relationships/hyperlink" Target="https://www.daloopa.com/src/66097642" TargetMode="External"/><Relationship Id="rId3302" Type="http://schemas.openxmlformats.org/officeDocument/2006/relationships/hyperlink" Target="https://www.daloopa.com/src/766219" TargetMode="External"/><Relationship Id="rId4700" Type="http://schemas.openxmlformats.org/officeDocument/2006/relationships/hyperlink" Target="https://marketplace.daloopa.com/text-fundamental?id=768392&amp;value=0.027000000000000003&amp;id=768232&amp;value=0.026000000000000002&amp;id=768090&amp;value=0.016&amp;id=767939&amp;value=0.034&amp;id=767697&amp;value=0.025&amp;id=767573&amp;value=0.021&amp;id=767190&amp;value=-0.006999999999999999&amp;id=767046&amp;value=0.035&amp;id=766696&amp;value=0.031&amp;id=766540&amp;value=0.046&amp;id=766230&amp;value=0.039&amp;id=765964&amp;value=0.049&amp;id=765823&amp;value=0.057&amp;id=765598&amp;value=0.069&amp;id=764934&amp;value=0.042&amp;id=764480&amp;value=0.05&amp;" TargetMode="External"/><Relationship Id="rId17864" Type="http://schemas.openxmlformats.org/officeDocument/2006/relationships/hyperlink" Target="https://www.daloopa.com/src/114152925" TargetMode="External"/><Relationship Id="rId18915" Type="http://schemas.openxmlformats.org/officeDocument/2006/relationships/hyperlink" Target="https://www.daloopa.com/src/125349982" TargetMode="External"/><Relationship Id="rId223" Type="http://schemas.openxmlformats.org/officeDocument/2006/relationships/hyperlink" Target="https://www.daloopa.com/src/802999" TargetMode="External"/><Relationship Id="rId6872" Type="http://schemas.openxmlformats.org/officeDocument/2006/relationships/hyperlink" Target="https://www.daloopa.com/src/801384" TargetMode="External"/><Relationship Id="rId7923" Type="http://schemas.openxmlformats.org/officeDocument/2006/relationships/hyperlink" Target="https://www.daloopa.com/document/23463551" TargetMode="External"/><Relationship Id="rId10904" Type="http://schemas.openxmlformats.org/officeDocument/2006/relationships/hyperlink" Target="https://www.daloopa.com/src/753868" TargetMode="External"/><Relationship Id="rId16466" Type="http://schemas.openxmlformats.org/officeDocument/2006/relationships/hyperlink" Target="https://www.daloopa.com/src/87387926" TargetMode="External"/><Relationship Id="rId17517" Type="http://schemas.openxmlformats.org/officeDocument/2006/relationships/hyperlink" Target="https://www.daloopa.com/src/107862625" TargetMode="External"/><Relationship Id="rId4076" Type="http://schemas.openxmlformats.org/officeDocument/2006/relationships/hyperlink" Target="https://www.daloopa.com/src/45569697" TargetMode="External"/><Relationship Id="rId5474" Type="http://schemas.openxmlformats.org/officeDocument/2006/relationships/hyperlink" Target="https://www.daloopa.com/src/1033280" TargetMode="External"/><Relationship Id="rId6525" Type="http://schemas.openxmlformats.org/officeDocument/2006/relationships/hyperlink" Target="https://www.daloopa.com/src/800783" TargetMode="External"/><Relationship Id="rId15068" Type="http://schemas.openxmlformats.org/officeDocument/2006/relationships/hyperlink" Target="https://www.daloopa.com/src/38428371" TargetMode="External"/><Relationship Id="rId16119" Type="http://schemas.openxmlformats.org/officeDocument/2006/relationships/hyperlink" Target="https://www.daloopa.com/src/82323228" TargetMode="External"/><Relationship Id="rId19689" Type="http://schemas.openxmlformats.org/officeDocument/2006/relationships/hyperlink" Target="https://www.daloopa.com/src/155380717" TargetMode="External"/><Relationship Id="rId5127" Type="http://schemas.openxmlformats.org/officeDocument/2006/relationships/hyperlink" Target="https://www.daloopa.com/src/815484" TargetMode="External"/><Relationship Id="rId8697" Type="http://schemas.openxmlformats.org/officeDocument/2006/relationships/hyperlink" Target="https://www.daloopa.com/src/38457868" TargetMode="External"/><Relationship Id="rId9748" Type="http://schemas.openxmlformats.org/officeDocument/2006/relationships/hyperlink" Target="https://www.daloopa.com/src/38383858" TargetMode="External"/><Relationship Id="rId11678" Type="http://schemas.openxmlformats.org/officeDocument/2006/relationships/hyperlink" Target="https://www.daloopa.com/src/815171" TargetMode="External"/><Relationship Id="rId12729" Type="http://schemas.openxmlformats.org/officeDocument/2006/relationships/hyperlink" Target="https://marketplace.daloopa.com/text-fundamental?id=38439667&amp;value=429&amp;id=38439622&amp;value=457&amp;id=38439581&amp;value=457&amp;id=38439524&amp;value=499&amp;id=38439494&amp;value=2486&amp;id=38439458&amp;value=2542&amp;id=38439389&amp;value=2303&amp;id=38439220&amp;value=2289&amp;id=46751631&amp;value=2286&amp;id=67090299&amp;value=2407&amp;" TargetMode="External"/><Relationship Id="rId16600" Type="http://schemas.openxmlformats.org/officeDocument/2006/relationships/hyperlink" Target="https://www.daloopa.com/src/87523392" TargetMode="External"/><Relationship Id="rId1737" Type="http://schemas.openxmlformats.org/officeDocument/2006/relationships/hyperlink" Target="https://www.daloopa.com/src/38171349" TargetMode="External"/><Relationship Id="rId7299" Type="http://schemas.openxmlformats.org/officeDocument/2006/relationships/hyperlink" Target="https://www.daloopa.com/src/38458803" TargetMode="External"/><Relationship Id="rId14151" Type="http://schemas.openxmlformats.org/officeDocument/2006/relationships/hyperlink" Target="https://www.daloopa.com/src/19605132" TargetMode="External"/><Relationship Id="rId15202" Type="http://schemas.openxmlformats.org/officeDocument/2006/relationships/hyperlink" Target="https://www.daloopa.com/src/38429650" TargetMode="External"/><Relationship Id="rId4210" Type="http://schemas.openxmlformats.org/officeDocument/2006/relationships/hyperlink" Target="https://www.daloopa.com/src/762259" TargetMode="External"/><Relationship Id="rId7780" Type="http://schemas.openxmlformats.org/officeDocument/2006/relationships/hyperlink" Target="https://www.daloopa.com/src/799934" TargetMode="External"/><Relationship Id="rId17374" Type="http://schemas.openxmlformats.org/officeDocument/2006/relationships/hyperlink" Target="https://www.daloopa.com/src/102619766" TargetMode="External"/><Relationship Id="rId18772" Type="http://schemas.openxmlformats.org/officeDocument/2006/relationships/hyperlink" Target="https://www.daloopa.com/src/125251789" TargetMode="External"/><Relationship Id="rId19823" Type="http://schemas.openxmlformats.org/officeDocument/2006/relationships/hyperlink" Target="https://www.daloopa.com/src/155506680" TargetMode="External"/><Relationship Id="rId6382" Type="http://schemas.openxmlformats.org/officeDocument/2006/relationships/hyperlink" Target="https://www.daloopa.com/src/32451014" TargetMode="External"/><Relationship Id="rId7433" Type="http://schemas.openxmlformats.org/officeDocument/2006/relationships/hyperlink" Target="https://www.daloopa.com/src/752686" TargetMode="External"/><Relationship Id="rId8831" Type="http://schemas.openxmlformats.org/officeDocument/2006/relationships/hyperlink" Target="https://www.daloopa.com/src/14719094" TargetMode="External"/><Relationship Id="rId10761" Type="http://schemas.openxmlformats.org/officeDocument/2006/relationships/hyperlink" Target="https://www.daloopa.com/src/38433050" TargetMode="External"/><Relationship Id="rId11812" Type="http://schemas.openxmlformats.org/officeDocument/2006/relationships/hyperlink" Target="https://www.daloopa.com/document/23465099" TargetMode="External"/><Relationship Id="rId17027" Type="http://schemas.openxmlformats.org/officeDocument/2006/relationships/hyperlink" Target="https://www.daloopa.com/src/95189253" TargetMode="External"/><Relationship Id="rId18425" Type="http://schemas.openxmlformats.org/officeDocument/2006/relationships/hyperlink" Target="https://www.daloopa.com/src/114159620" TargetMode="External"/><Relationship Id="rId6035" Type="http://schemas.openxmlformats.org/officeDocument/2006/relationships/hyperlink" Target="https://marketplace.daloopa.com/text-fundamental?id=801190&amp;value=632&amp;id=801171&amp;value=675&amp;id=801152&amp;value=694&amp;id=801133&amp;value=1133&amp;id=38157939&amp;value=3133&amp;id=810495&amp;value=870&amp;id=801096&amp;value=943&amp;id=801077&amp;value=993&amp;id=801058&amp;value=1526&amp;id=38157740&amp;value=4332&amp;id=801039&amp;value=1083&amp;id=801021&amp;value=1150&amp;id=801002&amp;value=1264&amp;id=800983&amp;value=1755&amp;id=38157488&amp;value=5254&amp;id=800964&amp;value=1436&amp;id=800945&amp;value=1546&amp;id=800926&amp;value=1738&amp;id=800907&amp;value=2513&amp;id=38156986&amp;value=7233&amp;id=800889&amp;value=1920&amp;id=800870&amp;value=2229&amp;id=800851&amp;value=2479&amp;id=800814&amp;value=3440&amp;id=38156735&amp;value=10069&amp;id=800794&amp;value=2699&amp;id=800774&amp;value=2901&amp;id=800753&amp;value=3303&amp;id=800732&amp;value=4911&amp;id=38155779&amp;value=13814&amp;id=800710&amp;value=3664&amp;id=800667&amp;value=4291&amp;id=1340308&amp;value=4752&amp;id=2623050&amp;value=6172&amp;id=38155596&amp;value=18878&amp;id=4744381&amp;value=4828&amp;id=7982465&amp;value=4345&amp;id=10333486&amp;value=5434&amp;id=14718903&amp;value=7403&amp;id=14718922&amp;value=22008&amp;id=20995912&amp;value=6207&amp;id=32451020&amp;value=7524&amp;id=38383777&amp;value=8010&amp;id=46660908&amp;value=10810&amp;id=46664712&amp;value=32551&amp;id=53637817&amp;value=8320&amp;id=58837662&amp;value=10086&amp;id=63129639&amp;value=11014&amp;id=67045703&amp;value=12818&amp;id=67051542&amp;value=42238&amp;" TargetMode="External"/><Relationship Id="rId10414" Type="http://schemas.openxmlformats.org/officeDocument/2006/relationships/hyperlink" Target="https://www.daloopa.com/src/38429453" TargetMode="External"/><Relationship Id="rId13984" Type="http://schemas.openxmlformats.org/officeDocument/2006/relationships/hyperlink" Target="https://www.daloopa.com/src/19605766" TargetMode="External"/><Relationship Id="rId2992" Type="http://schemas.openxmlformats.org/officeDocument/2006/relationships/hyperlink" Target="https://www.daloopa.com/src/768421" TargetMode="External"/><Relationship Id="rId9258" Type="http://schemas.openxmlformats.org/officeDocument/2006/relationships/hyperlink" Target="https://www.daloopa.com/src/751388" TargetMode="External"/><Relationship Id="rId12586" Type="http://schemas.openxmlformats.org/officeDocument/2006/relationships/hyperlink" Target="https://www.daloopa.com/src/19689598" TargetMode="External"/><Relationship Id="rId13637" Type="http://schemas.openxmlformats.org/officeDocument/2006/relationships/hyperlink" Target="https://www.daloopa.com/src/65313263" TargetMode="External"/><Relationship Id="rId19199" Type="http://schemas.openxmlformats.org/officeDocument/2006/relationships/hyperlink" Target="https://www.daloopa.com/src/136727112" TargetMode="External"/><Relationship Id="rId964" Type="http://schemas.openxmlformats.org/officeDocument/2006/relationships/hyperlink" Target="https://www.daloopa.com/src/18436422" TargetMode="External"/><Relationship Id="rId1594" Type="http://schemas.openxmlformats.org/officeDocument/2006/relationships/hyperlink" Target="https://www.daloopa.com/src/764012" TargetMode="External"/><Relationship Id="rId2645" Type="http://schemas.openxmlformats.org/officeDocument/2006/relationships/hyperlink" Target="https://www.daloopa.com/src/20177075" TargetMode="External"/><Relationship Id="rId11188" Type="http://schemas.openxmlformats.org/officeDocument/2006/relationships/hyperlink" Target="https://www.daloopa.com/src/815112" TargetMode="External"/><Relationship Id="rId12239" Type="http://schemas.openxmlformats.org/officeDocument/2006/relationships/hyperlink" Target="https://www.daloopa.com/src/19675727" TargetMode="External"/><Relationship Id="rId16110" Type="http://schemas.openxmlformats.org/officeDocument/2006/relationships/hyperlink" Target="https://www.daloopa.com/src/82323101" TargetMode="External"/><Relationship Id="rId19680" Type="http://schemas.openxmlformats.org/officeDocument/2006/relationships/hyperlink" Target="https://www.daloopa.com/src/155380657" TargetMode="External"/><Relationship Id="rId617" Type="http://schemas.openxmlformats.org/officeDocument/2006/relationships/hyperlink" Target="https://www.daloopa.com/src/58838239" TargetMode="External"/><Relationship Id="rId1247" Type="http://schemas.openxmlformats.org/officeDocument/2006/relationships/hyperlink" Target="https://www.daloopa.com/src/38384179" TargetMode="External"/><Relationship Id="rId5868" Type="http://schemas.openxmlformats.org/officeDocument/2006/relationships/hyperlink" Target="https://www.daloopa.com/src/67045710" TargetMode="External"/><Relationship Id="rId6919" Type="http://schemas.openxmlformats.org/officeDocument/2006/relationships/hyperlink" Target="https://www.daloopa.com/src/801395" TargetMode="External"/><Relationship Id="rId18282" Type="http://schemas.openxmlformats.org/officeDocument/2006/relationships/hyperlink" Target="https://www.daloopa.com/src/87423658" TargetMode="External"/><Relationship Id="rId19333" Type="http://schemas.openxmlformats.org/officeDocument/2006/relationships/hyperlink" Target="https://www.daloopa.com/src/145263993" TargetMode="External"/><Relationship Id="rId7290" Type="http://schemas.openxmlformats.org/officeDocument/2006/relationships/hyperlink" Target="https://www.daloopa.com/src/67085664" TargetMode="External"/><Relationship Id="rId8341" Type="http://schemas.openxmlformats.org/officeDocument/2006/relationships/hyperlink" Target="https://www.daloopa.com/src/20995165" TargetMode="External"/><Relationship Id="rId10271" Type="http://schemas.openxmlformats.org/officeDocument/2006/relationships/hyperlink" Target="https://www.daloopa.com/src/2751131" TargetMode="External"/><Relationship Id="rId11322" Type="http://schemas.openxmlformats.org/officeDocument/2006/relationships/hyperlink" Target="https://www.daloopa.com/src/7982530" TargetMode="External"/><Relationship Id="rId12720" Type="http://schemas.openxmlformats.org/officeDocument/2006/relationships/hyperlink" Target="https://www.daloopa.com/src/19766403" TargetMode="External"/><Relationship Id="rId14892" Type="http://schemas.openxmlformats.org/officeDocument/2006/relationships/hyperlink" Target="https://www.daloopa.com/src/38422910" TargetMode="External"/><Relationship Id="rId15943" Type="http://schemas.openxmlformats.org/officeDocument/2006/relationships/hyperlink" Target="https://www.daloopa.com/src/78903497" TargetMode="External"/><Relationship Id="rId4951" Type="http://schemas.openxmlformats.org/officeDocument/2006/relationships/hyperlink" Target="https://www.daloopa.com/src/815602" TargetMode="External"/><Relationship Id="rId12096" Type="http://schemas.openxmlformats.org/officeDocument/2006/relationships/hyperlink" Target="https://www.daloopa.com/src/19676858" TargetMode="External"/><Relationship Id="rId13494" Type="http://schemas.openxmlformats.org/officeDocument/2006/relationships/hyperlink" Target="https://www.daloopa.com/src/65312780" TargetMode="External"/><Relationship Id="rId14545" Type="http://schemas.openxmlformats.org/officeDocument/2006/relationships/hyperlink" Target="https://www.daloopa.com/src/38421671" TargetMode="External"/><Relationship Id="rId474" Type="http://schemas.openxmlformats.org/officeDocument/2006/relationships/hyperlink" Target="https://marketplace.daloopa.com/text-fundamental?id=38207953&amp;value=0.21&amp;id=38207928&amp;value=0.22&amp;id=38207833&amp;value=0.2&amp;id=38207777&amp;value=0.16&amp;id=763960&amp;value=0.16&amp;id=763737&amp;value=0.18&amp;id=763402&amp;value=0.22&amp;id=763133&amp;value=0.17&amp;id=762941&amp;value=0.13&amp;id=762599&amp;value=0.12&amp;id=762473&amp;value=0.11&amp;id=762300&amp;value=0.14&amp;id=762276&amp;value=0.12&amp;id=761734&amp;value=0.16&amp;id=1340450&amp;value=0.22&amp;id=2623630&amp;value=0.15&amp;id=4744575&amp;value=0.25&amp;id=7982384&amp;value=0.49&amp;id=10334479&amp;value=0.37&amp;id=14718997&amp;value=0.43&amp;id=20995368&amp;value=0.41&amp;id=32451354&amp;value=0.13&amp;id=38384772&amp;value=0.03&amp;id=46661846&amp;value=0.01&amp;id=53638495&amp;value=-0.01&amp;id=58838240&amp;value=0&amp;id=63130921&amp;value=0.13&amp;id=67047602&amp;value=0.02&amp;" TargetMode="External"/><Relationship Id="rId2155" Type="http://schemas.openxmlformats.org/officeDocument/2006/relationships/hyperlink" Target="https://www.daloopa.com/document/23465099" TargetMode="External"/><Relationship Id="rId3553" Type="http://schemas.openxmlformats.org/officeDocument/2006/relationships/hyperlink" Target="https://www.daloopa.com/src/762174" TargetMode="External"/><Relationship Id="rId4604" Type="http://schemas.openxmlformats.org/officeDocument/2006/relationships/hyperlink" Target="https://marketplace.daloopa.com/text-fundamental?id=766662&amp;value=0.132&amp;id=766504&amp;value=0.166&amp;id=766207&amp;value=0.20600000000000002&amp;id=765941&amp;value=0.23600000000000002&amp;id=810888&amp;value=0.21600000000000003&amp;id=810879&amp;value=0.23399999999999999&amp;id=810870&amp;value=0.249&amp;id=810862&amp;value=0.254&amp;id=763941&amp;value=0.255&amp;id=763717&amp;value=0.247&amp;id=763392&amp;value=0.24600000000000002&amp;id=763116&amp;value=0.248&amp;id=762939&amp;value=0.252&amp;id=762583&amp;value=0.262&amp;id=762464&amp;value=0.27699999999999997&amp;id=762188&amp;value=0.284&amp;id=774074&amp;value=0.29100000000000004&amp;id=761692&amp;value=0.285&amp;id=1340448&amp;value=0.27&amp;id=2623618&amp;value=0.263&amp;id=4744573&amp;value=0.268&amp;id=7982370&amp;value=0.282&amp;id=10334424&amp;value=0.295&amp;id=14718987&amp;value=0.298&amp;id=20995319&amp;value=0.3&amp;id=32451317&amp;value=0.294&amp;id=38384708&amp;value=0.294&amp;id=46661771&amp;value=0.298&amp;id=53638480&amp;value=0.311&amp;id=58838190&amp;value=0.311&amp;id=63130799&amp;value=0.3&amp;id=67048761&amp;value=0.285&amp;" TargetMode="External"/><Relationship Id="rId13147" Type="http://schemas.openxmlformats.org/officeDocument/2006/relationships/hyperlink" Target="https://www.daloopa.com/src/38436239" TargetMode="External"/><Relationship Id="rId17768" Type="http://schemas.openxmlformats.org/officeDocument/2006/relationships/hyperlink" Target="https://www.daloopa.com/src/114166885" TargetMode="External"/><Relationship Id="rId18819" Type="http://schemas.openxmlformats.org/officeDocument/2006/relationships/hyperlink" Target="https://www.daloopa.com/src/125271244" TargetMode="External"/><Relationship Id="rId127" Type="http://schemas.openxmlformats.org/officeDocument/2006/relationships/hyperlink" Target="https://www.daloopa.com/src/802889" TargetMode="External"/><Relationship Id="rId3206" Type="http://schemas.openxmlformats.org/officeDocument/2006/relationships/hyperlink" Target="https://www.daloopa.com/src/46661970" TargetMode="External"/><Relationship Id="rId6776" Type="http://schemas.openxmlformats.org/officeDocument/2006/relationships/hyperlink" Target="https://www.daloopa.com/src/801304" TargetMode="External"/><Relationship Id="rId7827" Type="http://schemas.openxmlformats.org/officeDocument/2006/relationships/hyperlink" Target="https://www.daloopa.com/src/800075" TargetMode="External"/><Relationship Id="rId10808" Type="http://schemas.openxmlformats.org/officeDocument/2006/relationships/hyperlink" Target="https://www.daloopa.com/src/748425" TargetMode="External"/><Relationship Id="rId19190" Type="http://schemas.openxmlformats.org/officeDocument/2006/relationships/hyperlink" Target="https://www.daloopa.com/src/136734075" TargetMode="External"/><Relationship Id="rId20016" Type="http://schemas.openxmlformats.org/officeDocument/2006/relationships/hyperlink" Target="https://www.daloopa.com/src/155387724" TargetMode="External"/><Relationship Id="rId5378" Type="http://schemas.openxmlformats.org/officeDocument/2006/relationships/hyperlink" Target="https://www.daloopa.com/src/46662288" TargetMode="External"/><Relationship Id="rId6429" Type="http://schemas.openxmlformats.org/officeDocument/2006/relationships/hyperlink" Target="https://www.daloopa.com/src/4744387" TargetMode="External"/><Relationship Id="rId9999" Type="http://schemas.openxmlformats.org/officeDocument/2006/relationships/hyperlink" Target="https://www.daloopa.com/src/38165564" TargetMode="External"/><Relationship Id="rId12230" Type="http://schemas.openxmlformats.org/officeDocument/2006/relationships/hyperlink" Target="https://www.daloopa.com/src/19677695" TargetMode="External"/><Relationship Id="rId1988" Type="http://schemas.openxmlformats.org/officeDocument/2006/relationships/hyperlink" Target="https://www.daloopa.com/src/10335164" TargetMode="External"/><Relationship Id="rId15453" Type="http://schemas.openxmlformats.org/officeDocument/2006/relationships/hyperlink" Target="https://www.daloopa.com/src/72222896" TargetMode="External"/><Relationship Id="rId16851" Type="http://schemas.openxmlformats.org/officeDocument/2006/relationships/hyperlink" Target="https://www.daloopa.com/src/95069069" TargetMode="External"/><Relationship Id="rId17902" Type="http://schemas.openxmlformats.org/officeDocument/2006/relationships/hyperlink" Target="https://www.daloopa.com/src/114274731" TargetMode="External"/><Relationship Id="rId4461" Type="http://schemas.openxmlformats.org/officeDocument/2006/relationships/hyperlink" Target="https://www.daloopa.com/src/45569708" TargetMode="External"/><Relationship Id="rId5512" Type="http://schemas.openxmlformats.org/officeDocument/2006/relationships/hyperlink" Target="https://www.daloopa.com/src/14824960" TargetMode="External"/><Relationship Id="rId6910" Type="http://schemas.openxmlformats.org/officeDocument/2006/relationships/hyperlink" Target="https://www.daloopa.com/src/38159284" TargetMode="External"/><Relationship Id="rId14055" Type="http://schemas.openxmlformats.org/officeDocument/2006/relationships/hyperlink" Target="https://www.daloopa.com/src/67049399" TargetMode="External"/><Relationship Id="rId15106" Type="http://schemas.openxmlformats.org/officeDocument/2006/relationships/hyperlink" Target="https://www.daloopa.com/document/23229767" TargetMode="External"/><Relationship Id="rId16504" Type="http://schemas.openxmlformats.org/officeDocument/2006/relationships/hyperlink" Target="https://www.daloopa.com/src/87511794" TargetMode="External"/><Relationship Id="rId3063" Type="http://schemas.openxmlformats.org/officeDocument/2006/relationships/hyperlink" Target="https://www.daloopa.com/src/768446" TargetMode="External"/><Relationship Id="rId4114" Type="http://schemas.openxmlformats.org/officeDocument/2006/relationships/hyperlink" Target="https://www.daloopa.com/src/67054494" TargetMode="External"/><Relationship Id="rId18676" Type="http://schemas.openxmlformats.org/officeDocument/2006/relationships/hyperlink" Target="https://www.daloopa.com/src/125266728" TargetMode="External"/><Relationship Id="rId19727" Type="http://schemas.openxmlformats.org/officeDocument/2006/relationships/hyperlink" Target="https://www.daloopa.com/src/155380842" TargetMode="External"/><Relationship Id="rId6286" Type="http://schemas.openxmlformats.org/officeDocument/2006/relationships/hyperlink" Target="https://www.daloopa.com/src/38157733" TargetMode="External"/><Relationship Id="rId7337" Type="http://schemas.openxmlformats.org/officeDocument/2006/relationships/hyperlink" Target="https://www.daloopa.com/src/67085129" TargetMode="External"/><Relationship Id="rId7684" Type="http://schemas.openxmlformats.org/officeDocument/2006/relationships/hyperlink" Target="https://www.daloopa.com/src/14718869" TargetMode="External"/><Relationship Id="rId8735" Type="http://schemas.openxmlformats.org/officeDocument/2006/relationships/hyperlink" Target="https://www.daloopa.com/src/67091102" TargetMode="External"/><Relationship Id="rId10665" Type="http://schemas.openxmlformats.org/officeDocument/2006/relationships/hyperlink" Target="https://www.daloopa.com/src/38433048" TargetMode="External"/><Relationship Id="rId11716" Type="http://schemas.openxmlformats.org/officeDocument/2006/relationships/hyperlink" Target="https://www.daloopa.com/src/1033834" TargetMode="External"/><Relationship Id="rId17278" Type="http://schemas.openxmlformats.org/officeDocument/2006/relationships/hyperlink" Target="https://www.daloopa.com/src/102524746" TargetMode="External"/><Relationship Id="rId18329" Type="http://schemas.openxmlformats.org/officeDocument/2006/relationships/hyperlink" Target="https://www.daloopa.com/src/87393437" TargetMode="External"/><Relationship Id="rId10318" Type="http://schemas.openxmlformats.org/officeDocument/2006/relationships/hyperlink" Target="https://www.daloopa.com/src/38432288" TargetMode="External"/><Relationship Id="rId13888" Type="http://schemas.openxmlformats.org/officeDocument/2006/relationships/hyperlink" Target="https://www.daloopa.com/src/67093374" TargetMode="External"/><Relationship Id="rId14939" Type="http://schemas.openxmlformats.org/officeDocument/2006/relationships/hyperlink" Target="https://www.daloopa.com/src/38422899" TargetMode="External"/><Relationship Id="rId18810" Type="http://schemas.openxmlformats.org/officeDocument/2006/relationships/hyperlink" Target="https://www.daloopa.com/src/125245265" TargetMode="External"/><Relationship Id="rId2896" Type="http://schemas.openxmlformats.org/officeDocument/2006/relationships/hyperlink" Target="https://marketplace.daloopa.com/text-fundamental?id=768416&amp;value=0.07&amp;id=768290&amp;value=0.07&amp;id=768120&amp;value=0.09&amp;id=767959&amp;value=0.06&amp;id=802826&amp;value=0.04&amp;id=767609&amp;value=0.04&amp;id=767252&amp;value=0.03&amp;id=767110&amp;value=-0.01&amp;id=766749&amp;value=0.02&amp;id=766590&amp;value=0.03&amp;id=766280&amp;value=0.06&amp;id=765985&amp;value=0.05&amp;id=765840&amp;value=0.09&amp;id=765642&amp;value=0.07&amp;id=765631&amp;value=0.07&amp;id=765472&amp;value=0.07&amp;" TargetMode="External"/><Relationship Id="rId3947" Type="http://schemas.openxmlformats.org/officeDocument/2006/relationships/hyperlink" Target="https://marketplace.daloopa.com/text-fundamental?id=768366&amp;value=27201&amp;id=810528&amp;value=27903&amp;id=768073&amp;value=28772&amp;id=767919&amp;value=29935&amp;id=767671&amp;value=31140&amp;id=767513&amp;value=32272&amp;id=767180&amp;value=33193&amp;id=767026&amp;value=33519&amp;id=766648&amp;value=33371&amp;id=766474&amp;value=33598&amp;id=766121&amp;value=34154&amp;id=765915&amp;value=35418&amp;id=810741&amp;value=37239&amp;id=810733&amp;value=39518&amp;id=810724&amp;value=41860&amp;id=810715&amp;value=43983&amp;id=763926&amp;value=45477&amp;id=763673&amp;value=47119&amp;id=763368&amp;value=50224&amp;id=763094&amp;value=54297&amp;id=762917&amp;value=58111&amp;id=762562&amp;value=61239&amp;id=762444&amp;value=63074&amp;id=762254&amp;value=65866&amp;id=762235&amp;value=67184&amp;id=762217&amp;value=68941&amp;id=1340433&amp;value=71740&amp;id=2623603&amp;value=74723&amp;id=4744558&amp;value=77637&amp;id=7982403&amp;value=83935&amp;id=10334586&amp;value=90758&amp;id=14719018&amp;value=104412&amp;id=20995425&amp;value=115955&amp;id=32451400&amp;value=124008&amp;id=38384811&amp;value=127982&amp;id=46662004&amp;value=127787&amp;id=53638540&amp;value=125897&amp;id=58838277&amp;value=122241&amp;id=63130826&amp;value=120816&amp;id=67048893&amp;value=118007&amp;" TargetMode="External"/><Relationship Id="rId16361" Type="http://schemas.openxmlformats.org/officeDocument/2006/relationships/hyperlink" Target="https://www.daloopa.com/src/82365801" TargetMode="External"/><Relationship Id="rId17412" Type="http://schemas.openxmlformats.org/officeDocument/2006/relationships/hyperlink" Target="https://www.daloopa.com/src/102522088" TargetMode="External"/><Relationship Id="rId868" Type="http://schemas.openxmlformats.org/officeDocument/2006/relationships/hyperlink" Target="https://www.daloopa.com/src/45569597" TargetMode="External"/><Relationship Id="rId1498" Type="http://schemas.openxmlformats.org/officeDocument/2006/relationships/hyperlink" Target="https://marketplace.daloopa.com/text-fundamental?id=766624&amp;value=1566&amp;id=766444&amp;value=1824&amp;id=766015&amp;value=2085&amp;id=765887&amp;value=2405&amp;id=38170517&amp;value=7880&amp;id=765725&amp;value=2566&amp;id=765489&amp;value=2886&amp;id=764750&amp;value=3231&amp;id=764009&amp;value=3536&amp;id=38170456&amp;value=12219&amp;id=763889&amp;value=3661&amp;id=763495&amp;value=4100&amp;id=763223&amp;value=4584&amp;id=762985&amp;value=5113&amp;id=38170382&amp;value=17459&amp;id=762705&amp;value=5442&amp;id=762525&amp;value=6105&amp;id=762407&amp;value=6679&amp;id=762124&amp;value=7430&amp;id=38170318&amp;value=25655&amp;id=761866&amp;value=7696&amp;id=761332&amp;value=8381&amp;id=1340404&amp;value=8995&amp;id=2623487&amp;value=9954&amp;id=38170266&amp;value=35026&amp;id=4744519&amp;value=10219&amp;id=7982107&amp;value=10808&amp;id=10334242&amp;value=11601&amp;id=14718951&amp;value=12742&amp;id=14718954&amp;value=45370&amp;id=20996132&amp;value=13503&amp;id=32451208&amp;value=14809&amp;id=38384456&amp;value=16110&amp;id=46661600&amp;value=17780&amp;id=46664844&amp;value=62202&amp;id=53638305&amp;value=18441&amp;id=58838020&amp;value=19739&amp;id=63130148&amp;value=20538&amp;id=67048484&amp;value=21378&amp;id=67053340&amp;value=80096&amp;" TargetMode="External"/><Relationship Id="rId2549" Type="http://schemas.openxmlformats.org/officeDocument/2006/relationships/hyperlink" Target="https://www.daloopa.com/src/20177085" TargetMode="External"/><Relationship Id="rId6420" Type="http://schemas.openxmlformats.org/officeDocument/2006/relationships/hyperlink" Target="https://www.daloopa.com/src/800821" TargetMode="External"/><Relationship Id="rId9990" Type="http://schemas.openxmlformats.org/officeDocument/2006/relationships/hyperlink" Target="https://www.daloopa.com/src/32451127" TargetMode="External"/><Relationship Id="rId16014" Type="http://schemas.openxmlformats.org/officeDocument/2006/relationships/hyperlink" Target="https://www.daloopa.com/src/78962381" TargetMode="External"/><Relationship Id="rId19584" Type="http://schemas.openxmlformats.org/officeDocument/2006/relationships/hyperlink" Target="https://www.daloopa.com/src/145462952" TargetMode="External"/><Relationship Id="rId5022" Type="http://schemas.openxmlformats.org/officeDocument/2006/relationships/hyperlink" Target="https://www.daloopa.com/src/53638773" TargetMode="External"/><Relationship Id="rId8592" Type="http://schemas.openxmlformats.org/officeDocument/2006/relationships/hyperlink" Target="https://www.daloopa.com/src/767973" TargetMode="External"/><Relationship Id="rId9643" Type="http://schemas.openxmlformats.org/officeDocument/2006/relationships/hyperlink" Target="https://www.daloopa.com/src/14719118" TargetMode="External"/><Relationship Id="rId12971" Type="http://schemas.openxmlformats.org/officeDocument/2006/relationships/hyperlink" Target="https://www.daloopa.com/document/23465099" TargetMode="External"/><Relationship Id="rId18186" Type="http://schemas.openxmlformats.org/officeDocument/2006/relationships/hyperlink" Target="https://www.daloopa.com/src/87501425" TargetMode="External"/><Relationship Id="rId19237" Type="http://schemas.openxmlformats.org/officeDocument/2006/relationships/hyperlink" Target="https://www.daloopa.com/src/136843110" TargetMode="External"/><Relationship Id="rId7194" Type="http://schemas.openxmlformats.org/officeDocument/2006/relationships/hyperlink" Target="https://www.daloopa.com/src/38385411" TargetMode="External"/><Relationship Id="rId8245" Type="http://schemas.openxmlformats.org/officeDocument/2006/relationships/hyperlink" Target="https://www.daloopa.com/src/800315" TargetMode="External"/><Relationship Id="rId10175" Type="http://schemas.openxmlformats.org/officeDocument/2006/relationships/hyperlink" Target="https://www.daloopa.com/src/752605" TargetMode="External"/><Relationship Id="rId11573" Type="http://schemas.openxmlformats.org/officeDocument/2006/relationships/hyperlink" Target="https://www.daloopa.com/src/814933" TargetMode="External"/><Relationship Id="rId12624" Type="http://schemas.openxmlformats.org/officeDocument/2006/relationships/hyperlink" Target="https://www.daloopa.com/src/19695183" TargetMode="External"/><Relationship Id="rId1632" Type="http://schemas.openxmlformats.org/officeDocument/2006/relationships/hyperlink" Target="https://www.daloopa.com/src/38170384" TargetMode="External"/><Relationship Id="rId11226" Type="http://schemas.openxmlformats.org/officeDocument/2006/relationships/hyperlink" Target="https://www.daloopa.com/src/815168" TargetMode="External"/><Relationship Id="rId14796" Type="http://schemas.openxmlformats.org/officeDocument/2006/relationships/hyperlink" Target="https://www.daloopa.com/src/38429615" TargetMode="External"/><Relationship Id="rId15847" Type="http://schemas.openxmlformats.org/officeDocument/2006/relationships/hyperlink" Target="https://www.daloopa.com/src/78898283" TargetMode="External"/><Relationship Id="rId4855" Type="http://schemas.openxmlformats.org/officeDocument/2006/relationships/hyperlink" Target="https://www.daloopa.com/src/32451672" TargetMode="External"/><Relationship Id="rId5906" Type="http://schemas.openxmlformats.org/officeDocument/2006/relationships/hyperlink" Target="https://www.daloopa.com/src/800664" TargetMode="External"/><Relationship Id="rId13398" Type="http://schemas.openxmlformats.org/officeDocument/2006/relationships/hyperlink" Target="https://www.daloopa.com/src/65311785" TargetMode="External"/><Relationship Id="rId14449" Type="http://schemas.openxmlformats.org/officeDocument/2006/relationships/hyperlink" Target="https://www.daloopa.com/src/19628564" TargetMode="External"/><Relationship Id="rId18320" Type="http://schemas.openxmlformats.org/officeDocument/2006/relationships/hyperlink" Target="https://www.daloopa.com/src/87393423" TargetMode="External"/><Relationship Id="rId3457" Type="http://schemas.openxmlformats.org/officeDocument/2006/relationships/hyperlink" Target="https://www.daloopa.com/src/762547" TargetMode="External"/><Relationship Id="rId4508" Type="http://schemas.openxmlformats.org/officeDocument/2006/relationships/hyperlink" Target="https://www.daloopa.com/src/810885" TargetMode="External"/><Relationship Id="rId378" Type="http://schemas.openxmlformats.org/officeDocument/2006/relationships/hyperlink" Target="https://www.daloopa.com/src/20995817" TargetMode="External"/><Relationship Id="rId2059" Type="http://schemas.openxmlformats.org/officeDocument/2006/relationships/hyperlink" Target="https://www.daloopa.com/src/67052103" TargetMode="External"/><Relationship Id="rId12481" Type="http://schemas.openxmlformats.org/officeDocument/2006/relationships/hyperlink" Target="https://www.daloopa.com/src/46750813" TargetMode="External"/><Relationship Id="rId13532" Type="http://schemas.openxmlformats.org/officeDocument/2006/relationships/hyperlink" Target="https://www.daloopa.com/src/67090412" TargetMode="External"/><Relationship Id="rId14930" Type="http://schemas.openxmlformats.org/officeDocument/2006/relationships/hyperlink" Target="https://www.daloopa.com/src/38422978" TargetMode="External"/><Relationship Id="rId19094" Type="http://schemas.openxmlformats.org/officeDocument/2006/relationships/hyperlink" Target="https://www.daloopa.com/src/136726223" TargetMode="External"/><Relationship Id="rId2540" Type="http://schemas.openxmlformats.org/officeDocument/2006/relationships/hyperlink" Target="https://www.daloopa.com/src/14718965" TargetMode="External"/><Relationship Id="rId9153" Type="http://schemas.openxmlformats.org/officeDocument/2006/relationships/hyperlink" Target="https://www.daloopa.com/src/752081" TargetMode="External"/><Relationship Id="rId11083" Type="http://schemas.openxmlformats.org/officeDocument/2006/relationships/hyperlink" Target="https://www.daloopa.com/src/14719092" TargetMode="External"/><Relationship Id="rId12134" Type="http://schemas.openxmlformats.org/officeDocument/2006/relationships/hyperlink" Target="https://www.daloopa.com/document/10486306" TargetMode="External"/><Relationship Id="rId512" Type="http://schemas.openxmlformats.org/officeDocument/2006/relationships/hyperlink" Target="https://www.daloopa.com/src/762277" TargetMode="External"/><Relationship Id="rId1142" Type="http://schemas.openxmlformats.org/officeDocument/2006/relationships/hyperlink" Target="https://www.daloopa.com/src/32487248" TargetMode="External"/><Relationship Id="rId16755" Type="http://schemas.openxmlformats.org/officeDocument/2006/relationships/hyperlink" Target="https://www.daloopa.com/src/87503835" TargetMode="External"/><Relationship Id="rId17806" Type="http://schemas.openxmlformats.org/officeDocument/2006/relationships/hyperlink" Target="https://www.daloopa.com/src/114156281" TargetMode="External"/><Relationship Id="rId4365" Type="http://schemas.openxmlformats.org/officeDocument/2006/relationships/hyperlink" Target="https://www.daloopa.com/src/763711" TargetMode="External"/><Relationship Id="rId5763" Type="http://schemas.openxmlformats.org/officeDocument/2006/relationships/hyperlink" Target="https://marketplace.daloopa.com/text-fundamental?id=38465333&amp;value=2.5&amp;id=38465312&amp;value=3.8&amp;id=38465146&amp;value=5&amp;id=38465061&amp;value=7.1&amp;id=38464971&amp;value=13.4&amp;id=38464893&amp;value=16.7&amp;id=38464796&amp;value=19.7&amp;id=38464583&amp;value=41.2&amp;id=46752427&amp;value=61.3&amp;id=67091120&amp;value=72.9&amp;" TargetMode="External"/><Relationship Id="rId6814" Type="http://schemas.openxmlformats.org/officeDocument/2006/relationships/hyperlink" Target="https://www.daloopa.com/src/801333" TargetMode="External"/><Relationship Id="rId15357" Type="http://schemas.openxmlformats.org/officeDocument/2006/relationships/hyperlink" Target="https://www.daloopa.com/src/38433846" TargetMode="External"/><Relationship Id="rId16408" Type="http://schemas.openxmlformats.org/officeDocument/2006/relationships/hyperlink" Target="https://www.daloopa.com/src/87386437" TargetMode="External"/><Relationship Id="rId19978" Type="http://schemas.openxmlformats.org/officeDocument/2006/relationships/hyperlink" Target="https://www.daloopa.com/src/155380918" TargetMode="External"/><Relationship Id="rId4018" Type="http://schemas.openxmlformats.org/officeDocument/2006/relationships/hyperlink" Target="https://www.daloopa.com/src/810792" TargetMode="External"/><Relationship Id="rId5416" Type="http://schemas.openxmlformats.org/officeDocument/2006/relationships/hyperlink" Target="https://www.daloopa.com/src/14719069" TargetMode="External"/><Relationship Id="rId8986" Type="http://schemas.openxmlformats.org/officeDocument/2006/relationships/hyperlink" Target="https://www.daloopa.com/src/750208" TargetMode="External"/><Relationship Id="rId11967" Type="http://schemas.openxmlformats.org/officeDocument/2006/relationships/hyperlink" Target="https://www.daloopa.com/src/53700579" TargetMode="External"/><Relationship Id="rId7588" Type="http://schemas.openxmlformats.org/officeDocument/2006/relationships/hyperlink" Target="https://www.daloopa.com/src/753747" TargetMode="External"/><Relationship Id="rId8639" Type="http://schemas.openxmlformats.org/officeDocument/2006/relationships/hyperlink" Target="https://www.daloopa.com/src/766318" TargetMode="External"/><Relationship Id="rId10569" Type="http://schemas.openxmlformats.org/officeDocument/2006/relationships/hyperlink" Target="https://www.daloopa.com/src/38433046" TargetMode="External"/><Relationship Id="rId14440" Type="http://schemas.openxmlformats.org/officeDocument/2006/relationships/hyperlink" Target="https://www.daloopa.com/src/19629707" TargetMode="External"/><Relationship Id="rId13042" Type="http://schemas.openxmlformats.org/officeDocument/2006/relationships/hyperlink" Target="https://www.daloopa.com/document/23465099" TargetMode="External"/><Relationship Id="rId17663" Type="http://schemas.openxmlformats.org/officeDocument/2006/relationships/hyperlink" Target="https://www.daloopa.com/src/107869305" TargetMode="External"/><Relationship Id="rId2050" Type="http://schemas.openxmlformats.org/officeDocument/2006/relationships/hyperlink" Target="https://www.daloopa.com/src/38171664" TargetMode="External"/><Relationship Id="rId3101" Type="http://schemas.openxmlformats.org/officeDocument/2006/relationships/hyperlink" Target="https://www.daloopa.com/src/767336" TargetMode="External"/><Relationship Id="rId6671" Type="http://schemas.openxmlformats.org/officeDocument/2006/relationships/hyperlink" Target="https://www.daloopa.com/src/800995" TargetMode="External"/><Relationship Id="rId7722" Type="http://schemas.openxmlformats.org/officeDocument/2006/relationships/hyperlink" Target="https://www.daloopa.com/src/799999" TargetMode="External"/><Relationship Id="rId16265" Type="http://schemas.openxmlformats.org/officeDocument/2006/relationships/hyperlink" Target="https://www.daloopa.com/src/82323342" TargetMode="External"/><Relationship Id="rId17316" Type="http://schemas.openxmlformats.org/officeDocument/2006/relationships/hyperlink" Target="https://www.daloopa.com/src/102527604" TargetMode="External"/><Relationship Id="rId18714" Type="http://schemas.openxmlformats.org/officeDocument/2006/relationships/hyperlink" Target="https://www.daloopa.com/src/125257871" TargetMode="External"/><Relationship Id="rId5273" Type="http://schemas.openxmlformats.org/officeDocument/2006/relationships/hyperlink" Target="https://www.daloopa.com/src/38385330" TargetMode="External"/><Relationship Id="rId6324" Type="http://schemas.openxmlformats.org/officeDocument/2006/relationships/hyperlink" Target="https://www.daloopa.com/src/2623054" TargetMode="External"/><Relationship Id="rId10703" Type="http://schemas.openxmlformats.org/officeDocument/2006/relationships/hyperlink" Target="https://marketplace.daloopa.com/text-fundamental?id=38434250&amp;value=-5&amp;id=38433966&amp;value=-47&amp;id=38433870&amp;value=-60&amp;id=38433794&amp;value=-73&amp;id=38434194&amp;value=-135&amp;id=38433957&amp;value=-132&amp;id=38433851&amp;value=-155&amp;id=38433772&amp;value=-163&amp;id=38434106&amp;value=-121&amp;id=38433759&amp;value=-111&amp;id=38433555&amp;value=-108&amp;id=38433540&amp;value=-131&amp;id=38434328&amp;value=-147&amp;id=38433108&amp;value=-155&amp;id=38433092&amp;value=-170&amp;id=38433064&amp;value=-175&amp;id=38434415&amp;value=-200&amp;id=38433049&amp;value=-235&amp;id=38433034&amp;value=-244&amp;id=38433022&amp;value=-277&amp;id=38434543&amp;value=-337&amp;id=38432995&amp;value=-266&amp;id=38432986&amp;value=-211&amp;id=38432963&amp;value=-129&amp;id=38434616&amp;value=-27&amp;id=38432952&amp;value=-43&amp;id=38432914&amp;value=-56&amp;id=38432904&amp;value=-68&amp;id=38434658&amp;value=-53&amp;id=38432884&amp;value=-103&amp;id=38431474&amp;value=-116&amp;id=38974428&amp;value=-124&amp;id=49313243&amp;value=-162&amp;id=53641834&amp;value=-174&amp;id=58848692&amp;value=-205&amp;id=63136623&amp;value=-233&amp;id=67052740&amp;value=-248&amp;" TargetMode="External"/><Relationship Id="rId8496" Type="http://schemas.openxmlformats.org/officeDocument/2006/relationships/hyperlink" Target="https://www.daloopa.com/src/14718885" TargetMode="External"/><Relationship Id="rId9547" Type="http://schemas.openxmlformats.org/officeDocument/2006/relationships/hyperlink" Target="https://www.daloopa.com/src/749660" TargetMode="External"/><Relationship Id="rId9894" Type="http://schemas.openxmlformats.org/officeDocument/2006/relationships/hyperlink" Target="https://www.daloopa.com/src/752121" TargetMode="External"/><Relationship Id="rId12875" Type="http://schemas.openxmlformats.org/officeDocument/2006/relationships/hyperlink" Target="https://www.daloopa.com/src/38439215" TargetMode="External"/><Relationship Id="rId13926" Type="http://schemas.openxmlformats.org/officeDocument/2006/relationships/hyperlink" Target="https://marketplace.daloopa.com/text-fundamental?id=67093591&amp;value=54&amp;id=67093582&amp;value=79&amp;id=67093577&amp;value=41&amp;id=67093549&amp;value=38&amp;id=67093538&amp;value=178&amp;id=67093478&amp;value=270&amp;id=67093442&amp;value=270&amp;id=67093423&amp;value=251&amp;id=67093376&amp;value=290&amp;id=67093348&amp;value=314&amp;" TargetMode="External"/><Relationship Id="rId19488" Type="http://schemas.openxmlformats.org/officeDocument/2006/relationships/hyperlink" Target="https://www.daloopa.com/src/145264445" TargetMode="External"/><Relationship Id="rId1883" Type="http://schemas.openxmlformats.org/officeDocument/2006/relationships/hyperlink" Target="https://www.daloopa.com/src/1340410" TargetMode="External"/><Relationship Id="rId2934" Type="http://schemas.openxmlformats.org/officeDocument/2006/relationships/hyperlink" Target="https://www.daloopa.com/src/768418" TargetMode="External"/><Relationship Id="rId7098" Type="http://schemas.openxmlformats.org/officeDocument/2006/relationships/hyperlink" Target="https://www.daloopa.com/src/65388775" TargetMode="External"/><Relationship Id="rId8149" Type="http://schemas.openxmlformats.org/officeDocument/2006/relationships/hyperlink" Target="https://www.daloopa.com/src/800209" TargetMode="External"/><Relationship Id="rId11477" Type="http://schemas.openxmlformats.org/officeDocument/2006/relationships/hyperlink" Target="https://www.daloopa.com/src/814941" TargetMode="External"/><Relationship Id="rId12528" Type="http://schemas.openxmlformats.org/officeDocument/2006/relationships/hyperlink" Target="https://marketplace.daloopa.com/text-fundamental?id=19689960&amp;value=173&amp;id=19689865&amp;value=204&amp;id=19689807&amp;value=417&amp;id=19689663&amp;value=327&amp;id=19689592&amp;value=724&amp;id=19689560&amp;value=563&amp;id=19689121&amp;value=1140&amp;id=19688169&amp;value=956&amp;id=46750805&amp;value=2209&amp;id=67089467&amp;value=1682&amp;" TargetMode="External"/><Relationship Id="rId906" Type="http://schemas.openxmlformats.org/officeDocument/2006/relationships/hyperlink" Target="https://www.daloopa.com/src/46750383" TargetMode="External"/><Relationship Id="rId1536" Type="http://schemas.openxmlformats.org/officeDocument/2006/relationships/hyperlink" Target="https://www.daloopa.com/src/38170266" TargetMode="External"/><Relationship Id="rId10079" Type="http://schemas.openxmlformats.org/officeDocument/2006/relationships/hyperlink" Target="https://www.daloopa.com/src/750273" TargetMode="External"/><Relationship Id="rId15001" Type="http://schemas.openxmlformats.org/officeDocument/2006/relationships/hyperlink" Target="https://www.daloopa.com/src/38428613" TargetMode="External"/><Relationship Id="rId18571" Type="http://schemas.openxmlformats.org/officeDocument/2006/relationships/hyperlink" Target="https://www.daloopa.com/src/114296535" TargetMode="External"/><Relationship Id="rId19622" Type="http://schemas.openxmlformats.org/officeDocument/2006/relationships/hyperlink" Target="https://www.daloopa.com/src/145409574" TargetMode="External"/><Relationship Id="rId4759" Type="http://schemas.openxmlformats.org/officeDocument/2006/relationships/hyperlink" Target="https://www.daloopa.com/src/767049" TargetMode="External"/><Relationship Id="rId8630" Type="http://schemas.openxmlformats.org/officeDocument/2006/relationships/hyperlink" Target="https://www.daloopa.com/src/768303" TargetMode="External"/><Relationship Id="rId10560" Type="http://schemas.openxmlformats.org/officeDocument/2006/relationships/hyperlink" Target="https://www.daloopa.com/src/38434104" TargetMode="External"/><Relationship Id="rId11611" Type="http://schemas.openxmlformats.org/officeDocument/2006/relationships/hyperlink" Target="https://www.daloopa.com/src/815036" TargetMode="External"/><Relationship Id="rId17173" Type="http://schemas.openxmlformats.org/officeDocument/2006/relationships/hyperlink" Target="https://www.daloopa.com/src/102513222" TargetMode="External"/><Relationship Id="rId18224" Type="http://schemas.openxmlformats.org/officeDocument/2006/relationships/hyperlink" Target="https://www.daloopa.com/src/87423366" TargetMode="External"/><Relationship Id="rId6181" Type="http://schemas.openxmlformats.org/officeDocument/2006/relationships/hyperlink" Target="https://www.daloopa.com/src/38157941" TargetMode="External"/><Relationship Id="rId7232" Type="http://schemas.openxmlformats.org/officeDocument/2006/relationships/hyperlink" Target="https://www.daloopa.com/src/1096676" TargetMode="External"/><Relationship Id="rId10213" Type="http://schemas.openxmlformats.org/officeDocument/2006/relationships/hyperlink" Target="https://www.daloopa.com/src/46664808" TargetMode="External"/><Relationship Id="rId2791" Type="http://schemas.openxmlformats.org/officeDocument/2006/relationships/hyperlink" Target="https://www.daloopa.com/src/767708" TargetMode="External"/><Relationship Id="rId12385" Type="http://schemas.openxmlformats.org/officeDocument/2006/relationships/hyperlink" Target="https://www.daloopa.com/src/58884915" TargetMode="External"/><Relationship Id="rId13783" Type="http://schemas.openxmlformats.org/officeDocument/2006/relationships/hyperlink" Target="https://www.daloopa.com/src/65313743" TargetMode="External"/><Relationship Id="rId14834" Type="http://schemas.openxmlformats.org/officeDocument/2006/relationships/hyperlink" Target="https://www.daloopa.com/src/38429645" TargetMode="External"/><Relationship Id="rId763" Type="http://schemas.openxmlformats.org/officeDocument/2006/relationships/hyperlink" Target="https://www.daloopa.com/src/46661842" TargetMode="External"/><Relationship Id="rId1393" Type="http://schemas.openxmlformats.org/officeDocument/2006/relationships/hyperlink" Target="https://www.daloopa.com/src/766013" TargetMode="External"/><Relationship Id="rId2444" Type="http://schemas.openxmlformats.org/officeDocument/2006/relationships/hyperlink" Target="https://www.daloopa.com/src/762416" TargetMode="External"/><Relationship Id="rId3842" Type="http://schemas.openxmlformats.org/officeDocument/2006/relationships/hyperlink" Target="https://www.daloopa.com/src/7982343" TargetMode="External"/><Relationship Id="rId9057" Type="http://schemas.openxmlformats.org/officeDocument/2006/relationships/hyperlink" Target="https://www.daloopa.com/src/58837783" TargetMode="External"/><Relationship Id="rId12038" Type="http://schemas.openxmlformats.org/officeDocument/2006/relationships/hyperlink" Target="https://www.daloopa.com/src/19678185" TargetMode="External"/><Relationship Id="rId13436" Type="http://schemas.openxmlformats.org/officeDocument/2006/relationships/hyperlink" Target="https://www.daloopa.com/document/23465099" TargetMode="External"/><Relationship Id="rId416" Type="http://schemas.openxmlformats.org/officeDocument/2006/relationships/hyperlink" Target="https://www.daloopa.com/document/7355899" TargetMode="External"/><Relationship Id="rId1046" Type="http://schemas.openxmlformats.org/officeDocument/2006/relationships/hyperlink" Target="https://www.daloopa.com/src/18437246" TargetMode="External"/><Relationship Id="rId16659" Type="http://schemas.openxmlformats.org/officeDocument/2006/relationships/hyperlink" Target="https://www.daloopa.com/src/87505637" TargetMode="External"/><Relationship Id="rId5667" Type="http://schemas.openxmlformats.org/officeDocument/2006/relationships/hyperlink" Target="https://www.daloopa.com/src/1033711" TargetMode="External"/><Relationship Id="rId6718" Type="http://schemas.openxmlformats.org/officeDocument/2006/relationships/hyperlink" Target="https://www.daloopa.com/src/801033" TargetMode="External"/><Relationship Id="rId18081" Type="http://schemas.openxmlformats.org/officeDocument/2006/relationships/hyperlink" Target="https://www.daloopa.com/src/114287504" TargetMode="External"/><Relationship Id="rId19132" Type="http://schemas.openxmlformats.org/officeDocument/2006/relationships/hyperlink" Target="https://www.daloopa.com/src/136727048" TargetMode="External"/><Relationship Id="rId4269" Type="http://schemas.openxmlformats.org/officeDocument/2006/relationships/hyperlink" Target="https://www.daloopa.com/src/14719015" TargetMode="External"/><Relationship Id="rId8140" Type="http://schemas.openxmlformats.org/officeDocument/2006/relationships/hyperlink" Target="https://www.daloopa.com/src/800239" TargetMode="External"/><Relationship Id="rId10070" Type="http://schemas.openxmlformats.org/officeDocument/2006/relationships/hyperlink" Target="https://www.daloopa.com/src/752788" TargetMode="External"/><Relationship Id="rId11121" Type="http://schemas.openxmlformats.org/officeDocument/2006/relationships/hyperlink" Target="https://www.daloopa.com/src/815027" TargetMode="External"/><Relationship Id="rId14691" Type="http://schemas.openxmlformats.org/officeDocument/2006/relationships/hyperlink" Target="https://www.daloopa.com/src/38402746" TargetMode="External"/><Relationship Id="rId15742" Type="http://schemas.openxmlformats.org/officeDocument/2006/relationships/hyperlink" Target="https://www.daloopa.com/src/78961629" TargetMode="External"/><Relationship Id="rId4750" Type="http://schemas.openxmlformats.org/officeDocument/2006/relationships/hyperlink" Target="https://marketplace.daloopa.com/text-fundamental?id=768395&amp;value=0.027000000000000003&amp;id=768229&amp;value=0.026000000000000002&amp;id=768093&amp;value=0.026000000000000002&amp;id=767942&amp;value=0.027000000000000003&amp;id=767700&amp;value=0.026000000000000002&amp;id=767576&amp;value=0.025&amp;id=767193&amp;value=0.019&amp;id=767049&amp;value=0.02&amp;id=766699&amp;value=0.022000000000000002&amp;id=766543&amp;value=0.027999999999999997&amp;id=766233&amp;value=0.038&amp;id=765967&amp;value=0.042&amp;id=765825&amp;value=0.048&amp;id=765600&amp;value=0.054000000000000006&amp;id=764936&amp;value=0.054000000000000006&amp;id=764482&amp;value=0.054000000000000006&amp;" TargetMode="External"/><Relationship Id="rId5801" Type="http://schemas.openxmlformats.org/officeDocument/2006/relationships/hyperlink" Target="https://www.daloopa.com/src/800705" TargetMode="External"/><Relationship Id="rId13293" Type="http://schemas.openxmlformats.org/officeDocument/2006/relationships/hyperlink" Target="https://www.daloopa.com/src/38276592" TargetMode="External"/><Relationship Id="rId14344" Type="http://schemas.openxmlformats.org/officeDocument/2006/relationships/hyperlink" Target="https://www.daloopa.com/src/19628623" TargetMode="External"/><Relationship Id="rId3352" Type="http://schemas.openxmlformats.org/officeDocument/2006/relationships/hyperlink" Target="https://www.daloopa.com/src/2623650" TargetMode="External"/><Relationship Id="rId4403" Type="http://schemas.openxmlformats.org/officeDocument/2006/relationships/hyperlink" Target="https://www.daloopa.com/document/204883" TargetMode="External"/><Relationship Id="rId18965" Type="http://schemas.openxmlformats.org/officeDocument/2006/relationships/hyperlink" Target="https://www.daloopa.com/src/125349395" TargetMode="External"/><Relationship Id="rId273" Type="http://schemas.openxmlformats.org/officeDocument/2006/relationships/hyperlink" Target="https://www.daloopa.com/src/4744625" TargetMode="External"/><Relationship Id="rId3005" Type="http://schemas.openxmlformats.org/officeDocument/2006/relationships/hyperlink" Target="https://www.daloopa.com/src/765647" TargetMode="External"/><Relationship Id="rId6575" Type="http://schemas.openxmlformats.org/officeDocument/2006/relationships/hyperlink" Target="https://www.daloopa.com/src/800824" TargetMode="External"/><Relationship Id="rId7626" Type="http://schemas.openxmlformats.org/officeDocument/2006/relationships/hyperlink" Target="https://www.daloopa.com/src/753047" TargetMode="External"/><Relationship Id="rId7973" Type="http://schemas.openxmlformats.org/officeDocument/2006/relationships/hyperlink" Target="https://www.daloopa.com/src/72471215" TargetMode="External"/><Relationship Id="rId10954" Type="http://schemas.openxmlformats.org/officeDocument/2006/relationships/hyperlink" Target="https://www.daloopa.com/src/748430" TargetMode="External"/><Relationship Id="rId16169" Type="http://schemas.openxmlformats.org/officeDocument/2006/relationships/hyperlink" Target="https://www.daloopa.com/src/82318369" TargetMode="External"/><Relationship Id="rId17567" Type="http://schemas.openxmlformats.org/officeDocument/2006/relationships/hyperlink" Target="https://www.daloopa.com/src/107870077" TargetMode="External"/><Relationship Id="rId18618" Type="http://schemas.openxmlformats.org/officeDocument/2006/relationships/hyperlink" Target="https://www.daloopa.com/src/67087990" TargetMode="External"/><Relationship Id="rId5177" Type="http://schemas.openxmlformats.org/officeDocument/2006/relationships/hyperlink" Target="https://www.daloopa.com/src/815337" TargetMode="External"/><Relationship Id="rId6228" Type="http://schemas.openxmlformats.org/officeDocument/2006/relationships/hyperlink" Target="https://www.daloopa.com/src/46660904" TargetMode="External"/><Relationship Id="rId10607" Type="http://schemas.openxmlformats.org/officeDocument/2006/relationships/hyperlink" Target="https://www.daloopa.com/src/38434416" TargetMode="External"/><Relationship Id="rId9798" Type="http://schemas.openxmlformats.org/officeDocument/2006/relationships/hyperlink" Target="https://www.daloopa.com/src/20995948" TargetMode="External"/><Relationship Id="rId12779" Type="http://schemas.openxmlformats.org/officeDocument/2006/relationships/hyperlink" Target="https://www.daloopa.com/src/38440579" TargetMode="External"/><Relationship Id="rId16650" Type="http://schemas.openxmlformats.org/officeDocument/2006/relationships/hyperlink" Target="https://www.daloopa.com/src/87499446" TargetMode="External"/><Relationship Id="rId17701" Type="http://schemas.openxmlformats.org/officeDocument/2006/relationships/hyperlink" Target="https://www.daloopa.com/src/107918712" TargetMode="External"/><Relationship Id="rId1787" Type="http://schemas.openxmlformats.org/officeDocument/2006/relationships/hyperlink" Target="https://www.daloopa.com/document/204924" TargetMode="External"/><Relationship Id="rId2838" Type="http://schemas.openxmlformats.org/officeDocument/2006/relationships/hyperlink" Target="https://www.daloopa.com/src/764566" TargetMode="External"/><Relationship Id="rId15252" Type="http://schemas.openxmlformats.org/officeDocument/2006/relationships/hyperlink" Target="https://www.daloopa.com/src/38431881" TargetMode="External"/><Relationship Id="rId16303" Type="http://schemas.openxmlformats.org/officeDocument/2006/relationships/hyperlink" Target="https://www.daloopa.com/src/82365692" TargetMode="External"/><Relationship Id="rId19873" Type="http://schemas.openxmlformats.org/officeDocument/2006/relationships/hyperlink" Target="https://www.daloopa.com/src/155506722" TargetMode="External"/><Relationship Id="rId4260" Type="http://schemas.openxmlformats.org/officeDocument/2006/relationships/hyperlink" Target="https://www.daloopa.com/src/762450" TargetMode="External"/><Relationship Id="rId5311" Type="http://schemas.openxmlformats.org/officeDocument/2006/relationships/hyperlink" Target="https://www.daloopa.com/src/815370" TargetMode="External"/><Relationship Id="rId8881" Type="http://schemas.openxmlformats.org/officeDocument/2006/relationships/hyperlink" Target="https://www.daloopa.com/src/7981979" TargetMode="External"/><Relationship Id="rId9932" Type="http://schemas.openxmlformats.org/officeDocument/2006/relationships/hyperlink" Target="https://www.daloopa.com/src/752122" TargetMode="External"/><Relationship Id="rId18475" Type="http://schemas.openxmlformats.org/officeDocument/2006/relationships/hyperlink" Target="https://www.daloopa.com/src/114146144" TargetMode="External"/><Relationship Id="rId19526" Type="http://schemas.openxmlformats.org/officeDocument/2006/relationships/hyperlink" Target="https://www.daloopa.com/src/145264510" TargetMode="External"/><Relationship Id="rId7483" Type="http://schemas.openxmlformats.org/officeDocument/2006/relationships/hyperlink" Target="https://www.daloopa.com/src/753045" TargetMode="External"/><Relationship Id="rId8534" Type="http://schemas.openxmlformats.org/officeDocument/2006/relationships/hyperlink" Target="https://www.daloopa.com/src/802801" TargetMode="External"/><Relationship Id="rId10464" Type="http://schemas.openxmlformats.org/officeDocument/2006/relationships/hyperlink" Target="https://www.daloopa.com/src/38431595" TargetMode="External"/><Relationship Id="rId11862" Type="http://schemas.openxmlformats.org/officeDocument/2006/relationships/hyperlink" Target="https://www.daloopa.com/src/38988689" TargetMode="External"/><Relationship Id="rId12913" Type="http://schemas.openxmlformats.org/officeDocument/2006/relationships/hyperlink" Target="https://www.daloopa.com/src/38440527" TargetMode="External"/><Relationship Id="rId17077" Type="http://schemas.openxmlformats.org/officeDocument/2006/relationships/hyperlink" Target="https://www.daloopa.com/src/95235205" TargetMode="External"/><Relationship Id="rId18128" Type="http://schemas.openxmlformats.org/officeDocument/2006/relationships/hyperlink" Target="https://www.daloopa.com/src/114285672" TargetMode="External"/><Relationship Id="rId1921" Type="http://schemas.openxmlformats.org/officeDocument/2006/relationships/hyperlink" Target="https://www.daloopa.com/src/795154" TargetMode="External"/><Relationship Id="rId6085" Type="http://schemas.openxmlformats.org/officeDocument/2006/relationships/hyperlink" Target="https://www.daloopa.com/src/46664712" TargetMode="External"/><Relationship Id="rId7136" Type="http://schemas.openxmlformats.org/officeDocument/2006/relationships/hyperlink" Target="https://www.daloopa.com/src/4744589" TargetMode="External"/><Relationship Id="rId10117" Type="http://schemas.openxmlformats.org/officeDocument/2006/relationships/hyperlink" Target="https://www.daloopa.com/src/774110" TargetMode="External"/><Relationship Id="rId11515" Type="http://schemas.openxmlformats.org/officeDocument/2006/relationships/hyperlink" Target="https://www.daloopa.com/src/814998" TargetMode="External"/><Relationship Id="rId13687" Type="http://schemas.openxmlformats.org/officeDocument/2006/relationships/hyperlink" Target="https://www.daloopa.com/src/65313342" TargetMode="External"/><Relationship Id="rId14738" Type="http://schemas.openxmlformats.org/officeDocument/2006/relationships/hyperlink" Target="https://www.daloopa.com/src/38973999" TargetMode="External"/><Relationship Id="rId1297" Type="http://schemas.openxmlformats.org/officeDocument/2006/relationships/hyperlink" Target="https://www.daloopa.com/src/763184" TargetMode="External"/><Relationship Id="rId2695" Type="http://schemas.openxmlformats.org/officeDocument/2006/relationships/hyperlink" Target="https://www.daloopa.com/src/20177083" TargetMode="External"/><Relationship Id="rId3746" Type="http://schemas.openxmlformats.org/officeDocument/2006/relationships/hyperlink" Target="https://www.daloopa.com/src/4744551" TargetMode="External"/><Relationship Id="rId12289" Type="http://schemas.openxmlformats.org/officeDocument/2006/relationships/hyperlink" Target="https://www.daloopa.com/src/21047393" TargetMode="External"/><Relationship Id="rId16160" Type="http://schemas.openxmlformats.org/officeDocument/2006/relationships/hyperlink" Target="https://www.daloopa.com/src/82318247" TargetMode="External"/><Relationship Id="rId17211" Type="http://schemas.openxmlformats.org/officeDocument/2006/relationships/hyperlink" Target="https://www.daloopa.com/src/102520270" TargetMode="External"/><Relationship Id="rId667" Type="http://schemas.openxmlformats.org/officeDocument/2006/relationships/hyperlink" Target="https://www.daloopa.com/src/762946" TargetMode="External"/><Relationship Id="rId2348" Type="http://schemas.openxmlformats.org/officeDocument/2006/relationships/hyperlink" Target="https://www.daloopa.com/src/762715" TargetMode="External"/><Relationship Id="rId6969" Type="http://schemas.openxmlformats.org/officeDocument/2006/relationships/hyperlink" Target="https://www.daloopa.com/src/1096602" TargetMode="External"/><Relationship Id="rId12770" Type="http://schemas.openxmlformats.org/officeDocument/2006/relationships/hyperlink" Target="https://www.daloopa.com/src/38439525" TargetMode="External"/><Relationship Id="rId13821" Type="http://schemas.openxmlformats.org/officeDocument/2006/relationships/hyperlink" Target="https://www.daloopa.com/src/65315303" TargetMode="External"/><Relationship Id="rId19383" Type="http://schemas.openxmlformats.org/officeDocument/2006/relationships/hyperlink" Target="https://www.daloopa.com/src/145267071" TargetMode="External"/><Relationship Id="rId8391" Type="http://schemas.openxmlformats.org/officeDocument/2006/relationships/hyperlink" Target="https://www.daloopa.com/src/10333919" TargetMode="External"/><Relationship Id="rId9442" Type="http://schemas.openxmlformats.org/officeDocument/2006/relationships/hyperlink" Target="https://www.daloopa.com/src/750241" TargetMode="External"/><Relationship Id="rId11372" Type="http://schemas.openxmlformats.org/officeDocument/2006/relationships/hyperlink" Target="https://www.daloopa.com/src/815212" TargetMode="External"/><Relationship Id="rId12423" Type="http://schemas.openxmlformats.org/officeDocument/2006/relationships/hyperlink" Target="https://www.daloopa.com/src/32488003" TargetMode="External"/><Relationship Id="rId19036" Type="http://schemas.openxmlformats.org/officeDocument/2006/relationships/hyperlink" Target="https://www.daloopa.com/src/136730224" TargetMode="External"/><Relationship Id="rId801" Type="http://schemas.openxmlformats.org/officeDocument/2006/relationships/hyperlink" Target="https://www.daloopa.com/src/45569590" TargetMode="External"/><Relationship Id="rId1431" Type="http://schemas.openxmlformats.org/officeDocument/2006/relationships/hyperlink" Target="https://www.daloopa.com/src/46664840" TargetMode="External"/><Relationship Id="rId8044" Type="http://schemas.openxmlformats.org/officeDocument/2006/relationships/hyperlink" Target="https://www.daloopa.com/src/749833" TargetMode="External"/><Relationship Id="rId11025" Type="http://schemas.openxmlformats.org/officeDocument/2006/relationships/hyperlink" Target="https://marketplace.daloopa.com/text-fundamental?id=58837897&amp;value=986&amp;id=63129313&amp;value=526&amp;id=67046984&amp;value=310&amp;id=67052082&amp;value=3187&amp;" TargetMode="External"/><Relationship Id="rId14595" Type="http://schemas.openxmlformats.org/officeDocument/2006/relationships/hyperlink" Target="https://www.daloopa.com/src/38422207" TargetMode="External"/><Relationship Id="rId15993" Type="http://schemas.openxmlformats.org/officeDocument/2006/relationships/hyperlink" Target="https://www.daloopa.com/src/78962225" TargetMode="External"/><Relationship Id="rId4654" Type="http://schemas.openxmlformats.org/officeDocument/2006/relationships/hyperlink" Target="https://www.daloopa.com/src/45569715" TargetMode="External"/><Relationship Id="rId13197" Type="http://schemas.openxmlformats.org/officeDocument/2006/relationships/hyperlink" Target="https://www.daloopa.com/src/38436965" TargetMode="External"/><Relationship Id="rId14248" Type="http://schemas.openxmlformats.org/officeDocument/2006/relationships/hyperlink" Target="https://www.daloopa.com/src/19605707" TargetMode="External"/><Relationship Id="rId15646" Type="http://schemas.openxmlformats.org/officeDocument/2006/relationships/hyperlink" Target="https://www.daloopa.com/src/72287054" TargetMode="External"/><Relationship Id="rId3256" Type="http://schemas.openxmlformats.org/officeDocument/2006/relationships/hyperlink" Target="https://www.daloopa.com/document/204820" TargetMode="External"/><Relationship Id="rId4307" Type="http://schemas.openxmlformats.org/officeDocument/2006/relationships/hyperlink" Target="https://www.daloopa.com/src/46661774" TargetMode="External"/><Relationship Id="rId5705" Type="http://schemas.openxmlformats.org/officeDocument/2006/relationships/hyperlink" Target="https://marketplace.daloopa.com/text-fundamental?id=19659516&amp;value=2033&amp;id=19659426&amp;value=2584&amp;id=19659371&amp;value=2012&amp;id=19659297&amp;value=2044&amp;id=19659141&amp;value=11165&amp;id=19658994&amp;value=12191&amp;id=19658253&amp;value=12264&amp;id=19657862&amp;value=12527&amp;id=46750223&amp;value=12758&amp;id=67088816&amp;value=16621&amp;" TargetMode="External"/><Relationship Id="rId18869" Type="http://schemas.openxmlformats.org/officeDocument/2006/relationships/hyperlink" Target="https://www.daloopa.com/src/125346715" TargetMode="External"/><Relationship Id="rId20066" Type="http://schemas.openxmlformats.org/officeDocument/2006/relationships/hyperlink" Target="https://www.daloopa.com/src/155405741" TargetMode="External"/><Relationship Id="rId177" Type="http://schemas.openxmlformats.org/officeDocument/2006/relationships/hyperlink" Target="https://www.daloopa.com/src/803047" TargetMode="External"/><Relationship Id="rId7877" Type="http://schemas.openxmlformats.org/officeDocument/2006/relationships/hyperlink" Target="https://www.daloopa.com/src/753492" TargetMode="External"/><Relationship Id="rId8928" Type="http://schemas.openxmlformats.org/officeDocument/2006/relationships/hyperlink" Target="https://www.daloopa.com/src/748592" TargetMode="External"/><Relationship Id="rId10858" Type="http://schemas.openxmlformats.org/officeDocument/2006/relationships/hyperlink" Target="https://www.daloopa.com/src/748427" TargetMode="External"/><Relationship Id="rId11909" Type="http://schemas.openxmlformats.org/officeDocument/2006/relationships/hyperlink" Target="https://marketplace.daloopa.com/text-fundamental?id=18449715&amp;value=50000&amp;id=18445274&amp;value=50000&amp;id=18444404&amp;value=50000&amp;" TargetMode="External"/><Relationship Id="rId6479" Type="http://schemas.openxmlformats.org/officeDocument/2006/relationships/hyperlink" Target="https://www.daloopa.com/src/2623057" TargetMode="External"/><Relationship Id="rId12280" Type="http://schemas.openxmlformats.org/officeDocument/2006/relationships/hyperlink" Target="https://www.daloopa.com/src/19675999" TargetMode="External"/><Relationship Id="rId13331" Type="http://schemas.openxmlformats.org/officeDocument/2006/relationships/hyperlink" Target="https://www.daloopa.com/src/38277221" TargetMode="External"/><Relationship Id="rId17952" Type="http://schemas.openxmlformats.org/officeDocument/2006/relationships/hyperlink" Target="https://www.daloopa.com/src/114161108" TargetMode="External"/><Relationship Id="rId6960" Type="http://schemas.openxmlformats.org/officeDocument/2006/relationships/hyperlink" Target="https://www.daloopa.com/src/38159321" TargetMode="External"/><Relationship Id="rId16554" Type="http://schemas.openxmlformats.org/officeDocument/2006/relationships/hyperlink" Target="https://www.daloopa.com/src/87385618" TargetMode="External"/><Relationship Id="rId17605" Type="http://schemas.openxmlformats.org/officeDocument/2006/relationships/hyperlink" Target="https://www.daloopa.com/src/107860274" TargetMode="External"/><Relationship Id="rId311" Type="http://schemas.openxmlformats.org/officeDocument/2006/relationships/hyperlink" Target="https://www.daloopa.com/src/803211" TargetMode="External"/><Relationship Id="rId5562" Type="http://schemas.openxmlformats.org/officeDocument/2006/relationships/hyperlink" Target="https://www.daloopa.com/src/1033680" TargetMode="External"/><Relationship Id="rId6613" Type="http://schemas.openxmlformats.org/officeDocument/2006/relationships/hyperlink" Target="https://www.daloopa.com/src/801107" TargetMode="External"/><Relationship Id="rId15156" Type="http://schemas.openxmlformats.org/officeDocument/2006/relationships/hyperlink" Target="https://www.daloopa.com/src/38429692" TargetMode="External"/><Relationship Id="rId16207" Type="http://schemas.openxmlformats.org/officeDocument/2006/relationships/hyperlink" Target="https://www.daloopa.com/src/82320536" TargetMode="External"/><Relationship Id="rId4164" Type="http://schemas.openxmlformats.org/officeDocument/2006/relationships/hyperlink" Target="https://www.daloopa.com/src/763098" TargetMode="External"/><Relationship Id="rId5215" Type="http://schemas.openxmlformats.org/officeDocument/2006/relationships/hyperlink" Target="https://www.daloopa.com/src/815398" TargetMode="External"/><Relationship Id="rId8785" Type="http://schemas.openxmlformats.org/officeDocument/2006/relationships/hyperlink" Target="https://www.daloopa.com/src/58837779" TargetMode="External"/><Relationship Id="rId9836" Type="http://schemas.openxmlformats.org/officeDocument/2006/relationships/hyperlink" Target="https://www.daloopa.com/src/2623439" TargetMode="External"/><Relationship Id="rId18379" Type="http://schemas.openxmlformats.org/officeDocument/2006/relationships/hyperlink" Target="https://www.daloopa.com/src/87505229" TargetMode="External"/><Relationship Id="rId19777" Type="http://schemas.openxmlformats.org/officeDocument/2006/relationships/hyperlink" Target="https://www.daloopa.com/src/155380662" TargetMode="External"/><Relationship Id="rId7387" Type="http://schemas.openxmlformats.org/officeDocument/2006/relationships/hyperlink" Target="https://www.daloopa.com/src/750703" TargetMode="External"/><Relationship Id="rId8438" Type="http://schemas.openxmlformats.org/officeDocument/2006/relationships/hyperlink" Target="https://www.daloopa.com/src/800273" TargetMode="External"/><Relationship Id="rId11766" Type="http://schemas.openxmlformats.org/officeDocument/2006/relationships/hyperlink" Target="https://www.daloopa.com/src/14826059" TargetMode="External"/><Relationship Id="rId12817" Type="http://schemas.openxmlformats.org/officeDocument/2006/relationships/hyperlink" Target="https://www.daloopa.com/src/38440485" TargetMode="External"/><Relationship Id="rId1825" Type="http://schemas.openxmlformats.org/officeDocument/2006/relationships/hyperlink" Target="https://www.daloopa.com/src/794973" TargetMode="External"/><Relationship Id="rId10368" Type="http://schemas.openxmlformats.org/officeDocument/2006/relationships/hyperlink" Target="https://www.daloopa.com/src/38432034" TargetMode="External"/><Relationship Id="rId11419" Type="http://schemas.openxmlformats.org/officeDocument/2006/relationships/hyperlink" Target="https://www.daloopa.com/src/815162" TargetMode="External"/><Relationship Id="rId14989" Type="http://schemas.openxmlformats.org/officeDocument/2006/relationships/hyperlink" Target="https://www.daloopa.com/src/45569853" TargetMode="External"/><Relationship Id="rId18860" Type="http://schemas.openxmlformats.org/officeDocument/2006/relationships/hyperlink" Target="https://www.daloopa.com/src/125277075" TargetMode="External"/><Relationship Id="rId19911" Type="http://schemas.openxmlformats.org/officeDocument/2006/relationships/hyperlink" Target="https://www.daloopa.com/src/155506706" TargetMode="External"/><Relationship Id="rId3997" Type="http://schemas.openxmlformats.org/officeDocument/2006/relationships/hyperlink" Target="https://www.daloopa.com/src/767181" TargetMode="External"/><Relationship Id="rId11900" Type="http://schemas.openxmlformats.org/officeDocument/2006/relationships/hyperlink" Target="https://www.daloopa.com/document/18378379" TargetMode="External"/><Relationship Id="rId17462" Type="http://schemas.openxmlformats.org/officeDocument/2006/relationships/hyperlink" Target="https://www.daloopa.com/src/107923934" TargetMode="External"/><Relationship Id="rId18513" Type="http://schemas.openxmlformats.org/officeDocument/2006/relationships/hyperlink" Target="https://www.daloopa.com/src/114175051" TargetMode="External"/><Relationship Id="rId2599" Type="http://schemas.openxmlformats.org/officeDocument/2006/relationships/hyperlink" Target="https://www.daloopa.com/src/63130255" TargetMode="External"/><Relationship Id="rId6470" Type="http://schemas.openxmlformats.org/officeDocument/2006/relationships/hyperlink" Target="https://www.daloopa.com/src/800859" TargetMode="External"/><Relationship Id="rId7521" Type="http://schemas.openxmlformats.org/officeDocument/2006/relationships/hyperlink" Target="https://www.daloopa.com/src/748741" TargetMode="External"/><Relationship Id="rId10502" Type="http://schemas.openxmlformats.org/officeDocument/2006/relationships/hyperlink" Target="https://www.daloopa.com/src/38432816" TargetMode="External"/><Relationship Id="rId16064" Type="http://schemas.openxmlformats.org/officeDocument/2006/relationships/hyperlink" Target="https://www.daloopa.com/src/82321864" TargetMode="External"/><Relationship Id="rId17115" Type="http://schemas.openxmlformats.org/officeDocument/2006/relationships/hyperlink" Target="https://www.daloopa.com/src/102509302" TargetMode="External"/><Relationship Id="rId5072" Type="http://schemas.openxmlformats.org/officeDocument/2006/relationships/hyperlink" Target="https://www.daloopa.com/document/23463551" TargetMode="External"/><Relationship Id="rId6123" Type="http://schemas.openxmlformats.org/officeDocument/2006/relationships/hyperlink" Target="https://www.daloopa.com/src/38383783" TargetMode="External"/><Relationship Id="rId9693" Type="http://schemas.openxmlformats.org/officeDocument/2006/relationships/hyperlink" Target="https://www.daloopa.com/src/32451117" TargetMode="External"/><Relationship Id="rId12674" Type="http://schemas.openxmlformats.org/officeDocument/2006/relationships/hyperlink" Target="https://www.daloopa.com/src/19765835" TargetMode="External"/><Relationship Id="rId19287" Type="http://schemas.openxmlformats.org/officeDocument/2006/relationships/hyperlink" Target="https://www.daloopa.com/src/136843041" TargetMode="External"/><Relationship Id="rId1682" Type="http://schemas.openxmlformats.org/officeDocument/2006/relationships/hyperlink" Target="https://www.daloopa.com/src/38171546" TargetMode="External"/><Relationship Id="rId2733" Type="http://schemas.openxmlformats.org/officeDocument/2006/relationships/hyperlink" Target="https://www.daloopa.com/src/767705" TargetMode="External"/><Relationship Id="rId8295" Type="http://schemas.openxmlformats.org/officeDocument/2006/relationships/hyperlink" Target="https://www.daloopa.com/src/63130584" TargetMode="External"/><Relationship Id="rId9346" Type="http://schemas.openxmlformats.org/officeDocument/2006/relationships/hyperlink" Target="https://www.daloopa.com/document/204907" TargetMode="External"/><Relationship Id="rId11276" Type="http://schemas.openxmlformats.org/officeDocument/2006/relationships/hyperlink" Target="https://www.daloopa.com/src/58838388" TargetMode="External"/><Relationship Id="rId12327" Type="http://schemas.openxmlformats.org/officeDocument/2006/relationships/hyperlink" Target="https://www.daloopa.com/src/19675373" TargetMode="External"/><Relationship Id="rId13725" Type="http://schemas.openxmlformats.org/officeDocument/2006/relationships/hyperlink" Target="https://www.daloopa.com/src/65313760" TargetMode="External"/><Relationship Id="rId705" Type="http://schemas.openxmlformats.org/officeDocument/2006/relationships/hyperlink" Target="https://www.daloopa.com/src/38207839" TargetMode="External"/><Relationship Id="rId1335" Type="http://schemas.openxmlformats.org/officeDocument/2006/relationships/hyperlink" Target="https://www.daloopa.com/src/767644" TargetMode="External"/><Relationship Id="rId15897" Type="http://schemas.openxmlformats.org/officeDocument/2006/relationships/hyperlink" Target="https://www.daloopa.com/src/78900066" TargetMode="External"/><Relationship Id="rId16948" Type="http://schemas.openxmlformats.org/officeDocument/2006/relationships/hyperlink" Target="https://www.daloopa.com/src/95057573" TargetMode="External"/><Relationship Id="rId5956" Type="http://schemas.openxmlformats.org/officeDocument/2006/relationships/hyperlink" Target="https://www.daloopa.com/src/800730" TargetMode="External"/><Relationship Id="rId14499" Type="http://schemas.openxmlformats.org/officeDocument/2006/relationships/hyperlink" Target="https://www.daloopa.com/src/38421847" TargetMode="External"/><Relationship Id="rId18370" Type="http://schemas.openxmlformats.org/officeDocument/2006/relationships/hyperlink" Target="https://www.daloopa.com/src/87393818" TargetMode="External"/><Relationship Id="rId19421" Type="http://schemas.openxmlformats.org/officeDocument/2006/relationships/hyperlink" Target="https://www.daloopa.com/src/145263919" TargetMode="External"/><Relationship Id="rId41" Type="http://schemas.openxmlformats.org/officeDocument/2006/relationships/hyperlink" Target="https://www.daloopa.com/document/205118" TargetMode="External"/><Relationship Id="rId4558" Type="http://schemas.openxmlformats.org/officeDocument/2006/relationships/hyperlink" Target="https://www.daloopa.com/src/4744571" TargetMode="External"/><Relationship Id="rId5609" Type="http://schemas.openxmlformats.org/officeDocument/2006/relationships/hyperlink" Target="https://www.daloopa.com/src/1033696" TargetMode="External"/><Relationship Id="rId7031" Type="http://schemas.openxmlformats.org/officeDocument/2006/relationships/hyperlink" Target="https://www.daloopa.com/src/2623642" TargetMode="External"/><Relationship Id="rId11410" Type="http://schemas.openxmlformats.org/officeDocument/2006/relationships/hyperlink" Target="https://www.daloopa.com/src/67048236" TargetMode="External"/><Relationship Id="rId14980" Type="http://schemas.openxmlformats.org/officeDocument/2006/relationships/hyperlink" Target="https://www.daloopa.com/src/38422947" TargetMode="External"/><Relationship Id="rId18023" Type="http://schemas.openxmlformats.org/officeDocument/2006/relationships/hyperlink" Target="https://www.daloopa.com/src/114161689" TargetMode="External"/><Relationship Id="rId10012" Type="http://schemas.openxmlformats.org/officeDocument/2006/relationships/hyperlink" Target="https://www.daloopa.com/src/753858" TargetMode="External"/><Relationship Id="rId13582" Type="http://schemas.openxmlformats.org/officeDocument/2006/relationships/hyperlink" Target="https://www.daloopa.com/src/67090631" TargetMode="External"/><Relationship Id="rId14633" Type="http://schemas.openxmlformats.org/officeDocument/2006/relationships/hyperlink" Target="https://www.daloopa.com/src/63184503" TargetMode="External"/><Relationship Id="rId2590" Type="http://schemas.openxmlformats.org/officeDocument/2006/relationships/hyperlink" Target="https://www.daloopa.com/src/7982247" TargetMode="External"/><Relationship Id="rId3641" Type="http://schemas.openxmlformats.org/officeDocument/2006/relationships/hyperlink" Target="https://www.daloopa.com/src/63130775" TargetMode="External"/><Relationship Id="rId12184" Type="http://schemas.openxmlformats.org/officeDocument/2006/relationships/hyperlink" Target="https://www.daloopa.com/document/10486306" TargetMode="External"/><Relationship Id="rId13235" Type="http://schemas.openxmlformats.org/officeDocument/2006/relationships/hyperlink" Target="https://www.daloopa.com/src/58885688" TargetMode="External"/><Relationship Id="rId562" Type="http://schemas.openxmlformats.org/officeDocument/2006/relationships/hyperlink" Target="https://www.daloopa.com/src/763135" TargetMode="External"/><Relationship Id="rId1192" Type="http://schemas.openxmlformats.org/officeDocument/2006/relationships/hyperlink" Target="https://www.daloopa.com/src/14718939" TargetMode="External"/><Relationship Id="rId2243" Type="http://schemas.openxmlformats.org/officeDocument/2006/relationships/hyperlink" Target="https://www.daloopa.com/src/67090611" TargetMode="External"/><Relationship Id="rId6864" Type="http://schemas.openxmlformats.org/officeDocument/2006/relationships/hyperlink" Target="https://www.daloopa.com/document/23463551" TargetMode="External"/><Relationship Id="rId7915" Type="http://schemas.openxmlformats.org/officeDocument/2006/relationships/hyperlink" Target="https://www.daloopa.com/src/750712" TargetMode="External"/><Relationship Id="rId16458" Type="http://schemas.openxmlformats.org/officeDocument/2006/relationships/hyperlink" Target="https://www.daloopa.com/src/87387330" TargetMode="External"/><Relationship Id="rId17856" Type="http://schemas.openxmlformats.org/officeDocument/2006/relationships/hyperlink" Target="https://www.daloopa.com/src/114154889" TargetMode="External"/><Relationship Id="rId18907" Type="http://schemas.openxmlformats.org/officeDocument/2006/relationships/hyperlink" Target="https://www.daloopa.com/src/125350216" TargetMode="External"/><Relationship Id="rId215" Type="http://schemas.openxmlformats.org/officeDocument/2006/relationships/hyperlink" Target="https://www.daloopa.com/src/803007" TargetMode="External"/><Relationship Id="rId5466" Type="http://schemas.openxmlformats.org/officeDocument/2006/relationships/hyperlink" Target="https://www.daloopa.com/src/1033212" TargetMode="External"/><Relationship Id="rId6517" Type="http://schemas.openxmlformats.org/officeDocument/2006/relationships/hyperlink" Target="https://www.daloopa.com/src/800954" TargetMode="External"/><Relationship Id="rId17509" Type="http://schemas.openxmlformats.org/officeDocument/2006/relationships/hyperlink" Target="https://www.daloopa.com/src/107864008" TargetMode="External"/><Relationship Id="rId4068" Type="http://schemas.openxmlformats.org/officeDocument/2006/relationships/hyperlink" Target="https://www.daloopa.com/src/58838278" TargetMode="External"/><Relationship Id="rId5119" Type="http://schemas.openxmlformats.org/officeDocument/2006/relationships/hyperlink" Target="https://www.daloopa.com/src/815591" TargetMode="External"/><Relationship Id="rId8689" Type="http://schemas.openxmlformats.org/officeDocument/2006/relationships/hyperlink" Target="https://www.daloopa.com/src/49250237" TargetMode="External"/><Relationship Id="rId14490" Type="http://schemas.openxmlformats.org/officeDocument/2006/relationships/hyperlink" Target="https://www.daloopa.com/src/38422506" TargetMode="External"/><Relationship Id="rId15541" Type="http://schemas.openxmlformats.org/officeDocument/2006/relationships/hyperlink" Target="https://www.daloopa.com/src/72219707" TargetMode="External"/><Relationship Id="rId1729" Type="http://schemas.openxmlformats.org/officeDocument/2006/relationships/hyperlink" Target="https://www.daloopa.com/src/58838297" TargetMode="External"/><Relationship Id="rId5600" Type="http://schemas.openxmlformats.org/officeDocument/2006/relationships/hyperlink" Target="https://www.daloopa.com/src/14825143" TargetMode="External"/><Relationship Id="rId13092" Type="http://schemas.openxmlformats.org/officeDocument/2006/relationships/hyperlink" Target="https://www.daloopa.com/src/38441434" TargetMode="External"/><Relationship Id="rId14143" Type="http://schemas.openxmlformats.org/officeDocument/2006/relationships/hyperlink" Target="https://www.daloopa.com/src/19606157" TargetMode="External"/><Relationship Id="rId18764" Type="http://schemas.openxmlformats.org/officeDocument/2006/relationships/hyperlink" Target="https://www.daloopa.com/src/125251781" TargetMode="External"/><Relationship Id="rId19815" Type="http://schemas.openxmlformats.org/officeDocument/2006/relationships/hyperlink" Target="https://www.daloopa.com/src/155380795" TargetMode="External"/><Relationship Id="rId3151" Type="http://schemas.openxmlformats.org/officeDocument/2006/relationships/hyperlink" Target="https://www.daloopa.com/src/765063" TargetMode="External"/><Relationship Id="rId4202" Type="http://schemas.openxmlformats.org/officeDocument/2006/relationships/hyperlink" Target="https://www.daloopa.com/src/810720" TargetMode="External"/><Relationship Id="rId7772" Type="http://schemas.openxmlformats.org/officeDocument/2006/relationships/hyperlink" Target="https://www.daloopa.com/src/799993" TargetMode="External"/><Relationship Id="rId8823" Type="http://schemas.openxmlformats.org/officeDocument/2006/relationships/hyperlink" Target="https://www.daloopa.com/src/748811" TargetMode="External"/><Relationship Id="rId10753" Type="http://schemas.openxmlformats.org/officeDocument/2006/relationships/hyperlink" Target="https://www.daloopa.com/src/38433757" TargetMode="External"/><Relationship Id="rId17366" Type="http://schemas.openxmlformats.org/officeDocument/2006/relationships/hyperlink" Target="https://www.daloopa.com/src/102621532" TargetMode="External"/><Relationship Id="rId18417" Type="http://schemas.openxmlformats.org/officeDocument/2006/relationships/hyperlink" Target="https://www.daloopa.com/src/114156346" TargetMode="External"/><Relationship Id="rId6374" Type="http://schemas.openxmlformats.org/officeDocument/2006/relationships/hyperlink" Target="https://www.daloopa.com/src/800672" TargetMode="External"/><Relationship Id="rId7425" Type="http://schemas.openxmlformats.org/officeDocument/2006/relationships/hyperlink" Target="https://www.daloopa.com/src/754160" TargetMode="External"/><Relationship Id="rId10406" Type="http://schemas.openxmlformats.org/officeDocument/2006/relationships/hyperlink" Target="https://www.daloopa.com/src/38429613" TargetMode="External"/><Relationship Id="rId11804" Type="http://schemas.openxmlformats.org/officeDocument/2006/relationships/hyperlink" Target="https://www.daloopa.com/src/32486922" TargetMode="External"/><Relationship Id="rId17019" Type="http://schemas.openxmlformats.org/officeDocument/2006/relationships/hyperlink" Target="https://www.daloopa.com/src/95189252" TargetMode="External"/><Relationship Id="rId6027" Type="http://schemas.openxmlformats.org/officeDocument/2006/relationships/hyperlink" Target="https://www.daloopa.com/src/38157484" TargetMode="External"/><Relationship Id="rId9597" Type="http://schemas.openxmlformats.org/officeDocument/2006/relationships/hyperlink" Target="https://www.daloopa.com/src/750244" TargetMode="External"/><Relationship Id="rId13976" Type="http://schemas.openxmlformats.org/officeDocument/2006/relationships/hyperlink" Target="https://www.daloopa.com/src/19606881" TargetMode="External"/><Relationship Id="rId1586" Type="http://schemas.openxmlformats.org/officeDocument/2006/relationships/hyperlink" Target="https://www.daloopa.com/src/764752" TargetMode="External"/><Relationship Id="rId2984" Type="http://schemas.openxmlformats.org/officeDocument/2006/relationships/hyperlink" Target="https://www.daloopa.com/src/766284" TargetMode="External"/><Relationship Id="rId8199" Type="http://schemas.openxmlformats.org/officeDocument/2006/relationships/hyperlink" Target="https://www.daloopa.com/src/46661220" TargetMode="External"/><Relationship Id="rId12578" Type="http://schemas.openxmlformats.org/officeDocument/2006/relationships/hyperlink" Target="https://www.daloopa.com/src/19689599" TargetMode="External"/><Relationship Id="rId13629" Type="http://schemas.openxmlformats.org/officeDocument/2006/relationships/hyperlink" Target="https://www.daloopa.com/src/65374117" TargetMode="External"/><Relationship Id="rId15051" Type="http://schemas.openxmlformats.org/officeDocument/2006/relationships/hyperlink" Target="https://www.daloopa.com/src/38424717" TargetMode="External"/><Relationship Id="rId17500" Type="http://schemas.openxmlformats.org/officeDocument/2006/relationships/hyperlink" Target="https://www.daloopa.com/src/107861971" TargetMode="External"/><Relationship Id="rId609" Type="http://schemas.openxmlformats.org/officeDocument/2006/relationships/hyperlink" Target="https://www.daloopa.com/src/7982388" TargetMode="External"/><Relationship Id="rId956" Type="http://schemas.openxmlformats.org/officeDocument/2006/relationships/hyperlink" Target="https://www.daloopa.com/src/21047669" TargetMode="External"/><Relationship Id="rId1239" Type="http://schemas.openxmlformats.org/officeDocument/2006/relationships/hyperlink" Target="https://www.daloopa.com/src/1340379" TargetMode="External"/><Relationship Id="rId2637" Type="http://schemas.openxmlformats.org/officeDocument/2006/relationships/hyperlink" Target="https://www.daloopa.com/src/20996043" TargetMode="External"/><Relationship Id="rId5110" Type="http://schemas.openxmlformats.org/officeDocument/2006/relationships/hyperlink" Target="https://www.daloopa.com/src/58838430" TargetMode="External"/><Relationship Id="rId16102" Type="http://schemas.openxmlformats.org/officeDocument/2006/relationships/hyperlink" Target="https://www.daloopa.com/src/82319284" TargetMode="External"/><Relationship Id="rId19672" Type="http://schemas.openxmlformats.org/officeDocument/2006/relationships/hyperlink" Target="https://www.daloopa.com/src/155385160" TargetMode="External"/><Relationship Id="rId8680" Type="http://schemas.openxmlformats.org/officeDocument/2006/relationships/hyperlink" Target="https://www.daloopa.com/src/765997" TargetMode="External"/><Relationship Id="rId9731" Type="http://schemas.openxmlformats.org/officeDocument/2006/relationships/hyperlink" Target="https://www.daloopa.com/src/20995945" TargetMode="External"/><Relationship Id="rId11661" Type="http://schemas.openxmlformats.org/officeDocument/2006/relationships/hyperlink" Target="https://www.daloopa.com/src/815209" TargetMode="External"/><Relationship Id="rId12712" Type="http://schemas.openxmlformats.org/officeDocument/2006/relationships/hyperlink" Target="https://www.daloopa.com/src/19765994" TargetMode="External"/><Relationship Id="rId18274" Type="http://schemas.openxmlformats.org/officeDocument/2006/relationships/hyperlink" Target="https://www.daloopa.com/src/87510672" TargetMode="External"/><Relationship Id="rId19325" Type="http://schemas.openxmlformats.org/officeDocument/2006/relationships/hyperlink" Target="https://www.daloopa.com/src/145409646" TargetMode="External"/><Relationship Id="rId1720" Type="http://schemas.openxmlformats.org/officeDocument/2006/relationships/hyperlink" Target="https://www.daloopa.com/src/4744523" TargetMode="External"/><Relationship Id="rId7282" Type="http://schemas.openxmlformats.org/officeDocument/2006/relationships/hyperlink" Target="https://www.daloopa.com/src/63184745" TargetMode="External"/><Relationship Id="rId8333" Type="http://schemas.openxmlformats.org/officeDocument/2006/relationships/hyperlink" Target="https://www.daloopa.com/src/800281" TargetMode="External"/><Relationship Id="rId10263" Type="http://schemas.openxmlformats.org/officeDocument/2006/relationships/hyperlink" Target="https://www.daloopa.com/src/65763004" TargetMode="External"/><Relationship Id="rId11314" Type="http://schemas.openxmlformats.org/officeDocument/2006/relationships/hyperlink" Target="https://www.daloopa.com/src/67048233" TargetMode="External"/><Relationship Id="rId14884" Type="http://schemas.openxmlformats.org/officeDocument/2006/relationships/hyperlink" Target="https://www.daloopa.com/src/38422973" TargetMode="External"/><Relationship Id="rId3892" Type="http://schemas.openxmlformats.org/officeDocument/2006/relationships/hyperlink" Target="https://www.daloopa.com/src/58838281" TargetMode="External"/><Relationship Id="rId4943" Type="http://schemas.openxmlformats.org/officeDocument/2006/relationships/hyperlink" Target="https://www.daloopa.com/src/58838424" TargetMode="External"/><Relationship Id="rId13486" Type="http://schemas.openxmlformats.org/officeDocument/2006/relationships/hyperlink" Target="https://www.daloopa.com/src/65312677" TargetMode="External"/><Relationship Id="rId14537" Type="http://schemas.openxmlformats.org/officeDocument/2006/relationships/hyperlink" Target="https://www.daloopa.com/src/38422018" TargetMode="External"/><Relationship Id="rId15935" Type="http://schemas.openxmlformats.org/officeDocument/2006/relationships/hyperlink" Target="https://www.daloopa.com/src/78903509" TargetMode="External"/><Relationship Id="rId2494" Type="http://schemas.openxmlformats.org/officeDocument/2006/relationships/hyperlink" Target="https://www.daloopa.com/src/20177086" TargetMode="External"/><Relationship Id="rId3545" Type="http://schemas.openxmlformats.org/officeDocument/2006/relationships/hyperlink" Target="https://www.daloopa.com/src/810661" TargetMode="External"/><Relationship Id="rId12088" Type="http://schemas.openxmlformats.org/officeDocument/2006/relationships/hyperlink" Target="https://www.daloopa.com/src/19677960" TargetMode="External"/><Relationship Id="rId13139" Type="http://schemas.openxmlformats.org/officeDocument/2006/relationships/hyperlink" Target="https://www.daloopa.com/src/38436846" TargetMode="External"/><Relationship Id="rId17010" Type="http://schemas.openxmlformats.org/officeDocument/2006/relationships/hyperlink" Target="https://www.daloopa.com/src/95084203" TargetMode="External"/><Relationship Id="rId466" Type="http://schemas.openxmlformats.org/officeDocument/2006/relationships/hyperlink" Target="https://www.daloopa.com/src/67047603" TargetMode="External"/><Relationship Id="rId1096" Type="http://schemas.openxmlformats.org/officeDocument/2006/relationships/hyperlink" Target="https://www.daloopa.com/src/18435856" TargetMode="External"/><Relationship Id="rId2147" Type="http://schemas.openxmlformats.org/officeDocument/2006/relationships/hyperlink" Target="https://www.daloopa.com/document/23465099" TargetMode="External"/><Relationship Id="rId19182" Type="http://schemas.openxmlformats.org/officeDocument/2006/relationships/hyperlink" Target="https://www.daloopa.com/src/136733625" TargetMode="External"/><Relationship Id="rId20008" Type="http://schemas.openxmlformats.org/officeDocument/2006/relationships/hyperlink" Target="https://www.daloopa.com/src/155405770" TargetMode="External"/><Relationship Id="rId119" Type="http://schemas.openxmlformats.org/officeDocument/2006/relationships/hyperlink" Target="https://www.daloopa.com/src/53638626" TargetMode="External"/><Relationship Id="rId6768" Type="http://schemas.openxmlformats.org/officeDocument/2006/relationships/hyperlink" Target="https://www.daloopa.com/src/801320" TargetMode="External"/><Relationship Id="rId7819" Type="http://schemas.openxmlformats.org/officeDocument/2006/relationships/hyperlink" Target="https://www.daloopa.com/document/23463551" TargetMode="External"/><Relationship Id="rId8190" Type="http://schemas.openxmlformats.org/officeDocument/2006/relationships/hyperlink" Target="https://www.daloopa.com/src/32451164" TargetMode="External"/><Relationship Id="rId9241" Type="http://schemas.openxmlformats.org/officeDocument/2006/relationships/hyperlink" Target="https://www.daloopa.com/src/67051986" TargetMode="External"/><Relationship Id="rId13620" Type="http://schemas.openxmlformats.org/officeDocument/2006/relationships/hyperlink" Target="https://www.daloopa.com/src/67090372" TargetMode="External"/><Relationship Id="rId11171" Type="http://schemas.openxmlformats.org/officeDocument/2006/relationships/hyperlink" Target="https://www.daloopa.com/src/38385294" TargetMode="External"/><Relationship Id="rId12222" Type="http://schemas.openxmlformats.org/officeDocument/2006/relationships/hyperlink" Target="https://www.daloopa.com/src/19677517" TargetMode="External"/><Relationship Id="rId15792" Type="http://schemas.openxmlformats.org/officeDocument/2006/relationships/hyperlink" Target="https://www.daloopa.com/src/78903356" TargetMode="External"/><Relationship Id="rId16843" Type="http://schemas.openxmlformats.org/officeDocument/2006/relationships/hyperlink" Target="https://www.daloopa.com/src/95069072" TargetMode="External"/><Relationship Id="rId600" Type="http://schemas.openxmlformats.org/officeDocument/2006/relationships/hyperlink" Target="https://www.daloopa.com/src/762944" TargetMode="External"/><Relationship Id="rId1230" Type="http://schemas.openxmlformats.org/officeDocument/2006/relationships/hyperlink" Target="https://www.daloopa.com/src/763459" TargetMode="External"/><Relationship Id="rId5851" Type="http://schemas.openxmlformats.org/officeDocument/2006/relationships/hyperlink" Target="https://www.daloopa.com/src/800749" TargetMode="External"/><Relationship Id="rId6902" Type="http://schemas.openxmlformats.org/officeDocument/2006/relationships/hyperlink" Target="https://www.daloopa.com/src/58837621" TargetMode="External"/><Relationship Id="rId14394" Type="http://schemas.openxmlformats.org/officeDocument/2006/relationships/hyperlink" Target="https://www.daloopa.com/src/45569804" TargetMode="External"/><Relationship Id="rId15445" Type="http://schemas.openxmlformats.org/officeDocument/2006/relationships/hyperlink" Target="https://www.daloopa.com/src/72219215" TargetMode="External"/><Relationship Id="rId4453" Type="http://schemas.openxmlformats.org/officeDocument/2006/relationships/hyperlink" Target="https://www.daloopa.com/src/32451322" TargetMode="External"/><Relationship Id="rId5504" Type="http://schemas.openxmlformats.org/officeDocument/2006/relationships/hyperlink" Target="https://www.daloopa.com/document/23465099" TargetMode="External"/><Relationship Id="rId14047" Type="http://schemas.openxmlformats.org/officeDocument/2006/relationships/hyperlink" Target="https://www.daloopa.com/src/19604308" TargetMode="External"/><Relationship Id="rId18668" Type="http://schemas.openxmlformats.org/officeDocument/2006/relationships/hyperlink" Target="https://www.daloopa.com/src/125254192" TargetMode="External"/><Relationship Id="rId3055" Type="http://schemas.openxmlformats.org/officeDocument/2006/relationships/hyperlink" Target="https://www.daloopa.com/src/768317" TargetMode="External"/><Relationship Id="rId4106" Type="http://schemas.openxmlformats.org/officeDocument/2006/relationships/hyperlink" Target="https://www.daloopa.com/src/58838280" TargetMode="External"/><Relationship Id="rId7676" Type="http://schemas.openxmlformats.org/officeDocument/2006/relationships/hyperlink" Target="https://www.daloopa.com/src/67047016" TargetMode="External"/><Relationship Id="rId8727" Type="http://schemas.openxmlformats.org/officeDocument/2006/relationships/hyperlink" Target="https://www.daloopa.com/src/38465310" TargetMode="External"/><Relationship Id="rId19719" Type="http://schemas.openxmlformats.org/officeDocument/2006/relationships/hyperlink" Target="https://www.daloopa.com/src/155380841" TargetMode="External"/><Relationship Id="rId6278" Type="http://schemas.openxmlformats.org/officeDocument/2006/relationships/hyperlink" Target="https://www.daloopa.com/src/32451018" TargetMode="External"/><Relationship Id="rId7329" Type="http://schemas.openxmlformats.org/officeDocument/2006/relationships/hyperlink" Target="https://www.daloopa.com/src/38508623" TargetMode="External"/><Relationship Id="rId10657" Type="http://schemas.openxmlformats.org/officeDocument/2006/relationships/hyperlink" Target="https://www.daloopa.com/src/38433756" TargetMode="External"/><Relationship Id="rId11708" Type="http://schemas.openxmlformats.org/officeDocument/2006/relationships/hyperlink" Target="https://www.daloopa.com/src/1033922" TargetMode="External"/><Relationship Id="rId13130" Type="http://schemas.openxmlformats.org/officeDocument/2006/relationships/hyperlink" Target="https://marketplace.daloopa.com/text-fundamental?id=38436931&amp;value=455&amp;id=38436919&amp;value=456&amp;id=38436913&amp;value=457&amp;id=38436966&amp;value=457&amp;id=38436897&amp;value=460&amp;id=38436890&amp;value=461&amp;id=38436884&amp;value=463&amp;id=38436976&amp;value=462&amp;id=38436857&amp;value=465&amp;id=38436846&amp;value=467&amp;id=38436828&amp;value=468&amp;id=38437850&amp;value=467&amp;id=38436817&amp;value=471&amp;id=38436809&amp;value=473&amp;id=38436771&amp;value=474&amp;id=38437982&amp;value=474&amp;id=38436285&amp;value=477&amp;id=38436280&amp;value=479&amp;id=38436268&amp;value=481&amp;id=38438040&amp;value=480&amp;id=38436239&amp;value=484&amp;id=38436215&amp;value=486&amp;id=38436187&amp;value=488&amp;id=38438084&amp;value=487&amp;id=38436170&amp;value=491&amp;id=38436130&amp;value=493&amp;id=38436120&amp;value=495&amp;id=38438110&amp;value=494&amp;id=38435201&amp;value=498&amp;id=38435161&amp;value=500&amp;id=38435141&amp;value=501&amp;id=38438157&amp;value=500&amp;id=38435113&amp;value=504&amp;id=38435066&amp;value=505&amp;id=38975286&amp;value=507&amp;id=46751418&amp;value=506&amp;id=53700669&amp;value=509&amp;id=58885687&amp;value=10175&amp;id=63184532&amp;value=10191&amp;id=67090034&amp;value=10189&amp;" TargetMode="External"/><Relationship Id="rId17751" Type="http://schemas.openxmlformats.org/officeDocument/2006/relationships/hyperlink" Target="https://www.daloopa.com/src/107878202" TargetMode="External"/><Relationship Id="rId18802" Type="http://schemas.openxmlformats.org/officeDocument/2006/relationships/hyperlink" Target="https://www.daloopa.com/src/125269740" TargetMode="External"/><Relationship Id="rId110" Type="http://schemas.openxmlformats.org/officeDocument/2006/relationships/hyperlink" Target="https://www.daloopa.com/src/2623820" TargetMode="External"/><Relationship Id="rId2888" Type="http://schemas.openxmlformats.org/officeDocument/2006/relationships/hyperlink" Target="https://www.daloopa.com/src/765839" TargetMode="External"/><Relationship Id="rId3939" Type="http://schemas.openxmlformats.org/officeDocument/2006/relationships/hyperlink" Target="https://www.daloopa.com/src/20995424" TargetMode="External"/><Relationship Id="rId7810" Type="http://schemas.openxmlformats.org/officeDocument/2006/relationships/hyperlink" Target="https://www.daloopa.com/src/800024" TargetMode="External"/><Relationship Id="rId16353" Type="http://schemas.openxmlformats.org/officeDocument/2006/relationships/hyperlink" Target="https://www.daloopa.com/src/82323395" TargetMode="External"/><Relationship Id="rId17404" Type="http://schemas.openxmlformats.org/officeDocument/2006/relationships/hyperlink" Target="https://www.daloopa.com/src/102624107" TargetMode="External"/><Relationship Id="rId5361" Type="http://schemas.openxmlformats.org/officeDocument/2006/relationships/hyperlink" Target="https://www.daloopa.com/src/815401" TargetMode="External"/><Relationship Id="rId6412" Type="http://schemas.openxmlformats.org/officeDocument/2006/relationships/hyperlink" Target="https://www.daloopa.com/src/800990" TargetMode="External"/><Relationship Id="rId9982" Type="http://schemas.openxmlformats.org/officeDocument/2006/relationships/hyperlink" Target="https://www.daloopa.com/src/748274" TargetMode="External"/><Relationship Id="rId12963" Type="http://schemas.openxmlformats.org/officeDocument/2006/relationships/hyperlink" Target="https://www.daloopa.com/src/38442020" TargetMode="External"/><Relationship Id="rId16006" Type="http://schemas.openxmlformats.org/officeDocument/2006/relationships/hyperlink" Target="https://www.daloopa.com/src/78962035" TargetMode="External"/><Relationship Id="rId19576" Type="http://schemas.openxmlformats.org/officeDocument/2006/relationships/hyperlink" Target="https://www.daloopa.com/src/145463071" TargetMode="External"/><Relationship Id="rId1971" Type="http://schemas.openxmlformats.org/officeDocument/2006/relationships/hyperlink" Target="https://www.daloopa.com/src/795187" TargetMode="External"/><Relationship Id="rId5014" Type="http://schemas.openxmlformats.org/officeDocument/2006/relationships/hyperlink" Target="https://www.daloopa.com/src/4744775" TargetMode="External"/><Relationship Id="rId8584" Type="http://schemas.openxmlformats.org/officeDocument/2006/relationships/hyperlink" Target="https://www.daloopa.com/src/767972" TargetMode="External"/><Relationship Id="rId9635" Type="http://schemas.openxmlformats.org/officeDocument/2006/relationships/hyperlink" Target="https://www.daloopa.com/src/748855" TargetMode="External"/><Relationship Id="rId11565" Type="http://schemas.openxmlformats.org/officeDocument/2006/relationships/hyperlink" Target="https://www.daloopa.com/src/815045" TargetMode="External"/><Relationship Id="rId12616" Type="http://schemas.openxmlformats.org/officeDocument/2006/relationships/hyperlink" Target="https://marketplace.daloopa.com/text-fundamental?id=19695910&amp;value=506&amp;id=19695763&amp;value=-111&amp;id=19695707&amp;value=1568&amp;id=19695588&amp;value=3892&amp;id=19695504&amp;value=3806&amp;id=19695228&amp;value=11261&amp;id=19695183&amp;value=13976&amp;id=19694955&amp;value=24178&amp;id=46750863&amp;value=38151&amp;id=67089506&amp;value=-5936&amp;" TargetMode="External"/><Relationship Id="rId18178" Type="http://schemas.openxmlformats.org/officeDocument/2006/relationships/hyperlink" Target="https://www.daloopa.com/src/87423352" TargetMode="External"/><Relationship Id="rId19229" Type="http://schemas.openxmlformats.org/officeDocument/2006/relationships/hyperlink" Target="https://www.daloopa.com/src/136869666" TargetMode="External"/><Relationship Id="rId1624" Type="http://schemas.openxmlformats.org/officeDocument/2006/relationships/hyperlink" Target="https://www.daloopa.com/src/38384458" TargetMode="External"/><Relationship Id="rId7186" Type="http://schemas.openxmlformats.org/officeDocument/2006/relationships/hyperlink" Target="https://www.daloopa.com/src/1340465" TargetMode="External"/><Relationship Id="rId8237" Type="http://schemas.openxmlformats.org/officeDocument/2006/relationships/hyperlink" Target="https://www.daloopa.com/src/38384082" TargetMode="External"/><Relationship Id="rId10167" Type="http://schemas.openxmlformats.org/officeDocument/2006/relationships/hyperlink" Target="https://www.daloopa.com/src/754017" TargetMode="External"/><Relationship Id="rId11218" Type="http://schemas.openxmlformats.org/officeDocument/2006/relationships/hyperlink" Target="https://www.daloopa.com/src/67048235" TargetMode="External"/><Relationship Id="rId3796" Type="http://schemas.openxmlformats.org/officeDocument/2006/relationships/hyperlink" Target="https://www.daloopa.com/src/53638458" TargetMode="External"/><Relationship Id="rId14788" Type="http://schemas.openxmlformats.org/officeDocument/2006/relationships/hyperlink" Target="https://www.daloopa.com/src/38429805" TargetMode="External"/><Relationship Id="rId15839" Type="http://schemas.openxmlformats.org/officeDocument/2006/relationships/hyperlink" Target="https://www.daloopa.com/src/78908062" TargetMode="External"/><Relationship Id="rId17261" Type="http://schemas.openxmlformats.org/officeDocument/2006/relationships/hyperlink" Target="https://www.daloopa.com/src/102530102" TargetMode="External"/><Relationship Id="rId19710" Type="http://schemas.openxmlformats.org/officeDocument/2006/relationships/hyperlink" Target="https://www.daloopa.com/src/155384129" TargetMode="External"/><Relationship Id="rId2398" Type="http://schemas.openxmlformats.org/officeDocument/2006/relationships/hyperlink" Target="https://www.daloopa.com/src/1340416" TargetMode="External"/><Relationship Id="rId3449" Type="http://schemas.openxmlformats.org/officeDocument/2006/relationships/hyperlink" Target="https://www.daloopa.com/src/810677" TargetMode="External"/><Relationship Id="rId4847" Type="http://schemas.openxmlformats.org/officeDocument/2006/relationships/hyperlink" Target="https://www.daloopa.com/src/815284" TargetMode="External"/><Relationship Id="rId7320" Type="http://schemas.openxmlformats.org/officeDocument/2006/relationships/hyperlink" Target="https://www.daloopa.com/src/19647906" TargetMode="External"/><Relationship Id="rId18312" Type="http://schemas.openxmlformats.org/officeDocument/2006/relationships/hyperlink" Target="https://www.daloopa.com/src/87393314" TargetMode="External"/><Relationship Id="rId10301" Type="http://schemas.openxmlformats.org/officeDocument/2006/relationships/hyperlink" Target="https://www.daloopa.com/src/38461413" TargetMode="External"/><Relationship Id="rId13871" Type="http://schemas.openxmlformats.org/officeDocument/2006/relationships/hyperlink" Target="https://www.daloopa.com/src/65315360" TargetMode="External"/><Relationship Id="rId14922" Type="http://schemas.openxmlformats.org/officeDocument/2006/relationships/hyperlink" Target="https://www.daloopa.com/src/38428434" TargetMode="External"/><Relationship Id="rId3930" Type="http://schemas.openxmlformats.org/officeDocument/2006/relationships/hyperlink" Target="https://www.daloopa.com/src/762253" TargetMode="External"/><Relationship Id="rId8094" Type="http://schemas.openxmlformats.org/officeDocument/2006/relationships/hyperlink" Target="https://www.daloopa.com/src/800222" TargetMode="External"/><Relationship Id="rId9492" Type="http://schemas.openxmlformats.org/officeDocument/2006/relationships/hyperlink" Target="https://www.daloopa.com/src/750430" TargetMode="External"/><Relationship Id="rId12473" Type="http://schemas.openxmlformats.org/officeDocument/2006/relationships/hyperlink" Target="https://www.daloopa.com/document/23465099" TargetMode="External"/><Relationship Id="rId13524" Type="http://schemas.openxmlformats.org/officeDocument/2006/relationships/hyperlink" Target="https://www.daloopa.com/src/65312848" TargetMode="External"/><Relationship Id="rId19086" Type="http://schemas.openxmlformats.org/officeDocument/2006/relationships/hyperlink" Target="https://www.daloopa.com/src/136726215" TargetMode="External"/><Relationship Id="rId851" Type="http://schemas.openxmlformats.org/officeDocument/2006/relationships/hyperlink" Target="https://www.daloopa.com/src/18436780" TargetMode="External"/><Relationship Id="rId1481" Type="http://schemas.openxmlformats.org/officeDocument/2006/relationships/hyperlink" Target="https://www.daloopa.com/src/32451199" TargetMode="External"/><Relationship Id="rId2532" Type="http://schemas.openxmlformats.org/officeDocument/2006/relationships/hyperlink" Target="https://www.daloopa.com/src/762168" TargetMode="External"/><Relationship Id="rId9145" Type="http://schemas.openxmlformats.org/officeDocument/2006/relationships/hyperlink" Target="https://www.daloopa.com/src/790261" TargetMode="External"/><Relationship Id="rId11075" Type="http://schemas.openxmlformats.org/officeDocument/2006/relationships/hyperlink" Target="https://www.daloopa.com/src/53638127" TargetMode="External"/><Relationship Id="rId12126" Type="http://schemas.openxmlformats.org/officeDocument/2006/relationships/hyperlink" Target="https://www.daloopa.com/src/19676240" TargetMode="External"/><Relationship Id="rId15696" Type="http://schemas.openxmlformats.org/officeDocument/2006/relationships/hyperlink" Target="https://www.daloopa.com/src/72287921" TargetMode="External"/><Relationship Id="rId16747" Type="http://schemas.openxmlformats.org/officeDocument/2006/relationships/hyperlink" Target="https://www.daloopa.com/src/87503736" TargetMode="External"/><Relationship Id="rId504" Type="http://schemas.openxmlformats.org/officeDocument/2006/relationships/hyperlink" Target="https://marketplace.daloopa.com/text-fundamental?id=763403&amp;value=1276&amp;id=763134&amp;value=4522&amp;id=45569568&amp;value=5798&amp;id=762942&amp;value=4263&amp;id=762600&amp;value=4312&amp;id=762474&amp;value=4248&amp;id=762301&amp;value=4401&amp;id=45569569&amp;value=17224&amp;id=762277&amp;value=4307&amp;id=761735&amp;value=4330&amp;id=1340451&amp;value=4192&amp;id=2623631&amp;value=4363&amp;id=45569570&amp;value=17192&amp;id=4744576&amp;value=4640&amp;id=7982385&amp;value=3774&amp;id=10334478&amp;value=3788&amp;id=14719000&amp;value=4022&amp;id=45569571&amp;value=16224&amp;id=20995367&amp;value=3920&amp;id=32451352&amp;value=4198&amp;id=38384779&amp;value=4269&amp;id=46661852&amp;value=4688&amp;id=46664273&amp;value=17075&amp;id=53638497&amp;value=4591&amp;id=58838236&amp;value=4721&amp;id=63130929&amp;value=4694&amp;id=67047606&amp;value=4957&amp;id=67054483&amp;value=18963&amp;" TargetMode="External"/><Relationship Id="rId1134" Type="http://schemas.openxmlformats.org/officeDocument/2006/relationships/hyperlink" Target="https://www.daloopa.com/src/18435590" TargetMode="External"/><Relationship Id="rId5755" Type="http://schemas.openxmlformats.org/officeDocument/2006/relationships/hyperlink" Target="https://www.daloopa.com/src/38465145" TargetMode="External"/><Relationship Id="rId6806" Type="http://schemas.openxmlformats.org/officeDocument/2006/relationships/hyperlink" Target="https://www.daloopa.com/src/38158760" TargetMode="External"/><Relationship Id="rId14298" Type="http://schemas.openxmlformats.org/officeDocument/2006/relationships/hyperlink" Target="https://www.daloopa.com/src/19605862" TargetMode="External"/><Relationship Id="rId15349" Type="http://schemas.openxmlformats.org/officeDocument/2006/relationships/hyperlink" Target="https://marketplace.daloopa.com/text-fundamental?id=38434254&amp;value=-539&amp;id=38433965&amp;value=-557&amp;id=38433867&amp;value=-537&amp;id=38433795&amp;value=-720&amp;id=38434195&amp;value=4432&amp;id=38433954&amp;value=3955&amp;id=38433846&amp;value=3453&amp;id=38433774&amp;value=3136&amp;id=38434108&amp;value=-3763&amp;id=38433761&amp;value=-3900&amp;id=38433556&amp;value=-4247&amp;id=38433546&amp;value=-4345&amp;id=38434330&amp;value=-2911&amp;id=38433110&amp;value=-3657&amp;id=38433095&amp;value=-3769&amp;id=38433068&amp;value=11916&amp;id=38434411&amp;value=9860&amp;id=38433052&amp;value=8653&amp;id=38433037&amp;value=8535&amp;id=38433026&amp;value=-8496&amp;id=38434541&amp;value=-7686&amp;id=38432994&amp;value=-7899&amp;id=38432984&amp;value=-8665&amp;id=38432968&amp;value=-8255&amp;id=38434622&amp;value=-10066&amp;id=38432955&amp;value=-10280&amp;id=38432910&amp;value=-714&amp;id=38432905&amp;value=-2859&amp;id=38434663&amp;value=-1104&amp;id=38432886&amp;value=-1989&amp;id=38431478&amp;value=6246&amp;id=38974434&amp;value=7575&amp;id=46751365&amp;value=6291&amp;id=53700661&amp;value=11757&amp;id=58942352&amp;value=740&amp;id=63184361&amp;value=6532&amp;id=67090509&amp;value=9718&amp;" TargetMode="External"/><Relationship Id="rId19220" Type="http://schemas.openxmlformats.org/officeDocument/2006/relationships/hyperlink" Target="https://www.daloopa.com/src/136843040" TargetMode="External"/><Relationship Id="rId4357" Type="http://schemas.openxmlformats.org/officeDocument/2006/relationships/hyperlink" Target="https://www.daloopa.com/src/766498" TargetMode="External"/><Relationship Id="rId5408" Type="http://schemas.openxmlformats.org/officeDocument/2006/relationships/hyperlink" Target="https://www.daloopa.com/src/815327" TargetMode="External"/><Relationship Id="rId8978" Type="http://schemas.openxmlformats.org/officeDocument/2006/relationships/hyperlink" Target="https://www.daloopa.com/src/752558" TargetMode="External"/><Relationship Id="rId11959" Type="http://schemas.openxmlformats.org/officeDocument/2006/relationships/hyperlink" Target="https://www.daloopa.com/document/23465099" TargetMode="External"/><Relationship Id="rId15830" Type="http://schemas.openxmlformats.org/officeDocument/2006/relationships/hyperlink" Target="https://www.daloopa.com/src/78908043" TargetMode="External"/><Relationship Id="rId13381" Type="http://schemas.openxmlformats.org/officeDocument/2006/relationships/hyperlink" Target="https://www.daloopa.com/src/65311979" TargetMode="External"/><Relationship Id="rId14432" Type="http://schemas.openxmlformats.org/officeDocument/2006/relationships/hyperlink" Target="https://www.daloopa.com/src/67089038" TargetMode="External"/><Relationship Id="rId361" Type="http://schemas.openxmlformats.org/officeDocument/2006/relationships/hyperlink" Target="https://www.daloopa.com/src/7982543" TargetMode="External"/><Relationship Id="rId2042" Type="http://schemas.openxmlformats.org/officeDocument/2006/relationships/hyperlink" Target="https://www.daloopa.com/src/20996138" TargetMode="External"/><Relationship Id="rId3440" Type="http://schemas.openxmlformats.org/officeDocument/2006/relationships/hyperlink" Target="https://www.daloopa.com/src/767658" TargetMode="External"/><Relationship Id="rId13034" Type="http://schemas.openxmlformats.org/officeDocument/2006/relationships/hyperlink" Target="https://www.daloopa.com/src/38442025" TargetMode="External"/><Relationship Id="rId17655" Type="http://schemas.openxmlformats.org/officeDocument/2006/relationships/hyperlink" Target="https://www.daloopa.com/src/107869295" TargetMode="External"/><Relationship Id="rId18706" Type="http://schemas.openxmlformats.org/officeDocument/2006/relationships/hyperlink" Target="https://www.daloopa.com/src/125264815" TargetMode="External"/><Relationship Id="rId6663" Type="http://schemas.openxmlformats.org/officeDocument/2006/relationships/hyperlink" Target="https://www.daloopa.com/src/801145" TargetMode="External"/><Relationship Id="rId7714" Type="http://schemas.openxmlformats.org/officeDocument/2006/relationships/hyperlink" Target="https://marketplace.daloopa.com/text-fundamental?id=833424&amp;value=2535&amp;id=833420&amp;value=2614&amp;id=833416&amp;value=2635&amp;id=836977&amp;value=2655&amp;id=799992&amp;value=2653&amp;id=799995&amp;value=2677&amp;id=799999&amp;value=3332&amp;id=800004&amp;value=3319&amp;id=800009&amp;value=3491&amp;id=800014&amp;value=3523&amp;id=800019&amp;value=3529&amp;id=800023&amp;value=3759&amp;id=799933&amp;value=3785&amp;id=799930&amp;value=3774&amp;id=799915&amp;value=3815&amp;id=799891&amp;value=3784&amp;id=799882&amp;value=3823&amp;id=799879&amp;value=4254&amp;id=799850&amp;value=13271&amp;id=799842&amp;value=13350&amp;id=799834&amp;value=13388&amp;id=799826&amp;value=13944&amp;id=799823&amp;value=14553&amp;id=799820&amp;value=14548&amp;id=799812&amp;value=14708&amp;id=799798&amp;value=14727&amp;id=1340477&amp;value=14734&amp;id=2623293&amp;value=14754&amp;id=4744415&amp;value=14739&amp;id=7982431&amp;value=14751&amp;id=10333868&amp;value=14960&amp;id=14718871&amp;value=15017&amp;id=20995101&amp;value=15220&amp;id=32451149&amp;value=15350&amp;id=38383954&amp;value=15345&amp;id=46661177&amp;value=15371&amp;id=53638141&amp;value=20229&amp;id=58837930&amp;value=20195&amp;id=63130530&amp;value=20168&amp;id=67047018&amp;value=20288&amp;" TargetMode="External"/><Relationship Id="rId16257" Type="http://schemas.openxmlformats.org/officeDocument/2006/relationships/hyperlink" Target="https://www.daloopa.com/src/82321127" TargetMode="External"/><Relationship Id="rId17308" Type="http://schemas.openxmlformats.org/officeDocument/2006/relationships/hyperlink" Target="https://www.daloopa.com/src/102561392" TargetMode="External"/><Relationship Id="rId5265" Type="http://schemas.openxmlformats.org/officeDocument/2006/relationships/hyperlink" Target="https://www.daloopa.com/src/1340501" TargetMode="External"/><Relationship Id="rId6316" Type="http://schemas.openxmlformats.org/officeDocument/2006/relationships/hyperlink" Target="https://www.daloopa.com/src/800819" TargetMode="External"/><Relationship Id="rId9886" Type="http://schemas.openxmlformats.org/officeDocument/2006/relationships/hyperlink" Target="https://www.daloopa.com/src/753667" TargetMode="External"/><Relationship Id="rId1875" Type="http://schemas.openxmlformats.org/officeDocument/2006/relationships/hyperlink" Target="https://www.daloopa.com/src/795029" TargetMode="External"/><Relationship Id="rId8488" Type="http://schemas.openxmlformats.org/officeDocument/2006/relationships/hyperlink" Target="https://www.daloopa.com/src/800291" TargetMode="External"/><Relationship Id="rId9539" Type="http://schemas.openxmlformats.org/officeDocument/2006/relationships/hyperlink" Target="https://www.daloopa.com/src/752102" TargetMode="External"/><Relationship Id="rId11469" Type="http://schemas.openxmlformats.org/officeDocument/2006/relationships/hyperlink" Target="https://www.daloopa.com/src/815053" TargetMode="External"/><Relationship Id="rId12867" Type="http://schemas.openxmlformats.org/officeDocument/2006/relationships/hyperlink" Target="https://www.daloopa.com/src/38440085" TargetMode="External"/><Relationship Id="rId13918" Type="http://schemas.openxmlformats.org/officeDocument/2006/relationships/hyperlink" Target="https://www.daloopa.com/src/67093571" TargetMode="External"/><Relationship Id="rId15340" Type="http://schemas.openxmlformats.org/officeDocument/2006/relationships/hyperlink" Target="https://www.daloopa.com/src/38434662" TargetMode="External"/><Relationship Id="rId1528" Type="http://schemas.openxmlformats.org/officeDocument/2006/relationships/hyperlink" Target="https://www.daloopa.com/src/53638305" TargetMode="External"/><Relationship Id="rId2926" Type="http://schemas.openxmlformats.org/officeDocument/2006/relationships/hyperlink" Target="https://www.daloopa.com/src/766281" TargetMode="External"/><Relationship Id="rId19961" Type="http://schemas.openxmlformats.org/officeDocument/2006/relationships/hyperlink" Target="https://www.daloopa.com/src/155405803" TargetMode="External"/><Relationship Id="rId4001" Type="http://schemas.openxmlformats.org/officeDocument/2006/relationships/hyperlink" Target="https://www.daloopa.com/src/766122" TargetMode="External"/><Relationship Id="rId11950" Type="http://schemas.openxmlformats.org/officeDocument/2006/relationships/hyperlink" Target="https://www.daloopa.com/src/19673386" TargetMode="External"/><Relationship Id="rId18563" Type="http://schemas.openxmlformats.org/officeDocument/2006/relationships/hyperlink" Target="https://www.daloopa.com/src/114162927" TargetMode="External"/><Relationship Id="rId19614" Type="http://schemas.openxmlformats.org/officeDocument/2006/relationships/hyperlink" Target="https://www.daloopa.com/src/145409608" TargetMode="External"/><Relationship Id="rId6173" Type="http://schemas.openxmlformats.org/officeDocument/2006/relationships/hyperlink" Target="https://www.daloopa.com/src/20995910" TargetMode="External"/><Relationship Id="rId7571" Type="http://schemas.openxmlformats.org/officeDocument/2006/relationships/hyperlink" Target="https://www.daloopa.com/src/750706" TargetMode="External"/><Relationship Id="rId8622" Type="http://schemas.openxmlformats.org/officeDocument/2006/relationships/hyperlink" Target="https://www.daloopa.com/src/765678" TargetMode="External"/><Relationship Id="rId10552" Type="http://schemas.openxmlformats.org/officeDocument/2006/relationships/hyperlink" Target="https://www.daloopa.com/src/38434249" TargetMode="External"/><Relationship Id="rId11603" Type="http://schemas.openxmlformats.org/officeDocument/2006/relationships/hyperlink" Target="https://www.daloopa.com/src/815148" TargetMode="External"/><Relationship Id="rId17165" Type="http://schemas.openxmlformats.org/officeDocument/2006/relationships/hyperlink" Target="https://www.daloopa.com/src/102515455" TargetMode="External"/><Relationship Id="rId18216" Type="http://schemas.openxmlformats.org/officeDocument/2006/relationships/hyperlink" Target="https://www.daloopa.com/src/87423344" TargetMode="External"/><Relationship Id="rId7224" Type="http://schemas.openxmlformats.org/officeDocument/2006/relationships/hyperlink" Target="https://www.daloopa.com/src/38428888" TargetMode="External"/><Relationship Id="rId10205" Type="http://schemas.openxmlformats.org/officeDocument/2006/relationships/hyperlink" Target="https://www.daloopa.com/src/38167256" TargetMode="External"/><Relationship Id="rId13775" Type="http://schemas.openxmlformats.org/officeDocument/2006/relationships/hyperlink" Target="https://www.daloopa.com/src/65313848" TargetMode="External"/><Relationship Id="rId14826" Type="http://schemas.openxmlformats.org/officeDocument/2006/relationships/hyperlink" Target="https://www.daloopa.com/src/38429963" TargetMode="External"/><Relationship Id="rId2783" Type="http://schemas.openxmlformats.org/officeDocument/2006/relationships/hyperlink" Target="https://www.daloopa.com/src/45569642" TargetMode="External"/><Relationship Id="rId3834" Type="http://schemas.openxmlformats.org/officeDocument/2006/relationships/hyperlink" Target="https://www.daloopa.com/src/762553" TargetMode="External"/><Relationship Id="rId9396" Type="http://schemas.openxmlformats.org/officeDocument/2006/relationships/hyperlink" Target="https://www.daloopa.com/src/748600" TargetMode="External"/><Relationship Id="rId12377" Type="http://schemas.openxmlformats.org/officeDocument/2006/relationships/hyperlink" Target="https://www.daloopa.com/src/19673712" TargetMode="External"/><Relationship Id="rId13428" Type="http://schemas.openxmlformats.org/officeDocument/2006/relationships/hyperlink" Target="https://marketplace.daloopa.com/text-fundamental?id=65312619&amp;value=7838&amp;id=65312587&amp;value=5883&amp;id=65312490&amp;value=3966&amp;id=65312474&amp;value=2664&amp;id=67090540&amp;value=9574&amp;" TargetMode="External"/><Relationship Id="rId755" Type="http://schemas.openxmlformats.org/officeDocument/2006/relationships/hyperlink" Target="https://www.daloopa.com/src/2623638" TargetMode="External"/><Relationship Id="rId1385" Type="http://schemas.openxmlformats.org/officeDocument/2006/relationships/hyperlink" Target="https://www.daloopa.com/src/768004" TargetMode="External"/><Relationship Id="rId2436" Type="http://schemas.openxmlformats.org/officeDocument/2006/relationships/hyperlink" Target="https://www.daloopa.com/src/764775" TargetMode="External"/><Relationship Id="rId9049" Type="http://schemas.openxmlformats.org/officeDocument/2006/relationships/hyperlink" Target="https://www.daloopa.com/src/7981982" TargetMode="External"/><Relationship Id="rId16998" Type="http://schemas.openxmlformats.org/officeDocument/2006/relationships/hyperlink" Target="https://www.daloopa.com/src/95084214" TargetMode="External"/><Relationship Id="rId19471" Type="http://schemas.openxmlformats.org/officeDocument/2006/relationships/hyperlink" Target="https://www.daloopa.com/src/145277763" TargetMode="External"/><Relationship Id="rId91" Type="http://schemas.openxmlformats.org/officeDocument/2006/relationships/hyperlink" Target="https://www.daloopa.com/src/802940" TargetMode="External"/><Relationship Id="rId408" Type="http://schemas.openxmlformats.org/officeDocument/2006/relationships/hyperlink" Target="https://www.daloopa.com/src/52242831" TargetMode="External"/><Relationship Id="rId1038" Type="http://schemas.openxmlformats.org/officeDocument/2006/relationships/hyperlink" Target="https://www.daloopa.com/src/21047670" TargetMode="External"/><Relationship Id="rId5659" Type="http://schemas.openxmlformats.org/officeDocument/2006/relationships/hyperlink" Target="https://marketplace.daloopa.com/text-fundamental?id=1033772&amp;value=1863&amp;id=1033769&amp;value=2701&amp;id=1033765&amp;value=1551&amp;id=1033727&amp;value=1971&amp;id=1033715&amp;value=3029&amp;id=1033711&amp;value=4415&amp;id=2750802&amp;value=5106&amp;id=14825360&amp;value=6421&amp;id=46750019&amp;value=9234&amp;id=67088036&amp;value=11565&amp;" TargetMode="External"/><Relationship Id="rId9530" Type="http://schemas.openxmlformats.org/officeDocument/2006/relationships/hyperlink" Target="https://www.daloopa.com/src/753834" TargetMode="External"/><Relationship Id="rId18073" Type="http://schemas.openxmlformats.org/officeDocument/2006/relationships/hyperlink" Target="https://www.daloopa.com/src/114286298" TargetMode="External"/><Relationship Id="rId19124" Type="http://schemas.openxmlformats.org/officeDocument/2006/relationships/hyperlink" Target="https://www.daloopa.com/src/136727315" TargetMode="External"/><Relationship Id="rId7081" Type="http://schemas.openxmlformats.org/officeDocument/2006/relationships/hyperlink" Target="https://www.daloopa.com/src/1096704" TargetMode="External"/><Relationship Id="rId8132" Type="http://schemas.openxmlformats.org/officeDocument/2006/relationships/hyperlink" Target="https://www.daloopa.com/src/800264" TargetMode="External"/><Relationship Id="rId11460" Type="http://schemas.openxmlformats.org/officeDocument/2006/relationships/hyperlink" Target="https://www.daloopa.com/src/815174" TargetMode="External"/><Relationship Id="rId12511" Type="http://schemas.openxmlformats.org/officeDocument/2006/relationships/hyperlink" Target="https://marketplace.daloopa.com/text-fundamental?id=19689866&amp;value=-11&amp;id=19689803&amp;value=-171&amp;id=19689661&amp;value=-31&amp;id=19689597&amp;value=-26&amp;id=19689557&amp;value=5&amp;id=19689125&amp;value=8&amp;id=19688168&amp;value=-190&amp;id=46750811&amp;value=-178&amp;id=67089473&amp;value=-1302&amp;" TargetMode="External"/><Relationship Id="rId10062" Type="http://schemas.openxmlformats.org/officeDocument/2006/relationships/hyperlink" Target="https://www.daloopa.com/src/754109" TargetMode="External"/><Relationship Id="rId11113" Type="http://schemas.openxmlformats.org/officeDocument/2006/relationships/hyperlink" Target="https://www.daloopa.com/src/815141" TargetMode="External"/><Relationship Id="rId14683" Type="http://schemas.openxmlformats.org/officeDocument/2006/relationships/hyperlink" Target="https://www.daloopa.com/src/38402831" TargetMode="External"/><Relationship Id="rId15734" Type="http://schemas.openxmlformats.org/officeDocument/2006/relationships/hyperlink" Target="https://www.daloopa.com/src/78901732" TargetMode="External"/><Relationship Id="rId3691" Type="http://schemas.openxmlformats.org/officeDocument/2006/relationships/hyperlink" Target="https://www.daloopa.com/src/810681" TargetMode="External"/><Relationship Id="rId4742" Type="http://schemas.openxmlformats.org/officeDocument/2006/relationships/hyperlink" Target="https://www.daloopa.com/src/767699" TargetMode="External"/><Relationship Id="rId13285" Type="http://schemas.openxmlformats.org/officeDocument/2006/relationships/hyperlink" Target="https://www.daloopa.com/src/63184460" TargetMode="External"/><Relationship Id="rId14336" Type="http://schemas.openxmlformats.org/officeDocument/2006/relationships/hyperlink" Target="https://www.daloopa.com/src/19629705" TargetMode="External"/><Relationship Id="rId18957" Type="http://schemas.openxmlformats.org/officeDocument/2006/relationships/hyperlink" Target="https://www.daloopa.com/src/125348636" TargetMode="External"/><Relationship Id="rId2293" Type="http://schemas.openxmlformats.org/officeDocument/2006/relationships/hyperlink" Target="https://www.daloopa.com/src/764783" TargetMode="External"/><Relationship Id="rId3344" Type="http://schemas.openxmlformats.org/officeDocument/2006/relationships/hyperlink" Target="https://www.daloopa.com/src/763179" TargetMode="External"/><Relationship Id="rId7965" Type="http://schemas.openxmlformats.org/officeDocument/2006/relationships/hyperlink" Target="https://www.daloopa.com/src/753067" TargetMode="External"/><Relationship Id="rId17559" Type="http://schemas.openxmlformats.org/officeDocument/2006/relationships/hyperlink" Target="https://www.daloopa.com/src/107875605" TargetMode="External"/><Relationship Id="rId265" Type="http://schemas.openxmlformats.org/officeDocument/2006/relationships/hyperlink" Target="https://www.daloopa.com/src/803134" TargetMode="External"/><Relationship Id="rId6567" Type="http://schemas.openxmlformats.org/officeDocument/2006/relationships/hyperlink" Target="https://www.daloopa.com/src/800993" TargetMode="External"/><Relationship Id="rId7618" Type="http://schemas.openxmlformats.org/officeDocument/2006/relationships/hyperlink" Target="https://www.daloopa.com/src/32451048" TargetMode="External"/><Relationship Id="rId10946" Type="http://schemas.openxmlformats.org/officeDocument/2006/relationships/hyperlink" Target="https://www.daloopa.com/src/38167657" TargetMode="External"/><Relationship Id="rId5169" Type="http://schemas.openxmlformats.org/officeDocument/2006/relationships/hyperlink" Target="https://www.daloopa.com/src/815457" TargetMode="External"/><Relationship Id="rId9040" Type="http://schemas.openxmlformats.org/officeDocument/2006/relationships/hyperlink" Target="https://www.daloopa.com/src/749640" TargetMode="External"/><Relationship Id="rId12021" Type="http://schemas.openxmlformats.org/officeDocument/2006/relationships/hyperlink" Target="https://www.daloopa.com/src/19678688" TargetMode="External"/><Relationship Id="rId15591" Type="http://schemas.openxmlformats.org/officeDocument/2006/relationships/hyperlink" Target="https://www.daloopa.com/src/72220324" TargetMode="External"/><Relationship Id="rId16642" Type="http://schemas.openxmlformats.org/officeDocument/2006/relationships/hyperlink" Target="https://www.daloopa.com/src/87514022" TargetMode="External"/><Relationship Id="rId1779" Type="http://schemas.openxmlformats.org/officeDocument/2006/relationships/hyperlink" Target="https://www.daloopa.com/src/795142" TargetMode="External"/><Relationship Id="rId4252" Type="http://schemas.openxmlformats.org/officeDocument/2006/relationships/hyperlink" Target="https://www.daloopa.com/src/810730" TargetMode="External"/><Relationship Id="rId5650" Type="http://schemas.openxmlformats.org/officeDocument/2006/relationships/hyperlink" Target="https://www.daloopa.com/src/1033687" TargetMode="External"/><Relationship Id="rId6701" Type="http://schemas.openxmlformats.org/officeDocument/2006/relationships/hyperlink" Target="https://www.daloopa.com/src/38156727" TargetMode="External"/><Relationship Id="rId14193" Type="http://schemas.openxmlformats.org/officeDocument/2006/relationships/hyperlink" Target="https://www.daloopa.com/src/19606149" TargetMode="External"/><Relationship Id="rId15244" Type="http://schemas.openxmlformats.org/officeDocument/2006/relationships/hyperlink" Target="https://www.daloopa.com/src/38432114" TargetMode="External"/><Relationship Id="rId19865" Type="http://schemas.openxmlformats.org/officeDocument/2006/relationships/hyperlink" Target="https://www.daloopa.com/src/155506687" TargetMode="External"/><Relationship Id="rId5303" Type="http://schemas.openxmlformats.org/officeDocument/2006/relationships/hyperlink" Target="https://www.daloopa.com/src/815488" TargetMode="External"/><Relationship Id="rId8873" Type="http://schemas.openxmlformats.org/officeDocument/2006/relationships/hyperlink" Target="https://www.daloopa.com/src/749347" TargetMode="External"/><Relationship Id="rId9924" Type="http://schemas.openxmlformats.org/officeDocument/2006/relationships/hyperlink" Target="https://www.daloopa.com/src/753668" TargetMode="External"/><Relationship Id="rId11854" Type="http://schemas.openxmlformats.org/officeDocument/2006/relationships/hyperlink" Target="https://www.daloopa.com/src/53700888" TargetMode="External"/><Relationship Id="rId12905" Type="http://schemas.openxmlformats.org/officeDocument/2006/relationships/hyperlink" Target="https://www.daloopa.com/src/38439461" TargetMode="External"/><Relationship Id="rId18467" Type="http://schemas.openxmlformats.org/officeDocument/2006/relationships/hyperlink" Target="https://www.daloopa.com/src/114146147" TargetMode="External"/><Relationship Id="rId19518" Type="http://schemas.openxmlformats.org/officeDocument/2006/relationships/hyperlink" Target="https://www.daloopa.com/src/145264481" TargetMode="External"/><Relationship Id="rId1913" Type="http://schemas.openxmlformats.org/officeDocument/2006/relationships/hyperlink" Target="https://www.daloopa.com/src/795264" TargetMode="External"/><Relationship Id="rId7475" Type="http://schemas.openxmlformats.org/officeDocument/2006/relationships/hyperlink" Target="https://www.daloopa.com/document/23463551" TargetMode="External"/><Relationship Id="rId8526" Type="http://schemas.openxmlformats.org/officeDocument/2006/relationships/hyperlink" Target="https://www.daloopa.com/src/800593" TargetMode="External"/><Relationship Id="rId10456" Type="http://schemas.openxmlformats.org/officeDocument/2006/relationships/hyperlink" Target="https://www.daloopa.com/src/38431824" TargetMode="External"/><Relationship Id="rId11507" Type="http://schemas.openxmlformats.org/officeDocument/2006/relationships/hyperlink" Target="https://www.daloopa.com/src/815110" TargetMode="External"/><Relationship Id="rId17069" Type="http://schemas.openxmlformats.org/officeDocument/2006/relationships/hyperlink" Target="https://www.daloopa.com/src/95202992" TargetMode="External"/><Relationship Id="rId6077" Type="http://schemas.openxmlformats.org/officeDocument/2006/relationships/hyperlink" Target="https://www.daloopa.com/src/38157939" TargetMode="External"/><Relationship Id="rId7128" Type="http://schemas.openxmlformats.org/officeDocument/2006/relationships/hyperlink" Target="https://www.daloopa.com/src/1096673" TargetMode="External"/><Relationship Id="rId10109" Type="http://schemas.openxmlformats.org/officeDocument/2006/relationships/hyperlink" Target="https://www.daloopa.com/src/46664809" TargetMode="External"/><Relationship Id="rId13679" Type="http://schemas.openxmlformats.org/officeDocument/2006/relationships/hyperlink" Target="https://www.daloopa.com/src/65313470" TargetMode="External"/><Relationship Id="rId17550" Type="http://schemas.openxmlformats.org/officeDocument/2006/relationships/hyperlink" Target="https://www.daloopa.com/src/107859736" TargetMode="External"/><Relationship Id="rId2687" Type="http://schemas.openxmlformats.org/officeDocument/2006/relationships/hyperlink" Target="https://www.daloopa.com/src/20996045" TargetMode="External"/><Relationship Id="rId3738" Type="http://schemas.openxmlformats.org/officeDocument/2006/relationships/hyperlink" Target="https://www.daloopa.com/src/762888" TargetMode="External"/><Relationship Id="rId16152" Type="http://schemas.openxmlformats.org/officeDocument/2006/relationships/hyperlink" Target="https://www.daloopa.com/src/82318258" TargetMode="External"/><Relationship Id="rId17203" Type="http://schemas.openxmlformats.org/officeDocument/2006/relationships/hyperlink" Target="https://www.daloopa.com/src/102520278" TargetMode="External"/><Relationship Id="rId18601" Type="http://schemas.openxmlformats.org/officeDocument/2006/relationships/hyperlink" Target="https://www.daloopa.com/src/114163071" TargetMode="External"/><Relationship Id="rId659" Type="http://schemas.openxmlformats.org/officeDocument/2006/relationships/hyperlink" Target="https://www.daloopa.com/src/38207955" TargetMode="External"/><Relationship Id="rId1289" Type="http://schemas.openxmlformats.org/officeDocument/2006/relationships/hyperlink" Target="https://www.daloopa.com/src/766011" TargetMode="External"/><Relationship Id="rId5160" Type="http://schemas.openxmlformats.org/officeDocument/2006/relationships/hyperlink" Target="https://www.daloopa.com/src/815606" TargetMode="External"/><Relationship Id="rId6211" Type="http://schemas.openxmlformats.org/officeDocument/2006/relationships/hyperlink" Target="https://www.daloopa.com/src/800854" TargetMode="External"/><Relationship Id="rId8383" Type="http://schemas.openxmlformats.org/officeDocument/2006/relationships/hyperlink" Target="https://www.daloopa.com/src/800296" TargetMode="External"/><Relationship Id="rId9781" Type="http://schemas.openxmlformats.org/officeDocument/2006/relationships/hyperlink" Target="https://www.daloopa.com/src/750976" TargetMode="External"/><Relationship Id="rId12762" Type="http://schemas.openxmlformats.org/officeDocument/2006/relationships/hyperlink" Target="https://www.daloopa.com/src/38439996" TargetMode="External"/><Relationship Id="rId13813" Type="http://schemas.openxmlformats.org/officeDocument/2006/relationships/hyperlink" Target="https://www.daloopa.com/src/65315411" TargetMode="External"/><Relationship Id="rId19375" Type="http://schemas.openxmlformats.org/officeDocument/2006/relationships/hyperlink" Target="https://www.daloopa.com/src/145264408" TargetMode="External"/><Relationship Id="rId1770" Type="http://schemas.openxmlformats.org/officeDocument/2006/relationships/hyperlink" Target="https://www.daloopa.com/src/795260" TargetMode="External"/><Relationship Id="rId2821" Type="http://schemas.openxmlformats.org/officeDocument/2006/relationships/hyperlink" Target="https://marketplace.daloopa.com/text-fundamental?id=768402&amp;value=0.67&amp;id=768255&amp;value=0.67&amp;id=768110&amp;value=0.67&amp;id=767949&amp;value=0.67&amp;id=767710&amp;value=0.67&amp;id=767593&amp;value=0.68&amp;id=767234&amp;value=0.68&amp;id=767124&amp;value=0.69&amp;id=766742&amp;value=0.77&amp;id=810515&amp;value=0.77&amp;id=766240&amp;value=0.78&amp;id=765978&amp;value=0.79&amp;id=765836&amp;value=0.8&amp;id=765618&amp;value=0.8&amp;id=765318&amp;value=0.81&amp;id=764566&amp;value=0.81&amp;" TargetMode="External"/><Relationship Id="rId8036" Type="http://schemas.openxmlformats.org/officeDocument/2006/relationships/hyperlink" Target="https://www.daloopa.com/src/752346" TargetMode="External"/><Relationship Id="rId9434" Type="http://schemas.openxmlformats.org/officeDocument/2006/relationships/hyperlink" Target="https://www.daloopa.com/src/752571" TargetMode="External"/><Relationship Id="rId11364" Type="http://schemas.openxmlformats.org/officeDocument/2006/relationships/hyperlink" Target="https://www.daloopa.com/src/46662254" TargetMode="External"/><Relationship Id="rId12415" Type="http://schemas.openxmlformats.org/officeDocument/2006/relationships/hyperlink" Target="https://www.daloopa.com/src/19675657" TargetMode="External"/><Relationship Id="rId15985" Type="http://schemas.openxmlformats.org/officeDocument/2006/relationships/hyperlink" Target="https://www.daloopa.com/src/78962339" TargetMode="External"/><Relationship Id="rId19028" Type="http://schemas.openxmlformats.org/officeDocument/2006/relationships/hyperlink" Target="https://www.daloopa.com/src/136727095" TargetMode="External"/><Relationship Id="rId1423" Type="http://schemas.openxmlformats.org/officeDocument/2006/relationships/hyperlink" Target="https://www.daloopa.com/src/38169962" TargetMode="External"/><Relationship Id="rId4993" Type="http://schemas.openxmlformats.org/officeDocument/2006/relationships/hyperlink" Target="https://www.daloopa.com/src/45569750" TargetMode="External"/><Relationship Id="rId11017" Type="http://schemas.openxmlformats.org/officeDocument/2006/relationships/hyperlink" Target="https://www.daloopa.com/src/38167782" TargetMode="External"/><Relationship Id="rId14587" Type="http://schemas.openxmlformats.org/officeDocument/2006/relationships/hyperlink" Target="https://www.daloopa.com/src/38370039" TargetMode="External"/><Relationship Id="rId15638" Type="http://schemas.openxmlformats.org/officeDocument/2006/relationships/hyperlink" Target="https://www.daloopa.com/src/72286999" TargetMode="External"/><Relationship Id="rId3595" Type="http://schemas.openxmlformats.org/officeDocument/2006/relationships/hyperlink" Target="https://marketplace.daloopa.com/text-fundamental?id=810712&amp;value=0.047&amp;id=810707&amp;value=0.051&amp;id=810702&amp;value=0.05&amp;id=810697&amp;value=0.051&amp;" TargetMode="External"/><Relationship Id="rId4646" Type="http://schemas.openxmlformats.org/officeDocument/2006/relationships/hyperlink" Target="https://www.daloopa.com/src/767187" TargetMode="External"/><Relationship Id="rId13189" Type="http://schemas.openxmlformats.org/officeDocument/2006/relationships/hyperlink" Target="https://www.daloopa.com/src/38436122" TargetMode="External"/><Relationship Id="rId17060" Type="http://schemas.openxmlformats.org/officeDocument/2006/relationships/hyperlink" Target="https://www.daloopa.com/src/95203594" TargetMode="External"/><Relationship Id="rId18111" Type="http://schemas.openxmlformats.org/officeDocument/2006/relationships/hyperlink" Target="https://www.daloopa.com/src/114281986" TargetMode="External"/><Relationship Id="rId2197" Type="http://schemas.openxmlformats.org/officeDocument/2006/relationships/hyperlink" Target="https://www.daloopa.com/src/66097455" TargetMode="External"/><Relationship Id="rId3248" Type="http://schemas.openxmlformats.org/officeDocument/2006/relationships/hyperlink" Target="https://www.daloopa.com/src/32451372" TargetMode="External"/><Relationship Id="rId7869" Type="http://schemas.openxmlformats.org/officeDocument/2006/relationships/hyperlink" Target="https://www.daloopa.com/src/72471195" TargetMode="External"/><Relationship Id="rId10100" Type="http://schemas.openxmlformats.org/officeDocument/2006/relationships/hyperlink" Target="https://www.daloopa.com/src/67046945" TargetMode="External"/><Relationship Id="rId20058" Type="http://schemas.openxmlformats.org/officeDocument/2006/relationships/hyperlink" Target="https://www.daloopa.com/src/155392027" TargetMode="External"/><Relationship Id="rId169" Type="http://schemas.openxmlformats.org/officeDocument/2006/relationships/hyperlink" Target="https://www.daloopa.com/src/803024" TargetMode="External"/><Relationship Id="rId9291" Type="http://schemas.openxmlformats.org/officeDocument/2006/relationships/hyperlink" Target="https://www.daloopa.com/src/14719114" TargetMode="External"/><Relationship Id="rId13670" Type="http://schemas.openxmlformats.org/officeDocument/2006/relationships/hyperlink" Target="https://www.daloopa.com/src/65313319" TargetMode="External"/><Relationship Id="rId14721" Type="http://schemas.openxmlformats.org/officeDocument/2006/relationships/hyperlink" Target="https://www.daloopa.com/src/38421669" TargetMode="External"/><Relationship Id="rId650" Type="http://schemas.openxmlformats.org/officeDocument/2006/relationships/hyperlink" Target="https://www.daloopa.com/src/45569577" TargetMode="External"/><Relationship Id="rId1280" Type="http://schemas.openxmlformats.org/officeDocument/2006/relationships/hyperlink" Target="https://www.daloopa.com/src/768818" TargetMode="External"/><Relationship Id="rId2331" Type="http://schemas.openxmlformats.org/officeDocument/2006/relationships/hyperlink" Target="https://www.daloopa.com/src/767821" TargetMode="External"/><Relationship Id="rId12272" Type="http://schemas.openxmlformats.org/officeDocument/2006/relationships/hyperlink" Target="https://www.daloopa.com/src/19677691" TargetMode="External"/><Relationship Id="rId13323" Type="http://schemas.openxmlformats.org/officeDocument/2006/relationships/hyperlink" Target="https://www.daloopa.com/src/38276511" TargetMode="External"/><Relationship Id="rId16893" Type="http://schemas.openxmlformats.org/officeDocument/2006/relationships/hyperlink" Target="https://www.daloopa.com/src/95055272" TargetMode="External"/><Relationship Id="rId17944" Type="http://schemas.openxmlformats.org/officeDocument/2006/relationships/hyperlink" Target="https://www.daloopa.com/src/114146075" TargetMode="External"/><Relationship Id="rId303" Type="http://schemas.openxmlformats.org/officeDocument/2006/relationships/hyperlink" Target="https://www.daloopa.com/src/803203" TargetMode="External"/><Relationship Id="rId6952" Type="http://schemas.openxmlformats.org/officeDocument/2006/relationships/hyperlink" Target="https://www.daloopa.com/src/46661537" TargetMode="External"/><Relationship Id="rId15495" Type="http://schemas.openxmlformats.org/officeDocument/2006/relationships/hyperlink" Target="https://www.daloopa.com/src/72218585" TargetMode="External"/><Relationship Id="rId16546" Type="http://schemas.openxmlformats.org/officeDocument/2006/relationships/hyperlink" Target="https://www.daloopa.com/src/87385742" TargetMode="External"/><Relationship Id="rId5554" Type="http://schemas.openxmlformats.org/officeDocument/2006/relationships/hyperlink" Target="https://www.daloopa.com/src/1033654" TargetMode="External"/><Relationship Id="rId6605" Type="http://schemas.openxmlformats.org/officeDocument/2006/relationships/hyperlink" Target="https://www.daloopa.com/src/67051532" TargetMode="External"/><Relationship Id="rId14097" Type="http://schemas.openxmlformats.org/officeDocument/2006/relationships/hyperlink" Target="https://www.daloopa.com/src/19606147" TargetMode="External"/><Relationship Id="rId15148" Type="http://schemas.openxmlformats.org/officeDocument/2006/relationships/hyperlink" Target="https://marketplace.daloopa.com/text-fundamental?id=38430222&amp;value=-4995&amp;id=38430192&amp;value=-5820&amp;id=38429995&amp;value=-6514&amp;id=38430755&amp;value=-4276&amp;id=38429961&amp;value=-4250&amp;id=38429802&amp;value=-3560&amp;id=38429692&amp;value=-3444&amp;id=38430679&amp;value=-5065&amp;id=38429683&amp;value=-5989&amp;id=38429666&amp;value=-6634&amp;id=38429652&amp;value=-7065&amp;id=38430641&amp;value=-6450&amp;id=38429646&amp;value=-5296&amp;id=38429611&amp;value=-6360&amp;id=38429562&amp;value=-7552&amp;id=38430605&amp;value=-9876&amp;id=38429546&amp;value=-10798&amp;id=38429513&amp;value=-13410&amp;id=38429498&amp;value=-29961&amp;id=38430591&amp;value=-27819&amp;id=38429476&amp;value=-26265&amp;id=38429454&amp;value=-23684&amp;id=38429423&amp;value=-10778&amp;id=38430568&amp;value=-12369&amp;id=38429385&amp;value=-19959&amp;id=38429360&amp;value=-24816&amp;id=38429307&amp;value=-24317&amp;id=38430539&amp;value=-24281&amp;id=38429286&amp;value=-25053&amp;id=38429265&amp;value=-35308&amp;id=38429216&amp;value=-46110&amp;id=38430501&amp;value=-59611&amp;id=38429193&amp;value=-59383&amp;id=38429148&amp;value=-63659&amp;id=38974105&amp;value=-62611&amp;id=46750954&amp;value=-58154&amp;id=53700592&amp;value=-48582&amp;id=58884979&amp;value=-38580&amp;id=63184257&amp;value=-39360&amp;id=67086804&amp;value=-37601&amp;" TargetMode="External"/><Relationship Id="rId19769" Type="http://schemas.openxmlformats.org/officeDocument/2006/relationships/hyperlink" Target="https://www.daloopa.com/src/155380686" TargetMode="External"/><Relationship Id="rId4156" Type="http://schemas.openxmlformats.org/officeDocument/2006/relationships/hyperlink" Target="https://www.daloopa.com/src/765919" TargetMode="External"/><Relationship Id="rId5207" Type="http://schemas.openxmlformats.org/officeDocument/2006/relationships/hyperlink" Target="https://www.daloopa.com/src/815511" TargetMode="External"/><Relationship Id="rId8777" Type="http://schemas.openxmlformats.org/officeDocument/2006/relationships/hyperlink" Target="https://www.daloopa.com/src/7981977" TargetMode="External"/><Relationship Id="rId9828" Type="http://schemas.openxmlformats.org/officeDocument/2006/relationships/hyperlink" Target="https://www.daloopa.com/src/750259" TargetMode="External"/><Relationship Id="rId11758" Type="http://schemas.openxmlformats.org/officeDocument/2006/relationships/hyperlink" Target="https://www.daloopa.com/document/23465099" TargetMode="External"/><Relationship Id="rId1817" Type="http://schemas.openxmlformats.org/officeDocument/2006/relationships/hyperlink" Target="https://www.daloopa.com/src/795152" TargetMode="External"/><Relationship Id="rId7379" Type="http://schemas.openxmlformats.org/officeDocument/2006/relationships/hyperlink" Target="https://www.daloopa.com/src/753043" TargetMode="External"/><Relationship Id="rId12809" Type="http://schemas.openxmlformats.org/officeDocument/2006/relationships/hyperlink" Target="https://www.daloopa.com/src/38439391" TargetMode="External"/><Relationship Id="rId13180" Type="http://schemas.openxmlformats.org/officeDocument/2006/relationships/hyperlink" Target="https://www.daloopa.com/src/38436773" TargetMode="External"/><Relationship Id="rId14231" Type="http://schemas.openxmlformats.org/officeDocument/2006/relationships/hyperlink" Target="https://www.daloopa.com/src/19608595" TargetMode="External"/><Relationship Id="rId18852" Type="http://schemas.openxmlformats.org/officeDocument/2006/relationships/hyperlink" Target="https://www.daloopa.com/src/125275303" TargetMode="External"/><Relationship Id="rId19903" Type="http://schemas.openxmlformats.org/officeDocument/2006/relationships/hyperlink" Target="https://www.daloopa.com/src/155506685" TargetMode="External"/><Relationship Id="rId160" Type="http://schemas.openxmlformats.org/officeDocument/2006/relationships/hyperlink" Target="https://www.daloopa.com/src/46662071" TargetMode="External"/><Relationship Id="rId3989" Type="http://schemas.openxmlformats.org/officeDocument/2006/relationships/hyperlink" Target="https://marketplace.daloopa.com/text-fundamental?id=768368&amp;value=0.43&amp;id=810529&amp;value=0.42&amp;id=768074&amp;value=0.41&amp;id=767920&amp;value=0.4&amp;id=767672&amp;value=0.4&amp;id=767514&amp;value=0.39&amp;id=767181&amp;value=0.39&amp;id=767027&amp;value=0.38&amp;id=766649&amp;value=0.36&amp;id=766480&amp;value=0.35&amp;id=766122&amp;value=0.34&amp;id=765916&amp;value=0.33&amp;" TargetMode="External"/><Relationship Id="rId6462" Type="http://schemas.openxmlformats.org/officeDocument/2006/relationships/hyperlink" Target="https://www.daloopa.com/src/801010" TargetMode="External"/><Relationship Id="rId7860" Type="http://schemas.openxmlformats.org/officeDocument/2006/relationships/hyperlink" Target="https://www.daloopa.com/src/800091" TargetMode="External"/><Relationship Id="rId8911" Type="http://schemas.openxmlformats.org/officeDocument/2006/relationships/hyperlink" Target="https://www.daloopa.com/src/753082" TargetMode="External"/><Relationship Id="rId10841" Type="http://schemas.openxmlformats.org/officeDocument/2006/relationships/hyperlink" Target="https://www.daloopa.com/src/10333850" TargetMode="External"/><Relationship Id="rId16056" Type="http://schemas.openxmlformats.org/officeDocument/2006/relationships/hyperlink" Target="https://www.daloopa.com/src/82321870" TargetMode="External"/><Relationship Id="rId17454" Type="http://schemas.openxmlformats.org/officeDocument/2006/relationships/hyperlink" Target="https://www.daloopa.com/src/107863134" TargetMode="External"/><Relationship Id="rId18505" Type="http://schemas.openxmlformats.org/officeDocument/2006/relationships/hyperlink" Target="https://www.daloopa.com/src/114175043" TargetMode="External"/><Relationship Id="rId5064" Type="http://schemas.openxmlformats.org/officeDocument/2006/relationships/hyperlink" Target="https://www.daloopa.com/src/32451674" TargetMode="External"/><Relationship Id="rId6115" Type="http://schemas.openxmlformats.org/officeDocument/2006/relationships/hyperlink" Target="https://www.daloopa.com/src/1340309" TargetMode="External"/><Relationship Id="rId7513" Type="http://schemas.openxmlformats.org/officeDocument/2006/relationships/hyperlink" Target="https://www.daloopa.com/src/58837706" TargetMode="External"/><Relationship Id="rId17107" Type="http://schemas.openxmlformats.org/officeDocument/2006/relationships/hyperlink" Target="https://www.daloopa.com/src/95194192" TargetMode="External"/><Relationship Id="rId9685" Type="http://schemas.openxmlformats.org/officeDocument/2006/relationships/hyperlink" Target="https://www.daloopa.com/src/748242" TargetMode="External"/><Relationship Id="rId12666" Type="http://schemas.openxmlformats.org/officeDocument/2006/relationships/hyperlink" Target="https://marketplace.daloopa.com/text-fundamental?id=19766687&amp;value=-84&amp;id=19766404&amp;value=-85&amp;id=19766390&amp;value=-99&amp;id=19766096&amp;value=-119&amp;id=19766028&amp;value=-220&amp;id=19765997&amp;value=-419&amp;id=19765835&amp;value=-466&amp;id=19765756&amp;value=-639&amp;id=46750938&amp;value=-1136&amp;id=67089575&amp;value=-1006&amp;" TargetMode="External"/><Relationship Id="rId13717" Type="http://schemas.openxmlformats.org/officeDocument/2006/relationships/hyperlink" Target="https://www.daloopa.com/src/65313862" TargetMode="External"/><Relationship Id="rId19279" Type="http://schemas.openxmlformats.org/officeDocument/2006/relationships/hyperlink" Target="https://www.daloopa.com/src/136734074" TargetMode="External"/><Relationship Id="rId1674" Type="http://schemas.openxmlformats.org/officeDocument/2006/relationships/hyperlink" Target="https://www.daloopa.com/src/38384891" TargetMode="External"/><Relationship Id="rId2725" Type="http://schemas.openxmlformats.org/officeDocument/2006/relationships/hyperlink" Target="https://www.daloopa.com/src/45569638" TargetMode="External"/><Relationship Id="rId8287" Type="http://schemas.openxmlformats.org/officeDocument/2006/relationships/hyperlink" Target="https://www.daloopa.com/src/10333922" TargetMode="External"/><Relationship Id="rId9338" Type="http://schemas.openxmlformats.org/officeDocument/2006/relationships/hyperlink" Target="https://www.daloopa.com/src/38161966" TargetMode="External"/><Relationship Id="rId11268" Type="http://schemas.openxmlformats.org/officeDocument/2006/relationships/hyperlink" Target="https://www.daloopa.com/src/7982528" TargetMode="External"/><Relationship Id="rId12319" Type="http://schemas.openxmlformats.org/officeDocument/2006/relationships/hyperlink" Target="https://www.daloopa.com/src/19676379" TargetMode="External"/><Relationship Id="rId15889" Type="http://schemas.openxmlformats.org/officeDocument/2006/relationships/hyperlink" Target="https://www.daloopa.com/src/78900033" TargetMode="External"/><Relationship Id="rId19760" Type="http://schemas.openxmlformats.org/officeDocument/2006/relationships/hyperlink" Target="https://www.daloopa.com/src/155380719" TargetMode="External"/><Relationship Id="rId1327" Type="http://schemas.openxmlformats.org/officeDocument/2006/relationships/hyperlink" Target="https://www.daloopa.com/src/46664831" TargetMode="External"/><Relationship Id="rId4897" Type="http://schemas.openxmlformats.org/officeDocument/2006/relationships/hyperlink" Target="https://www.daloopa.com/src/32451676" TargetMode="External"/><Relationship Id="rId5948" Type="http://schemas.openxmlformats.org/officeDocument/2006/relationships/hyperlink" Target="https://www.daloopa.com/src/800905" TargetMode="External"/><Relationship Id="rId18362" Type="http://schemas.openxmlformats.org/officeDocument/2006/relationships/hyperlink" Target="https://www.daloopa.com/src/87506338" TargetMode="External"/><Relationship Id="rId19413" Type="http://schemas.openxmlformats.org/officeDocument/2006/relationships/hyperlink" Target="https://www.daloopa.com/src/145409545" TargetMode="External"/><Relationship Id="rId33" Type="http://schemas.openxmlformats.org/officeDocument/2006/relationships/hyperlink" Target="https://www.daloopa.com/document/20007252" TargetMode="External"/><Relationship Id="rId3499" Type="http://schemas.openxmlformats.org/officeDocument/2006/relationships/hyperlink" Target="https://www.daloopa.com/src/765904" TargetMode="External"/><Relationship Id="rId7370" Type="http://schemas.openxmlformats.org/officeDocument/2006/relationships/hyperlink" Target="https://marketplace.daloopa.com/text-fundamental?id=754225&amp;value=4481&amp;id=754159&amp;value=3704&amp;id=753948&amp;value=3872&amp;id=753743&amp;value=8658&amp;id=753592&amp;value=5074&amp;id=753465&amp;value=5057&amp;id=753298&amp;value=5258&amp;id=753043&amp;value=14557&amp;id=752872&amp;value=10237&amp;id=752685&amp;value=10269&amp;id=752495&amp;value=10709&amp;id=752291&amp;value=15890&amp;id=752013&amp;value=12470&amp;id=751577&amp;value=12521&amp;id=751288&amp;value=13656&amp;id=750703&amp;value=19334&amp;id=750485&amp;value=15440&amp;id=750345&amp;value=13203&amp;id=750110&amp;value=12767&amp;id=749805&amp;value=20522&amp;id=749563&amp;value=16676&amp;id=749240&amp;value=19823&amp;id=749003&amp;value=20425&amp;id=748739&amp;value=31750&amp;id=748509&amp;value=23115&amp;id=748168&amp;value=22616&amp;id=1340322&amp;value=23255&amp;id=2623169&amp;value=36092&amp;id=4744403&amp;value=27201&amp;id=7981655&amp;value=37466&amp;id=10333575&amp;value=29930&amp;id=14718763&amp;value=42122&amp;id=20995116&amp;value=33834&amp;id=32451049&amp;value=40380&amp;id=38383790&amp;value=29944&amp;id=46660944&amp;value=36220&amp;id=53637889&amp;value=36393&amp;id=58837704&amp;value=37478&amp;id=63130409&amp;value=34947&amp;id=67046524&amp;value=53888&amp;" TargetMode="External"/><Relationship Id="rId8421" Type="http://schemas.openxmlformats.org/officeDocument/2006/relationships/hyperlink" Target="https://www.daloopa.com/src/800418" TargetMode="External"/><Relationship Id="rId12800" Type="http://schemas.openxmlformats.org/officeDocument/2006/relationships/hyperlink" Target="https://www.daloopa.com/src/67090273" TargetMode="External"/><Relationship Id="rId18015" Type="http://schemas.openxmlformats.org/officeDocument/2006/relationships/hyperlink" Target="https://www.daloopa.com/src/114161688" TargetMode="External"/><Relationship Id="rId7023" Type="http://schemas.openxmlformats.org/officeDocument/2006/relationships/hyperlink" Target="https://www.daloopa.com/src/1096660" TargetMode="External"/><Relationship Id="rId10351" Type="http://schemas.openxmlformats.org/officeDocument/2006/relationships/hyperlink" Target="https://www.daloopa.com/src/38430221" TargetMode="External"/><Relationship Id="rId11402" Type="http://schemas.openxmlformats.org/officeDocument/2006/relationships/hyperlink" Target="https://www.daloopa.com/src/14719042" TargetMode="External"/><Relationship Id="rId14972" Type="http://schemas.openxmlformats.org/officeDocument/2006/relationships/hyperlink" Target="https://www.daloopa.com/src/38428373" TargetMode="External"/><Relationship Id="rId3980" Type="http://schemas.openxmlformats.org/officeDocument/2006/relationships/hyperlink" Target="https://www.daloopa.com/src/14719018" TargetMode="External"/><Relationship Id="rId9195" Type="http://schemas.openxmlformats.org/officeDocument/2006/relationships/hyperlink" Target="https://www.daloopa.com/src/753813" TargetMode="External"/><Relationship Id="rId10004" Type="http://schemas.openxmlformats.org/officeDocument/2006/relationships/hyperlink" Target="https://www.daloopa.com/src/14719142" TargetMode="External"/><Relationship Id="rId13574" Type="http://schemas.openxmlformats.org/officeDocument/2006/relationships/hyperlink" Target="https://www.daloopa.com/src/67092834" TargetMode="External"/><Relationship Id="rId14625" Type="http://schemas.openxmlformats.org/officeDocument/2006/relationships/hyperlink" Target="https://www.daloopa.com/src/38402711" TargetMode="External"/><Relationship Id="rId1184" Type="http://schemas.openxmlformats.org/officeDocument/2006/relationships/hyperlink" Target="https://www.daloopa.com/src/761472" TargetMode="External"/><Relationship Id="rId2582" Type="http://schemas.openxmlformats.org/officeDocument/2006/relationships/hyperlink" Target="https://www.daloopa.com/src/762546" TargetMode="External"/><Relationship Id="rId3633" Type="http://schemas.openxmlformats.org/officeDocument/2006/relationships/hyperlink" Target="https://www.daloopa.com/src/10334339" TargetMode="External"/><Relationship Id="rId12176" Type="http://schemas.openxmlformats.org/officeDocument/2006/relationships/hyperlink" Target="https://www.daloopa.com/src/19676238" TargetMode="External"/><Relationship Id="rId13227" Type="http://schemas.openxmlformats.org/officeDocument/2006/relationships/hyperlink" Target="https://www.daloopa.com/src/38436121" TargetMode="External"/><Relationship Id="rId16797" Type="http://schemas.openxmlformats.org/officeDocument/2006/relationships/hyperlink" Target="https://www.daloopa.com/src/95069441" TargetMode="External"/><Relationship Id="rId17848" Type="http://schemas.openxmlformats.org/officeDocument/2006/relationships/hyperlink" Target="https://www.daloopa.com/src/114151861" TargetMode="External"/><Relationship Id="rId554" Type="http://schemas.openxmlformats.org/officeDocument/2006/relationships/hyperlink" Target="https://www.daloopa.com/document/22825769" TargetMode="External"/><Relationship Id="rId2235" Type="http://schemas.openxmlformats.org/officeDocument/2006/relationships/hyperlink" Target="https://www.daloopa.com/document/23465099" TargetMode="External"/><Relationship Id="rId6856" Type="http://schemas.openxmlformats.org/officeDocument/2006/relationships/hyperlink" Target="https://www.daloopa.com/src/38158870" TargetMode="External"/><Relationship Id="rId7907" Type="http://schemas.openxmlformats.org/officeDocument/2006/relationships/hyperlink" Target="https://www.daloopa.com/src/46660976" TargetMode="External"/><Relationship Id="rId15399" Type="http://schemas.openxmlformats.org/officeDocument/2006/relationships/hyperlink" Target="https://www.daloopa.com/src/72221494" TargetMode="External"/><Relationship Id="rId19270" Type="http://schemas.openxmlformats.org/officeDocument/2006/relationships/hyperlink" Target="https://www.daloopa.com/src/136743401" TargetMode="External"/><Relationship Id="rId207" Type="http://schemas.openxmlformats.org/officeDocument/2006/relationships/hyperlink" Target="https://marketplace.daloopa.com/text-fundamental?id=803013&amp;value=0.13&amp;id=803012&amp;value=0.12&amp;id=803011&amp;value=0.1&amp;id=803010&amp;value=0.13&amp;id=803009&amp;value=0.15&amp;id=803008&amp;value=0.15&amp;id=803007&amp;value=0.07&amp;id=803006&amp;value=0.06&amp;id=803005&amp;value=0.07&amp;id=803004&amp;value=0.13&amp;id=803003&amp;value=0.14&amp;id=803002&amp;value=0.17&amp;id=803001&amp;value=0.21&amp;id=803000&amp;value=0.22&amp;id=802999&amp;value=0.17&amp;id=802998&amp;value=0.14&amp;id=802997&amp;value=0.16&amp;id=802996&amp;value=0.2&amp;id=802995&amp;value=0.28&amp;id=802994&amp;value=0.34&amp;id=802992&amp;value=0.34&amp;id=802990&amp;value=0.23&amp;id=802989&amp;value=0.1&amp;id=802981&amp;value=0.1&amp;id=802980&amp;value=0.13&amp;id=802978&amp;value=0.17&amp;id=1340485&amp;value=0.11&amp;id=2623863&amp;value=0.16&amp;id=4744620&amp;value=0.18&amp;id=7982508&amp;value=0.24&amp;id=10335222&amp;value=0.28&amp;id=14719036&amp;value=0.33&amp;id=20995477&amp;value=0.24&amp;id=32451484&amp;value=0.1&amp;id=38385049&amp;value=0.04&amp;id=46662096&amp;value=0.03&amp;id=53638646&amp;value=0.03&amp;id=58838340&amp;value=0.13&amp;id=63128728&amp;value=0.02&amp;id=67049056&amp;value=0.04&amp;" TargetMode="External"/><Relationship Id="rId5458" Type="http://schemas.openxmlformats.org/officeDocument/2006/relationships/hyperlink" Target="https://www.daloopa.com/src/67087433" TargetMode="External"/><Relationship Id="rId6509" Type="http://schemas.openxmlformats.org/officeDocument/2006/relationships/hyperlink" Target="https://www.daloopa.com/src/801105" TargetMode="External"/><Relationship Id="rId12310" Type="http://schemas.openxmlformats.org/officeDocument/2006/relationships/hyperlink" Target="https://www.daloopa.com/src/19677895" TargetMode="External"/><Relationship Id="rId15880" Type="http://schemas.openxmlformats.org/officeDocument/2006/relationships/hyperlink" Target="https://www.daloopa.com/src/78899852" TargetMode="External"/><Relationship Id="rId16931" Type="http://schemas.openxmlformats.org/officeDocument/2006/relationships/hyperlink" Target="https://www.daloopa.com/src/95064853" TargetMode="External"/><Relationship Id="rId3490" Type="http://schemas.openxmlformats.org/officeDocument/2006/relationships/hyperlink" Target="https://www.daloopa.com/src/768050" TargetMode="External"/><Relationship Id="rId4541" Type="http://schemas.openxmlformats.org/officeDocument/2006/relationships/hyperlink" Target="https://www.daloopa.com/src/765939" TargetMode="External"/><Relationship Id="rId13084" Type="http://schemas.openxmlformats.org/officeDocument/2006/relationships/hyperlink" Target="https://www.daloopa.com/src/38441569" TargetMode="External"/><Relationship Id="rId14135" Type="http://schemas.openxmlformats.org/officeDocument/2006/relationships/hyperlink" Target="https://www.daloopa.com/src/19608033" TargetMode="External"/><Relationship Id="rId14482" Type="http://schemas.openxmlformats.org/officeDocument/2006/relationships/hyperlink" Target="https://www.daloopa.com/src/19625561" TargetMode="External"/><Relationship Id="rId15533" Type="http://schemas.openxmlformats.org/officeDocument/2006/relationships/hyperlink" Target="https://www.daloopa.com/src/72219629" TargetMode="External"/><Relationship Id="rId2092" Type="http://schemas.openxmlformats.org/officeDocument/2006/relationships/hyperlink" Target="https://marketplace.daloopa.com/text-fundamental?id=66096981&amp;value=3002&amp;id=66096828&amp;value=3371&amp;id=66096753&amp;value=4843&amp;id=66096740&amp;value=7314&amp;id=66096718&amp;value=7466&amp;id=66096708&amp;value=14738&amp;id=66096699&amp;value=15863&amp;id=66096638&amp;value=19023&amp;id=66096631&amp;value=20983&amp;id=67090572&amp;value=23956&amp;" TargetMode="External"/><Relationship Id="rId3143" Type="http://schemas.openxmlformats.org/officeDocument/2006/relationships/hyperlink" Target="https://www.daloopa.com/src/767209" TargetMode="External"/><Relationship Id="rId18756" Type="http://schemas.openxmlformats.org/officeDocument/2006/relationships/hyperlink" Target="https://www.daloopa.com/src/125251773" TargetMode="External"/><Relationship Id="rId19807" Type="http://schemas.openxmlformats.org/officeDocument/2006/relationships/hyperlink" Target="https://www.daloopa.com/src/155380715" TargetMode="External"/><Relationship Id="rId7764" Type="http://schemas.openxmlformats.org/officeDocument/2006/relationships/hyperlink" Target="https://www.daloopa.com/src/46661177" TargetMode="External"/><Relationship Id="rId8815" Type="http://schemas.openxmlformats.org/officeDocument/2006/relationships/hyperlink" Target="https://www.daloopa.com/src/750761" TargetMode="External"/><Relationship Id="rId10745" Type="http://schemas.openxmlformats.org/officeDocument/2006/relationships/hyperlink" Target="https://www.daloopa.com/src/38433964" TargetMode="External"/><Relationship Id="rId17358" Type="http://schemas.openxmlformats.org/officeDocument/2006/relationships/hyperlink" Target="https://www.daloopa.com/src/102531200" TargetMode="External"/><Relationship Id="rId18409" Type="http://schemas.openxmlformats.org/officeDocument/2006/relationships/hyperlink" Target="https://www.daloopa.com/src/114150835" TargetMode="External"/><Relationship Id="rId6366" Type="http://schemas.openxmlformats.org/officeDocument/2006/relationships/hyperlink" Target="https://www.daloopa.com/src/800876" TargetMode="External"/><Relationship Id="rId7417" Type="http://schemas.openxmlformats.org/officeDocument/2006/relationships/hyperlink" Target="https://www.daloopa.com/src/748739" TargetMode="External"/><Relationship Id="rId13968" Type="http://schemas.openxmlformats.org/officeDocument/2006/relationships/hyperlink" Target="https://www.daloopa.com/src/19608591" TargetMode="External"/><Relationship Id="rId2976" Type="http://schemas.openxmlformats.org/officeDocument/2006/relationships/hyperlink" Target="https://www.daloopa.com/src/768124" TargetMode="External"/><Relationship Id="rId6019" Type="http://schemas.openxmlformats.org/officeDocument/2006/relationships/hyperlink" Target="https://www.daloopa.com/src/38383779" TargetMode="External"/><Relationship Id="rId9589" Type="http://schemas.openxmlformats.org/officeDocument/2006/relationships/hyperlink" Target="https://www.daloopa.com/src/752574" TargetMode="External"/><Relationship Id="rId15390" Type="http://schemas.openxmlformats.org/officeDocument/2006/relationships/hyperlink" Target="https://www.daloopa.com/src/72222152" TargetMode="External"/><Relationship Id="rId16441" Type="http://schemas.openxmlformats.org/officeDocument/2006/relationships/hyperlink" Target="https://www.daloopa.com/src/87387087" TargetMode="External"/><Relationship Id="rId948" Type="http://schemas.openxmlformats.org/officeDocument/2006/relationships/hyperlink" Target="https://www.daloopa.com/src/18435680" TargetMode="External"/><Relationship Id="rId1578" Type="http://schemas.openxmlformats.org/officeDocument/2006/relationships/hyperlink" Target="https://www.daloopa.com/src/38170267" TargetMode="External"/><Relationship Id="rId2629" Type="http://schemas.openxmlformats.org/officeDocument/2006/relationships/hyperlink" Target="https://www.daloopa.com/src/761936" TargetMode="External"/><Relationship Id="rId6500" Type="http://schemas.openxmlformats.org/officeDocument/2006/relationships/hyperlink" Target="https://www.daloopa.com/src/46664713" TargetMode="External"/><Relationship Id="rId15043" Type="http://schemas.openxmlformats.org/officeDocument/2006/relationships/hyperlink" Target="https://www.daloopa.com/src/38422751" TargetMode="External"/><Relationship Id="rId4051" Type="http://schemas.openxmlformats.org/officeDocument/2006/relationships/hyperlink" Target="https://www.daloopa.com/src/762918" TargetMode="External"/><Relationship Id="rId5102" Type="http://schemas.openxmlformats.org/officeDocument/2006/relationships/hyperlink" Target="https://www.daloopa.com/src/7982516" TargetMode="External"/><Relationship Id="rId8672" Type="http://schemas.openxmlformats.org/officeDocument/2006/relationships/hyperlink" Target="https://www.daloopa.com/src/767977" TargetMode="External"/><Relationship Id="rId18266" Type="http://schemas.openxmlformats.org/officeDocument/2006/relationships/hyperlink" Target="https://www.daloopa.com/src/87506145" TargetMode="External"/><Relationship Id="rId19664" Type="http://schemas.openxmlformats.org/officeDocument/2006/relationships/hyperlink" Target="https://www.daloopa.com/src/155380510" TargetMode="External"/><Relationship Id="rId7274" Type="http://schemas.openxmlformats.org/officeDocument/2006/relationships/hyperlink" Target="https://www.daloopa.com/src/38461953" TargetMode="External"/><Relationship Id="rId8325" Type="http://schemas.openxmlformats.org/officeDocument/2006/relationships/hyperlink" Target="https://www.daloopa.com/src/800338" TargetMode="External"/><Relationship Id="rId9723" Type="http://schemas.openxmlformats.org/officeDocument/2006/relationships/hyperlink" Target="https://www.daloopa.com/src/14719136" TargetMode="External"/><Relationship Id="rId11653" Type="http://schemas.openxmlformats.org/officeDocument/2006/relationships/hyperlink" Target="https://www.daloopa.com/src/814979" TargetMode="External"/><Relationship Id="rId12704" Type="http://schemas.openxmlformats.org/officeDocument/2006/relationships/hyperlink" Target="https://www.daloopa.com/src/67089580" TargetMode="External"/><Relationship Id="rId19317" Type="http://schemas.openxmlformats.org/officeDocument/2006/relationships/hyperlink" Target="https://www.daloopa.com/src/145264511" TargetMode="External"/><Relationship Id="rId1712" Type="http://schemas.openxmlformats.org/officeDocument/2006/relationships/hyperlink" Target="https://www.daloopa.com/src/794972" TargetMode="External"/><Relationship Id="rId10255" Type="http://schemas.openxmlformats.org/officeDocument/2006/relationships/hyperlink" Target="https://www.daloopa.com/src/38461412" TargetMode="External"/><Relationship Id="rId11306" Type="http://schemas.openxmlformats.org/officeDocument/2006/relationships/hyperlink" Target="https://www.daloopa.com/src/14719052" TargetMode="External"/><Relationship Id="rId14876" Type="http://schemas.openxmlformats.org/officeDocument/2006/relationships/hyperlink" Target="https://www.daloopa.com/src/53700591" TargetMode="External"/><Relationship Id="rId15927" Type="http://schemas.openxmlformats.org/officeDocument/2006/relationships/hyperlink" Target="https://www.daloopa.com/src/78900305" TargetMode="External"/><Relationship Id="rId3884" Type="http://schemas.openxmlformats.org/officeDocument/2006/relationships/hyperlink" Target="https://www.daloopa.com/src/7982401" TargetMode="External"/><Relationship Id="rId4935" Type="http://schemas.openxmlformats.org/officeDocument/2006/relationships/hyperlink" Target="https://www.daloopa.com/src/7982512" TargetMode="External"/><Relationship Id="rId9099" Type="http://schemas.openxmlformats.org/officeDocument/2006/relationships/hyperlink" Target="https://www.daloopa.com/src/752563" TargetMode="External"/><Relationship Id="rId13478" Type="http://schemas.openxmlformats.org/officeDocument/2006/relationships/hyperlink" Target="https://www.daloopa.com/document/23465099" TargetMode="External"/><Relationship Id="rId14529" Type="http://schemas.openxmlformats.org/officeDocument/2006/relationships/hyperlink" Target="https://www.daloopa.com/src/38422142" TargetMode="External"/><Relationship Id="rId18400" Type="http://schemas.openxmlformats.org/officeDocument/2006/relationships/hyperlink" Target="https://www.daloopa.com/src/114294098" TargetMode="External"/><Relationship Id="rId2486" Type="http://schemas.openxmlformats.org/officeDocument/2006/relationships/hyperlink" Target="https://www.daloopa.com/src/768438" TargetMode="External"/><Relationship Id="rId3537" Type="http://schemas.openxmlformats.org/officeDocument/2006/relationships/hyperlink" Target="https://www.daloopa.com/src/767018" TargetMode="External"/><Relationship Id="rId17002" Type="http://schemas.openxmlformats.org/officeDocument/2006/relationships/hyperlink" Target="https://www.daloopa.com/src/95084202" TargetMode="External"/><Relationship Id="rId458" Type="http://schemas.openxmlformats.org/officeDocument/2006/relationships/hyperlink" Target="https://www.daloopa.com/src/14719001" TargetMode="External"/><Relationship Id="rId1088" Type="http://schemas.openxmlformats.org/officeDocument/2006/relationships/hyperlink" Target="https://www.daloopa.com/src/21047672" TargetMode="External"/><Relationship Id="rId2139" Type="http://schemas.openxmlformats.org/officeDocument/2006/relationships/hyperlink" Target="https://www.daloopa.com/src/66097035" TargetMode="External"/><Relationship Id="rId6010" Type="http://schemas.openxmlformats.org/officeDocument/2006/relationships/hyperlink" Target="https://www.daloopa.com/src/800666" TargetMode="External"/><Relationship Id="rId9580" Type="http://schemas.openxmlformats.org/officeDocument/2006/relationships/hyperlink" Target="https://www.daloopa.com/src/754197" TargetMode="External"/><Relationship Id="rId19174" Type="http://schemas.openxmlformats.org/officeDocument/2006/relationships/hyperlink" Target="https://www.daloopa.com/src/136843030" TargetMode="External"/><Relationship Id="rId2620" Type="http://schemas.openxmlformats.org/officeDocument/2006/relationships/hyperlink" Target="https://www.daloopa.com/src/764048" TargetMode="External"/><Relationship Id="rId8182" Type="http://schemas.openxmlformats.org/officeDocument/2006/relationships/hyperlink" Target="https://www.daloopa.com/src/800167" TargetMode="External"/><Relationship Id="rId9233" Type="http://schemas.openxmlformats.org/officeDocument/2006/relationships/hyperlink" Target="https://www.daloopa.com/src/38162318" TargetMode="External"/><Relationship Id="rId11163" Type="http://schemas.openxmlformats.org/officeDocument/2006/relationships/hyperlink" Target="https://www.daloopa.com/src/1266716" TargetMode="External"/><Relationship Id="rId12214" Type="http://schemas.openxmlformats.org/officeDocument/2006/relationships/hyperlink" Target="https://www.daloopa.com/src/19675988" TargetMode="External"/><Relationship Id="rId12561" Type="http://schemas.openxmlformats.org/officeDocument/2006/relationships/hyperlink" Target="https://marketplace.daloopa.com/text-fundamental?id=19689956&amp;value=317&amp;id=19689864&amp;value=483&amp;id=19689808&amp;value=869&amp;id=19689656&amp;value=1671&amp;id=19689594&amp;value=798&amp;id=19689559&amp;value=756&amp;" TargetMode="External"/><Relationship Id="rId13612" Type="http://schemas.openxmlformats.org/officeDocument/2006/relationships/hyperlink" Target="https://www.daloopa.com/src/65313373" TargetMode="External"/><Relationship Id="rId1222" Type="http://schemas.openxmlformats.org/officeDocument/2006/relationships/hyperlink" Target="https://www.daloopa.com/src/766432" TargetMode="External"/><Relationship Id="rId15784" Type="http://schemas.openxmlformats.org/officeDocument/2006/relationships/hyperlink" Target="https://www.daloopa.com/src/78903184" TargetMode="External"/><Relationship Id="rId16835" Type="http://schemas.openxmlformats.org/officeDocument/2006/relationships/hyperlink" Target="https://www.daloopa.com/src/95068632" TargetMode="External"/><Relationship Id="rId3394" Type="http://schemas.openxmlformats.org/officeDocument/2006/relationships/hyperlink" Target="https://www.daloopa.com/src/2623651" TargetMode="External"/><Relationship Id="rId4792" Type="http://schemas.openxmlformats.org/officeDocument/2006/relationships/hyperlink" Target="https://www.daloopa.com/src/815328" TargetMode="External"/><Relationship Id="rId5843" Type="http://schemas.openxmlformats.org/officeDocument/2006/relationships/hyperlink" Target="https://www.daloopa.com/src/800922" TargetMode="External"/><Relationship Id="rId14386" Type="http://schemas.openxmlformats.org/officeDocument/2006/relationships/hyperlink" Target="https://www.daloopa.com/src/45569802" TargetMode="External"/><Relationship Id="rId15437" Type="http://schemas.openxmlformats.org/officeDocument/2006/relationships/hyperlink" Target="https://www.daloopa.com/src/72222872" TargetMode="External"/><Relationship Id="rId3047" Type="http://schemas.openxmlformats.org/officeDocument/2006/relationships/hyperlink" Target="https://www.daloopa.com/src/767625" TargetMode="External"/><Relationship Id="rId4445" Type="http://schemas.openxmlformats.org/officeDocument/2006/relationships/hyperlink" Target="https://www.daloopa.com/src/761690" TargetMode="External"/><Relationship Id="rId10996" Type="http://schemas.openxmlformats.org/officeDocument/2006/relationships/hyperlink" Target="https://www.daloopa.com/src/749421" TargetMode="External"/><Relationship Id="rId14039" Type="http://schemas.openxmlformats.org/officeDocument/2006/relationships/hyperlink" Target="https://www.daloopa.com/src/19605160" TargetMode="External"/><Relationship Id="rId7668" Type="http://schemas.openxmlformats.org/officeDocument/2006/relationships/hyperlink" Target="https://www.daloopa.com/src/14718869" TargetMode="External"/><Relationship Id="rId8719" Type="http://schemas.openxmlformats.org/officeDocument/2006/relationships/hyperlink" Target="https://www.daloopa.com/src/38457868" TargetMode="External"/><Relationship Id="rId10649" Type="http://schemas.openxmlformats.org/officeDocument/2006/relationships/hyperlink" Target="https://www.daloopa.com/src/38433968" TargetMode="External"/><Relationship Id="rId14520" Type="http://schemas.openxmlformats.org/officeDocument/2006/relationships/hyperlink" Target="https://www.daloopa.com/src/38370035" TargetMode="External"/><Relationship Id="rId9090" Type="http://schemas.openxmlformats.org/officeDocument/2006/relationships/hyperlink" Target="https://www.daloopa.com/src/754188" TargetMode="External"/><Relationship Id="rId12071" Type="http://schemas.openxmlformats.org/officeDocument/2006/relationships/hyperlink" Target="https://www.daloopa.com/document/10486306" TargetMode="External"/><Relationship Id="rId13122" Type="http://schemas.openxmlformats.org/officeDocument/2006/relationships/hyperlink" Target="https://www.daloopa.com/src/38442070" TargetMode="External"/><Relationship Id="rId2130" Type="http://schemas.openxmlformats.org/officeDocument/2006/relationships/hyperlink" Target="https://www.daloopa.com/src/66096696" TargetMode="External"/><Relationship Id="rId6751" Type="http://schemas.openxmlformats.org/officeDocument/2006/relationships/hyperlink" Target="https://www.daloopa.com/src/38157477" TargetMode="External"/><Relationship Id="rId15294" Type="http://schemas.openxmlformats.org/officeDocument/2006/relationships/hyperlink" Target="https://www.daloopa.com/src/38431825" TargetMode="External"/><Relationship Id="rId16345" Type="http://schemas.openxmlformats.org/officeDocument/2006/relationships/hyperlink" Target="https://www.daloopa.com/src/82364697" TargetMode="External"/><Relationship Id="rId16692" Type="http://schemas.openxmlformats.org/officeDocument/2006/relationships/hyperlink" Target="https://www.daloopa.com/src/87514934" TargetMode="External"/><Relationship Id="rId17743" Type="http://schemas.openxmlformats.org/officeDocument/2006/relationships/hyperlink" Target="https://www.daloopa.com/src/107870359" TargetMode="External"/><Relationship Id="rId102" Type="http://schemas.openxmlformats.org/officeDocument/2006/relationships/hyperlink" Target="https://www.daloopa.com/src/802957" TargetMode="External"/><Relationship Id="rId5353" Type="http://schemas.openxmlformats.org/officeDocument/2006/relationships/hyperlink" Target="https://www.daloopa.com/src/815514" TargetMode="External"/><Relationship Id="rId6404" Type="http://schemas.openxmlformats.org/officeDocument/2006/relationships/hyperlink" Target="https://www.daloopa.com/src/801140" TargetMode="External"/><Relationship Id="rId7802" Type="http://schemas.openxmlformats.org/officeDocument/2006/relationships/hyperlink" Target="https://www.daloopa.com/src/38383955" TargetMode="External"/><Relationship Id="rId5006" Type="http://schemas.openxmlformats.org/officeDocument/2006/relationships/hyperlink" Target="https://www.daloopa.com/src/815363" TargetMode="External"/><Relationship Id="rId9974" Type="http://schemas.openxmlformats.org/officeDocument/2006/relationships/hyperlink" Target="https://www.daloopa.com/src/750439" TargetMode="External"/><Relationship Id="rId12955" Type="http://schemas.openxmlformats.org/officeDocument/2006/relationships/hyperlink" Target="https://www.daloopa.com/src/38441446" TargetMode="External"/><Relationship Id="rId19568" Type="http://schemas.openxmlformats.org/officeDocument/2006/relationships/hyperlink" Target="https://www.daloopa.com/src/145463581" TargetMode="External"/><Relationship Id="rId1963" Type="http://schemas.openxmlformats.org/officeDocument/2006/relationships/hyperlink" Target="https://www.daloopa.com/src/795285" TargetMode="External"/><Relationship Id="rId7178" Type="http://schemas.openxmlformats.org/officeDocument/2006/relationships/hyperlink" Target="https://www.daloopa.com/src/1096651" TargetMode="External"/><Relationship Id="rId8576" Type="http://schemas.openxmlformats.org/officeDocument/2006/relationships/hyperlink" Target="https://www.daloopa.com/src/767073" TargetMode="External"/><Relationship Id="rId9627" Type="http://schemas.openxmlformats.org/officeDocument/2006/relationships/hyperlink" Target="https://www.daloopa.com/src/46664751" TargetMode="External"/><Relationship Id="rId11557" Type="http://schemas.openxmlformats.org/officeDocument/2006/relationships/hyperlink" Target="https://www.daloopa.com/document/203337" TargetMode="External"/><Relationship Id="rId12608" Type="http://schemas.openxmlformats.org/officeDocument/2006/relationships/hyperlink" Target="https://www.daloopa.com/src/19695708" TargetMode="External"/><Relationship Id="rId1616" Type="http://schemas.openxmlformats.org/officeDocument/2006/relationships/hyperlink" Target="https://www.daloopa.com/src/1340406" TargetMode="External"/><Relationship Id="rId8229" Type="http://schemas.openxmlformats.org/officeDocument/2006/relationships/hyperlink" Target="https://www.daloopa.com/src/1340339" TargetMode="External"/><Relationship Id="rId10159" Type="http://schemas.openxmlformats.org/officeDocument/2006/relationships/hyperlink" Target="https://www.daloopa.com/src/38166692" TargetMode="External"/><Relationship Id="rId14030" Type="http://schemas.openxmlformats.org/officeDocument/2006/relationships/hyperlink" Target="https://www.daloopa.com/src/19606573" TargetMode="External"/><Relationship Id="rId18651" Type="http://schemas.openxmlformats.org/officeDocument/2006/relationships/hyperlink" Target="https://www.daloopa.com/src/125247587" TargetMode="External"/><Relationship Id="rId19702" Type="http://schemas.openxmlformats.org/officeDocument/2006/relationships/hyperlink" Target="https://www.daloopa.com/src/155380704" TargetMode="External"/><Relationship Id="rId3788" Type="http://schemas.openxmlformats.org/officeDocument/2006/relationships/hyperlink" Target="https://www.daloopa.com/src/4744552" TargetMode="External"/><Relationship Id="rId4839" Type="http://schemas.openxmlformats.org/officeDocument/2006/relationships/hyperlink" Target="https://www.daloopa.com/src/815404" TargetMode="External"/><Relationship Id="rId8710" Type="http://schemas.openxmlformats.org/officeDocument/2006/relationships/hyperlink" Target="https://www.daloopa.com/src/53700825" TargetMode="External"/><Relationship Id="rId17253" Type="http://schemas.openxmlformats.org/officeDocument/2006/relationships/hyperlink" Target="https://www.daloopa.com/src/102524154" TargetMode="External"/><Relationship Id="rId18304" Type="http://schemas.openxmlformats.org/officeDocument/2006/relationships/hyperlink" Target="https://www.daloopa.com/src/87393309" TargetMode="External"/><Relationship Id="rId6261" Type="http://schemas.openxmlformats.org/officeDocument/2006/relationships/hyperlink" Target="https://www.daloopa.com/src/800893" TargetMode="External"/><Relationship Id="rId7312" Type="http://schemas.openxmlformats.org/officeDocument/2006/relationships/hyperlink" Target="https://www.daloopa.com/src/46751905" TargetMode="External"/><Relationship Id="rId10640" Type="http://schemas.openxmlformats.org/officeDocument/2006/relationships/hyperlink" Target="https://www.daloopa.com/src/38974432" TargetMode="External"/><Relationship Id="rId9484" Type="http://schemas.openxmlformats.org/officeDocument/2006/relationships/hyperlink" Target="https://www.daloopa.com/src/752764" TargetMode="External"/><Relationship Id="rId13863" Type="http://schemas.openxmlformats.org/officeDocument/2006/relationships/hyperlink" Target="https://www.daloopa.com/src/65315433" TargetMode="External"/><Relationship Id="rId14914" Type="http://schemas.openxmlformats.org/officeDocument/2006/relationships/hyperlink" Target="https://www.daloopa.com/document/23229767" TargetMode="External"/><Relationship Id="rId19078" Type="http://schemas.openxmlformats.org/officeDocument/2006/relationships/hyperlink" Target="https://www.daloopa.com/src/136843020" TargetMode="External"/><Relationship Id="rId1473" Type="http://schemas.openxmlformats.org/officeDocument/2006/relationships/hyperlink" Target="https://www.daloopa.com/src/761327" TargetMode="External"/><Relationship Id="rId2871" Type="http://schemas.openxmlformats.org/officeDocument/2006/relationships/hyperlink" Target="https://marketplace.daloopa.com/text-fundamental?id=767126&amp;value=0.43&amp;" TargetMode="External"/><Relationship Id="rId3922" Type="http://schemas.openxmlformats.org/officeDocument/2006/relationships/hyperlink" Target="https://www.daloopa.com/src/810714" TargetMode="External"/><Relationship Id="rId8086" Type="http://schemas.openxmlformats.org/officeDocument/2006/relationships/hyperlink" Target="https://www.daloopa.com/src/800245" TargetMode="External"/><Relationship Id="rId9137" Type="http://schemas.openxmlformats.org/officeDocument/2006/relationships/hyperlink" Target="https://www.daloopa.com/src/46664740" TargetMode="External"/><Relationship Id="rId12465" Type="http://schemas.openxmlformats.org/officeDocument/2006/relationships/hyperlink" Target="https://www.daloopa.com/src/32487999" TargetMode="External"/><Relationship Id="rId13516" Type="http://schemas.openxmlformats.org/officeDocument/2006/relationships/hyperlink" Target="https://www.daloopa.com/src/65312821" TargetMode="External"/><Relationship Id="rId843" Type="http://schemas.openxmlformats.org/officeDocument/2006/relationships/hyperlink" Target="https://www.daloopa.com/src/18437430" TargetMode="External"/><Relationship Id="rId1126" Type="http://schemas.openxmlformats.org/officeDocument/2006/relationships/hyperlink" Target="https://www.daloopa.com/src/18436278" TargetMode="External"/><Relationship Id="rId2524" Type="http://schemas.openxmlformats.org/officeDocument/2006/relationships/hyperlink" Target="https://www.daloopa.com/src/764046" TargetMode="External"/><Relationship Id="rId11067" Type="http://schemas.openxmlformats.org/officeDocument/2006/relationships/hyperlink" Target="https://www.daloopa.com/src/4744502" TargetMode="External"/><Relationship Id="rId12118" Type="http://schemas.openxmlformats.org/officeDocument/2006/relationships/hyperlink" Target="https://www.daloopa.com/src/19675271" TargetMode="External"/><Relationship Id="rId15688" Type="http://schemas.openxmlformats.org/officeDocument/2006/relationships/hyperlink" Target="https://www.daloopa.com/src/72287294" TargetMode="External"/><Relationship Id="rId16739" Type="http://schemas.openxmlformats.org/officeDocument/2006/relationships/hyperlink" Target="https://www.daloopa.com/src/87513500" TargetMode="External"/><Relationship Id="rId4696" Type="http://schemas.openxmlformats.org/officeDocument/2006/relationships/hyperlink" Target="https://www.daloopa.com/src/765822" TargetMode="External"/><Relationship Id="rId5747" Type="http://schemas.openxmlformats.org/officeDocument/2006/relationships/hyperlink" Target="https://www.daloopa.com/src/19658250" TargetMode="External"/><Relationship Id="rId18161" Type="http://schemas.openxmlformats.org/officeDocument/2006/relationships/hyperlink" Target="https://www.daloopa.com/src/114163024" TargetMode="External"/><Relationship Id="rId19212" Type="http://schemas.openxmlformats.org/officeDocument/2006/relationships/hyperlink" Target="https://www.daloopa.com/src/136843126" TargetMode="External"/><Relationship Id="rId3298" Type="http://schemas.openxmlformats.org/officeDocument/2006/relationships/hyperlink" Target="https://www.daloopa.com/src/763990" TargetMode="External"/><Relationship Id="rId4349" Type="http://schemas.openxmlformats.org/officeDocument/2006/relationships/hyperlink" Target="https://www.daloopa.com/src/46661777" TargetMode="External"/><Relationship Id="rId8220" Type="http://schemas.openxmlformats.org/officeDocument/2006/relationships/hyperlink" Target="https://www.daloopa.com/src/800330" TargetMode="External"/><Relationship Id="rId10150" Type="http://schemas.openxmlformats.org/officeDocument/2006/relationships/hyperlink" Target="https://www.daloopa.com/src/58837876" TargetMode="External"/><Relationship Id="rId11201" Type="http://schemas.openxmlformats.org/officeDocument/2006/relationships/hyperlink" Target="https://www.daloopa.com/src/814931" TargetMode="External"/><Relationship Id="rId4830" Type="http://schemas.openxmlformats.org/officeDocument/2006/relationships/hyperlink" Target="https://www.daloopa.com/src/815530" TargetMode="External"/><Relationship Id="rId13373" Type="http://schemas.openxmlformats.org/officeDocument/2006/relationships/hyperlink" Target="https://www.daloopa.com/src/63184462" TargetMode="External"/><Relationship Id="rId14424" Type="http://schemas.openxmlformats.org/officeDocument/2006/relationships/hyperlink" Target="https://www.daloopa.com/src/19629511" TargetMode="External"/><Relationship Id="rId14771" Type="http://schemas.openxmlformats.org/officeDocument/2006/relationships/hyperlink" Target="https://www.daloopa.com/src/38402760" TargetMode="External"/><Relationship Id="rId15822" Type="http://schemas.openxmlformats.org/officeDocument/2006/relationships/hyperlink" Target="https://www.daloopa.com/src/78908045" TargetMode="External"/><Relationship Id="rId2381" Type="http://schemas.openxmlformats.org/officeDocument/2006/relationships/hyperlink" Target="https://www.daloopa.com/src/766454" TargetMode="External"/><Relationship Id="rId3432" Type="http://schemas.openxmlformats.org/officeDocument/2006/relationships/hyperlink" Target="https://www.daloopa.com/src/63130818" TargetMode="External"/><Relationship Id="rId13026" Type="http://schemas.openxmlformats.org/officeDocument/2006/relationships/hyperlink" Target="https://www.daloopa.com/src/38442017" TargetMode="External"/><Relationship Id="rId17994" Type="http://schemas.openxmlformats.org/officeDocument/2006/relationships/hyperlink" Target="https://www.daloopa.com/src/114168898" TargetMode="External"/><Relationship Id="rId353" Type="http://schemas.openxmlformats.org/officeDocument/2006/relationships/hyperlink" Target="https://www.daloopa.com/src/803158" TargetMode="External"/><Relationship Id="rId2034" Type="http://schemas.openxmlformats.org/officeDocument/2006/relationships/hyperlink" Target="https://www.daloopa.com/src/795050" TargetMode="External"/><Relationship Id="rId15198" Type="http://schemas.openxmlformats.org/officeDocument/2006/relationships/hyperlink" Target="https://www.daloopa.com/src/38429690" TargetMode="External"/><Relationship Id="rId16596" Type="http://schemas.openxmlformats.org/officeDocument/2006/relationships/hyperlink" Target="https://www.daloopa.com/src/87500910" TargetMode="External"/><Relationship Id="rId17647" Type="http://schemas.openxmlformats.org/officeDocument/2006/relationships/hyperlink" Target="https://www.daloopa.com/src/107874994" TargetMode="External"/><Relationship Id="rId5257" Type="http://schemas.openxmlformats.org/officeDocument/2006/relationships/hyperlink" Target="https://www.daloopa.com/src/815399" TargetMode="External"/><Relationship Id="rId6655" Type="http://schemas.openxmlformats.org/officeDocument/2006/relationships/hyperlink" Target="https://www.daloopa.com/src/14718932" TargetMode="External"/><Relationship Id="rId7706" Type="http://schemas.openxmlformats.org/officeDocument/2006/relationships/hyperlink" Target="https://www.daloopa.com/src/53638142" TargetMode="External"/><Relationship Id="rId16249" Type="http://schemas.openxmlformats.org/officeDocument/2006/relationships/hyperlink" Target="https://www.daloopa.com/src/82321129" TargetMode="External"/><Relationship Id="rId6308" Type="http://schemas.openxmlformats.org/officeDocument/2006/relationships/hyperlink" Target="https://www.daloopa.com/src/800988" TargetMode="External"/><Relationship Id="rId9878" Type="http://schemas.openxmlformats.org/officeDocument/2006/relationships/hyperlink" Target="https://www.daloopa.com/src/58837865" TargetMode="External"/><Relationship Id="rId12859" Type="http://schemas.openxmlformats.org/officeDocument/2006/relationships/hyperlink" Target="https://www.daloopa.com/src/46751643" TargetMode="External"/><Relationship Id="rId16730" Type="http://schemas.openxmlformats.org/officeDocument/2006/relationships/hyperlink" Target="https://www.daloopa.com/src/87502211" TargetMode="External"/><Relationship Id="rId1867" Type="http://schemas.openxmlformats.org/officeDocument/2006/relationships/hyperlink" Target="https://www.daloopa.com/src/795185" TargetMode="External"/><Relationship Id="rId2918" Type="http://schemas.openxmlformats.org/officeDocument/2006/relationships/hyperlink" Target="https://www.daloopa.com/src/768121" TargetMode="External"/><Relationship Id="rId14281" Type="http://schemas.openxmlformats.org/officeDocument/2006/relationships/hyperlink" Target="https://www.daloopa.com/src/19608803" TargetMode="External"/><Relationship Id="rId15332" Type="http://schemas.openxmlformats.org/officeDocument/2006/relationships/hyperlink" Target="https://www.daloopa.com/src/38434539" TargetMode="External"/><Relationship Id="rId4340" Type="http://schemas.openxmlformats.org/officeDocument/2006/relationships/hyperlink" Target="https://www.daloopa.com/src/1340441" TargetMode="External"/><Relationship Id="rId8961" Type="http://schemas.openxmlformats.org/officeDocument/2006/relationships/hyperlink" Target="https://www.daloopa.com/src/752076" TargetMode="External"/><Relationship Id="rId18555" Type="http://schemas.openxmlformats.org/officeDocument/2006/relationships/hyperlink" Target="https://www.daloopa.com/src/114168379" TargetMode="External"/><Relationship Id="rId19953" Type="http://schemas.openxmlformats.org/officeDocument/2006/relationships/hyperlink" Target="https://www.daloopa.com/src/155405800" TargetMode="External"/><Relationship Id="rId7563" Type="http://schemas.openxmlformats.org/officeDocument/2006/relationships/hyperlink" Target="https://www.daloopa.com/src/46660942" TargetMode="External"/><Relationship Id="rId8614" Type="http://schemas.openxmlformats.org/officeDocument/2006/relationships/hyperlink" Target="https://www.daloopa.com/src/767621" TargetMode="External"/><Relationship Id="rId10891" Type="http://schemas.openxmlformats.org/officeDocument/2006/relationships/hyperlink" Target="https://www.daloopa.com/src/53638132" TargetMode="External"/><Relationship Id="rId11942" Type="http://schemas.openxmlformats.org/officeDocument/2006/relationships/hyperlink" Target="https://www.daloopa.com/src/19675997" TargetMode="External"/><Relationship Id="rId17157" Type="http://schemas.openxmlformats.org/officeDocument/2006/relationships/hyperlink" Target="https://www.daloopa.com/src/102531026" TargetMode="External"/><Relationship Id="rId18208" Type="http://schemas.openxmlformats.org/officeDocument/2006/relationships/hyperlink" Target="https://www.daloopa.com/src/87393633" TargetMode="External"/><Relationship Id="rId19606" Type="http://schemas.openxmlformats.org/officeDocument/2006/relationships/hyperlink" Target="https://www.daloopa.com/src/145291669" TargetMode="External"/><Relationship Id="rId6165" Type="http://schemas.openxmlformats.org/officeDocument/2006/relationships/hyperlink" Target="https://www.daloopa.com/src/800712" TargetMode="External"/><Relationship Id="rId7216" Type="http://schemas.openxmlformats.org/officeDocument/2006/relationships/hyperlink" Target="https://www.daloopa.com/src/38428487" TargetMode="External"/><Relationship Id="rId10544" Type="http://schemas.openxmlformats.org/officeDocument/2006/relationships/hyperlink" Target="https://www.daloopa.com/src/38974305" TargetMode="External"/><Relationship Id="rId9388" Type="http://schemas.openxmlformats.org/officeDocument/2006/relationships/hyperlink" Target="https://www.daloopa.com/src/750516" TargetMode="External"/><Relationship Id="rId13767" Type="http://schemas.openxmlformats.org/officeDocument/2006/relationships/hyperlink" Target="https://www.daloopa.com/src/65313670" TargetMode="External"/><Relationship Id="rId14818" Type="http://schemas.openxmlformats.org/officeDocument/2006/relationships/hyperlink" Target="https://www.daloopa.com/src/46750951" TargetMode="External"/><Relationship Id="rId2775" Type="http://schemas.openxmlformats.org/officeDocument/2006/relationships/hyperlink" Target="https://www.daloopa.com/src/766237" TargetMode="External"/><Relationship Id="rId3826" Type="http://schemas.openxmlformats.org/officeDocument/2006/relationships/hyperlink" Target="https://www.daloopa.com/src/810684" TargetMode="External"/><Relationship Id="rId12369" Type="http://schemas.openxmlformats.org/officeDocument/2006/relationships/hyperlink" Target="https://www.daloopa.com/src/38461948" TargetMode="External"/><Relationship Id="rId16240" Type="http://schemas.openxmlformats.org/officeDocument/2006/relationships/hyperlink" Target="https://www.daloopa.com/src/82450739" TargetMode="External"/><Relationship Id="rId747" Type="http://schemas.openxmlformats.org/officeDocument/2006/relationships/hyperlink" Target="https://www.daloopa.com/src/763140" TargetMode="External"/><Relationship Id="rId1377" Type="http://schemas.openxmlformats.org/officeDocument/2006/relationships/hyperlink" Target="https://www.daloopa.com/src/38169368" TargetMode="External"/><Relationship Id="rId2428" Type="http://schemas.openxmlformats.org/officeDocument/2006/relationships/hyperlink" Target="https://www.daloopa.com/src/767161" TargetMode="External"/><Relationship Id="rId5998" Type="http://schemas.openxmlformats.org/officeDocument/2006/relationships/hyperlink" Target="https://www.daloopa.com/src/800944" TargetMode="External"/><Relationship Id="rId19463" Type="http://schemas.openxmlformats.org/officeDocument/2006/relationships/hyperlink" Target="https://www.daloopa.com/src/145264357" TargetMode="External"/><Relationship Id="rId83" Type="http://schemas.openxmlformats.org/officeDocument/2006/relationships/hyperlink" Target="https://www.daloopa.com/src/802932" TargetMode="External"/><Relationship Id="rId8471" Type="http://schemas.openxmlformats.org/officeDocument/2006/relationships/hyperlink" Target="https://www.daloopa.com/src/800439" TargetMode="External"/><Relationship Id="rId9522" Type="http://schemas.openxmlformats.org/officeDocument/2006/relationships/hyperlink" Target="https://www.daloopa.com/src/14719125" TargetMode="External"/><Relationship Id="rId11452" Type="http://schemas.openxmlformats.org/officeDocument/2006/relationships/hyperlink" Target="https://www.daloopa.com/src/67048238" TargetMode="External"/><Relationship Id="rId12503" Type="http://schemas.openxmlformats.org/officeDocument/2006/relationships/hyperlink" Target="https://www.daloopa.com/src/19689809" TargetMode="External"/><Relationship Id="rId12850" Type="http://schemas.openxmlformats.org/officeDocument/2006/relationships/hyperlink" Target="https://www.daloopa.com/document/23465099" TargetMode="External"/><Relationship Id="rId13901" Type="http://schemas.openxmlformats.org/officeDocument/2006/relationships/hyperlink" Target="https://www.daloopa.com/src/67093343" TargetMode="External"/><Relationship Id="rId18065" Type="http://schemas.openxmlformats.org/officeDocument/2006/relationships/hyperlink" Target="https://www.daloopa.com/src/114286813" TargetMode="External"/><Relationship Id="rId19116" Type="http://schemas.openxmlformats.org/officeDocument/2006/relationships/hyperlink" Target="https://www.daloopa.com/src/136852733" TargetMode="External"/><Relationship Id="rId1511" Type="http://schemas.openxmlformats.org/officeDocument/2006/relationships/hyperlink" Target="https://www.daloopa.com/src/762985" TargetMode="External"/><Relationship Id="rId7073" Type="http://schemas.openxmlformats.org/officeDocument/2006/relationships/hyperlink" Target="https://www.daloopa.com/src/1096644" TargetMode="External"/><Relationship Id="rId8124" Type="http://schemas.openxmlformats.org/officeDocument/2006/relationships/hyperlink" Target="https://www.daloopa.com/src/14718876" TargetMode="External"/><Relationship Id="rId10054" Type="http://schemas.openxmlformats.org/officeDocument/2006/relationships/hyperlink" Target="https://www.daloopa.com/src/38166897" TargetMode="External"/><Relationship Id="rId11105" Type="http://schemas.openxmlformats.org/officeDocument/2006/relationships/hyperlink" Target="https://www.daloopa.com/document/23463551" TargetMode="External"/><Relationship Id="rId3683" Type="http://schemas.openxmlformats.org/officeDocument/2006/relationships/hyperlink" Target="https://www.daloopa.com/src/66602827" TargetMode="External"/><Relationship Id="rId14675" Type="http://schemas.openxmlformats.org/officeDocument/2006/relationships/hyperlink" Target="https://www.daloopa.com/src/38421843" TargetMode="External"/><Relationship Id="rId15726" Type="http://schemas.openxmlformats.org/officeDocument/2006/relationships/hyperlink" Target="https://www.daloopa.com/src/78901733" TargetMode="External"/><Relationship Id="rId2285" Type="http://schemas.openxmlformats.org/officeDocument/2006/relationships/hyperlink" Target="https://www.daloopa.com/src/766456" TargetMode="External"/><Relationship Id="rId3336" Type="http://schemas.openxmlformats.org/officeDocument/2006/relationships/hyperlink" Target="https://www.daloopa.com/src/765955" TargetMode="External"/><Relationship Id="rId4734" Type="http://schemas.openxmlformats.org/officeDocument/2006/relationships/hyperlink" Target="https://www.daloopa.com/src/764935" TargetMode="External"/><Relationship Id="rId13277" Type="http://schemas.openxmlformats.org/officeDocument/2006/relationships/hyperlink" Target="https://www.daloopa.com/src/38276521" TargetMode="External"/><Relationship Id="rId14328" Type="http://schemas.openxmlformats.org/officeDocument/2006/relationships/hyperlink" Target="https://www.daloopa.com/src/67053406" TargetMode="External"/><Relationship Id="rId17898" Type="http://schemas.openxmlformats.org/officeDocument/2006/relationships/hyperlink" Target="https://www.daloopa.com/src/114271188" TargetMode="External"/><Relationship Id="rId18949" Type="http://schemas.openxmlformats.org/officeDocument/2006/relationships/hyperlink" Target="https://www.daloopa.com/src/125353409" TargetMode="External"/><Relationship Id="rId257" Type="http://schemas.openxmlformats.org/officeDocument/2006/relationships/hyperlink" Target="https://marketplace.daloopa.com/text-fundamental?id=803140&amp;value=60&amp;id=803139&amp;value=250&amp;id=803138&amp;value=240&amp;id=803137&amp;value=40&amp;id=803147&amp;value=270&amp;id=803135&amp;value=330&amp;id=803134&amp;value=320&amp;id=803133&amp;value=30&amp;id=803132&amp;value=80&amp;id=803131&amp;value=210&amp;id=803130&amp;value=150&amp;id=803129&amp;value=30&amp;id=1340487&amp;value=80&amp;id=2623896&amp;value=5&amp;id=4744625&amp;value=-70&amp;id=7982541&amp;value=-20&amp;id=10335271&amp;value=90&amp;id=14719038&amp;value=300&amp;id=20995479&amp;value=200&amp;id=32451542&amp;value=70&amp;id=38385101&amp;value=-60&amp;id=46662163&amp;value=-150&amp;id=53638667&amp;value=-200&amp;id=58838342&amp;value=-390&amp;id=63128795&amp;value=-460&amp;id=67049124&amp;value=-210&amp;" TargetMode="External"/><Relationship Id="rId7957" Type="http://schemas.openxmlformats.org/officeDocument/2006/relationships/hyperlink" Target="https://www.daloopa.com/src/32451079" TargetMode="External"/><Relationship Id="rId10938" Type="http://schemas.openxmlformats.org/officeDocument/2006/relationships/hyperlink" Target="https://www.daloopa.com/src/58837901" TargetMode="External"/><Relationship Id="rId6559" Type="http://schemas.openxmlformats.org/officeDocument/2006/relationships/hyperlink" Target="https://www.daloopa.com/src/801143" TargetMode="External"/><Relationship Id="rId12360" Type="http://schemas.openxmlformats.org/officeDocument/2006/relationships/hyperlink" Target="https://www.daloopa.com/src/19675666" TargetMode="External"/><Relationship Id="rId13411" Type="http://schemas.openxmlformats.org/officeDocument/2006/relationships/hyperlink" Target="https://www.daloopa.com/src/65311892" TargetMode="External"/><Relationship Id="rId9032" Type="http://schemas.openxmlformats.org/officeDocument/2006/relationships/hyperlink" Target="https://www.daloopa.com/src/752078" TargetMode="External"/><Relationship Id="rId12013" Type="http://schemas.openxmlformats.org/officeDocument/2006/relationships/hyperlink" Target="https://www.daloopa.com/src/67089429" TargetMode="External"/><Relationship Id="rId15583" Type="http://schemas.openxmlformats.org/officeDocument/2006/relationships/hyperlink" Target="https://www.daloopa.com/src/72223027" TargetMode="External"/><Relationship Id="rId16634" Type="http://schemas.openxmlformats.org/officeDocument/2006/relationships/hyperlink" Target="https://www.daloopa.com/src/87388236" TargetMode="External"/><Relationship Id="rId16981" Type="http://schemas.openxmlformats.org/officeDocument/2006/relationships/hyperlink" Target="https://www.daloopa.com/src/95238360" TargetMode="External"/><Relationship Id="rId1021" Type="http://schemas.openxmlformats.org/officeDocument/2006/relationships/hyperlink" Target="https://www.daloopa.com/src/45569615" TargetMode="External"/><Relationship Id="rId4591" Type="http://schemas.openxmlformats.org/officeDocument/2006/relationships/hyperlink" Target="https://www.daloopa.com/src/2623617" TargetMode="External"/><Relationship Id="rId5642" Type="http://schemas.openxmlformats.org/officeDocument/2006/relationships/hyperlink" Target="https://www.daloopa.com/src/1033704" TargetMode="External"/><Relationship Id="rId14185" Type="http://schemas.openxmlformats.org/officeDocument/2006/relationships/hyperlink" Target="https://www.daloopa.com/src/19608021" TargetMode="External"/><Relationship Id="rId15236" Type="http://schemas.openxmlformats.org/officeDocument/2006/relationships/hyperlink" Target="https://www.daloopa.com/src/38432553" TargetMode="External"/><Relationship Id="rId3193" Type="http://schemas.openxmlformats.org/officeDocument/2006/relationships/hyperlink" Target="https://www.daloopa.com/src/762497" TargetMode="External"/><Relationship Id="rId4244" Type="http://schemas.openxmlformats.org/officeDocument/2006/relationships/hyperlink" Target="https://www.daloopa.com/src/767186" TargetMode="External"/><Relationship Id="rId19857" Type="http://schemas.openxmlformats.org/officeDocument/2006/relationships/hyperlink" Target="https://www.daloopa.com/src/155506714" TargetMode="External"/><Relationship Id="rId7467" Type="http://schemas.openxmlformats.org/officeDocument/2006/relationships/hyperlink" Target="https://www.daloopa.com/src/750704" TargetMode="External"/><Relationship Id="rId8865" Type="http://schemas.openxmlformats.org/officeDocument/2006/relationships/hyperlink" Target="https://www.daloopa.com/src/751662" TargetMode="External"/><Relationship Id="rId9916" Type="http://schemas.openxmlformats.org/officeDocument/2006/relationships/hyperlink" Target="https://www.daloopa.com/src/38164930" TargetMode="External"/><Relationship Id="rId10795" Type="http://schemas.openxmlformats.org/officeDocument/2006/relationships/hyperlink" Target="https://www.daloopa.com/src/752144" TargetMode="External"/><Relationship Id="rId11846" Type="http://schemas.openxmlformats.org/officeDocument/2006/relationships/hyperlink" Target="https://www.daloopa.com/src/38463814" TargetMode="External"/><Relationship Id="rId18459" Type="http://schemas.openxmlformats.org/officeDocument/2006/relationships/hyperlink" Target="https://www.daloopa.com/src/114270648" TargetMode="External"/><Relationship Id="rId1905" Type="http://schemas.openxmlformats.org/officeDocument/2006/relationships/hyperlink" Target="https://www.daloopa.com/src/46664906" TargetMode="External"/><Relationship Id="rId6069" Type="http://schemas.openxmlformats.org/officeDocument/2006/relationships/hyperlink" Target="https://www.daloopa.com/src/20995912" TargetMode="External"/><Relationship Id="rId8518" Type="http://schemas.openxmlformats.org/officeDocument/2006/relationships/hyperlink" Target="https://www.daloopa.com/src/800557" TargetMode="External"/><Relationship Id="rId10448" Type="http://schemas.openxmlformats.org/officeDocument/2006/relationships/hyperlink" Target="https://www.daloopa.com/src/38432067" TargetMode="External"/><Relationship Id="rId18940" Type="http://schemas.openxmlformats.org/officeDocument/2006/relationships/hyperlink" Target="https://www.daloopa.com/src/125281346" TargetMode="External"/><Relationship Id="rId16491" Type="http://schemas.openxmlformats.org/officeDocument/2006/relationships/hyperlink" Target="https://www.daloopa.com/src/87388322" TargetMode="External"/><Relationship Id="rId17542" Type="http://schemas.openxmlformats.org/officeDocument/2006/relationships/hyperlink" Target="https://www.daloopa.com/src/107859729" TargetMode="External"/><Relationship Id="rId998" Type="http://schemas.openxmlformats.org/officeDocument/2006/relationships/hyperlink" Target="https://www.daloopa.com/src/18436107" TargetMode="External"/><Relationship Id="rId2679" Type="http://schemas.openxmlformats.org/officeDocument/2006/relationships/hyperlink" Target="https://www.daloopa.com/src/761937" TargetMode="External"/><Relationship Id="rId6550" Type="http://schemas.openxmlformats.org/officeDocument/2006/relationships/hyperlink" Target="https://www.daloopa.com/src/38155601" TargetMode="External"/><Relationship Id="rId7601" Type="http://schemas.openxmlformats.org/officeDocument/2006/relationships/hyperlink" Target="https://www.daloopa.com/src/750488" TargetMode="External"/><Relationship Id="rId15093" Type="http://schemas.openxmlformats.org/officeDocument/2006/relationships/hyperlink" Target="https://www.daloopa.com/src/46758871" TargetMode="External"/><Relationship Id="rId16144" Type="http://schemas.openxmlformats.org/officeDocument/2006/relationships/hyperlink" Target="https://www.daloopa.com/src/82323383" TargetMode="External"/><Relationship Id="rId5152" Type="http://schemas.openxmlformats.org/officeDocument/2006/relationships/hyperlink" Target="https://www.daloopa.com/src/58838421" TargetMode="External"/><Relationship Id="rId6203" Type="http://schemas.openxmlformats.org/officeDocument/2006/relationships/hyperlink" Target="https://www.daloopa.com/src/801005" TargetMode="External"/><Relationship Id="rId9773" Type="http://schemas.openxmlformats.org/officeDocument/2006/relationships/hyperlink" Target="https://www.daloopa.com/src/753161" TargetMode="External"/><Relationship Id="rId19367" Type="http://schemas.openxmlformats.org/officeDocument/2006/relationships/hyperlink" Target="https://www.daloopa.com/src/145264410" TargetMode="External"/><Relationship Id="rId1762" Type="http://schemas.openxmlformats.org/officeDocument/2006/relationships/hyperlink" Target="https://www.daloopa.com/src/38171539" TargetMode="External"/><Relationship Id="rId8375" Type="http://schemas.openxmlformats.org/officeDocument/2006/relationships/hyperlink" Target="https://www.daloopa.com/src/800363" TargetMode="External"/><Relationship Id="rId9426" Type="http://schemas.openxmlformats.org/officeDocument/2006/relationships/hyperlink" Target="https://www.daloopa.com/src/753995" TargetMode="External"/><Relationship Id="rId12754" Type="http://schemas.openxmlformats.org/officeDocument/2006/relationships/hyperlink" Target="https://www.daloopa.com/document/23465099" TargetMode="External"/><Relationship Id="rId13805" Type="http://schemas.openxmlformats.org/officeDocument/2006/relationships/hyperlink" Target="https://www.daloopa.com/src/67090551" TargetMode="External"/><Relationship Id="rId1415" Type="http://schemas.openxmlformats.org/officeDocument/2006/relationships/hyperlink" Target="https://www.daloopa.com/src/20995987" TargetMode="External"/><Relationship Id="rId2813" Type="http://schemas.openxmlformats.org/officeDocument/2006/relationships/hyperlink" Target="https://www.daloopa.com/src/766741" TargetMode="External"/><Relationship Id="rId8028" Type="http://schemas.openxmlformats.org/officeDocument/2006/relationships/hyperlink" Target="https://www.daloopa.com/src/753789" TargetMode="External"/><Relationship Id="rId11009" Type="http://schemas.openxmlformats.org/officeDocument/2006/relationships/hyperlink" Target="https://www.daloopa.com/src/38383921" TargetMode="External"/><Relationship Id="rId11356" Type="http://schemas.openxmlformats.org/officeDocument/2006/relationships/hyperlink" Target="https://www.daloopa.com/src/2623979" TargetMode="External"/><Relationship Id="rId12407" Type="http://schemas.openxmlformats.org/officeDocument/2006/relationships/hyperlink" Target="https://www.daloopa.com/src/19676920" TargetMode="External"/><Relationship Id="rId15977" Type="http://schemas.openxmlformats.org/officeDocument/2006/relationships/hyperlink" Target="https://www.daloopa.com/src/78962295" TargetMode="External"/><Relationship Id="rId4985" Type="http://schemas.openxmlformats.org/officeDocument/2006/relationships/hyperlink" Target="https://www.daloopa.com/src/58838423" TargetMode="External"/><Relationship Id="rId14579" Type="http://schemas.openxmlformats.org/officeDocument/2006/relationships/hyperlink" Target="https://www.daloopa.com/src/38402779" TargetMode="External"/><Relationship Id="rId18450" Type="http://schemas.openxmlformats.org/officeDocument/2006/relationships/hyperlink" Target="https://www.daloopa.com/src/114174454" TargetMode="External"/><Relationship Id="rId19501" Type="http://schemas.openxmlformats.org/officeDocument/2006/relationships/hyperlink" Target="https://www.daloopa.com/src/145280935" TargetMode="External"/><Relationship Id="rId2189" Type="http://schemas.openxmlformats.org/officeDocument/2006/relationships/hyperlink" Target="https://www.daloopa.com/src/66097049" TargetMode="External"/><Relationship Id="rId3587" Type="http://schemas.openxmlformats.org/officeDocument/2006/relationships/hyperlink" Target="https://www.daloopa.com/src/810700" TargetMode="External"/><Relationship Id="rId4638" Type="http://schemas.openxmlformats.org/officeDocument/2006/relationships/hyperlink" Target="https://marketplace.daloopa.com/text-fundamental?id=768389&amp;value=15629&amp;id=768226&amp;value=15295&amp;id=768087&amp;value=16825&amp;id=767936&amp;value=24711&amp;id=45569713&amp;value=72460&amp;id=767694&amp;value=19239&amp;id=767570&amp;value=18936&amp;id=767187&amp;value=20715&amp;id=767043&amp;value=28290&amp;id=45569714&amp;value=87180&amp;id=766692&amp;value=22011&amp;id=766536&amp;value=22110&amp;id=766227&amp;value=24365&amp;id=765960&amp;value=33997&amp;id=45569715&amp;value=102483&amp;" TargetMode="External"/><Relationship Id="rId6060" Type="http://schemas.openxmlformats.org/officeDocument/2006/relationships/hyperlink" Target="https://www.daloopa.com/src/800732" TargetMode="External"/><Relationship Id="rId17052" Type="http://schemas.openxmlformats.org/officeDocument/2006/relationships/hyperlink" Target="https://www.daloopa.com/src/95205342" TargetMode="External"/><Relationship Id="rId18103" Type="http://schemas.openxmlformats.org/officeDocument/2006/relationships/hyperlink" Target="https://www.daloopa.com/src/114281249" TargetMode="External"/><Relationship Id="rId7111" Type="http://schemas.openxmlformats.org/officeDocument/2006/relationships/hyperlink" Target="https://www.daloopa.com/src/1096441" TargetMode="External"/><Relationship Id="rId13662" Type="http://schemas.openxmlformats.org/officeDocument/2006/relationships/hyperlink" Target="https://www.daloopa.com/src/65313450" TargetMode="External"/><Relationship Id="rId14713" Type="http://schemas.openxmlformats.org/officeDocument/2006/relationships/hyperlink" Target="https://www.daloopa.com/src/38422019" TargetMode="External"/><Relationship Id="rId2670" Type="http://schemas.openxmlformats.org/officeDocument/2006/relationships/hyperlink" Target="https://www.daloopa.com/src/764049" TargetMode="External"/><Relationship Id="rId3721" Type="http://schemas.openxmlformats.org/officeDocument/2006/relationships/hyperlink" Target="https://www.daloopa.com/src/767897" TargetMode="External"/><Relationship Id="rId9283" Type="http://schemas.openxmlformats.org/officeDocument/2006/relationships/hyperlink" Target="https://www.daloopa.com/src/67046841" TargetMode="External"/><Relationship Id="rId12264" Type="http://schemas.openxmlformats.org/officeDocument/2006/relationships/hyperlink" Target="https://www.daloopa.com/src/19675985" TargetMode="External"/><Relationship Id="rId13315" Type="http://schemas.openxmlformats.org/officeDocument/2006/relationships/hyperlink" Target="https://www.daloopa.com/src/38276589" TargetMode="External"/><Relationship Id="rId642" Type="http://schemas.openxmlformats.org/officeDocument/2006/relationships/hyperlink" Target="https://www.daloopa.com/src/20995373" TargetMode="External"/><Relationship Id="rId1272" Type="http://schemas.openxmlformats.org/officeDocument/2006/relationships/hyperlink" Target="https://www.daloopa.com/src/765718" TargetMode="External"/><Relationship Id="rId2323" Type="http://schemas.openxmlformats.org/officeDocument/2006/relationships/hyperlink" Target="https://www.daloopa.com/src/14718961" TargetMode="External"/><Relationship Id="rId5893" Type="http://schemas.openxmlformats.org/officeDocument/2006/relationships/hyperlink" Target="https://www.daloopa.com/src/800961" TargetMode="External"/><Relationship Id="rId15487" Type="http://schemas.openxmlformats.org/officeDocument/2006/relationships/hyperlink" Target="https://www.daloopa.com/src/72223060" TargetMode="External"/><Relationship Id="rId16885" Type="http://schemas.openxmlformats.org/officeDocument/2006/relationships/hyperlink" Target="https://www.daloopa.com/src/95055275" TargetMode="External"/><Relationship Id="rId17936" Type="http://schemas.openxmlformats.org/officeDocument/2006/relationships/hyperlink" Target="https://www.daloopa.com/src/114145635" TargetMode="External"/><Relationship Id="rId4495" Type="http://schemas.openxmlformats.org/officeDocument/2006/relationships/hyperlink" Target="https://www.daloopa.com/src/67048759" TargetMode="External"/><Relationship Id="rId5546" Type="http://schemas.openxmlformats.org/officeDocument/2006/relationships/hyperlink" Target="https://www.daloopa.com/src/67087855" TargetMode="External"/><Relationship Id="rId6944" Type="http://schemas.openxmlformats.org/officeDocument/2006/relationships/hyperlink" Target="https://www.daloopa.com/src/2623774" TargetMode="External"/><Relationship Id="rId14089" Type="http://schemas.openxmlformats.org/officeDocument/2006/relationships/hyperlink" Target="https://www.daloopa.com/src/19608019" TargetMode="External"/><Relationship Id="rId16538" Type="http://schemas.openxmlformats.org/officeDocument/2006/relationships/hyperlink" Target="https://www.daloopa.com/src/87385095" TargetMode="External"/><Relationship Id="rId19011" Type="http://schemas.openxmlformats.org/officeDocument/2006/relationships/hyperlink" Target="https://www.daloopa.com/src/136726967" TargetMode="External"/><Relationship Id="rId3097" Type="http://schemas.openxmlformats.org/officeDocument/2006/relationships/hyperlink" Target="https://www.daloopa.com/src/768149" TargetMode="External"/><Relationship Id="rId4148" Type="http://schemas.openxmlformats.org/officeDocument/2006/relationships/hyperlink" Target="https://www.daloopa.com/src/767922" TargetMode="External"/><Relationship Id="rId8769" Type="http://schemas.openxmlformats.org/officeDocument/2006/relationships/hyperlink" Target="https://www.daloopa.com/src/749345" TargetMode="External"/><Relationship Id="rId10699" Type="http://schemas.openxmlformats.org/officeDocument/2006/relationships/hyperlink" Target="https://www.daloopa.com/src/53641833" TargetMode="External"/><Relationship Id="rId11000" Type="http://schemas.openxmlformats.org/officeDocument/2006/relationships/hyperlink" Target="https://www.daloopa.com/src/748431" TargetMode="External"/><Relationship Id="rId14570" Type="http://schemas.openxmlformats.org/officeDocument/2006/relationships/hyperlink" Target="https://www.daloopa.com/src/38421741" TargetMode="External"/><Relationship Id="rId15621" Type="http://schemas.openxmlformats.org/officeDocument/2006/relationships/hyperlink" Target="https://www.daloopa.com/src/72287353" TargetMode="External"/><Relationship Id="rId1809" Type="http://schemas.openxmlformats.org/officeDocument/2006/relationships/hyperlink" Target="https://www.daloopa.com/src/795262" TargetMode="External"/><Relationship Id="rId13172" Type="http://schemas.openxmlformats.org/officeDocument/2006/relationships/hyperlink" Target="https://marketplace.daloopa.com/text-fundamental?id=38436930&amp;value=8&amp;id=38436965&amp;value=8&amp;id=38436896&amp;value=8&amp;id=38436845&amp;value=9&amp;id=38436829&amp;value=10&amp;id=38437852&amp;value=10&amp;id=38436819&amp;value=10&amp;id=38436808&amp;value=10&amp;id=38436773&amp;value=11&amp;id=38437981&amp;value=10&amp;id=38436287&amp;value=13&amp;id=38436281&amp;value=13&amp;id=38436267&amp;value=13&amp;id=38438038&amp;value=13&amp;id=38436238&amp;value=14&amp;id=38436217&amp;value=14&amp;id=38436186&amp;value=13&amp;id=38438085&amp;value=13&amp;id=38436171&amp;value=11&amp;id=38436132&amp;value=10&amp;id=38436122&amp;value=9&amp;id=38438111&amp;value=10&amp;id=38435202&amp;value=8&amp;id=38435162&amp;value=9&amp;id=38435142&amp;value=11&amp;id=38438156&amp;value=10&amp;id=38435115&amp;value=9&amp;id=38435065&amp;value=9&amp;id=38975284&amp;value=8&amp;id=46751417&amp;value=9&amp;id=63184530&amp;value=140&amp;" TargetMode="External"/><Relationship Id="rId14223" Type="http://schemas.openxmlformats.org/officeDocument/2006/relationships/hyperlink" Target="https://www.daloopa.com/src/19604372" TargetMode="External"/><Relationship Id="rId17793" Type="http://schemas.openxmlformats.org/officeDocument/2006/relationships/hyperlink" Target="https://www.daloopa.com/src/114299887" TargetMode="External"/><Relationship Id="rId18844" Type="http://schemas.openxmlformats.org/officeDocument/2006/relationships/hyperlink" Target="https://www.daloopa.com/src/125353407" TargetMode="External"/><Relationship Id="rId2180" Type="http://schemas.openxmlformats.org/officeDocument/2006/relationships/hyperlink" Target="https://www.daloopa.com/src/66097053" TargetMode="External"/><Relationship Id="rId3231" Type="http://schemas.openxmlformats.org/officeDocument/2006/relationships/hyperlink" Target="https://www.daloopa.com/src/763988" TargetMode="External"/><Relationship Id="rId7852" Type="http://schemas.openxmlformats.org/officeDocument/2006/relationships/hyperlink" Target="https://www.daloopa.com/src/20995126" TargetMode="External"/><Relationship Id="rId8903" Type="http://schemas.openxmlformats.org/officeDocument/2006/relationships/hyperlink" Target="https://www.daloopa.com/document/23227048" TargetMode="External"/><Relationship Id="rId16395" Type="http://schemas.openxmlformats.org/officeDocument/2006/relationships/hyperlink" Target="https://www.daloopa.com/src/87524401" TargetMode="External"/><Relationship Id="rId17446" Type="http://schemas.openxmlformats.org/officeDocument/2006/relationships/hyperlink" Target="https://www.daloopa.com/src/107863138" TargetMode="External"/><Relationship Id="rId20041" Type="http://schemas.openxmlformats.org/officeDocument/2006/relationships/hyperlink" Target="https://www.daloopa.com/src/155397160" TargetMode="External"/><Relationship Id="rId152" Type="http://schemas.openxmlformats.org/officeDocument/2006/relationships/hyperlink" Target="https://www.daloopa.com/src/2623786" TargetMode="External"/><Relationship Id="rId6454" Type="http://schemas.openxmlformats.org/officeDocument/2006/relationships/hyperlink" Target="https://www.daloopa.com/src/801179" TargetMode="External"/><Relationship Id="rId7505" Type="http://schemas.openxmlformats.org/officeDocument/2006/relationships/hyperlink" Target="https://www.daloopa.com/src/7981657" TargetMode="External"/><Relationship Id="rId10833" Type="http://schemas.openxmlformats.org/officeDocument/2006/relationships/hyperlink" Target="https://marketplace.daloopa.com/text-fundamental?id=748679&amp;value=709&amp;id=748426&amp;value=838&amp;id=1340394&amp;value=872&amp;id=2623451&amp;value=941&amp;id=38167603&amp;value=3361&amp;id=4744496&amp;value=1029&amp;id=7982015&amp;value=1086&amp;id=10333850&amp;value=1159&amp;id=14719078&amp;value=1201&amp;id=14719086&amp;value=4475&amp;id=20995958&amp;value=1640&amp;id=32451142&amp;value=1577&amp;id=38383924&amp;value=1812&amp;id=46661163&amp;value=1693&amp;id=46664818&amp;value=6722&amp;id=53638130&amp;value=2367&amp;id=58837900&amp;value=2088&amp;id=63129310&amp;value=1813&amp;id=67046988&amp;value=2365&amp;id=67052081&amp;value=8633&amp;" TargetMode="External"/><Relationship Id="rId16048" Type="http://schemas.openxmlformats.org/officeDocument/2006/relationships/hyperlink" Target="https://www.daloopa.com/src/82322254" TargetMode="External"/><Relationship Id="rId5056" Type="http://schemas.openxmlformats.org/officeDocument/2006/relationships/hyperlink" Target="https://www.daloopa.com/src/815289" TargetMode="External"/><Relationship Id="rId6107" Type="http://schemas.openxmlformats.org/officeDocument/2006/relationships/hyperlink" Target="https://www.daloopa.com/src/800852" TargetMode="External"/><Relationship Id="rId9677" Type="http://schemas.openxmlformats.org/officeDocument/2006/relationships/hyperlink" Target="https://www.daloopa.com/src/750433" TargetMode="External"/><Relationship Id="rId8279" Type="http://schemas.openxmlformats.org/officeDocument/2006/relationships/hyperlink" Target="https://www.daloopa.com/src/800294" TargetMode="External"/><Relationship Id="rId12658" Type="http://schemas.openxmlformats.org/officeDocument/2006/relationships/hyperlink" Target="https://www.daloopa.com/src/19766391" TargetMode="External"/><Relationship Id="rId13709" Type="http://schemas.openxmlformats.org/officeDocument/2006/relationships/hyperlink" Target="https://www.daloopa.com/src/65313692" TargetMode="External"/><Relationship Id="rId1666" Type="http://schemas.openxmlformats.org/officeDocument/2006/relationships/hyperlink" Target="https://www.daloopa.com/src/1340407" TargetMode="External"/><Relationship Id="rId2717" Type="http://schemas.openxmlformats.org/officeDocument/2006/relationships/hyperlink" Target="https://www.daloopa.com/src/766234" TargetMode="External"/><Relationship Id="rId14080" Type="http://schemas.openxmlformats.org/officeDocument/2006/relationships/hyperlink" Target="https://www.daloopa.com/src/19608887" TargetMode="External"/><Relationship Id="rId15131" Type="http://schemas.openxmlformats.org/officeDocument/2006/relationships/hyperlink" Target="https://www.daloopa.com/src/63184505" TargetMode="External"/><Relationship Id="rId19752" Type="http://schemas.openxmlformats.org/officeDocument/2006/relationships/hyperlink" Target="https://www.daloopa.com/src/155380321" TargetMode="External"/><Relationship Id="rId1319" Type="http://schemas.openxmlformats.org/officeDocument/2006/relationships/hyperlink" Target="https://www.daloopa.com/src/38169038" TargetMode="External"/><Relationship Id="rId4889" Type="http://schemas.openxmlformats.org/officeDocument/2006/relationships/hyperlink" Target="https://www.daloopa.com/src/815285" TargetMode="External"/><Relationship Id="rId8760" Type="http://schemas.openxmlformats.org/officeDocument/2006/relationships/hyperlink" Target="https://www.daloopa.com/src/752072" TargetMode="External"/><Relationship Id="rId9811" Type="http://schemas.openxmlformats.org/officeDocument/2006/relationships/hyperlink" Target="https://www.daloopa.com/src/38164789" TargetMode="External"/><Relationship Id="rId10690" Type="http://schemas.openxmlformats.org/officeDocument/2006/relationships/hyperlink" Target="https://www.daloopa.com/src/38434617" TargetMode="External"/><Relationship Id="rId11741" Type="http://schemas.openxmlformats.org/officeDocument/2006/relationships/hyperlink" Target="https://www.daloopa.com/src/2750832" TargetMode="External"/><Relationship Id="rId18354" Type="http://schemas.openxmlformats.org/officeDocument/2006/relationships/hyperlink" Target="https://www.daloopa.com/src/87514338" TargetMode="External"/><Relationship Id="rId19405" Type="http://schemas.openxmlformats.org/officeDocument/2006/relationships/hyperlink" Target="https://www.daloopa.com/src/145409538" TargetMode="External"/><Relationship Id="rId25" Type="http://schemas.openxmlformats.org/officeDocument/2006/relationships/hyperlink" Target="https://www.daloopa.com/document/446660" TargetMode="External"/><Relationship Id="rId1800" Type="http://schemas.openxmlformats.org/officeDocument/2006/relationships/hyperlink" Target="https://www.daloopa.com/src/38171661" TargetMode="External"/><Relationship Id="rId7362" Type="http://schemas.openxmlformats.org/officeDocument/2006/relationships/hyperlink" Target="https://www.daloopa.com/src/38507197" TargetMode="External"/><Relationship Id="rId8413" Type="http://schemas.openxmlformats.org/officeDocument/2006/relationships/hyperlink" Target="https://www.daloopa.com/src/800493" TargetMode="External"/><Relationship Id="rId10343" Type="http://schemas.openxmlformats.org/officeDocument/2006/relationships/hyperlink" Target="https://www.daloopa.com/src/38974309" TargetMode="External"/><Relationship Id="rId18007" Type="http://schemas.openxmlformats.org/officeDocument/2006/relationships/hyperlink" Target="https://www.daloopa.com/src/114146068" TargetMode="External"/><Relationship Id="rId3972" Type="http://schemas.openxmlformats.org/officeDocument/2006/relationships/hyperlink" Target="https://www.daloopa.com/src/762254" TargetMode="External"/><Relationship Id="rId7015" Type="http://schemas.openxmlformats.org/officeDocument/2006/relationships/hyperlink" Target="https://www.daloopa.com/src/1096556" TargetMode="External"/><Relationship Id="rId14964" Type="http://schemas.openxmlformats.org/officeDocument/2006/relationships/hyperlink" Target="https://www.daloopa.com/src/38428546" TargetMode="External"/><Relationship Id="rId893" Type="http://schemas.openxmlformats.org/officeDocument/2006/relationships/hyperlink" Target="https://www.daloopa.com/src/21047668" TargetMode="External"/><Relationship Id="rId2574" Type="http://schemas.openxmlformats.org/officeDocument/2006/relationships/hyperlink" Target="https://www.daloopa.com/src/765513" TargetMode="External"/><Relationship Id="rId3625" Type="http://schemas.openxmlformats.org/officeDocument/2006/relationships/hyperlink" Target="https://www.daloopa.com/src/762427" TargetMode="External"/><Relationship Id="rId9187" Type="http://schemas.openxmlformats.org/officeDocument/2006/relationships/hyperlink" Target="https://www.daloopa.com/src/38161525" TargetMode="External"/><Relationship Id="rId12168" Type="http://schemas.openxmlformats.org/officeDocument/2006/relationships/hyperlink" Target="https://www.daloopa.com/src/19675274" TargetMode="External"/><Relationship Id="rId13219" Type="http://schemas.openxmlformats.org/officeDocument/2006/relationships/hyperlink" Target="https://www.daloopa.com/src/38436286" TargetMode="External"/><Relationship Id="rId13566" Type="http://schemas.openxmlformats.org/officeDocument/2006/relationships/hyperlink" Target="https://www.daloopa.com/src/65312987" TargetMode="External"/><Relationship Id="rId14617" Type="http://schemas.openxmlformats.org/officeDocument/2006/relationships/hyperlink" Target="https://www.daloopa.com/src/38402803" TargetMode="External"/><Relationship Id="rId546" Type="http://schemas.openxmlformats.org/officeDocument/2006/relationships/hyperlink" Target="https://www.daloopa.com/src/32451357" TargetMode="External"/><Relationship Id="rId1176" Type="http://schemas.openxmlformats.org/officeDocument/2006/relationships/hyperlink" Target="https://www.daloopa.com/src/763999" TargetMode="External"/><Relationship Id="rId2227" Type="http://schemas.openxmlformats.org/officeDocument/2006/relationships/hyperlink" Target="https://www.daloopa.com/src/66097454" TargetMode="External"/><Relationship Id="rId16789" Type="http://schemas.openxmlformats.org/officeDocument/2006/relationships/hyperlink" Target="https://www.daloopa.com/src/95080858" TargetMode="External"/><Relationship Id="rId4399" Type="http://schemas.openxmlformats.org/officeDocument/2006/relationships/hyperlink" Target="https://www.daloopa.com/src/810894" TargetMode="External"/><Relationship Id="rId5797" Type="http://schemas.openxmlformats.org/officeDocument/2006/relationships/hyperlink" Target="https://www.daloopa.com/src/800789" TargetMode="External"/><Relationship Id="rId6848" Type="http://schemas.openxmlformats.org/officeDocument/2006/relationships/hyperlink" Target="https://www.daloopa.com/src/46661336" TargetMode="External"/><Relationship Id="rId8270" Type="http://schemas.openxmlformats.org/officeDocument/2006/relationships/hyperlink" Target="https://www.daloopa.com/src/800371" TargetMode="External"/><Relationship Id="rId13700" Type="http://schemas.openxmlformats.org/officeDocument/2006/relationships/hyperlink" Target="https://www.daloopa.com/src/65313831" TargetMode="External"/><Relationship Id="rId19262" Type="http://schemas.openxmlformats.org/officeDocument/2006/relationships/hyperlink" Target="https://www.daloopa.com/src/136843055" TargetMode="External"/><Relationship Id="rId9321" Type="http://schemas.openxmlformats.org/officeDocument/2006/relationships/hyperlink" Target="https://www.daloopa.com/src/1340366" TargetMode="External"/><Relationship Id="rId11251" Type="http://schemas.openxmlformats.org/officeDocument/2006/relationships/hyperlink" Target="https://www.daloopa.com/src/10335408" TargetMode="External"/><Relationship Id="rId12302" Type="http://schemas.openxmlformats.org/officeDocument/2006/relationships/hyperlink" Target="https://www.daloopa.com/src/19678916" TargetMode="External"/><Relationship Id="rId15872" Type="http://schemas.openxmlformats.org/officeDocument/2006/relationships/hyperlink" Target="https://www.daloopa.com/src/78899494" TargetMode="External"/><Relationship Id="rId16923" Type="http://schemas.openxmlformats.org/officeDocument/2006/relationships/hyperlink" Target="https://www.daloopa.com/src/95063186" TargetMode="External"/><Relationship Id="rId1310" Type="http://schemas.openxmlformats.org/officeDocument/2006/relationships/hyperlink" Target="https://www.daloopa.com/src/14718941" TargetMode="External"/><Relationship Id="rId4880" Type="http://schemas.openxmlformats.org/officeDocument/2006/relationships/hyperlink" Target="https://www.daloopa.com/src/815420" TargetMode="External"/><Relationship Id="rId5931" Type="http://schemas.openxmlformats.org/officeDocument/2006/relationships/hyperlink" Target="https://marketplace.daloopa.com/text-fundamental?id=801188&amp;value=11801&amp;id=801169&amp;value=11209&amp;id=801150&amp;value=12366&amp;id=801131&amp;value=18806&amp;id=38157936&amp;value=54181&amp;id=810493&amp;value=14055&amp;id=801094&amp;value=13399&amp;id=801075&amp;value=14627&amp;id=801056&amp;value=20671&amp;id=38157738&amp;value=62752&amp;id=801037&amp;value=15395&amp;id=801019&amp;value=15160&amp;id=801000&amp;value=16755&amp;id=800981&amp;value=24341&amp;id=38157483&amp;value=71651&amp;id=800962&amp;value=18866&amp;id=800943&amp;value=19180&amp;id=800924&amp;value=21260&amp;id=800905&amp;value=28958&amp;id=38156977&amp;value=88265&amp;id=800887&amp;value=22440&amp;id=800868&amp;value=23451&amp;id=800849&amp;value=27549&amp;id=800812&amp;value=38494&amp;id=38156740&amp;value=111934&amp;id=800792&amp;value=30735&amp;id=800772&amp;value=30632&amp;id=800751&amp;value=33003&amp;id=800730&amp;value=44786&amp;id=38155776&amp;value=139156&amp;id=800708&amp;value=33920&amp;id=800665&amp;value=36337&amp;id=1340306&amp;value=41302&amp;id=2623047&amp;value=53977&amp;id=38155595&amp;value=165536&amp;id=4744378&amp;value=44257&amp;id=7982462&amp;value=52660&amp;id=10333498&amp;value=57106&amp;id=14718900&amp;value=79284&amp;id=14718919&amp;value=233307&amp;id=20995918&amp;value=62403&amp;id=32451021&amp;value=64176&amp;id=38383780&amp;value=62930&amp;id=46660907&amp;value=82835&amp;id=46664721&amp;value=272344&amp;id=53637807&amp;value=66499&amp;id=58837664&amp;value=66424&amp;id=63129642&amp;value=70268&amp;id=67045709&amp;value=85640&amp;id=67051530&amp;value=288831&amp;" TargetMode="External"/><Relationship Id="rId14474" Type="http://schemas.openxmlformats.org/officeDocument/2006/relationships/hyperlink" Target="https://www.daloopa.com/src/67095234" TargetMode="External"/><Relationship Id="rId15525" Type="http://schemas.openxmlformats.org/officeDocument/2006/relationships/hyperlink" Target="https://www.daloopa.com/src/72219523" TargetMode="External"/><Relationship Id="rId3482" Type="http://schemas.openxmlformats.org/officeDocument/2006/relationships/hyperlink" Target="https://www.daloopa.com/src/45569672" TargetMode="External"/><Relationship Id="rId4533" Type="http://schemas.openxmlformats.org/officeDocument/2006/relationships/hyperlink" Target="https://www.daloopa.com/src/58838188" TargetMode="External"/><Relationship Id="rId13076" Type="http://schemas.openxmlformats.org/officeDocument/2006/relationships/hyperlink" Target="https://www.daloopa.com/src/67090348" TargetMode="External"/><Relationship Id="rId14127" Type="http://schemas.openxmlformats.org/officeDocument/2006/relationships/hyperlink" Target="https://www.daloopa.com/src/46664951" TargetMode="External"/><Relationship Id="rId17697" Type="http://schemas.openxmlformats.org/officeDocument/2006/relationships/hyperlink" Target="https://www.daloopa.com/src/107918716" TargetMode="External"/><Relationship Id="rId2084" Type="http://schemas.openxmlformats.org/officeDocument/2006/relationships/hyperlink" Target="https://www.daloopa.com/src/66096751" TargetMode="External"/><Relationship Id="rId3135" Type="http://schemas.openxmlformats.org/officeDocument/2006/relationships/hyperlink" Target="https://marketplace.daloopa.com/text-fundamental?id=774132&amp;value=633&amp;id=768213&amp;value=646&amp;id=768079&amp;value=721&amp;id=767931&amp;value=1137&amp;id=45569720&amp;value=3137&amp;id=767678&amp;value=849&amp;id=766970&amp;value=889&amp;id=767209&amp;value=1048&amp;id=766985&amp;value=1701&amp;id=45569721&amp;value=4487&amp;id=766663&amp;value=1299&amp;id=766510&amp;value=1399&amp;id=766213&amp;value=1494&amp;id=765948&amp;value=2328&amp;id=45569722&amp;value=6520&amp;id=765807&amp;value=1820&amp;id=765583&amp;value=2000&amp;id=765063&amp;value=2154&amp;id=764671&amp;value=3003&amp;id=45569723&amp;value=8977&amp;id=763985&amp;value=2497&amp;" TargetMode="External"/><Relationship Id="rId7756" Type="http://schemas.openxmlformats.org/officeDocument/2006/relationships/hyperlink" Target="https://www.daloopa.com/src/836977" TargetMode="External"/><Relationship Id="rId16299" Type="http://schemas.openxmlformats.org/officeDocument/2006/relationships/hyperlink" Target="https://www.daloopa.com/src/82365687" TargetMode="External"/><Relationship Id="rId18748" Type="http://schemas.openxmlformats.org/officeDocument/2006/relationships/hyperlink" Target="https://www.daloopa.com/src/128089650" TargetMode="External"/><Relationship Id="rId6358" Type="http://schemas.openxmlformats.org/officeDocument/2006/relationships/hyperlink" Target="https://www.daloopa.com/src/801027" TargetMode="External"/><Relationship Id="rId7409" Type="http://schemas.openxmlformats.org/officeDocument/2006/relationships/hyperlink" Target="https://www.daloopa.com/src/58837704" TargetMode="External"/><Relationship Id="rId8807" Type="http://schemas.openxmlformats.org/officeDocument/2006/relationships/hyperlink" Target="https://www.daloopa.com/src/753080" TargetMode="External"/><Relationship Id="rId10737" Type="http://schemas.openxmlformats.org/officeDocument/2006/relationships/hyperlink" Target="https://www.daloopa.com/src/49313243" TargetMode="External"/><Relationship Id="rId13210" Type="http://schemas.openxmlformats.org/officeDocument/2006/relationships/hyperlink" Target="https://www.daloopa.com/src/38436898" TargetMode="External"/><Relationship Id="rId16780" Type="http://schemas.openxmlformats.org/officeDocument/2006/relationships/hyperlink" Target="https://www.daloopa.com/src/87506791" TargetMode="External"/><Relationship Id="rId17831" Type="http://schemas.openxmlformats.org/officeDocument/2006/relationships/hyperlink" Target="https://www.daloopa.com/src/114269351" TargetMode="External"/><Relationship Id="rId2968" Type="http://schemas.openxmlformats.org/officeDocument/2006/relationships/hyperlink" Target="https://www.daloopa.com/src/765843" TargetMode="External"/><Relationship Id="rId15382" Type="http://schemas.openxmlformats.org/officeDocument/2006/relationships/hyperlink" Target="https://www.daloopa.com/src/38974434" TargetMode="External"/><Relationship Id="rId16433" Type="http://schemas.openxmlformats.org/officeDocument/2006/relationships/hyperlink" Target="https://www.daloopa.com/src/87511358" TargetMode="External"/><Relationship Id="rId4390" Type="http://schemas.openxmlformats.org/officeDocument/2006/relationships/hyperlink" Target="https://www.daloopa.com/src/766657" TargetMode="External"/><Relationship Id="rId5441" Type="http://schemas.openxmlformats.org/officeDocument/2006/relationships/hyperlink" Target="https://www.daloopa.com/src/1033253" TargetMode="External"/><Relationship Id="rId15035" Type="http://schemas.openxmlformats.org/officeDocument/2006/relationships/hyperlink" Target="https://www.daloopa.com/src/38422901" TargetMode="External"/><Relationship Id="rId19656" Type="http://schemas.openxmlformats.org/officeDocument/2006/relationships/hyperlink" Target="https://www.daloopa.com/src/155380505" TargetMode="External"/><Relationship Id="rId4043" Type="http://schemas.openxmlformats.org/officeDocument/2006/relationships/hyperlink" Target="https://www.daloopa.com/src/810742" TargetMode="External"/><Relationship Id="rId8664" Type="http://schemas.openxmlformats.org/officeDocument/2006/relationships/hyperlink" Target="https://www.daloopa.com/src/767976" TargetMode="External"/><Relationship Id="rId9715" Type="http://schemas.openxmlformats.org/officeDocument/2006/relationships/hyperlink" Target="https://www.daloopa.com/src/20995944" TargetMode="External"/><Relationship Id="rId10594" Type="http://schemas.openxmlformats.org/officeDocument/2006/relationships/hyperlink" Target="https://www.daloopa.com/src/38433792" TargetMode="External"/><Relationship Id="rId11992" Type="http://schemas.openxmlformats.org/officeDocument/2006/relationships/hyperlink" Target="https://www.daloopa.com/src/46750754" TargetMode="External"/><Relationship Id="rId18258" Type="http://schemas.openxmlformats.org/officeDocument/2006/relationships/hyperlink" Target="https://www.daloopa.com/src/87393123" TargetMode="External"/><Relationship Id="rId19309" Type="http://schemas.openxmlformats.org/officeDocument/2006/relationships/hyperlink" Target="https://www.daloopa.com/src/145264504" TargetMode="External"/><Relationship Id="rId1704" Type="http://schemas.openxmlformats.org/officeDocument/2006/relationships/hyperlink" Target="https://www.daloopa.com/src/795149" TargetMode="External"/><Relationship Id="rId7266" Type="http://schemas.openxmlformats.org/officeDocument/2006/relationships/hyperlink" Target="https://www.daloopa.com/src/38462236" TargetMode="External"/><Relationship Id="rId8317" Type="http://schemas.openxmlformats.org/officeDocument/2006/relationships/hyperlink" Target="https://www.daloopa.com/src/800416" TargetMode="External"/><Relationship Id="rId10247" Type="http://schemas.openxmlformats.org/officeDocument/2006/relationships/hyperlink" Target="https://www.daloopa.com/src/2752180" TargetMode="External"/><Relationship Id="rId11645" Type="http://schemas.openxmlformats.org/officeDocument/2006/relationships/hyperlink" Target="https://www.daloopa.com/src/815092" TargetMode="External"/><Relationship Id="rId14868" Type="http://schemas.openxmlformats.org/officeDocument/2006/relationships/hyperlink" Target="https://www.daloopa.com/src/38429287" TargetMode="External"/><Relationship Id="rId15919" Type="http://schemas.openxmlformats.org/officeDocument/2006/relationships/hyperlink" Target="https://www.daloopa.com/src/78907263" TargetMode="External"/><Relationship Id="rId797" Type="http://schemas.openxmlformats.org/officeDocument/2006/relationships/hyperlink" Target="https://www.daloopa.com/src/67047608" TargetMode="External"/><Relationship Id="rId2478" Type="http://schemas.openxmlformats.org/officeDocument/2006/relationships/hyperlink" Target="https://www.daloopa.com/src/767731" TargetMode="External"/><Relationship Id="rId3876" Type="http://schemas.openxmlformats.org/officeDocument/2006/relationships/hyperlink" Target="https://www.daloopa.com/src/762560" TargetMode="External"/><Relationship Id="rId4927" Type="http://schemas.openxmlformats.org/officeDocument/2006/relationships/hyperlink" Target="https://www.daloopa.com/src/815346" TargetMode="External"/><Relationship Id="rId16290" Type="http://schemas.openxmlformats.org/officeDocument/2006/relationships/hyperlink" Target="https://www.daloopa.com/src/82365345" TargetMode="External"/><Relationship Id="rId17341" Type="http://schemas.openxmlformats.org/officeDocument/2006/relationships/hyperlink" Target="https://www.daloopa.com/src/102529083" TargetMode="External"/><Relationship Id="rId3529" Type="http://schemas.openxmlformats.org/officeDocument/2006/relationships/hyperlink" Target="https://www.daloopa.com/document/23463551" TargetMode="External"/><Relationship Id="rId6002" Type="http://schemas.openxmlformats.org/officeDocument/2006/relationships/hyperlink" Target="https://www.daloopa.com/src/800869" TargetMode="External"/><Relationship Id="rId7400" Type="http://schemas.openxmlformats.org/officeDocument/2006/relationships/hyperlink" Target="https://www.daloopa.com/src/4744403" TargetMode="External"/><Relationship Id="rId13951" Type="http://schemas.openxmlformats.org/officeDocument/2006/relationships/hyperlink" Target="https://www.daloopa.com/document/23465099" TargetMode="External"/><Relationship Id="rId9572" Type="http://schemas.openxmlformats.org/officeDocument/2006/relationships/hyperlink" Target="https://www.daloopa.com/src/38163959" TargetMode="External"/><Relationship Id="rId12553" Type="http://schemas.openxmlformats.org/officeDocument/2006/relationships/hyperlink" Target="https://www.daloopa.com/document/23465099" TargetMode="External"/><Relationship Id="rId13604" Type="http://schemas.openxmlformats.org/officeDocument/2006/relationships/hyperlink" Target="https://www.daloopa.com/document/23465099" TargetMode="External"/><Relationship Id="rId19166" Type="http://schemas.openxmlformats.org/officeDocument/2006/relationships/hyperlink" Target="https://www.daloopa.com/src/136727076" TargetMode="External"/><Relationship Id="rId931" Type="http://schemas.openxmlformats.org/officeDocument/2006/relationships/hyperlink" Target="https://www.daloopa.com/src/67095204" TargetMode="External"/><Relationship Id="rId1561" Type="http://schemas.openxmlformats.org/officeDocument/2006/relationships/hyperlink" Target="https://www.daloopa.com/src/2623488" TargetMode="External"/><Relationship Id="rId2612" Type="http://schemas.openxmlformats.org/officeDocument/2006/relationships/hyperlink" Target="https://www.daloopa.com/document/23463551" TargetMode="External"/><Relationship Id="rId8174" Type="http://schemas.openxmlformats.org/officeDocument/2006/relationships/hyperlink" Target="https://www.daloopa.com/src/800185" TargetMode="External"/><Relationship Id="rId9225" Type="http://schemas.openxmlformats.org/officeDocument/2006/relationships/hyperlink" Target="https://www.daloopa.com/src/32452184" TargetMode="External"/><Relationship Id="rId11155" Type="http://schemas.openxmlformats.org/officeDocument/2006/relationships/hyperlink" Target="https://www.daloopa.com/src/814986" TargetMode="External"/><Relationship Id="rId12206" Type="http://schemas.openxmlformats.org/officeDocument/2006/relationships/hyperlink" Target="https://www.daloopa.com/src/19675380" TargetMode="External"/><Relationship Id="rId15776" Type="http://schemas.openxmlformats.org/officeDocument/2006/relationships/hyperlink" Target="https://www.daloopa.com/src/78898170" TargetMode="External"/><Relationship Id="rId1214" Type="http://schemas.openxmlformats.org/officeDocument/2006/relationships/hyperlink" Target="https://www.daloopa.com/src/768819" TargetMode="External"/><Relationship Id="rId4784" Type="http://schemas.openxmlformats.org/officeDocument/2006/relationships/hyperlink" Target="https://www.daloopa.com/src/815448" TargetMode="External"/><Relationship Id="rId5835" Type="http://schemas.openxmlformats.org/officeDocument/2006/relationships/hyperlink" Target="https://www.daloopa.com/src/801073" TargetMode="External"/><Relationship Id="rId14378" Type="http://schemas.openxmlformats.org/officeDocument/2006/relationships/hyperlink" Target="https://www.daloopa.com/src/19625559" TargetMode="External"/><Relationship Id="rId15429" Type="http://schemas.openxmlformats.org/officeDocument/2006/relationships/hyperlink" Target="https://www.daloopa.com/src/72221522" TargetMode="External"/><Relationship Id="rId16827" Type="http://schemas.openxmlformats.org/officeDocument/2006/relationships/hyperlink" Target="https://www.daloopa.com/src/95070971" TargetMode="External"/><Relationship Id="rId19300" Type="http://schemas.openxmlformats.org/officeDocument/2006/relationships/hyperlink" Target="https://www.daloopa.com/src/145287747" TargetMode="External"/><Relationship Id="rId3386" Type="http://schemas.openxmlformats.org/officeDocument/2006/relationships/hyperlink" Target="https://www.daloopa.com/src/763180" TargetMode="External"/><Relationship Id="rId4437" Type="http://schemas.openxmlformats.org/officeDocument/2006/relationships/hyperlink" Target="https://www.daloopa.com/src/763712" TargetMode="External"/><Relationship Id="rId18999" Type="http://schemas.openxmlformats.org/officeDocument/2006/relationships/hyperlink" Target="https://www.daloopa.com/src/136726951" TargetMode="External"/><Relationship Id="rId3039" Type="http://schemas.openxmlformats.org/officeDocument/2006/relationships/hyperlink" Target="https://www.daloopa.com/src/767117" TargetMode="External"/><Relationship Id="rId10988" Type="http://schemas.openxmlformats.org/officeDocument/2006/relationships/hyperlink" Target="https://www.daloopa.com/src/751770" TargetMode="External"/><Relationship Id="rId15910" Type="http://schemas.openxmlformats.org/officeDocument/2006/relationships/hyperlink" Target="https://www.daloopa.com/src/78907272" TargetMode="External"/><Relationship Id="rId9082" Type="http://schemas.openxmlformats.org/officeDocument/2006/relationships/hyperlink" Target="https://www.daloopa.com/src/750766" TargetMode="External"/><Relationship Id="rId13461" Type="http://schemas.openxmlformats.org/officeDocument/2006/relationships/hyperlink" Target="https://www.daloopa.com/src/65312470" TargetMode="External"/><Relationship Id="rId14512" Type="http://schemas.openxmlformats.org/officeDocument/2006/relationships/hyperlink" Target="https://www.daloopa.com/src/38402781" TargetMode="External"/><Relationship Id="rId3520" Type="http://schemas.openxmlformats.org/officeDocument/2006/relationships/hyperlink" Target="https://www.daloopa.com/src/20995295" TargetMode="External"/><Relationship Id="rId12063" Type="http://schemas.openxmlformats.org/officeDocument/2006/relationships/hyperlink" Target="https://www.daloopa.com/src/19676382" TargetMode="External"/><Relationship Id="rId13114" Type="http://schemas.openxmlformats.org/officeDocument/2006/relationships/hyperlink" Target="https://www.daloopa.com/src/38441322" TargetMode="External"/><Relationship Id="rId16684" Type="http://schemas.openxmlformats.org/officeDocument/2006/relationships/hyperlink" Target="https://www.daloopa.com/src/87514553" TargetMode="External"/><Relationship Id="rId17735" Type="http://schemas.openxmlformats.org/officeDocument/2006/relationships/hyperlink" Target="https://www.daloopa.com/src/107923438" TargetMode="External"/><Relationship Id="rId441" Type="http://schemas.openxmlformats.org/officeDocument/2006/relationships/hyperlink" Target="https://www.daloopa.com/src/38207836" TargetMode="External"/><Relationship Id="rId1071" Type="http://schemas.openxmlformats.org/officeDocument/2006/relationships/hyperlink" Target="https://www.daloopa.com/src/45569623" TargetMode="External"/><Relationship Id="rId2122" Type="http://schemas.openxmlformats.org/officeDocument/2006/relationships/hyperlink" Target="https://www.daloopa.com/src/66096634" TargetMode="External"/><Relationship Id="rId5692" Type="http://schemas.openxmlformats.org/officeDocument/2006/relationships/hyperlink" Target="https://www.daloopa.com/src/46750021" TargetMode="External"/><Relationship Id="rId6743" Type="http://schemas.openxmlformats.org/officeDocument/2006/relationships/hyperlink" Target="https://www.daloopa.com/src/38383769" TargetMode="External"/><Relationship Id="rId15286" Type="http://schemas.openxmlformats.org/officeDocument/2006/relationships/hyperlink" Target="https://www.daloopa.com/src/38432065" TargetMode="External"/><Relationship Id="rId16337" Type="http://schemas.openxmlformats.org/officeDocument/2006/relationships/hyperlink" Target="https://www.daloopa.com/src/82363996" TargetMode="External"/><Relationship Id="rId4294" Type="http://schemas.openxmlformats.org/officeDocument/2006/relationships/hyperlink" Target="https://www.daloopa.com/src/762456" TargetMode="External"/><Relationship Id="rId5345" Type="http://schemas.openxmlformats.org/officeDocument/2006/relationships/hyperlink" Target="https://www.daloopa.com/src/815624" TargetMode="External"/><Relationship Id="rId9966" Type="http://schemas.openxmlformats.org/officeDocument/2006/relationships/hyperlink" Target="https://www.daloopa.com/src/752782" TargetMode="External"/><Relationship Id="rId8568" Type="http://schemas.openxmlformats.org/officeDocument/2006/relationships/hyperlink" Target="https://www.daloopa.com/document/206897" TargetMode="External"/><Relationship Id="rId9619" Type="http://schemas.openxmlformats.org/officeDocument/2006/relationships/hyperlink" Target="https://www.daloopa.com/src/38164591" TargetMode="External"/><Relationship Id="rId11896" Type="http://schemas.openxmlformats.org/officeDocument/2006/relationships/hyperlink" Target="https://www.daloopa.com/src/58885995" TargetMode="External"/><Relationship Id="rId12947" Type="http://schemas.openxmlformats.org/officeDocument/2006/relationships/hyperlink" Target="https://www.daloopa.com/document/23465099" TargetMode="External"/><Relationship Id="rId1955" Type="http://schemas.openxmlformats.org/officeDocument/2006/relationships/hyperlink" Target="https://www.daloopa.com/src/38171304" TargetMode="External"/><Relationship Id="rId10498" Type="http://schemas.openxmlformats.org/officeDocument/2006/relationships/hyperlink" Target="https://www.daloopa.com/src/38432798" TargetMode="External"/><Relationship Id="rId11549" Type="http://schemas.openxmlformats.org/officeDocument/2006/relationships/hyperlink" Target="https://www.daloopa.com/src/815002" TargetMode="External"/><Relationship Id="rId15420" Type="http://schemas.openxmlformats.org/officeDocument/2006/relationships/hyperlink" Target="https://www.daloopa.com/src/72221332" TargetMode="External"/><Relationship Id="rId18990" Type="http://schemas.openxmlformats.org/officeDocument/2006/relationships/hyperlink" Target="https://www.daloopa.com/src/136843092" TargetMode="External"/><Relationship Id="rId1608" Type="http://schemas.openxmlformats.org/officeDocument/2006/relationships/hyperlink" Target="https://www.daloopa.com/src/763225" TargetMode="External"/><Relationship Id="rId3030" Type="http://schemas.openxmlformats.org/officeDocument/2006/relationships/hyperlink" Target="https://marketplace.daloopa.com/text-fundamental?id=768423&amp;value=178&amp;id=768296&amp;value=187&amp;id=768118&amp;value=198&amp;id=767966&amp;value=211&amp;id=802833&amp;value=217&amp;id=767616&amp;value=218&amp;id=767259&amp;value=210&amp;id=767117&amp;value=212&amp;" TargetMode="External"/><Relationship Id="rId14022" Type="http://schemas.openxmlformats.org/officeDocument/2006/relationships/hyperlink" Target="https://www.daloopa.com/src/19608398" TargetMode="External"/><Relationship Id="rId17592" Type="http://schemas.openxmlformats.org/officeDocument/2006/relationships/hyperlink" Target="https://www.daloopa.com/src/107875525" TargetMode="External"/><Relationship Id="rId18643" Type="http://schemas.openxmlformats.org/officeDocument/2006/relationships/hyperlink" Target="https://www.daloopa.com/src/125247584" TargetMode="External"/><Relationship Id="rId7651" Type="http://schemas.openxmlformats.org/officeDocument/2006/relationships/hyperlink" Target="https://www.daloopa.com/src/799914" TargetMode="External"/><Relationship Id="rId8702" Type="http://schemas.openxmlformats.org/officeDocument/2006/relationships/hyperlink" Target="https://www.daloopa.com/src/38456622" TargetMode="External"/><Relationship Id="rId10632" Type="http://schemas.openxmlformats.org/officeDocument/2006/relationships/hyperlink" Target="https://www.daloopa.com/src/38432965" TargetMode="External"/><Relationship Id="rId16194" Type="http://schemas.openxmlformats.org/officeDocument/2006/relationships/hyperlink" Target="https://www.daloopa.com/src/82320023" TargetMode="External"/><Relationship Id="rId17245" Type="http://schemas.openxmlformats.org/officeDocument/2006/relationships/hyperlink" Target="https://www.daloopa.com/src/102523719" TargetMode="External"/><Relationship Id="rId6253" Type="http://schemas.openxmlformats.org/officeDocument/2006/relationships/hyperlink" Target="https://www.daloopa.com/src/801043" TargetMode="External"/><Relationship Id="rId7304" Type="http://schemas.openxmlformats.org/officeDocument/2006/relationships/hyperlink" Target="https://www.daloopa.com/src/66602851" TargetMode="External"/><Relationship Id="rId2863" Type="http://schemas.openxmlformats.org/officeDocument/2006/relationships/hyperlink" Target="https://www.daloopa.com/src/768404" TargetMode="External"/><Relationship Id="rId3914" Type="http://schemas.openxmlformats.org/officeDocument/2006/relationships/hyperlink" Target="https://www.daloopa.com/src/767025" TargetMode="External"/><Relationship Id="rId9476" Type="http://schemas.openxmlformats.org/officeDocument/2006/relationships/hyperlink" Target="https://www.daloopa.com/src/754270" TargetMode="External"/><Relationship Id="rId12457" Type="http://schemas.openxmlformats.org/officeDocument/2006/relationships/hyperlink" Target="https://www.daloopa.com/src/19675648" TargetMode="External"/><Relationship Id="rId13508" Type="http://schemas.openxmlformats.org/officeDocument/2006/relationships/hyperlink" Target="https://www.daloopa.com/src/65312779" TargetMode="External"/><Relationship Id="rId13855" Type="http://schemas.openxmlformats.org/officeDocument/2006/relationships/hyperlink" Target="https://www.daloopa.com/src/65315322" TargetMode="External"/><Relationship Id="rId14906" Type="http://schemas.openxmlformats.org/officeDocument/2006/relationships/hyperlink" Target="https://www.daloopa.com/src/63184509" TargetMode="External"/><Relationship Id="rId835" Type="http://schemas.openxmlformats.org/officeDocument/2006/relationships/hyperlink" Target="https://marketplace.daloopa.com/text-fundamental?id=18438942&amp;value=5058&amp;id=18438534&amp;value=4397&amp;id=18438430&amp;value=5033&amp;id=45569592&amp;value=7228&amp;id=18438332&amp;value=21716&amp;id=18437485&amp;value=5467&amp;id=18437435&amp;value=4844&amp;id=18437430&amp;value=5244&amp;id=45569593&amp;value=6950&amp;id=18487005&amp;value=22505&amp;id=18437352&amp;value=5289&amp;id=18437314&amp;value=4714&amp;id=18437312&amp;value=5283&amp;id=45569594&amp;value=7223&amp;id=18437250&amp;value=22509&amp;id=18436952&amp;value=5688&amp;id=18436885&amp;value=5211&amp;id=18436780&amp;value=5728&amp;" TargetMode="External"/><Relationship Id="rId1465" Type="http://schemas.openxmlformats.org/officeDocument/2006/relationships/hyperlink" Target="https://www.daloopa.com/src/763475" TargetMode="External"/><Relationship Id="rId2516" Type="http://schemas.openxmlformats.org/officeDocument/2006/relationships/hyperlink" Target="https://www.daloopa.com/src/767476" TargetMode="External"/><Relationship Id="rId8078" Type="http://schemas.openxmlformats.org/officeDocument/2006/relationships/hyperlink" Target="https://www.daloopa.com/src/800151" TargetMode="External"/><Relationship Id="rId9129" Type="http://schemas.openxmlformats.org/officeDocument/2006/relationships/hyperlink" Target="https://www.daloopa.com/src/38162531" TargetMode="External"/><Relationship Id="rId11059" Type="http://schemas.openxmlformats.org/officeDocument/2006/relationships/hyperlink" Target="https://www.daloopa.com/src/749717" TargetMode="External"/><Relationship Id="rId1118" Type="http://schemas.openxmlformats.org/officeDocument/2006/relationships/hyperlink" Target="https://www.daloopa.com/src/18437315" TargetMode="External"/><Relationship Id="rId4688" Type="http://schemas.openxmlformats.org/officeDocument/2006/relationships/hyperlink" Target="https://www.daloopa.com/src/45569717" TargetMode="External"/><Relationship Id="rId19551" Type="http://schemas.openxmlformats.org/officeDocument/2006/relationships/hyperlink" Target="https://www.daloopa.com/src/145409579" TargetMode="External"/><Relationship Id="rId5739" Type="http://schemas.openxmlformats.org/officeDocument/2006/relationships/hyperlink" Target="https://marketplace.daloopa.com/text-fundamental?id=19659514&amp;value=2655&amp;id=19659424&amp;value=3319&amp;id=19659368&amp;value=3759&amp;id=19659294&amp;value=3784&amp;id=19659138&amp;value=13350&amp;id=19658991&amp;value=14548&amp;id=19658250&amp;value=14754&amp;id=19657859&amp;value=15017&amp;id=46750220&amp;value=15371&amp;id=67088813&amp;value=20288&amp;" TargetMode="External"/><Relationship Id="rId7161" Type="http://schemas.openxmlformats.org/officeDocument/2006/relationships/hyperlink" Target="https://www.daloopa.com/src/1096435" TargetMode="External"/><Relationship Id="rId8212" Type="http://schemas.openxmlformats.org/officeDocument/2006/relationships/hyperlink" Target="https://www.daloopa.com/src/800404" TargetMode="External"/><Relationship Id="rId9610" Type="http://schemas.openxmlformats.org/officeDocument/2006/relationships/hyperlink" Target="https://www.daloopa.com/src/14719121" TargetMode="External"/><Relationship Id="rId11540" Type="http://schemas.openxmlformats.org/officeDocument/2006/relationships/hyperlink" Target="https://www.daloopa.com/src/815128" TargetMode="External"/><Relationship Id="rId18153" Type="http://schemas.openxmlformats.org/officeDocument/2006/relationships/hyperlink" Target="https://www.daloopa.com/src/114283162" TargetMode="External"/><Relationship Id="rId19204" Type="http://schemas.openxmlformats.org/officeDocument/2006/relationships/hyperlink" Target="https://www.daloopa.com/src/136843088" TargetMode="External"/><Relationship Id="rId10142" Type="http://schemas.openxmlformats.org/officeDocument/2006/relationships/hyperlink" Target="https://www.daloopa.com/src/7982004" TargetMode="External"/><Relationship Id="rId14763" Type="http://schemas.openxmlformats.org/officeDocument/2006/relationships/hyperlink" Target="https://www.daloopa.com/src/38402853" TargetMode="External"/><Relationship Id="rId15814" Type="http://schemas.openxmlformats.org/officeDocument/2006/relationships/hyperlink" Target="https://www.daloopa.com/src/78903714" TargetMode="External"/><Relationship Id="rId3771" Type="http://schemas.openxmlformats.org/officeDocument/2006/relationships/hyperlink" Target="https://www.daloopa.com/src/765909" TargetMode="External"/><Relationship Id="rId4822" Type="http://schemas.openxmlformats.org/officeDocument/2006/relationships/hyperlink" Target="https://www.daloopa.com/src/815641" TargetMode="External"/><Relationship Id="rId13365" Type="http://schemas.openxmlformats.org/officeDocument/2006/relationships/hyperlink" Target="https://www.daloopa.com/src/38276522" TargetMode="External"/><Relationship Id="rId14416" Type="http://schemas.openxmlformats.org/officeDocument/2006/relationships/hyperlink" Target="https://www.daloopa.com/src/32487681" TargetMode="External"/><Relationship Id="rId17986" Type="http://schemas.openxmlformats.org/officeDocument/2006/relationships/hyperlink" Target="https://www.daloopa.com/src/114162767" TargetMode="External"/><Relationship Id="rId692" Type="http://schemas.openxmlformats.org/officeDocument/2006/relationships/hyperlink" Target="https://www.daloopa.com/src/63130930" TargetMode="External"/><Relationship Id="rId2373" Type="http://schemas.openxmlformats.org/officeDocument/2006/relationships/hyperlink" Target="https://www.daloopa.com/src/20176999" TargetMode="External"/><Relationship Id="rId3424" Type="http://schemas.openxmlformats.org/officeDocument/2006/relationships/hyperlink" Target="https://www.daloopa.com/src/10334540" TargetMode="External"/><Relationship Id="rId6994" Type="http://schemas.openxmlformats.org/officeDocument/2006/relationships/hyperlink" Target="https://www.daloopa.com/src/67045985" TargetMode="External"/><Relationship Id="rId13018" Type="http://schemas.openxmlformats.org/officeDocument/2006/relationships/hyperlink" Target="https://www.daloopa.com/src/38442015" TargetMode="External"/><Relationship Id="rId16588" Type="http://schemas.openxmlformats.org/officeDocument/2006/relationships/hyperlink" Target="https://www.daloopa.com/src/87386148" TargetMode="External"/><Relationship Id="rId17639" Type="http://schemas.openxmlformats.org/officeDocument/2006/relationships/hyperlink" Target="https://www.daloopa.com/src/107877944" TargetMode="External"/><Relationship Id="rId345" Type="http://schemas.openxmlformats.org/officeDocument/2006/relationships/hyperlink" Target="https://www.daloopa.com/src/803168" TargetMode="External"/><Relationship Id="rId2026" Type="http://schemas.openxmlformats.org/officeDocument/2006/relationships/hyperlink" Target="https://www.daloopa.com/src/795075" TargetMode="External"/><Relationship Id="rId5596" Type="http://schemas.openxmlformats.org/officeDocument/2006/relationships/hyperlink" Target="https://www.daloopa.com/src/1033673" TargetMode="External"/><Relationship Id="rId6647" Type="http://schemas.openxmlformats.org/officeDocument/2006/relationships/hyperlink" Target="https://www.daloopa.com/src/67045702" TargetMode="External"/><Relationship Id="rId19061" Type="http://schemas.openxmlformats.org/officeDocument/2006/relationships/hyperlink" Target="https://www.daloopa.com/src/136727162" TargetMode="External"/><Relationship Id="rId4198" Type="http://schemas.openxmlformats.org/officeDocument/2006/relationships/hyperlink" Target="https://www.daloopa.com/src/765920" TargetMode="External"/><Relationship Id="rId5249" Type="http://schemas.openxmlformats.org/officeDocument/2006/relationships/hyperlink" Target="https://www.daloopa.com/src/815512" TargetMode="External"/><Relationship Id="rId9120" Type="http://schemas.openxmlformats.org/officeDocument/2006/relationships/hyperlink" Target="https://www.daloopa.com/src/14719099" TargetMode="External"/><Relationship Id="rId11050" Type="http://schemas.openxmlformats.org/officeDocument/2006/relationships/hyperlink" Target="https://www.daloopa.com/src/752448" TargetMode="External"/><Relationship Id="rId12101" Type="http://schemas.openxmlformats.org/officeDocument/2006/relationships/hyperlink" Target="https://www.daloopa.com/src/19675998" TargetMode="External"/><Relationship Id="rId15671" Type="http://schemas.openxmlformats.org/officeDocument/2006/relationships/hyperlink" Target="https://www.daloopa.com/src/72287071" TargetMode="External"/><Relationship Id="rId16722" Type="http://schemas.openxmlformats.org/officeDocument/2006/relationships/hyperlink" Target="https://www.daloopa.com/src/87502591" TargetMode="External"/><Relationship Id="rId1859" Type="http://schemas.openxmlformats.org/officeDocument/2006/relationships/hyperlink" Target="https://www.daloopa.com/src/795283" TargetMode="External"/><Relationship Id="rId5730" Type="http://schemas.openxmlformats.org/officeDocument/2006/relationships/hyperlink" Target="https://www.daloopa.com/document/23465099" TargetMode="External"/><Relationship Id="rId14273" Type="http://schemas.openxmlformats.org/officeDocument/2006/relationships/hyperlink" Target="https://www.daloopa.com/src/19604884" TargetMode="External"/><Relationship Id="rId15324" Type="http://schemas.openxmlformats.org/officeDocument/2006/relationships/hyperlink" Target="https://www.daloopa.com/src/38434329" TargetMode="External"/><Relationship Id="rId18894" Type="http://schemas.openxmlformats.org/officeDocument/2006/relationships/hyperlink" Target="https://www.daloopa.com/src/125350642" TargetMode="External"/><Relationship Id="rId19945" Type="http://schemas.openxmlformats.org/officeDocument/2006/relationships/hyperlink" Target="https://www.daloopa.com/src/155400807" TargetMode="External"/><Relationship Id="rId3281" Type="http://schemas.openxmlformats.org/officeDocument/2006/relationships/hyperlink" Target="https://www.daloopa.com/src/768216" TargetMode="External"/><Relationship Id="rId4332" Type="http://schemas.openxmlformats.org/officeDocument/2006/relationships/hyperlink" Target="https://www.daloopa.com/src/763385" TargetMode="External"/><Relationship Id="rId8953" Type="http://schemas.openxmlformats.org/officeDocument/2006/relationships/hyperlink" Target="https://www.daloopa.com/document/206877" TargetMode="External"/><Relationship Id="rId10883" Type="http://schemas.openxmlformats.org/officeDocument/2006/relationships/hyperlink" Target="https://www.daloopa.com/src/4744498" TargetMode="External"/><Relationship Id="rId17496" Type="http://schemas.openxmlformats.org/officeDocument/2006/relationships/hyperlink" Target="https://www.daloopa.com/src/107863648" TargetMode="External"/><Relationship Id="rId18547" Type="http://schemas.openxmlformats.org/officeDocument/2006/relationships/hyperlink" Target="https://www.daloopa.com/src/114162645" TargetMode="External"/><Relationship Id="rId7555" Type="http://schemas.openxmlformats.org/officeDocument/2006/relationships/hyperlink" Target="https://www.daloopa.com/src/2623172" TargetMode="External"/><Relationship Id="rId8606" Type="http://schemas.openxmlformats.org/officeDocument/2006/relationships/hyperlink" Target="https://www.daloopa.com/src/765993" TargetMode="External"/><Relationship Id="rId10536" Type="http://schemas.openxmlformats.org/officeDocument/2006/relationships/hyperlink" Target="https://www.daloopa.com/src/38431761" TargetMode="External"/><Relationship Id="rId11934" Type="http://schemas.openxmlformats.org/officeDocument/2006/relationships/hyperlink" Target="https://www.daloopa.com/src/19677696" TargetMode="External"/><Relationship Id="rId16098" Type="http://schemas.openxmlformats.org/officeDocument/2006/relationships/hyperlink" Target="https://www.daloopa.com/src/82323028" TargetMode="External"/><Relationship Id="rId17149" Type="http://schemas.openxmlformats.org/officeDocument/2006/relationships/hyperlink" Target="https://www.daloopa.com/src/102531198" TargetMode="External"/><Relationship Id="rId6157" Type="http://schemas.openxmlformats.org/officeDocument/2006/relationships/hyperlink" Target="https://www.daloopa.com/src/800891" TargetMode="External"/><Relationship Id="rId7208" Type="http://schemas.openxmlformats.org/officeDocument/2006/relationships/hyperlink" Target="https://www.daloopa.com/src/65388654" TargetMode="External"/><Relationship Id="rId2767" Type="http://schemas.openxmlformats.org/officeDocument/2006/relationships/hyperlink" Target="https://www.daloopa.com/src/768107" TargetMode="External"/><Relationship Id="rId13759" Type="http://schemas.openxmlformats.org/officeDocument/2006/relationships/hyperlink" Target="https://www.daloopa.com/src/65374114" TargetMode="External"/><Relationship Id="rId15181" Type="http://schemas.openxmlformats.org/officeDocument/2006/relationships/hyperlink" Target="https://www.daloopa.com/src/38430501" TargetMode="External"/><Relationship Id="rId17630" Type="http://schemas.openxmlformats.org/officeDocument/2006/relationships/hyperlink" Target="https://www.daloopa.com/src/107878300" TargetMode="External"/><Relationship Id="rId739" Type="http://schemas.openxmlformats.org/officeDocument/2006/relationships/hyperlink" Target="https://www.daloopa.com/document/23463551" TargetMode="External"/><Relationship Id="rId1369" Type="http://schemas.openxmlformats.org/officeDocument/2006/relationships/hyperlink" Target="https://www.daloopa.com/src/63130134" TargetMode="External"/><Relationship Id="rId3818" Type="http://schemas.openxmlformats.org/officeDocument/2006/relationships/hyperlink" Target="https://www.daloopa.com/src/767499" TargetMode="External"/><Relationship Id="rId5240" Type="http://schemas.openxmlformats.org/officeDocument/2006/relationships/hyperlink" Target="https://www.daloopa.com/src/815636" TargetMode="External"/><Relationship Id="rId16232" Type="http://schemas.openxmlformats.org/officeDocument/2006/relationships/hyperlink" Target="https://www.daloopa.com/src/82363076" TargetMode="External"/><Relationship Id="rId9861" Type="http://schemas.openxmlformats.org/officeDocument/2006/relationships/hyperlink" Target="https://www.daloopa.com/src/753666" TargetMode="External"/><Relationship Id="rId11791" Type="http://schemas.openxmlformats.org/officeDocument/2006/relationships/hyperlink" Target="https://www.daloopa.com/src/1020316" TargetMode="External"/><Relationship Id="rId12842" Type="http://schemas.openxmlformats.org/officeDocument/2006/relationships/hyperlink" Target="https://www.daloopa.com/src/38439528" TargetMode="External"/><Relationship Id="rId19455" Type="http://schemas.openxmlformats.org/officeDocument/2006/relationships/hyperlink" Target="https://www.daloopa.com/src/145264373" TargetMode="External"/><Relationship Id="rId75" Type="http://schemas.openxmlformats.org/officeDocument/2006/relationships/hyperlink" Target="https://www.daloopa.com/document/21786546" TargetMode="External"/><Relationship Id="rId1850" Type="http://schemas.openxmlformats.org/officeDocument/2006/relationships/hyperlink" Target="https://www.daloopa.com/src/38171350" TargetMode="External"/><Relationship Id="rId2901" Type="http://schemas.openxmlformats.org/officeDocument/2006/relationships/hyperlink" Target="https://www.daloopa.com/src/767959" TargetMode="External"/><Relationship Id="rId7065" Type="http://schemas.openxmlformats.org/officeDocument/2006/relationships/hyperlink" Target="https://www.daloopa.com/src/1096525" TargetMode="External"/><Relationship Id="rId8463" Type="http://schemas.openxmlformats.org/officeDocument/2006/relationships/hyperlink" Target="https://marketplace.daloopa.com/text-fundamental?id=800494&amp;value=8432&amp;id=800485&amp;value=8733&amp;id=800475&amp;value=9087&amp;id=800465&amp;value=9746&amp;id=800459&amp;value=10328&amp;id=800449&amp;value=10602&amp;id=800439&amp;value=10336&amp;id=800429&amp;value=10741&amp;id=800419&amp;value=10873&amp;id=800409&amp;value=11768&amp;id=800403&amp;value=12430&amp;id=800393&amp;value=13384&amp;id=800384&amp;value=14756&amp;id=800375&amp;value=16538&amp;id=800365&amp;value=17782&amp;id=800348&amp;value=19285&amp;id=800341&amp;value=21674&amp;id=800335&amp;value=23214&amp;id=800327&amp;value=24658&amp;id=800320&amp;value=27709&amp;id=800312&amp;value=31463&amp;id=800306&amp;value=34995&amp;id=800298&amp;value=39125&amp;id=800291&amp;value=43549&amp;id=800284&amp;value=48410&amp;id=800272&amp;value=53061&amp;id=1340344&amp;value=56508&amp;id=2623307&amp;value=62060&amp;id=4744459&amp;value=65272&amp;id=7982444&amp;value=73728&amp;id=10333921&amp;value=82775&amp;id=14718885&amp;value=93404&amp;id=20995163&amp;value=103320&amp;id=32451168&amp;value=114803&amp;id=38384078&amp;value=120564&amp;id=46661287&amp;value=138245&amp;id=53638183&amp;value=134001&amp;id=58837967&amp;value=131402&amp;id=63130579&amp;value=137489&amp;id=67047465&amp;value=146043&amp;" TargetMode="External"/><Relationship Id="rId9514" Type="http://schemas.openxmlformats.org/officeDocument/2006/relationships/hyperlink" Target="https://www.daloopa.com/src/67046862" TargetMode="External"/><Relationship Id="rId10393" Type="http://schemas.openxmlformats.org/officeDocument/2006/relationships/hyperlink" Target="https://www.daloopa.com/src/38430225" TargetMode="External"/><Relationship Id="rId11444" Type="http://schemas.openxmlformats.org/officeDocument/2006/relationships/hyperlink" Target="https://www.daloopa.com/src/14719044" TargetMode="External"/><Relationship Id="rId18057" Type="http://schemas.openxmlformats.org/officeDocument/2006/relationships/hyperlink" Target="https://www.daloopa.com/src/114145995" TargetMode="External"/><Relationship Id="rId19108" Type="http://schemas.openxmlformats.org/officeDocument/2006/relationships/hyperlink" Target="https://www.daloopa.com/src/136727255" TargetMode="External"/><Relationship Id="rId1503" Type="http://schemas.openxmlformats.org/officeDocument/2006/relationships/hyperlink" Target="https://www.daloopa.com/src/765887" TargetMode="External"/><Relationship Id="rId8116" Type="http://schemas.openxmlformats.org/officeDocument/2006/relationships/hyperlink" Target="https://www.daloopa.com/src/67047178" TargetMode="External"/><Relationship Id="rId10046" Type="http://schemas.openxmlformats.org/officeDocument/2006/relationships/hyperlink" Target="https://www.daloopa.com/src/58837879" TargetMode="External"/><Relationship Id="rId14667" Type="http://schemas.openxmlformats.org/officeDocument/2006/relationships/hyperlink" Target="https://www.daloopa.com/src/38422077" TargetMode="External"/><Relationship Id="rId15718" Type="http://schemas.openxmlformats.org/officeDocument/2006/relationships/hyperlink" Target="https://www.daloopa.com/src/78902415" TargetMode="External"/><Relationship Id="rId3675" Type="http://schemas.openxmlformats.org/officeDocument/2006/relationships/hyperlink" Target="https://www.daloopa.com/src/46661729" TargetMode="External"/><Relationship Id="rId4726" Type="http://schemas.openxmlformats.org/officeDocument/2006/relationships/hyperlink" Target="https://www.daloopa.com/src/767191" TargetMode="External"/><Relationship Id="rId13269" Type="http://schemas.openxmlformats.org/officeDocument/2006/relationships/hyperlink" Target="https://marketplace.daloopa.com/text-fundamental?id=38276590&amp;value=2307&amp;id=38276574&amp;value=2402&amp;id=38276567&amp;value=2609&amp;id=45569873&amp;value=2776&amp;id=38277222&amp;value=10094&amp;id=38276556&amp;value=1894&amp;id=38276533&amp;value=2029&amp;id=38276521&amp;value=2200&amp;id=45569874&amp;value=2329&amp;id=38277355&amp;value=8452&amp;id=38276509&amp;value=2456&amp;id=38276357&amp;value=2489&amp;id=38975477&amp;value=2497&amp;id=46758874&amp;value=2415&amp;id=46751008&amp;value=9857&amp;id=53700606&amp;value=1560&amp;id=58885042&amp;value=1530&amp;id=63184460&amp;value=1496&amp;id=67095227&amp;value=1511&amp;id=67089743&amp;value=6097&amp;" TargetMode="External"/><Relationship Id="rId17140" Type="http://schemas.openxmlformats.org/officeDocument/2006/relationships/hyperlink" Target="https://www.daloopa.com/src/102530653" TargetMode="External"/><Relationship Id="rId596" Type="http://schemas.openxmlformats.org/officeDocument/2006/relationships/hyperlink" Target="https://www.daloopa.com/src/763962" TargetMode="External"/><Relationship Id="rId2277" Type="http://schemas.openxmlformats.org/officeDocument/2006/relationships/hyperlink" Target="https://www.daloopa.com/src/768190" TargetMode="External"/><Relationship Id="rId3328" Type="http://schemas.openxmlformats.org/officeDocument/2006/relationships/hyperlink" Target="https://www.daloopa.com/src/53638513" TargetMode="External"/><Relationship Id="rId6898" Type="http://schemas.openxmlformats.org/officeDocument/2006/relationships/hyperlink" Target="https://www.daloopa.com/src/32451188" TargetMode="External"/><Relationship Id="rId249" Type="http://schemas.openxmlformats.org/officeDocument/2006/relationships/hyperlink" Target="https://marketplace.daloopa.com/text-fundamental?id=803146&amp;value=-0.73&amp;id=803145&amp;value=-0.72&amp;id=803144&amp;value=-0.125&amp;id=803143&amp;value=1.2&amp;id=803142&amp;value=1.2&amp;id=803141&amp;value=1.2&amp;" TargetMode="External"/><Relationship Id="rId7949" Type="http://schemas.openxmlformats.org/officeDocument/2006/relationships/hyperlink" Target="https://www.daloopa.com/src/748187" TargetMode="External"/><Relationship Id="rId9371" Type="http://schemas.openxmlformats.org/officeDocument/2006/relationships/hyperlink" Target="https://www.daloopa.com/document/23463551" TargetMode="External"/><Relationship Id="rId13750" Type="http://schemas.openxmlformats.org/officeDocument/2006/relationships/hyperlink" Target="https://marketplace.daloopa.com/text-fundamental?id=65313897&amp;value=-411&amp;id=65313884&amp;value=-8310&amp;id=65313868&amp;value=-8884&amp;id=65313859&amp;value=-9378&amp;id=65313847&amp;value=-9884&amp;id=65313834&amp;value=-9824&amp;id=65313825&amp;value=-10061&amp;id=65374114&amp;value=-10260&amp;id=65313815&amp;value=-10374&amp;id=65313800&amp;value=-9862&amp;id=65313779&amp;value=-9442&amp;id=65313759&amp;value=-8712&amp;id=65313744&amp;value=-8083&amp;id=65313713&amp;value=-6842&amp;id=65313694&amp;value=-5792&amp;id=65313670&amp;value=-5036&amp;id=67090547&amp;value=-4397&amp;" TargetMode="External"/><Relationship Id="rId14801" Type="http://schemas.openxmlformats.org/officeDocument/2006/relationships/hyperlink" Target="https://www.daloopa.com/src/38429494" TargetMode="External"/><Relationship Id="rId9024" Type="http://schemas.openxmlformats.org/officeDocument/2006/relationships/hyperlink" Target="https://www.daloopa.com/src/790258" TargetMode="External"/><Relationship Id="rId12352" Type="http://schemas.openxmlformats.org/officeDocument/2006/relationships/hyperlink" Target="https://www.daloopa.com/src/19676916" TargetMode="External"/><Relationship Id="rId13403" Type="http://schemas.openxmlformats.org/officeDocument/2006/relationships/hyperlink" Target="https://www.daloopa.com/src/65311915" TargetMode="External"/><Relationship Id="rId16973" Type="http://schemas.openxmlformats.org/officeDocument/2006/relationships/hyperlink" Target="https://www.daloopa.com/src/95428546" TargetMode="External"/><Relationship Id="rId730" Type="http://schemas.openxmlformats.org/officeDocument/2006/relationships/hyperlink" Target="https://www.daloopa.com/src/67047605" TargetMode="External"/><Relationship Id="rId1013" Type="http://schemas.openxmlformats.org/officeDocument/2006/relationships/hyperlink" Target="https://www.daloopa.com/document/23465099" TargetMode="External"/><Relationship Id="rId1360" Type="http://schemas.openxmlformats.org/officeDocument/2006/relationships/hyperlink" Target="https://www.daloopa.com/src/7982075" TargetMode="External"/><Relationship Id="rId2411" Type="http://schemas.openxmlformats.org/officeDocument/2006/relationships/hyperlink" Target="https://www.daloopa.com/src/67048537" TargetMode="External"/><Relationship Id="rId5981" Type="http://schemas.openxmlformats.org/officeDocument/2006/relationships/hyperlink" Target="https://www.daloopa.com/src/46664721" TargetMode="External"/><Relationship Id="rId12005" Type="http://schemas.openxmlformats.org/officeDocument/2006/relationships/hyperlink" Target="https://www.daloopa.com/src/67089421" TargetMode="External"/><Relationship Id="rId15575" Type="http://schemas.openxmlformats.org/officeDocument/2006/relationships/hyperlink" Target="https://www.daloopa.com/src/72228676" TargetMode="External"/><Relationship Id="rId16626" Type="http://schemas.openxmlformats.org/officeDocument/2006/relationships/hyperlink" Target="https://www.daloopa.com/src/87388246" TargetMode="External"/><Relationship Id="rId4583" Type="http://schemas.openxmlformats.org/officeDocument/2006/relationships/hyperlink" Target="https://www.daloopa.com/src/763115" TargetMode="External"/><Relationship Id="rId5634" Type="http://schemas.openxmlformats.org/officeDocument/2006/relationships/hyperlink" Target="https://www.daloopa.com/src/2750793" TargetMode="External"/><Relationship Id="rId14177" Type="http://schemas.openxmlformats.org/officeDocument/2006/relationships/hyperlink" Target="https://www.daloopa.com/src/19608888" TargetMode="External"/><Relationship Id="rId15228" Type="http://schemas.openxmlformats.org/officeDocument/2006/relationships/hyperlink" Target="https://www.daloopa.com/src/53700593" TargetMode="External"/><Relationship Id="rId18798" Type="http://schemas.openxmlformats.org/officeDocument/2006/relationships/hyperlink" Target="https://www.daloopa.com/src/125243637" TargetMode="External"/><Relationship Id="rId19849" Type="http://schemas.openxmlformats.org/officeDocument/2006/relationships/hyperlink" Target="https://www.daloopa.com/src/155506702" TargetMode="External"/><Relationship Id="rId3185" Type="http://schemas.openxmlformats.org/officeDocument/2006/relationships/hyperlink" Target="https://www.daloopa.com/src/765065" TargetMode="External"/><Relationship Id="rId4236" Type="http://schemas.openxmlformats.org/officeDocument/2006/relationships/hyperlink" Target="https://marketplace.daloopa.com/text-fundamental?id=768372&amp;value=0&amp;id=810533&amp;value=0&amp;id=768070&amp;value=0.001&amp;id=767925&amp;value=0.004&amp;id=767677&amp;value=0.002&amp;id=767518&amp;value=0.001&amp;id=767186&amp;value=-0.005&amp;id=767032&amp;value=-0.009000000000000001&amp;id=766653&amp;value=-0.006&amp;id=766478&amp;value=-0.006&amp;id=766126&amp;value=-0.003&amp;id=765921&amp;value=-0.003&amp;id=810746&amp;value=-0.017&amp;id=810738&amp;value=-0.013999999999999999&amp;id=810730&amp;value=-0.022000000000000002&amp;id=810721&amp;value=-0.028999999999999998&amp;id=763932&amp;value=-0.036000000000000004&amp;id=763680&amp;value=-0.047&amp;id=763374&amp;value=-0.052000000000000005&amp;id=763100&amp;value=-0.055999999999999994&amp;id=762923&amp;value=-0.055&amp;id=762568&amp;value=-0.049&amp;id=762450&amp;value=-0.038&amp;id=762260&amp;value=-0.033&amp;id=762241&amp;value=-0.024&amp;id=762223&amp;value=-0.025&amp;id=1340439&amp;value=-0.024&amp;id=2623609&amp;value=-0.023&amp;id=4744564&amp;value=-0.026000000000000002&amp;id=7982408&amp;value=-0.013000000000000001&amp;id=10334587&amp;value=-0.003&amp;id=14719015&amp;value=0.006999999999999999&amp;id=20995431&amp;value=0.02&amp;id=32451394&amp;value=0.019&amp;id=38384807&amp;value=0.008&amp;id=46662000&amp;value=-0.006999999999999999&amp;id=53638546&amp;value=-0.027000000000000003&amp;id=58838274&amp;value=-0.046&amp;id=63130832&amp;value=-0.059000000000000004&amp;id=67048895&amp;value=-0.066&amp;" TargetMode="External"/><Relationship Id="rId8857" Type="http://schemas.openxmlformats.org/officeDocument/2006/relationships/hyperlink" Target="https://www.daloopa.com/src/753516" TargetMode="External"/><Relationship Id="rId9908" Type="http://schemas.openxmlformats.org/officeDocument/2006/relationships/hyperlink" Target="https://www.daloopa.com/src/1340374" TargetMode="External"/><Relationship Id="rId7459" Type="http://schemas.openxmlformats.org/officeDocument/2006/relationships/hyperlink" Target="https://www.daloopa.com/src/46660945" TargetMode="External"/><Relationship Id="rId10787" Type="http://schemas.openxmlformats.org/officeDocument/2006/relationships/hyperlink" Target="https://www.daloopa.com/src/753680" TargetMode="External"/><Relationship Id="rId11838" Type="http://schemas.openxmlformats.org/officeDocument/2006/relationships/hyperlink" Target="https://www.daloopa.com/src/38989126" TargetMode="External"/><Relationship Id="rId13260" Type="http://schemas.openxmlformats.org/officeDocument/2006/relationships/hyperlink" Target="https://www.daloopa.com/src/46758873" TargetMode="External"/><Relationship Id="rId14311" Type="http://schemas.openxmlformats.org/officeDocument/2006/relationships/hyperlink" Target="https://www.daloopa.com/src/20996229" TargetMode="External"/><Relationship Id="rId17881" Type="http://schemas.openxmlformats.org/officeDocument/2006/relationships/hyperlink" Target="https://www.daloopa.com/src/114157310" TargetMode="External"/><Relationship Id="rId18932" Type="http://schemas.openxmlformats.org/officeDocument/2006/relationships/hyperlink" Target="https://www.daloopa.com/src/125351382" TargetMode="External"/><Relationship Id="rId240" Type="http://schemas.openxmlformats.org/officeDocument/2006/relationships/hyperlink" Target="https://www.daloopa.com/src/14719036" TargetMode="External"/><Relationship Id="rId7940" Type="http://schemas.openxmlformats.org/officeDocument/2006/relationships/hyperlink" Target="https://www.daloopa.com/src/750495" TargetMode="External"/><Relationship Id="rId10921" Type="http://schemas.openxmlformats.org/officeDocument/2006/relationships/hyperlink" Target="https://www.daloopa.com/src/749715" TargetMode="External"/><Relationship Id="rId16483" Type="http://schemas.openxmlformats.org/officeDocument/2006/relationships/hyperlink" Target="https://www.daloopa.com/src/87388319" TargetMode="External"/><Relationship Id="rId17534" Type="http://schemas.openxmlformats.org/officeDocument/2006/relationships/hyperlink" Target="https://www.daloopa.com/src/107869571" TargetMode="External"/><Relationship Id="rId4093" Type="http://schemas.openxmlformats.org/officeDocument/2006/relationships/hyperlink" Target="https://www.daloopa.com/src/762237" TargetMode="External"/><Relationship Id="rId5144" Type="http://schemas.openxmlformats.org/officeDocument/2006/relationships/hyperlink" Target="https://www.daloopa.com/src/7982517" TargetMode="External"/><Relationship Id="rId5491" Type="http://schemas.openxmlformats.org/officeDocument/2006/relationships/hyperlink" Target="https://marketplace.daloopa.com/text-fundamental?id=1033618&amp;value=26108&amp;id=1033614&amp;value=39157&amp;id=1033604&amp;value=16772&amp;id=1033566&amp;value=22225&amp;id=1033528&amp;value=35844&amp;id=1033462&amp;value=47251&amp;id=2750755&amp;value=72277&amp;id=14824963&amp;value=108405&amp;id=46749844&amp;value=161255&amp;id=67087854&amp;value=185268&amp;" TargetMode="External"/><Relationship Id="rId6542" Type="http://schemas.openxmlformats.org/officeDocument/2006/relationships/hyperlink" Target="https://www.daloopa.com/src/63129627" TargetMode="External"/><Relationship Id="rId15085" Type="http://schemas.openxmlformats.org/officeDocument/2006/relationships/hyperlink" Target="https://www.daloopa.com/src/45569861" TargetMode="External"/><Relationship Id="rId16136" Type="http://schemas.openxmlformats.org/officeDocument/2006/relationships/hyperlink" Target="https://www.daloopa.com/src/82323378" TargetMode="External"/><Relationship Id="rId9765" Type="http://schemas.openxmlformats.org/officeDocument/2006/relationships/hyperlink" Target="https://www.daloopa.com/src/46661124" TargetMode="External"/><Relationship Id="rId11695" Type="http://schemas.openxmlformats.org/officeDocument/2006/relationships/hyperlink" Target="https://marketplace.daloopa.com/text-fundamental?id=1033833&amp;value=54591&amp;id=2750829&amp;value=71310&amp;id=14826056&amp;value=97224&amp;id=46750122&amp;value=128683&amp;id=67088486&amp;value=157458&amp;" TargetMode="External"/><Relationship Id="rId12746" Type="http://schemas.openxmlformats.org/officeDocument/2006/relationships/hyperlink" Target="https://www.daloopa.com/src/38440452" TargetMode="External"/><Relationship Id="rId19359" Type="http://schemas.openxmlformats.org/officeDocument/2006/relationships/hyperlink" Target="https://www.daloopa.com/src/145264395" TargetMode="External"/><Relationship Id="rId1754" Type="http://schemas.openxmlformats.org/officeDocument/2006/relationships/hyperlink" Target="https://www.daloopa.com/src/795181" TargetMode="External"/><Relationship Id="rId2805" Type="http://schemas.openxmlformats.org/officeDocument/2006/relationships/hyperlink" Target="https://www.daloopa.com/src/768401" TargetMode="External"/><Relationship Id="rId8367" Type="http://schemas.openxmlformats.org/officeDocument/2006/relationships/hyperlink" Target="https://www.daloopa.com/src/800437" TargetMode="External"/><Relationship Id="rId9418" Type="http://schemas.openxmlformats.org/officeDocument/2006/relationships/hyperlink" Target="https://www.daloopa.com/src/38161529" TargetMode="External"/><Relationship Id="rId10297" Type="http://schemas.openxmlformats.org/officeDocument/2006/relationships/hyperlink" Target="https://www.daloopa.com/src/10353511" TargetMode="External"/><Relationship Id="rId11348" Type="http://schemas.openxmlformats.org/officeDocument/2006/relationships/hyperlink" Target="https://www.daloopa.com/src/58838392" TargetMode="External"/><Relationship Id="rId1407" Type="http://schemas.openxmlformats.org/officeDocument/2006/relationships/hyperlink" Target="https://www.daloopa.com/src/761448" TargetMode="External"/><Relationship Id="rId4977" Type="http://schemas.openxmlformats.org/officeDocument/2006/relationships/hyperlink" Target="https://www.daloopa.com/src/7982513" TargetMode="External"/><Relationship Id="rId15969" Type="http://schemas.openxmlformats.org/officeDocument/2006/relationships/hyperlink" Target="https://www.daloopa.com/src/78963158" TargetMode="External"/><Relationship Id="rId17391" Type="http://schemas.openxmlformats.org/officeDocument/2006/relationships/hyperlink" Target="https://www.daloopa.com/src/102618398" TargetMode="External"/><Relationship Id="rId19840" Type="http://schemas.openxmlformats.org/officeDocument/2006/relationships/hyperlink" Target="https://www.daloopa.com/src/155406689" TargetMode="External"/><Relationship Id="rId3579" Type="http://schemas.openxmlformats.org/officeDocument/2006/relationships/hyperlink" Target="https://www.daloopa.com/src/810709" TargetMode="External"/><Relationship Id="rId7450" Type="http://schemas.openxmlformats.org/officeDocument/2006/relationships/hyperlink" Target="https://www.daloopa.com/src/1340323" TargetMode="External"/><Relationship Id="rId8501" Type="http://schemas.openxmlformats.org/officeDocument/2006/relationships/hyperlink" Target="https://www.daloopa.com/src/53638183" TargetMode="External"/><Relationship Id="rId17044" Type="http://schemas.openxmlformats.org/officeDocument/2006/relationships/hyperlink" Target="https://www.daloopa.com/src/95205051" TargetMode="External"/><Relationship Id="rId18442" Type="http://schemas.openxmlformats.org/officeDocument/2006/relationships/hyperlink" Target="https://www.daloopa.com/src/114174451" TargetMode="External"/><Relationship Id="rId6052" Type="http://schemas.openxmlformats.org/officeDocument/2006/relationships/hyperlink" Target="https://www.daloopa.com/src/800907" TargetMode="External"/><Relationship Id="rId7103" Type="http://schemas.openxmlformats.org/officeDocument/2006/relationships/hyperlink" Target="https://www.daloopa.com/src/65388660" TargetMode="External"/><Relationship Id="rId10431" Type="http://schemas.openxmlformats.org/officeDocument/2006/relationships/hyperlink" Target="https://www.daloopa.com/src/63184268" TargetMode="External"/><Relationship Id="rId9275" Type="http://schemas.openxmlformats.org/officeDocument/2006/relationships/hyperlink" Target="https://www.daloopa.com/src/14719102" TargetMode="External"/><Relationship Id="rId13654" Type="http://schemas.openxmlformats.org/officeDocument/2006/relationships/hyperlink" Target="https://www.daloopa.com/src/65313275" TargetMode="External"/><Relationship Id="rId14705" Type="http://schemas.openxmlformats.org/officeDocument/2006/relationships/hyperlink" Target="https://www.daloopa.com/src/38422138" TargetMode="External"/><Relationship Id="rId981" Type="http://schemas.openxmlformats.org/officeDocument/2006/relationships/hyperlink" Target="https://www.daloopa.com/src/18435676" TargetMode="External"/><Relationship Id="rId2662" Type="http://schemas.openxmlformats.org/officeDocument/2006/relationships/hyperlink" Target="https://www.daloopa.com/src/767478" TargetMode="External"/><Relationship Id="rId3713" Type="http://schemas.openxmlformats.org/officeDocument/2006/relationships/hyperlink" Target="https://www.daloopa.com/src/58838165" TargetMode="External"/><Relationship Id="rId12256" Type="http://schemas.openxmlformats.org/officeDocument/2006/relationships/hyperlink" Target="https://www.daloopa.com/src/19675385" TargetMode="External"/><Relationship Id="rId13307" Type="http://schemas.openxmlformats.org/officeDocument/2006/relationships/hyperlink" Target="https://www.daloopa.com/src/63184458" TargetMode="External"/><Relationship Id="rId16877" Type="http://schemas.openxmlformats.org/officeDocument/2006/relationships/hyperlink" Target="https://www.daloopa.com/src/95084264" TargetMode="External"/><Relationship Id="rId17928" Type="http://schemas.openxmlformats.org/officeDocument/2006/relationships/hyperlink" Target="https://www.daloopa.com/src/114147148" TargetMode="External"/><Relationship Id="rId634" Type="http://schemas.openxmlformats.org/officeDocument/2006/relationships/hyperlink" Target="https://www.daloopa.com/src/762281" TargetMode="External"/><Relationship Id="rId1264" Type="http://schemas.openxmlformats.org/officeDocument/2006/relationships/hyperlink" Target="https://www.daloopa.com/document/204883" TargetMode="External"/><Relationship Id="rId2315" Type="http://schemas.openxmlformats.org/officeDocument/2006/relationships/hyperlink" Target="https://www.daloopa.com/src/67048536" TargetMode="External"/><Relationship Id="rId5885" Type="http://schemas.openxmlformats.org/officeDocument/2006/relationships/hyperlink" Target="https://www.daloopa.com/src/810492" TargetMode="External"/><Relationship Id="rId6936" Type="http://schemas.openxmlformats.org/officeDocument/2006/relationships/hyperlink" Target="https://www.daloopa.com/src/801361" TargetMode="External"/><Relationship Id="rId15479" Type="http://schemas.openxmlformats.org/officeDocument/2006/relationships/hyperlink" Target="https://www.daloopa.com/src/72223053" TargetMode="External"/><Relationship Id="rId19350" Type="http://schemas.openxmlformats.org/officeDocument/2006/relationships/hyperlink" Target="https://www.daloopa.com/src/145290796" TargetMode="External"/><Relationship Id="rId4487" Type="http://schemas.openxmlformats.org/officeDocument/2006/relationships/hyperlink" Target="https://www.daloopa.com/src/14718984" TargetMode="External"/><Relationship Id="rId5538" Type="http://schemas.openxmlformats.org/officeDocument/2006/relationships/hyperlink" Target="https://www.daloopa.com/src/1033616" TargetMode="External"/><Relationship Id="rId19003" Type="http://schemas.openxmlformats.org/officeDocument/2006/relationships/hyperlink" Target="https://www.daloopa.com/src/136728315" TargetMode="External"/><Relationship Id="rId3089" Type="http://schemas.openxmlformats.org/officeDocument/2006/relationships/hyperlink" Target="https://www.daloopa.com/src/767774" TargetMode="External"/><Relationship Id="rId8011" Type="http://schemas.openxmlformats.org/officeDocument/2006/relationships/hyperlink" Target="https://www.daloopa.com/src/63130479" TargetMode="External"/><Relationship Id="rId15960" Type="http://schemas.openxmlformats.org/officeDocument/2006/relationships/hyperlink" Target="https://www.daloopa.com/src/78962769" TargetMode="External"/><Relationship Id="rId14562" Type="http://schemas.openxmlformats.org/officeDocument/2006/relationships/hyperlink" Target="https://www.daloopa.com/src/38422031" TargetMode="External"/><Relationship Id="rId15613" Type="http://schemas.openxmlformats.org/officeDocument/2006/relationships/hyperlink" Target="https://www.daloopa.com/src/72219215" TargetMode="External"/><Relationship Id="rId491" Type="http://schemas.openxmlformats.org/officeDocument/2006/relationships/hyperlink" Target="https://www.daloopa.com/src/2623630" TargetMode="External"/><Relationship Id="rId2172" Type="http://schemas.openxmlformats.org/officeDocument/2006/relationships/hyperlink" Target="https://marketplace.daloopa.com/text-fundamental?id=66097011&amp;value=122&amp;id=66097021&amp;value=272&amp;id=66097024&amp;value=670&amp;id=66097032&amp;value=1257&amp;id=66097039&amp;value=5190&amp;id=66097047&amp;value=2085&amp;id=66097053&amp;value=2570&amp;id=66097059&amp;value=3449&amp;id=66097082&amp;value=9601&amp;id=67090579&amp;value=12613&amp;" TargetMode="External"/><Relationship Id="rId3223" Type="http://schemas.openxmlformats.org/officeDocument/2006/relationships/hyperlink" Target="https://www.daloopa.com/src/766216" TargetMode="External"/><Relationship Id="rId3570" Type="http://schemas.openxmlformats.org/officeDocument/2006/relationships/hyperlink" Target="https://marketplace.daloopa.com/text-fundamental?id=810708&amp;value=924&amp;id=810703&amp;value=1157&amp;id=810698&amp;value=694&amp;id=810693&amp;value=1324&amp;id=45569674&amp;value=4099&amp;" TargetMode="External"/><Relationship Id="rId4621" Type="http://schemas.openxmlformats.org/officeDocument/2006/relationships/hyperlink" Target="https://www.daloopa.com/src/762188" TargetMode="External"/><Relationship Id="rId13164" Type="http://schemas.openxmlformats.org/officeDocument/2006/relationships/hyperlink" Target="https://www.daloopa.com/src/38437850" TargetMode="External"/><Relationship Id="rId14215" Type="http://schemas.openxmlformats.org/officeDocument/2006/relationships/hyperlink" Target="https://www.daloopa.com/src/67049402" TargetMode="External"/><Relationship Id="rId17785" Type="http://schemas.openxmlformats.org/officeDocument/2006/relationships/hyperlink" Target="https://www.daloopa.com/src/114153984" TargetMode="External"/><Relationship Id="rId18836" Type="http://schemas.openxmlformats.org/officeDocument/2006/relationships/hyperlink" Target="https://www.daloopa.com/src/125249037" TargetMode="External"/><Relationship Id="rId144" Type="http://schemas.openxmlformats.org/officeDocument/2006/relationships/hyperlink" Target="https://www.daloopa.com/src/802840" TargetMode="External"/><Relationship Id="rId6793" Type="http://schemas.openxmlformats.org/officeDocument/2006/relationships/hyperlink" Target="https://www.daloopa.com/src/20995970" TargetMode="External"/><Relationship Id="rId7844" Type="http://schemas.openxmlformats.org/officeDocument/2006/relationships/hyperlink" Target="https://www.daloopa.com/src/802781" TargetMode="External"/><Relationship Id="rId10825" Type="http://schemas.openxmlformats.org/officeDocument/2006/relationships/hyperlink" Target="https://www.daloopa.com/src/38167781" TargetMode="External"/><Relationship Id="rId16387" Type="http://schemas.openxmlformats.org/officeDocument/2006/relationships/hyperlink" Target="https://www.daloopa.com/src/87386531" TargetMode="External"/><Relationship Id="rId17438" Type="http://schemas.openxmlformats.org/officeDocument/2006/relationships/hyperlink" Target="https://www.daloopa.com/src/107865459" TargetMode="External"/><Relationship Id="rId20033" Type="http://schemas.openxmlformats.org/officeDocument/2006/relationships/hyperlink" Target="https://www.daloopa.com/src/155398375" TargetMode="External"/><Relationship Id="rId5395" Type="http://schemas.openxmlformats.org/officeDocument/2006/relationships/hyperlink" Target="https://www.daloopa.com/src/815515" TargetMode="External"/><Relationship Id="rId6446" Type="http://schemas.openxmlformats.org/officeDocument/2006/relationships/hyperlink" Target="https://www.daloopa.com/src/38155763" TargetMode="External"/><Relationship Id="rId5048" Type="http://schemas.openxmlformats.org/officeDocument/2006/relationships/hyperlink" Target="https://www.daloopa.com/src/815409" TargetMode="External"/><Relationship Id="rId9669" Type="http://schemas.openxmlformats.org/officeDocument/2006/relationships/hyperlink" Target="https://www.daloopa.com/src/752767" TargetMode="External"/><Relationship Id="rId11599" Type="http://schemas.openxmlformats.org/officeDocument/2006/relationships/hyperlink" Target="https://www.daloopa.com/src/815190" TargetMode="External"/><Relationship Id="rId12997" Type="http://schemas.openxmlformats.org/officeDocument/2006/relationships/hyperlink" Target="https://www.daloopa.com/src/67090342" TargetMode="External"/><Relationship Id="rId15470" Type="http://schemas.openxmlformats.org/officeDocument/2006/relationships/hyperlink" Target="https://www.daloopa.com/src/72222959" TargetMode="External"/><Relationship Id="rId1658" Type="http://schemas.openxmlformats.org/officeDocument/2006/relationships/hyperlink" Target="https://www.daloopa.com/src/795025" TargetMode="External"/><Relationship Id="rId2709" Type="http://schemas.openxmlformats.org/officeDocument/2006/relationships/hyperlink" Target="https://www.daloopa.com/src/768104" TargetMode="External"/><Relationship Id="rId14072" Type="http://schemas.openxmlformats.org/officeDocument/2006/relationships/hyperlink" Target="https://www.daloopa.com/src/19604990" TargetMode="External"/><Relationship Id="rId15123" Type="http://schemas.openxmlformats.org/officeDocument/2006/relationships/hyperlink" Target="https://www.daloopa.com/src/38422800" TargetMode="External"/><Relationship Id="rId16521" Type="http://schemas.openxmlformats.org/officeDocument/2006/relationships/hyperlink" Target="https://www.daloopa.com/src/87384535" TargetMode="External"/><Relationship Id="rId3080" Type="http://schemas.openxmlformats.org/officeDocument/2006/relationships/hyperlink" Target="https://www.daloopa.com/src/767140" TargetMode="External"/><Relationship Id="rId4131" Type="http://schemas.openxmlformats.org/officeDocument/2006/relationships/hyperlink" Target="https://www.daloopa.com/src/762220" TargetMode="External"/><Relationship Id="rId18693" Type="http://schemas.openxmlformats.org/officeDocument/2006/relationships/hyperlink" Target="https://www.daloopa.com/src/125247761" TargetMode="External"/><Relationship Id="rId19744" Type="http://schemas.openxmlformats.org/officeDocument/2006/relationships/hyperlink" Target="https://www.daloopa.com/src/155380313" TargetMode="External"/><Relationship Id="rId7354" Type="http://schemas.openxmlformats.org/officeDocument/2006/relationships/hyperlink" Target="https://www.daloopa.com/src/65449123" TargetMode="External"/><Relationship Id="rId8752" Type="http://schemas.openxmlformats.org/officeDocument/2006/relationships/hyperlink" Target="https://www.daloopa.com/src/790253" TargetMode="External"/><Relationship Id="rId9803" Type="http://schemas.openxmlformats.org/officeDocument/2006/relationships/hyperlink" Target="https://www.daloopa.com/src/58837862" TargetMode="External"/><Relationship Id="rId10682" Type="http://schemas.openxmlformats.org/officeDocument/2006/relationships/hyperlink" Target="https://www.daloopa.com/src/58848690" TargetMode="External"/><Relationship Id="rId11733" Type="http://schemas.openxmlformats.org/officeDocument/2006/relationships/hyperlink" Target="https://marketplace.daloopa.com/text-fundamental?id=1034034&amp;value=14809&amp;id=1034017&amp;value=22730&amp;id=1033991&amp;value=30053&amp;id=1033984&amp;value=42441&amp;id=1033925&amp;value=68573&amp;id=1033836&amp;value=95770&amp;id=2750832&amp;value=119680&amp;id=14826058&amp;value=173548&amp;id=46750121&amp;value=238800&amp;id=67088485&amp;value=283730&amp;" TargetMode="External"/><Relationship Id="rId17295" Type="http://schemas.openxmlformats.org/officeDocument/2006/relationships/hyperlink" Target="https://www.daloopa.com/src/102537104" TargetMode="External"/><Relationship Id="rId18346" Type="http://schemas.openxmlformats.org/officeDocument/2006/relationships/hyperlink" Target="https://www.daloopa.com/src/87514148" TargetMode="External"/><Relationship Id="rId17" Type="http://schemas.openxmlformats.org/officeDocument/2006/relationships/hyperlink" Target="https://www.daloopa.com/document/8313" TargetMode="External"/><Relationship Id="rId7007" Type="http://schemas.openxmlformats.org/officeDocument/2006/relationships/hyperlink" Target="https://www.daloopa.com/src/1096440" TargetMode="External"/><Relationship Id="rId8405" Type="http://schemas.openxmlformats.org/officeDocument/2006/relationships/hyperlink" Target="https://www.daloopa.com/src/800318" TargetMode="External"/><Relationship Id="rId10335" Type="http://schemas.openxmlformats.org/officeDocument/2006/relationships/hyperlink" Target="https://www.daloopa.com/src/38431758" TargetMode="External"/><Relationship Id="rId14956" Type="http://schemas.openxmlformats.org/officeDocument/2006/relationships/hyperlink" Target="https://www.daloopa.com/src/38424698" TargetMode="External"/><Relationship Id="rId3964" Type="http://schemas.openxmlformats.org/officeDocument/2006/relationships/hyperlink" Target="https://www.daloopa.com/src/810715" TargetMode="External"/><Relationship Id="rId13558" Type="http://schemas.openxmlformats.org/officeDocument/2006/relationships/hyperlink" Target="https://www.daloopa.com/src/65313016" TargetMode="External"/><Relationship Id="rId14609" Type="http://schemas.openxmlformats.org/officeDocument/2006/relationships/hyperlink" Target="https://www.daloopa.com/src/38421806" TargetMode="External"/><Relationship Id="rId1" Type="http://schemas.openxmlformats.org/officeDocument/2006/relationships/hyperlink" Target="https://www.daloopa.com/document/8058" TargetMode="External"/><Relationship Id="rId885" Type="http://schemas.openxmlformats.org/officeDocument/2006/relationships/hyperlink" Target="https://www.daloopa.com/src/18435678" TargetMode="External"/><Relationship Id="rId2566" Type="http://schemas.openxmlformats.org/officeDocument/2006/relationships/hyperlink" Target="https://www.daloopa.com/src/766948" TargetMode="External"/><Relationship Id="rId3617" Type="http://schemas.openxmlformats.org/officeDocument/2006/relationships/hyperlink" Target="https://www.daloopa.com/src/810671" TargetMode="External"/><Relationship Id="rId9179" Type="http://schemas.openxmlformats.org/officeDocument/2006/relationships/hyperlink" Target="https://www.daloopa.com/src/63129122" TargetMode="External"/><Relationship Id="rId16031" Type="http://schemas.openxmlformats.org/officeDocument/2006/relationships/hyperlink" Target="https://www.daloopa.com/src/78907329" TargetMode="External"/><Relationship Id="rId538" Type="http://schemas.openxmlformats.org/officeDocument/2006/relationships/hyperlink" Target="https://www.daloopa.com/src/761732" TargetMode="External"/><Relationship Id="rId1168" Type="http://schemas.openxmlformats.org/officeDocument/2006/relationships/hyperlink" Target="https://www.daloopa.com/src/766904" TargetMode="External"/><Relationship Id="rId2219" Type="http://schemas.openxmlformats.org/officeDocument/2006/relationships/hyperlink" Target="https://www.daloopa.com/src/66097443" TargetMode="External"/><Relationship Id="rId5789" Type="http://schemas.openxmlformats.org/officeDocument/2006/relationships/hyperlink" Target="https://www.daloopa.com/src/800959" TargetMode="External"/><Relationship Id="rId9660" Type="http://schemas.openxmlformats.org/officeDocument/2006/relationships/hyperlink" Target="https://www.daloopa.com/src/754273" TargetMode="External"/><Relationship Id="rId19254" Type="http://schemas.openxmlformats.org/officeDocument/2006/relationships/hyperlink" Target="https://www.daloopa.com/src/136843046" TargetMode="External"/><Relationship Id="rId8262" Type="http://schemas.openxmlformats.org/officeDocument/2006/relationships/hyperlink" Target="https://www.daloopa.com/src/800445" TargetMode="External"/><Relationship Id="rId9313" Type="http://schemas.openxmlformats.org/officeDocument/2006/relationships/hyperlink" Target="https://www.daloopa.com/src/750421" TargetMode="External"/><Relationship Id="rId10192" Type="http://schemas.openxmlformats.org/officeDocument/2006/relationships/hyperlink" Target="https://www.daloopa.com/src/2623444" TargetMode="External"/><Relationship Id="rId11590" Type="http://schemas.openxmlformats.org/officeDocument/2006/relationships/hyperlink" Target="https://www.daloopa.com/src/814962" TargetMode="External"/><Relationship Id="rId12641" Type="http://schemas.openxmlformats.org/officeDocument/2006/relationships/hyperlink" Target="https://www.daloopa.com/document/8316" TargetMode="External"/><Relationship Id="rId1302" Type="http://schemas.openxmlformats.org/officeDocument/2006/relationships/hyperlink" Target="https://www.daloopa.com/src/761474" TargetMode="External"/><Relationship Id="rId2700" Type="http://schemas.openxmlformats.org/officeDocument/2006/relationships/hyperlink" Target="https://www.daloopa.com/src/20177063" TargetMode="External"/><Relationship Id="rId11243" Type="http://schemas.openxmlformats.org/officeDocument/2006/relationships/hyperlink" Target="https://www.daloopa.com/src/814935" TargetMode="External"/><Relationship Id="rId15864" Type="http://schemas.openxmlformats.org/officeDocument/2006/relationships/hyperlink" Target="https://www.daloopa.com/src/78899450" TargetMode="External"/><Relationship Id="rId16915" Type="http://schemas.openxmlformats.org/officeDocument/2006/relationships/hyperlink" Target="https://www.daloopa.com/src/95055565" TargetMode="External"/><Relationship Id="rId4872" Type="http://schemas.openxmlformats.org/officeDocument/2006/relationships/hyperlink" Target="https://www.daloopa.com/src/815531" TargetMode="External"/><Relationship Id="rId5923" Type="http://schemas.openxmlformats.org/officeDocument/2006/relationships/hyperlink" Target="https://www.daloopa.com/src/38157482" TargetMode="External"/><Relationship Id="rId14466" Type="http://schemas.openxmlformats.org/officeDocument/2006/relationships/hyperlink" Target="https://www.daloopa.com/src/45569817" TargetMode="External"/><Relationship Id="rId15517" Type="http://schemas.openxmlformats.org/officeDocument/2006/relationships/hyperlink" Target="https://www.daloopa.com/src/72289941" TargetMode="External"/><Relationship Id="rId395" Type="http://schemas.openxmlformats.org/officeDocument/2006/relationships/hyperlink" Target="https://marketplace.daloopa.com/text-fundamental?id=2624061&amp;value=-800&amp;id=46662202&amp;value=-1000&amp;" TargetMode="External"/><Relationship Id="rId2076" Type="http://schemas.openxmlformats.org/officeDocument/2006/relationships/hyperlink" Target="https://www.daloopa.com/src/66096697" TargetMode="External"/><Relationship Id="rId3474" Type="http://schemas.openxmlformats.org/officeDocument/2006/relationships/hyperlink" Target="https://www.daloopa.com/src/63130781" TargetMode="External"/><Relationship Id="rId4525" Type="http://schemas.openxmlformats.org/officeDocument/2006/relationships/hyperlink" Target="https://www.daloopa.com/src/7982367" TargetMode="External"/><Relationship Id="rId13068" Type="http://schemas.openxmlformats.org/officeDocument/2006/relationships/hyperlink" Target="https://www.daloopa.com/src/38442145" TargetMode="External"/><Relationship Id="rId14119" Type="http://schemas.openxmlformats.org/officeDocument/2006/relationships/hyperlink" Target="https://www.daloopa.com/src/19608711" TargetMode="External"/><Relationship Id="rId17689" Type="http://schemas.openxmlformats.org/officeDocument/2006/relationships/hyperlink" Target="https://www.daloopa.com/src/107921657" TargetMode="External"/><Relationship Id="rId3127" Type="http://schemas.openxmlformats.org/officeDocument/2006/relationships/hyperlink" Target="https://www.daloopa.com/src/768452" TargetMode="External"/><Relationship Id="rId6697" Type="http://schemas.openxmlformats.org/officeDocument/2006/relationships/hyperlink" Target="https://www.daloopa.com/src/38157932" TargetMode="External"/><Relationship Id="rId7748" Type="http://schemas.openxmlformats.org/officeDocument/2006/relationships/hyperlink" Target="https://www.daloopa.com/src/20995101" TargetMode="External"/><Relationship Id="rId5299" Type="http://schemas.openxmlformats.org/officeDocument/2006/relationships/hyperlink" Target="https://www.daloopa.com/src/815540" TargetMode="External"/><Relationship Id="rId9170" Type="http://schemas.openxmlformats.org/officeDocument/2006/relationships/hyperlink" Target="https://www.daloopa.com/src/7981984" TargetMode="External"/><Relationship Id="rId10729" Type="http://schemas.openxmlformats.org/officeDocument/2006/relationships/hyperlink" Target="https://www.daloopa.com/src/38434616" TargetMode="External"/><Relationship Id="rId12151" Type="http://schemas.openxmlformats.org/officeDocument/2006/relationships/hyperlink" Target="https://www.daloopa.com/src/19675993" TargetMode="External"/><Relationship Id="rId13202" Type="http://schemas.openxmlformats.org/officeDocument/2006/relationships/hyperlink" Target="https://www.daloopa.com/src/38438111" TargetMode="External"/><Relationship Id="rId14600" Type="http://schemas.openxmlformats.org/officeDocument/2006/relationships/hyperlink" Target="https://www.daloopa.com/src/38422055" TargetMode="External"/><Relationship Id="rId2210" Type="http://schemas.openxmlformats.org/officeDocument/2006/relationships/hyperlink" Target="https://www.daloopa.com/src/66097434" TargetMode="External"/><Relationship Id="rId16772" Type="http://schemas.openxmlformats.org/officeDocument/2006/relationships/hyperlink" Target="https://www.daloopa.com/src/87524420" TargetMode="External"/><Relationship Id="rId17823" Type="http://schemas.openxmlformats.org/officeDocument/2006/relationships/hyperlink" Target="https://www.daloopa.com/src/114285154" TargetMode="External"/><Relationship Id="rId4382" Type="http://schemas.openxmlformats.org/officeDocument/2006/relationships/hyperlink" Target="https://www.daloopa.com/src/38384703" TargetMode="External"/><Relationship Id="rId5433" Type="http://schemas.openxmlformats.org/officeDocument/2006/relationships/hyperlink" Target="https://www.daloopa.com/src/46749811" TargetMode="External"/><Relationship Id="rId5780" Type="http://schemas.openxmlformats.org/officeDocument/2006/relationships/hyperlink" Target="https://www.daloopa.com/src/801128" TargetMode="External"/><Relationship Id="rId6831" Type="http://schemas.openxmlformats.org/officeDocument/2006/relationships/hyperlink" Target="https://www.daloopa.com/src/801299" TargetMode="External"/><Relationship Id="rId15374" Type="http://schemas.openxmlformats.org/officeDocument/2006/relationships/hyperlink" Target="https://www.daloopa.com/src/38432968" TargetMode="External"/><Relationship Id="rId16425" Type="http://schemas.openxmlformats.org/officeDocument/2006/relationships/hyperlink" Target="https://www.daloopa.com/src/87513247" TargetMode="External"/><Relationship Id="rId19995" Type="http://schemas.openxmlformats.org/officeDocument/2006/relationships/hyperlink" Target="https://www.daloopa.com/src/155405753" TargetMode="External"/><Relationship Id="rId4035" Type="http://schemas.openxmlformats.org/officeDocument/2006/relationships/hyperlink" Target="https://www.daloopa.com/src/767673" TargetMode="External"/><Relationship Id="rId11984" Type="http://schemas.openxmlformats.org/officeDocument/2006/relationships/hyperlink" Target="https://marketplace.daloopa.com/text-fundamental?id=19673708&amp;value=10000&amp;id=19673537&amp;value=10000&amp;id=19673385&amp;value=10000&amp;id=21047397&amp;value=10000&amp;id=32488004&amp;value=10000&amp;id=38461945&amp;value=10000&amp;id=46750754&amp;value=10000&amp;id=53700580&amp;value=10000&amp;id=58884914&amp;value=10000&amp;id=63184432&amp;value=10000&amp;id=67089422&amp;value=10000&amp;" TargetMode="External"/><Relationship Id="rId15027" Type="http://schemas.openxmlformats.org/officeDocument/2006/relationships/hyperlink" Target="https://www.daloopa.com/src/38422957" TargetMode="External"/><Relationship Id="rId18597" Type="http://schemas.openxmlformats.org/officeDocument/2006/relationships/hyperlink" Target="https://www.daloopa.com/src/114296908" TargetMode="External"/><Relationship Id="rId19648" Type="http://schemas.openxmlformats.org/officeDocument/2006/relationships/hyperlink" Target="https://www.daloopa.com/src/155380830" TargetMode="External"/><Relationship Id="rId8656" Type="http://schemas.openxmlformats.org/officeDocument/2006/relationships/hyperlink" Target="https://www.daloopa.com/src/767077" TargetMode="External"/><Relationship Id="rId9707" Type="http://schemas.openxmlformats.org/officeDocument/2006/relationships/hyperlink" Target="https://www.daloopa.com/src/14719128" TargetMode="External"/><Relationship Id="rId10586" Type="http://schemas.openxmlformats.org/officeDocument/2006/relationships/hyperlink" Target="https://www.daloopa.com/src/58848688" TargetMode="External"/><Relationship Id="rId11637" Type="http://schemas.openxmlformats.org/officeDocument/2006/relationships/hyperlink" Target="https://www.daloopa.com/src/814936" TargetMode="External"/><Relationship Id="rId17199" Type="http://schemas.openxmlformats.org/officeDocument/2006/relationships/hyperlink" Target="https://www.daloopa.com/src/102520268" TargetMode="External"/><Relationship Id="rId7258" Type="http://schemas.openxmlformats.org/officeDocument/2006/relationships/hyperlink" Target="https://www.daloopa.com/src/65388669" TargetMode="External"/><Relationship Id="rId8309" Type="http://schemas.openxmlformats.org/officeDocument/2006/relationships/hyperlink" Target="https://www.daloopa.com/src/800491" TargetMode="External"/><Relationship Id="rId10239" Type="http://schemas.openxmlformats.org/officeDocument/2006/relationships/hyperlink" Target="https://www.daloopa.com/document/23465099" TargetMode="External"/><Relationship Id="rId14110" Type="http://schemas.openxmlformats.org/officeDocument/2006/relationships/hyperlink" Target="https://www.daloopa.com/src/19604309" TargetMode="External"/><Relationship Id="rId17680" Type="http://schemas.openxmlformats.org/officeDocument/2006/relationships/hyperlink" Target="https://www.daloopa.com/src/107916710" TargetMode="External"/><Relationship Id="rId3868" Type="http://schemas.openxmlformats.org/officeDocument/2006/relationships/hyperlink" Target="https://www.daloopa.com/src/810731" TargetMode="External"/><Relationship Id="rId4919" Type="http://schemas.openxmlformats.org/officeDocument/2006/relationships/hyperlink" Target="https://www.daloopa.com/src/815467" TargetMode="External"/><Relationship Id="rId16282" Type="http://schemas.openxmlformats.org/officeDocument/2006/relationships/hyperlink" Target="https://www.daloopa.com/src/82365344" TargetMode="External"/><Relationship Id="rId17333" Type="http://schemas.openxmlformats.org/officeDocument/2006/relationships/hyperlink" Target="https://www.daloopa.com/src/102518285" TargetMode="External"/><Relationship Id="rId18731" Type="http://schemas.openxmlformats.org/officeDocument/2006/relationships/hyperlink" Target="https://www.daloopa.com/src/125248954" TargetMode="External"/><Relationship Id="rId789" Type="http://schemas.openxmlformats.org/officeDocument/2006/relationships/hyperlink" Target="https://www.daloopa.com/src/14719002" TargetMode="External"/><Relationship Id="rId5290" Type="http://schemas.openxmlformats.org/officeDocument/2006/relationships/hyperlink" Target="https://www.daloopa.com/document/22825769" TargetMode="External"/><Relationship Id="rId6341" Type="http://schemas.openxmlformats.org/officeDocument/2006/relationships/hyperlink" Target="https://www.daloopa.com/src/38156744" TargetMode="External"/><Relationship Id="rId10720" Type="http://schemas.openxmlformats.org/officeDocument/2006/relationships/hyperlink" Target="https://www.daloopa.com/src/38433064" TargetMode="External"/><Relationship Id="rId9564" Type="http://schemas.openxmlformats.org/officeDocument/2006/relationships/hyperlink" Target="https://www.daloopa.com/src/58837851" TargetMode="External"/><Relationship Id="rId12892" Type="http://schemas.openxmlformats.org/officeDocument/2006/relationships/hyperlink" Target="https://www.daloopa.com/src/67090296" TargetMode="External"/><Relationship Id="rId13943" Type="http://schemas.openxmlformats.org/officeDocument/2006/relationships/hyperlink" Target="https://www.daloopa.com/src/67093550" TargetMode="External"/><Relationship Id="rId19158" Type="http://schemas.openxmlformats.org/officeDocument/2006/relationships/hyperlink" Target="https://www.daloopa.com/src/136727084" TargetMode="External"/><Relationship Id="rId2951" Type="http://schemas.openxmlformats.org/officeDocument/2006/relationships/hyperlink" Target="https://www.daloopa.com/src/45569653" TargetMode="External"/><Relationship Id="rId8166" Type="http://schemas.openxmlformats.org/officeDocument/2006/relationships/hyperlink" Target="https://www.daloopa.com/src/58837948" TargetMode="External"/><Relationship Id="rId9217" Type="http://schemas.openxmlformats.org/officeDocument/2006/relationships/hyperlink" Target="https://www.daloopa.com/src/748365" TargetMode="External"/><Relationship Id="rId11494" Type="http://schemas.openxmlformats.org/officeDocument/2006/relationships/hyperlink" Target="https://www.daloopa.com/src/67048239" TargetMode="External"/><Relationship Id="rId12545" Type="http://schemas.openxmlformats.org/officeDocument/2006/relationships/hyperlink" Target="https://www.daloopa.com/src/19689660" TargetMode="External"/><Relationship Id="rId923" Type="http://schemas.openxmlformats.org/officeDocument/2006/relationships/hyperlink" Target="https://www.daloopa.com/src/45569605" TargetMode="External"/><Relationship Id="rId1553" Type="http://schemas.openxmlformats.org/officeDocument/2006/relationships/hyperlink" Target="https://www.daloopa.com/src/762986" TargetMode="External"/><Relationship Id="rId2604" Type="http://schemas.openxmlformats.org/officeDocument/2006/relationships/hyperlink" Target="https://www.daloopa.com/src/20177070" TargetMode="External"/><Relationship Id="rId10096" Type="http://schemas.openxmlformats.org/officeDocument/2006/relationships/hyperlink" Target="https://www.daloopa.com/src/46661155" TargetMode="External"/><Relationship Id="rId11147" Type="http://schemas.openxmlformats.org/officeDocument/2006/relationships/hyperlink" Target="https://www.daloopa.com/document/23463551" TargetMode="External"/><Relationship Id="rId15768" Type="http://schemas.openxmlformats.org/officeDocument/2006/relationships/hyperlink" Target="https://www.daloopa.com/src/78903062" TargetMode="External"/><Relationship Id="rId16819" Type="http://schemas.openxmlformats.org/officeDocument/2006/relationships/hyperlink" Target="https://www.daloopa.com/src/95067616" TargetMode="External"/><Relationship Id="rId1206" Type="http://schemas.openxmlformats.org/officeDocument/2006/relationships/hyperlink" Target="https://www.daloopa.com/src/38168633" TargetMode="External"/><Relationship Id="rId4776" Type="http://schemas.openxmlformats.org/officeDocument/2006/relationships/hyperlink" Target="https://www.daloopa.com/src/815557" TargetMode="External"/><Relationship Id="rId5827" Type="http://schemas.openxmlformats.org/officeDocument/2006/relationships/hyperlink" Target="https://marketplace.daloopa.com/text-fundamental?id=801186&amp;value=2799&amp;id=801167&amp;value=2952&amp;id=801148&amp;value=3284&amp;id=801129&amp;value=4515&amp;id=38157934&amp;value=13549&amp;id=810491&amp;value=4036&amp;id=801092&amp;value=4089&amp;id=801073&amp;value=4557&amp;id=801054&amp;value=6226&amp;id=38157736&amp;value=18908&amp;id=801035&amp;value=5633&amp;id=801017&amp;value=6081&amp;id=800998&amp;value=6895&amp;id=800979&amp;value=9129&amp;id=38157481&amp;value=27738&amp;id=800960&amp;value=8547&amp;id=800941&amp;value=9288&amp;id=800922&amp;value=10375&amp;id=800903&amp;value=13112&amp;id=38156983&amp;value=41322&amp;id=800885&amp;value=11980&amp;id=800866&amp;value=13210&amp;id=800847&amp;value=14976&amp;id=800810&amp;value=19128&amp;id=38156736&amp;value=59293&amp;id=800790&amp;value=19437&amp;id=800770&amp;value=21022&amp;id=800749&amp;value=22830&amp;id=800728&amp;value=27683&amp;id=38155778&amp;value=90972&amp;id=800706&amp;value=25417&amp;id=800663&amp;value=27548&amp;id=1340304&amp;value=30255&amp;id=2623045&amp;value=36895&amp;id=38155593&amp;value=120114&amp;id=4744376&amp;value=33611&amp;id=7982460&amp;value=38668&amp;id=10333494&amp;value=43371&amp;id=14718898&amp;value=54499&amp;id=14718917&amp;value=170149&amp;id=20995919&amp;value=51027&amp;id=32451023&amp;value=55076&amp;id=38383767&amp;value=55936&amp;id=46660905&amp;value=65996&amp;id=46664720&amp;value=228035&amp;id=53637809&amp;value=59989&amp;id=58837661&amp;value=64659&amp;id=63129643&amp;value=67761&amp;id=67045710&amp;value=78673&amp;id=67051529&amp;value=271082&amp;" TargetMode="External"/><Relationship Id="rId17190" Type="http://schemas.openxmlformats.org/officeDocument/2006/relationships/hyperlink" Target="https://www.daloopa.com/src/102513731" TargetMode="External"/><Relationship Id="rId18241" Type="http://schemas.openxmlformats.org/officeDocument/2006/relationships/hyperlink" Target="https://www.daloopa.com/src/87512263" TargetMode="External"/><Relationship Id="rId3378" Type="http://schemas.openxmlformats.org/officeDocument/2006/relationships/hyperlink" Target="https://www.daloopa.com/src/765956" TargetMode="External"/><Relationship Id="rId4429" Type="http://schemas.openxmlformats.org/officeDocument/2006/relationships/hyperlink" Target="https://www.daloopa.com/src/766500" TargetMode="External"/><Relationship Id="rId7999" Type="http://schemas.openxmlformats.org/officeDocument/2006/relationships/hyperlink" Target="https://www.daloopa.com/src/1340334" TargetMode="External"/><Relationship Id="rId8300" Type="http://schemas.openxmlformats.org/officeDocument/2006/relationships/hyperlink" Target="https://www.daloopa.com/src/800344" TargetMode="External"/><Relationship Id="rId10230" Type="http://schemas.openxmlformats.org/officeDocument/2006/relationships/hyperlink" Target="https://www.daloopa.com/src/21047261" TargetMode="External"/><Relationship Id="rId299" Type="http://schemas.openxmlformats.org/officeDocument/2006/relationships/hyperlink" Target="https://www.daloopa.com/src/803199" TargetMode="External"/><Relationship Id="rId14851" Type="http://schemas.openxmlformats.org/officeDocument/2006/relationships/hyperlink" Target="https://www.daloopa.com/src/38429264" TargetMode="External"/><Relationship Id="rId15902" Type="http://schemas.openxmlformats.org/officeDocument/2006/relationships/hyperlink" Target="https://www.daloopa.com/src/78900232" TargetMode="External"/><Relationship Id="rId780" Type="http://schemas.openxmlformats.org/officeDocument/2006/relationships/hyperlink" Target="https://www.daloopa.com/src/762481" TargetMode="External"/><Relationship Id="rId2461" Type="http://schemas.openxmlformats.org/officeDocument/2006/relationships/hyperlink" Target="https://www.daloopa.com/src/67048538" TargetMode="External"/><Relationship Id="rId3512" Type="http://schemas.openxmlformats.org/officeDocument/2006/relationships/hyperlink" Target="https://www.daloopa.com/src/761965" TargetMode="External"/><Relationship Id="rId4910" Type="http://schemas.openxmlformats.org/officeDocument/2006/relationships/hyperlink" Target="https://www.daloopa.com/src/815587" TargetMode="External"/><Relationship Id="rId9074" Type="http://schemas.openxmlformats.org/officeDocument/2006/relationships/hyperlink" Target="https://www.daloopa.com/src/753085" TargetMode="External"/><Relationship Id="rId12055" Type="http://schemas.openxmlformats.org/officeDocument/2006/relationships/hyperlink" Target="https://www.daloopa.com/src/19677838" TargetMode="External"/><Relationship Id="rId13453" Type="http://schemas.openxmlformats.org/officeDocument/2006/relationships/hyperlink" Target="https://www.daloopa.com/src/65312486" TargetMode="External"/><Relationship Id="rId14504" Type="http://schemas.openxmlformats.org/officeDocument/2006/relationships/hyperlink" Target="https://www.daloopa.com/src/38421670" TargetMode="External"/><Relationship Id="rId433" Type="http://schemas.openxmlformats.org/officeDocument/2006/relationships/hyperlink" Target="https://www.daloopa.com/src/38463351" TargetMode="External"/><Relationship Id="rId1063" Type="http://schemas.openxmlformats.org/officeDocument/2006/relationships/hyperlink" Target="https://www.daloopa.com/src/45569621" TargetMode="External"/><Relationship Id="rId2114" Type="http://schemas.openxmlformats.org/officeDocument/2006/relationships/hyperlink" Target="https://www.daloopa.com/src/66096983" TargetMode="External"/><Relationship Id="rId13106" Type="http://schemas.openxmlformats.org/officeDocument/2006/relationships/hyperlink" Target="https://marketplace.daloopa.com/text-fundamental?id=38442228&amp;value=-16&amp;id=38442143&amp;value=-31&amp;id=38442072&amp;value=-88&amp;id=38442012&amp;value=-62&amp;id=38441969&amp;value=-58&amp;id=38441570&amp;value=-67&amp;id=38441322&amp;value=-640&amp;id=38441433&amp;value=-1462&amp;id=46751769&amp;value=-668&amp;id=67090345&amp;value=-817&amp;" TargetMode="External"/><Relationship Id="rId16676" Type="http://schemas.openxmlformats.org/officeDocument/2006/relationships/hyperlink" Target="https://www.daloopa.com/src/87514554" TargetMode="External"/><Relationship Id="rId17727" Type="http://schemas.openxmlformats.org/officeDocument/2006/relationships/hyperlink" Target="https://www.daloopa.com/src/107922803" TargetMode="External"/><Relationship Id="rId4286" Type="http://schemas.openxmlformats.org/officeDocument/2006/relationships/hyperlink" Target="https://www.daloopa.com/src/810863" TargetMode="External"/><Relationship Id="rId5684" Type="http://schemas.openxmlformats.org/officeDocument/2006/relationships/hyperlink" Target="https://www.daloopa.com/document/23465099" TargetMode="External"/><Relationship Id="rId6735" Type="http://schemas.openxmlformats.org/officeDocument/2006/relationships/hyperlink" Target="https://www.daloopa.com/src/1340321" TargetMode="External"/><Relationship Id="rId15278" Type="http://schemas.openxmlformats.org/officeDocument/2006/relationships/hyperlink" Target="https://www.daloopa.com/src/38432326" TargetMode="External"/><Relationship Id="rId16329" Type="http://schemas.openxmlformats.org/officeDocument/2006/relationships/hyperlink" Target="https://www.daloopa.com/src/82364131" TargetMode="External"/><Relationship Id="rId19899" Type="http://schemas.openxmlformats.org/officeDocument/2006/relationships/hyperlink" Target="https://www.daloopa.com/src/155506700" TargetMode="External"/><Relationship Id="rId5337" Type="http://schemas.openxmlformats.org/officeDocument/2006/relationships/hyperlink" Target="https://www.daloopa.com/src/52279005" TargetMode="External"/><Relationship Id="rId9958" Type="http://schemas.openxmlformats.org/officeDocument/2006/relationships/hyperlink" Target="https://www.daloopa.com/src/754201" TargetMode="External"/><Relationship Id="rId11888" Type="http://schemas.openxmlformats.org/officeDocument/2006/relationships/hyperlink" Target="https://www.daloopa.com/src/38458921" TargetMode="External"/><Relationship Id="rId12939" Type="http://schemas.openxmlformats.org/officeDocument/2006/relationships/hyperlink" Target="https://www.daloopa.com/src/38442014" TargetMode="External"/><Relationship Id="rId1947" Type="http://schemas.openxmlformats.org/officeDocument/2006/relationships/hyperlink" Target="https://www.daloopa.com/src/63130303" TargetMode="External"/><Relationship Id="rId14361" Type="http://schemas.openxmlformats.org/officeDocument/2006/relationships/hyperlink" Target="https://www.daloopa.com/src/19626006" TargetMode="External"/><Relationship Id="rId15412" Type="http://schemas.openxmlformats.org/officeDocument/2006/relationships/hyperlink" Target="https://www.daloopa.com/src/72285601" TargetMode="External"/><Relationship Id="rId16810" Type="http://schemas.openxmlformats.org/officeDocument/2006/relationships/hyperlink" Target="https://www.daloopa.com/src/95188464" TargetMode="External"/><Relationship Id="rId4420" Type="http://schemas.openxmlformats.org/officeDocument/2006/relationships/hyperlink" Target="https://marketplace.daloopa.com/text-fundamental?id=810908&amp;value=0.261&amp;id=810903&amp;value=0.28&amp;id=810898&amp;value=0.29600000000000004&amp;id=810893&amp;value=0.303&amp;" TargetMode="External"/><Relationship Id="rId7990" Type="http://schemas.openxmlformats.org/officeDocument/2006/relationships/hyperlink" Target="https://www.daloopa.com/src/750371" TargetMode="External"/><Relationship Id="rId14014" Type="http://schemas.openxmlformats.org/officeDocument/2006/relationships/hyperlink" Target="https://marketplace.daloopa.com/text-fundamental?id=19608886&amp;value=-78&amp;id=19608854&amp;value=7&amp;id=19608798&amp;value=111&amp;id=19608672&amp;value=23&amp;id=19608710&amp;value=63&amp;id=19608592&amp;value=27&amp;id=19608512&amp;value=11&amp;id=19608398&amp;value=-248&amp;id=19608177&amp;value=-116&amp;id=19608241&amp;value=-325&amp;id=19608031&amp;value=-243&amp;id=19608018&amp;value=128&amp;id=19607926&amp;value=-56&amp;id=19607649&amp;value=-40&amp;id=19607836&amp;value=-210&amp;id=19606882&amp;value=102&amp;id=19606830&amp;value=11&amp;id=19606573&amp;value=19&amp;id=19606315&amp;value=-412&amp;id=19606354&amp;value=-279&amp;id=19606155&amp;value=187&amp;id=19606146&amp;value=194&amp;id=19606126&amp;value=104&amp;id=19605857&amp;value=47&amp;id=19605923&amp;value=533&amp;id=19605767&amp;value=59&amp;id=19605703&amp;value=-466&amp;id=19605245&amp;value=-101&amp;id=19605160&amp;value=-25&amp;id=19605169&amp;value=-538&amp;id=19605130&amp;value=-8&amp;id=19605039&amp;value=7&amp;id=19604997&amp;value=-368&amp;id=19604832&amp;value=447&amp;id=19604878&amp;value=78&amp;id=19604721&amp;value=-874&amp;id=19604512&amp;value=207&amp;id=19604385&amp;value=408&amp;id=19604308&amp;value=820&amp;id=19604368&amp;value=561&amp;id=20996224&amp;value=-374&amp;id=32451852&amp;value=159&amp;id=38385550&amp;value=-537&amp;id=46662446&amp;value=-67&amp;id=46664950&amp;value=-819&amp;id=53638955&amp;value=-333&amp;id=58838572&amp;value=-2186&amp;id=63129996&amp;value=-2142&amp;id=67049399&amp;value=2075&amp;id=67053407&amp;value=-2586&amp;" TargetMode="External"/><Relationship Id="rId18982" Type="http://schemas.openxmlformats.org/officeDocument/2006/relationships/hyperlink" Target="https://www.daloopa.com/src/136727145" TargetMode="External"/><Relationship Id="rId290" Type="http://schemas.openxmlformats.org/officeDocument/2006/relationships/hyperlink" Target="https://www.daloopa.com/src/803190" TargetMode="External"/><Relationship Id="rId3022" Type="http://schemas.openxmlformats.org/officeDocument/2006/relationships/hyperlink" Target="https://www.daloopa.com/src/765846" TargetMode="External"/><Relationship Id="rId6592" Type="http://schemas.openxmlformats.org/officeDocument/2006/relationships/hyperlink" Target="https://www.daloopa.com/src/53637803" TargetMode="External"/><Relationship Id="rId7643" Type="http://schemas.openxmlformats.org/officeDocument/2006/relationships/hyperlink" Target="https://www.daloopa.com/src/799998" TargetMode="External"/><Relationship Id="rId10971" Type="http://schemas.openxmlformats.org/officeDocument/2006/relationships/hyperlink" Target="https://www.daloopa.com/src/46664811" TargetMode="External"/><Relationship Id="rId16186" Type="http://schemas.openxmlformats.org/officeDocument/2006/relationships/hyperlink" Target="https://www.daloopa.com/src/82319802" TargetMode="External"/><Relationship Id="rId17237" Type="http://schemas.openxmlformats.org/officeDocument/2006/relationships/hyperlink" Target="https://www.daloopa.com/src/102520516" TargetMode="External"/><Relationship Id="rId17584" Type="http://schemas.openxmlformats.org/officeDocument/2006/relationships/hyperlink" Target="https://www.daloopa.com/src/107874788" TargetMode="External"/><Relationship Id="rId18635" Type="http://schemas.openxmlformats.org/officeDocument/2006/relationships/hyperlink" Target="https://www.daloopa.com/src/125279715" TargetMode="External"/><Relationship Id="rId5194" Type="http://schemas.openxmlformats.org/officeDocument/2006/relationships/hyperlink" Target="https://www.daloopa.com/src/67049289" TargetMode="External"/><Relationship Id="rId6245" Type="http://schemas.openxmlformats.org/officeDocument/2006/relationships/hyperlink" Target="https://www.daloopa.com/src/801194" TargetMode="External"/><Relationship Id="rId10624" Type="http://schemas.openxmlformats.org/officeDocument/2006/relationships/hyperlink" Target="https://www.daloopa.com/src/53641831" TargetMode="External"/><Relationship Id="rId12796" Type="http://schemas.openxmlformats.org/officeDocument/2006/relationships/hyperlink" Target="https://www.daloopa.com/src/38440049" TargetMode="External"/><Relationship Id="rId13847" Type="http://schemas.openxmlformats.org/officeDocument/2006/relationships/hyperlink" Target="https://www.daloopa.com/src/65315421" TargetMode="External"/><Relationship Id="rId2855" Type="http://schemas.openxmlformats.org/officeDocument/2006/relationships/hyperlink" Target="https://www.daloopa.com/src/765319" TargetMode="External"/><Relationship Id="rId3906" Type="http://schemas.openxmlformats.org/officeDocument/2006/relationships/hyperlink" Target="https://www.daloopa.com/document/23463551" TargetMode="External"/><Relationship Id="rId9468" Type="http://schemas.openxmlformats.org/officeDocument/2006/relationships/hyperlink" Target="https://www.daloopa.com/src/38164114" TargetMode="External"/><Relationship Id="rId11398" Type="http://schemas.openxmlformats.org/officeDocument/2006/relationships/hyperlink" Target="https://www.daloopa.com/src/2623980" TargetMode="External"/><Relationship Id="rId12449" Type="http://schemas.openxmlformats.org/officeDocument/2006/relationships/hyperlink" Target="https://www.daloopa.com/src/19676910" TargetMode="External"/><Relationship Id="rId16320" Type="http://schemas.openxmlformats.org/officeDocument/2006/relationships/hyperlink" Target="https://www.daloopa.com/src/82364295" TargetMode="External"/><Relationship Id="rId19890" Type="http://schemas.openxmlformats.org/officeDocument/2006/relationships/hyperlink" Target="https://www.daloopa.com/src/155391906" TargetMode="External"/><Relationship Id="rId827" Type="http://schemas.openxmlformats.org/officeDocument/2006/relationships/hyperlink" Target="https://www.daloopa.com/src/20995374" TargetMode="External"/><Relationship Id="rId1457" Type="http://schemas.openxmlformats.org/officeDocument/2006/relationships/hyperlink" Target="https://www.daloopa.com/src/766436" TargetMode="External"/><Relationship Id="rId2508" Type="http://schemas.openxmlformats.org/officeDocument/2006/relationships/hyperlink" Target="https://www.daloopa.com/document/23463551" TargetMode="External"/><Relationship Id="rId18492" Type="http://schemas.openxmlformats.org/officeDocument/2006/relationships/hyperlink" Target="https://www.daloopa.com/src/114264848" TargetMode="External"/><Relationship Id="rId19543" Type="http://schemas.openxmlformats.org/officeDocument/2006/relationships/hyperlink" Target="https://www.daloopa.com/src/145409657" TargetMode="External"/><Relationship Id="rId8551" Type="http://schemas.openxmlformats.org/officeDocument/2006/relationships/hyperlink" Target="https://www.daloopa.com/src/38384101" TargetMode="External"/><Relationship Id="rId9602" Type="http://schemas.openxmlformats.org/officeDocument/2006/relationships/hyperlink" Target="https://www.daloopa.com/src/748858" TargetMode="External"/><Relationship Id="rId10481" Type="http://schemas.openxmlformats.org/officeDocument/2006/relationships/hyperlink" Target="https://www.daloopa.com/src/38432246" TargetMode="External"/><Relationship Id="rId12930" Type="http://schemas.openxmlformats.org/officeDocument/2006/relationships/hyperlink" Target="https://www.daloopa.com/src/38440022" TargetMode="External"/><Relationship Id="rId17094" Type="http://schemas.openxmlformats.org/officeDocument/2006/relationships/hyperlink" Target="https://www.daloopa.com/src/95188713" TargetMode="External"/><Relationship Id="rId18145" Type="http://schemas.openxmlformats.org/officeDocument/2006/relationships/hyperlink" Target="https://www.daloopa.com/src/114261183" TargetMode="External"/><Relationship Id="rId7153" Type="http://schemas.openxmlformats.org/officeDocument/2006/relationships/hyperlink" Target="https://www.daloopa.com/src/65388678" TargetMode="External"/><Relationship Id="rId8204" Type="http://schemas.openxmlformats.org/officeDocument/2006/relationships/hyperlink" Target="https://www.daloopa.com/src/800480" TargetMode="External"/><Relationship Id="rId10134" Type="http://schemas.openxmlformats.org/officeDocument/2006/relationships/hyperlink" Target="https://www.daloopa.com/src/749411" TargetMode="External"/><Relationship Id="rId11532" Type="http://schemas.openxmlformats.org/officeDocument/2006/relationships/hyperlink" Target="https://www.daloopa.com/src/46662249" TargetMode="External"/><Relationship Id="rId14755" Type="http://schemas.openxmlformats.org/officeDocument/2006/relationships/hyperlink" Target="https://www.daloopa.com/src/38421999" TargetMode="External"/><Relationship Id="rId15806" Type="http://schemas.openxmlformats.org/officeDocument/2006/relationships/hyperlink" Target="https://www.daloopa.com/src/78903716" TargetMode="External"/><Relationship Id="rId684" Type="http://schemas.openxmlformats.org/officeDocument/2006/relationships/hyperlink" Target="https://www.daloopa.com/src/58838238" TargetMode="External"/><Relationship Id="rId2365" Type="http://schemas.openxmlformats.org/officeDocument/2006/relationships/hyperlink" Target="https://www.daloopa.com/src/58838039" TargetMode="External"/><Relationship Id="rId3763" Type="http://schemas.openxmlformats.org/officeDocument/2006/relationships/hyperlink" Target="https://www.daloopa.com/src/767898" TargetMode="External"/><Relationship Id="rId4814" Type="http://schemas.openxmlformats.org/officeDocument/2006/relationships/hyperlink" Target="https://www.daloopa.com/src/45569741" TargetMode="External"/><Relationship Id="rId13357" Type="http://schemas.openxmlformats.org/officeDocument/2006/relationships/hyperlink" Target="https://marketplace.daloopa.com/text-fundamental?id=38276588&amp;value=3549&amp;id=38276575&amp;value=3717&amp;id=38276571&amp;value=3951&amp;id=45569881&amp;value=4207&amp;id=38277220&amp;value=15424&amp;id=38276555&amp;value=3390&amp;id=38276528&amp;value=3628&amp;id=38276522&amp;value=3996&amp;id=45569882&amp;value=4312&amp;id=38277360&amp;value=15326&amp;id=38276512&amp;value=4492&amp;id=38276362&amp;value=4685&amp;id=38975480&amp;value=4894&amp;id=46758878&amp;value=5014&amp;id=46751011&amp;value=19085&amp;id=53700605&amp;value=4235&amp;id=58885041&amp;value=4226&amp;id=63184462&amp;value=4279&amp;id=67095231&amp;value=4417&amp;id=67089745&amp;value=17157&amp;" TargetMode="External"/><Relationship Id="rId14408" Type="http://schemas.openxmlformats.org/officeDocument/2006/relationships/hyperlink" Target="https://www.daloopa.com/src/19627441" TargetMode="External"/><Relationship Id="rId17978" Type="http://schemas.openxmlformats.org/officeDocument/2006/relationships/hyperlink" Target="https://www.daloopa.com/src/114162428" TargetMode="External"/><Relationship Id="rId337" Type="http://schemas.openxmlformats.org/officeDocument/2006/relationships/hyperlink" Target="https://www.daloopa.com/src/803176" TargetMode="External"/><Relationship Id="rId2018" Type="http://schemas.openxmlformats.org/officeDocument/2006/relationships/hyperlink" Target="https://www.daloopa.com/src/795214" TargetMode="External"/><Relationship Id="rId3416" Type="http://schemas.openxmlformats.org/officeDocument/2006/relationships/hyperlink" Target="https://www.daloopa.com/src/762502" TargetMode="External"/><Relationship Id="rId6986" Type="http://schemas.openxmlformats.org/officeDocument/2006/relationships/hyperlink" Target="https://www.daloopa.com/src/14719075" TargetMode="External"/><Relationship Id="rId5588" Type="http://schemas.openxmlformats.org/officeDocument/2006/relationships/hyperlink" Target="https://www.daloopa.com/src/14825139" TargetMode="External"/><Relationship Id="rId6639" Type="http://schemas.openxmlformats.org/officeDocument/2006/relationships/hyperlink" Target="https://www.daloopa.com/src/14718913" TargetMode="External"/><Relationship Id="rId12440" Type="http://schemas.openxmlformats.org/officeDocument/2006/relationships/hyperlink" Target="https://www.daloopa.com/src/19677595" TargetMode="External"/><Relationship Id="rId19053" Type="http://schemas.openxmlformats.org/officeDocument/2006/relationships/hyperlink" Target="https://www.daloopa.com/src/136726954" TargetMode="External"/><Relationship Id="rId8061" Type="http://schemas.openxmlformats.org/officeDocument/2006/relationships/hyperlink" Target="https://www.daloopa.com/src/53637932" TargetMode="External"/><Relationship Id="rId9112" Type="http://schemas.openxmlformats.org/officeDocument/2006/relationships/hyperlink" Target="https://www.daloopa.com/src/748816" TargetMode="External"/><Relationship Id="rId11042" Type="http://schemas.openxmlformats.org/officeDocument/2006/relationships/hyperlink" Target="https://www.daloopa.com/src/753870" TargetMode="External"/><Relationship Id="rId1101" Type="http://schemas.openxmlformats.org/officeDocument/2006/relationships/hyperlink" Target="https://www.daloopa.com/src/53700526" TargetMode="External"/><Relationship Id="rId4671" Type="http://schemas.openxmlformats.org/officeDocument/2006/relationships/hyperlink" Target="https://www.daloopa.com/src/768391" TargetMode="External"/><Relationship Id="rId5722" Type="http://schemas.openxmlformats.org/officeDocument/2006/relationships/hyperlink" Target="https://www.daloopa.com/src/19659296" TargetMode="External"/><Relationship Id="rId14265" Type="http://schemas.openxmlformats.org/officeDocument/2006/relationships/hyperlink" Target="https://www.daloopa.com/src/63129995" TargetMode="External"/><Relationship Id="rId15663" Type="http://schemas.openxmlformats.org/officeDocument/2006/relationships/hyperlink" Target="https://www.daloopa.com/src/72286621" TargetMode="External"/><Relationship Id="rId16714" Type="http://schemas.openxmlformats.org/officeDocument/2006/relationships/hyperlink" Target="https://www.daloopa.com/src/87502918" TargetMode="External"/><Relationship Id="rId3273" Type="http://schemas.openxmlformats.org/officeDocument/2006/relationships/hyperlink" Target="https://www.daloopa.com/src/763989" TargetMode="External"/><Relationship Id="rId4324" Type="http://schemas.openxmlformats.org/officeDocument/2006/relationships/hyperlink" Target="https://www.daloopa.com/src/766200" TargetMode="External"/><Relationship Id="rId15316" Type="http://schemas.openxmlformats.org/officeDocument/2006/relationships/hyperlink" Target="https://www.daloopa.com/src/38434196" TargetMode="External"/><Relationship Id="rId18886" Type="http://schemas.openxmlformats.org/officeDocument/2006/relationships/hyperlink" Target="https://www.daloopa.com/src/125245648" TargetMode="External"/><Relationship Id="rId19937" Type="http://schemas.openxmlformats.org/officeDocument/2006/relationships/hyperlink" Target="https://www.daloopa.com/src/155385169" TargetMode="External"/><Relationship Id="rId194" Type="http://schemas.openxmlformats.org/officeDocument/2006/relationships/hyperlink" Target="https://www.daloopa.com/src/2623864" TargetMode="External"/><Relationship Id="rId6496" Type="http://schemas.openxmlformats.org/officeDocument/2006/relationships/hyperlink" Target="https://www.daloopa.com/src/38156731" TargetMode="External"/><Relationship Id="rId7894" Type="http://schemas.openxmlformats.org/officeDocument/2006/relationships/hyperlink" Target="https://www.daloopa.com/src/749036" TargetMode="External"/><Relationship Id="rId8945" Type="http://schemas.openxmlformats.org/officeDocument/2006/relationships/hyperlink" Target="https://www.daloopa.com/src/38162165" TargetMode="External"/><Relationship Id="rId10875" Type="http://schemas.openxmlformats.org/officeDocument/2006/relationships/hyperlink" Target="https://www.daloopa.com/src/46664814" TargetMode="External"/><Relationship Id="rId11926" Type="http://schemas.openxmlformats.org/officeDocument/2006/relationships/hyperlink" Target="https://www.daloopa.com/src/19677512" TargetMode="External"/><Relationship Id="rId17488" Type="http://schemas.openxmlformats.org/officeDocument/2006/relationships/hyperlink" Target="https://www.daloopa.com/src/107861247" TargetMode="External"/><Relationship Id="rId18539" Type="http://schemas.openxmlformats.org/officeDocument/2006/relationships/hyperlink" Target="https://www.daloopa.com/src/114162391" TargetMode="External"/><Relationship Id="rId5098" Type="http://schemas.openxmlformats.org/officeDocument/2006/relationships/hyperlink" Target="https://www.daloopa.com/src/815290" TargetMode="External"/><Relationship Id="rId6149" Type="http://schemas.openxmlformats.org/officeDocument/2006/relationships/hyperlink" Target="https://www.daloopa.com/src/801041" TargetMode="External"/><Relationship Id="rId7547" Type="http://schemas.openxmlformats.org/officeDocument/2006/relationships/hyperlink" Target="https://www.daloopa.com/src/749808" TargetMode="External"/><Relationship Id="rId10528" Type="http://schemas.openxmlformats.org/officeDocument/2006/relationships/hyperlink" Target="https://www.daloopa.com/src/38432010" TargetMode="External"/><Relationship Id="rId13001" Type="http://schemas.openxmlformats.org/officeDocument/2006/relationships/hyperlink" Target="https://marketplace.daloopa.com/text-fundamental?id=38442218&amp;value=177&amp;id=38442148&amp;value=242&amp;id=38442077&amp;value=268&amp;id=38442024&amp;value=171&amp;id=38441963&amp;value=167&amp;id=38441563&amp;value=94&amp;id=38441316&amp;value=728&amp;id=38441440&amp;value=559&amp;id=46751763&amp;value=603&amp;id=67090336&amp;value=1023&amp;" TargetMode="External"/><Relationship Id="rId16571" Type="http://schemas.openxmlformats.org/officeDocument/2006/relationships/hyperlink" Target="https://www.daloopa.com/src/87385969" TargetMode="External"/><Relationship Id="rId17622" Type="http://schemas.openxmlformats.org/officeDocument/2006/relationships/hyperlink" Target="https://www.daloopa.com/src/107877135" TargetMode="External"/><Relationship Id="rId2759" Type="http://schemas.openxmlformats.org/officeDocument/2006/relationships/hyperlink" Target="https://www.daloopa.com/src/765830" TargetMode="External"/><Relationship Id="rId6630" Type="http://schemas.openxmlformats.org/officeDocument/2006/relationships/hyperlink" Target="https://www.daloopa.com/src/800764" TargetMode="External"/><Relationship Id="rId15173" Type="http://schemas.openxmlformats.org/officeDocument/2006/relationships/hyperlink" Target="https://www.daloopa.com/src/38430568" TargetMode="External"/><Relationship Id="rId16224" Type="http://schemas.openxmlformats.org/officeDocument/2006/relationships/hyperlink" Target="https://www.daloopa.com/src/82321007" TargetMode="External"/><Relationship Id="rId4181" Type="http://schemas.openxmlformats.org/officeDocument/2006/relationships/hyperlink" Target="https://www.daloopa.com/src/53638544" TargetMode="External"/><Relationship Id="rId5232" Type="http://schemas.openxmlformats.org/officeDocument/2006/relationships/hyperlink" Target="https://www.daloopa.com/src/46662293" TargetMode="External"/><Relationship Id="rId9853" Type="http://schemas.openxmlformats.org/officeDocument/2006/relationships/hyperlink" Target="https://www.daloopa.com/src/38164928" TargetMode="External"/><Relationship Id="rId18396" Type="http://schemas.openxmlformats.org/officeDocument/2006/relationships/hyperlink" Target="https://www.daloopa.com/src/114174364" TargetMode="External"/><Relationship Id="rId19447" Type="http://schemas.openxmlformats.org/officeDocument/2006/relationships/hyperlink" Target="https://www.daloopa.com/src/145264440" TargetMode="External"/><Relationship Id="rId19794" Type="http://schemas.openxmlformats.org/officeDocument/2006/relationships/hyperlink" Target="https://www.daloopa.com/src/155387506" TargetMode="External"/><Relationship Id="rId67" Type="http://schemas.openxmlformats.org/officeDocument/2006/relationships/hyperlink" Target="https://www.daloopa.com/document/7355899" TargetMode="External"/><Relationship Id="rId8455" Type="http://schemas.openxmlformats.org/officeDocument/2006/relationships/hyperlink" Target="https://www.daloopa.com/src/800392" TargetMode="External"/><Relationship Id="rId9506" Type="http://schemas.openxmlformats.org/officeDocument/2006/relationships/hyperlink" Target="https://www.daloopa.com/src/14719119" TargetMode="External"/><Relationship Id="rId11783" Type="http://schemas.openxmlformats.org/officeDocument/2006/relationships/hyperlink" Target="https://www.daloopa.com/src/1020329" TargetMode="External"/><Relationship Id="rId12834" Type="http://schemas.openxmlformats.org/officeDocument/2006/relationships/hyperlink" Target="https://www.daloopa.com/src/38439997" TargetMode="External"/><Relationship Id="rId18049" Type="http://schemas.openxmlformats.org/officeDocument/2006/relationships/hyperlink" Target="https://www.daloopa.com/src/114278539" TargetMode="External"/><Relationship Id="rId1842" Type="http://schemas.openxmlformats.org/officeDocument/2006/relationships/hyperlink" Target="https://www.daloopa.com/src/58838298" TargetMode="External"/><Relationship Id="rId7057" Type="http://schemas.openxmlformats.org/officeDocument/2006/relationships/hyperlink" Target="https://www.daloopa.com/src/1096434" TargetMode="External"/><Relationship Id="rId8108" Type="http://schemas.openxmlformats.org/officeDocument/2006/relationships/hyperlink" Target="https://www.daloopa.com/src/14718876" TargetMode="External"/><Relationship Id="rId10385" Type="http://schemas.openxmlformats.org/officeDocument/2006/relationships/hyperlink" Target="https://www.daloopa.com/src/38974312" TargetMode="External"/><Relationship Id="rId11436" Type="http://schemas.openxmlformats.org/officeDocument/2006/relationships/hyperlink" Target="https://www.daloopa.com/src/814926" TargetMode="External"/><Relationship Id="rId10038" Type="http://schemas.openxmlformats.org/officeDocument/2006/relationships/hyperlink" Target="https://www.daloopa.com/src/7982005" TargetMode="External"/><Relationship Id="rId14659" Type="http://schemas.openxmlformats.org/officeDocument/2006/relationships/hyperlink" Target="https://www.daloopa.com/src/58885119" TargetMode="External"/><Relationship Id="rId18530" Type="http://schemas.openxmlformats.org/officeDocument/2006/relationships/hyperlink" Target="https://www.daloopa.com/src/114274729" TargetMode="External"/><Relationship Id="rId3667" Type="http://schemas.openxmlformats.org/officeDocument/2006/relationships/hyperlink" Target="https://www.daloopa.com/src/1340426" TargetMode="External"/><Relationship Id="rId4718" Type="http://schemas.openxmlformats.org/officeDocument/2006/relationships/hyperlink" Target="https://marketplace.daloopa.com/text-fundamental?id=768393&amp;value=1711&amp;id=768231&amp;value=1760&amp;id=768091&amp;value=1795&amp;id=767940&amp;value=1993&amp;id=767698&amp;value=2055&amp;id=767574&amp;value=2049&amp;id=767191&amp;value=1647&amp;id=767047&amp;value=1808&amp;id=766697&amp;value=2012&amp;id=766541&amp;value=2682&amp;id=766231&amp;value=3811&amp;id=765965&amp;value=4523&amp;id=765824&amp;value=5478&amp;id=765599&amp;value=6511&amp;id=764935&amp;value=6902&amp;id=764481&amp;value=7328&amp;" TargetMode="External"/><Relationship Id="rId16081" Type="http://schemas.openxmlformats.org/officeDocument/2006/relationships/hyperlink" Target="https://www.daloopa.com/src/82321646" TargetMode="External"/><Relationship Id="rId17132" Type="http://schemas.openxmlformats.org/officeDocument/2006/relationships/hyperlink" Target="https://www.daloopa.com/src/102620716" TargetMode="External"/><Relationship Id="rId588" Type="http://schemas.openxmlformats.org/officeDocument/2006/relationships/hyperlink" Target="https://www.daloopa.com/src/46664274" TargetMode="External"/><Relationship Id="rId2269" Type="http://schemas.openxmlformats.org/officeDocument/2006/relationships/hyperlink" Target="https://www.daloopa.com/src/66097696" TargetMode="External"/><Relationship Id="rId6140" Type="http://schemas.openxmlformats.org/officeDocument/2006/relationships/hyperlink" Target="https://www.daloopa.com/document/23463551" TargetMode="External"/><Relationship Id="rId12691" Type="http://schemas.openxmlformats.org/officeDocument/2006/relationships/hyperlink" Target="https://www.daloopa.com/document/8217" TargetMode="External"/><Relationship Id="rId2750" Type="http://schemas.openxmlformats.org/officeDocument/2006/relationships/hyperlink" Target="https://www.daloopa.com/src/767945" TargetMode="External"/><Relationship Id="rId3801" Type="http://schemas.openxmlformats.org/officeDocument/2006/relationships/hyperlink" Target="https://www.daloopa.com/document/11866342" TargetMode="External"/><Relationship Id="rId9363" Type="http://schemas.openxmlformats.org/officeDocument/2006/relationships/hyperlink" Target="https://www.daloopa.com/src/750515" TargetMode="External"/><Relationship Id="rId11293" Type="http://schemas.openxmlformats.org/officeDocument/2006/relationships/hyperlink" Target="https://www.daloopa.com/src/53638748" TargetMode="External"/><Relationship Id="rId12344" Type="http://schemas.openxmlformats.org/officeDocument/2006/relationships/hyperlink" Target="https://www.daloopa.com/src/19678195" TargetMode="External"/><Relationship Id="rId13742" Type="http://schemas.openxmlformats.org/officeDocument/2006/relationships/hyperlink" Target="https://www.daloopa.com/src/65313799" TargetMode="External"/><Relationship Id="rId722" Type="http://schemas.openxmlformats.org/officeDocument/2006/relationships/hyperlink" Target="https://www.daloopa.com/src/14718998" TargetMode="External"/><Relationship Id="rId1352" Type="http://schemas.openxmlformats.org/officeDocument/2006/relationships/hyperlink" Target="https://www.daloopa.com/src/762522" TargetMode="External"/><Relationship Id="rId2403" Type="http://schemas.openxmlformats.org/officeDocument/2006/relationships/hyperlink" Target="https://www.daloopa.com/src/14718959" TargetMode="External"/><Relationship Id="rId9016" Type="http://schemas.openxmlformats.org/officeDocument/2006/relationships/hyperlink" Target="https://www.daloopa.com/src/46664739" TargetMode="External"/><Relationship Id="rId16965" Type="http://schemas.openxmlformats.org/officeDocument/2006/relationships/hyperlink" Target="https://www.daloopa.com/src/95060407" TargetMode="External"/><Relationship Id="rId1005" Type="http://schemas.openxmlformats.org/officeDocument/2006/relationships/hyperlink" Target="https://www.daloopa.com/document/23465099" TargetMode="External"/><Relationship Id="rId4575" Type="http://schemas.openxmlformats.org/officeDocument/2006/relationships/hyperlink" Target="https://www.daloopa.com/src/765940" TargetMode="External"/><Relationship Id="rId5973" Type="http://schemas.openxmlformats.org/officeDocument/2006/relationships/hyperlink" Target="https://www.daloopa.com/src/38157936" TargetMode="External"/><Relationship Id="rId15567" Type="http://schemas.openxmlformats.org/officeDocument/2006/relationships/hyperlink" Target="https://www.daloopa.com/src/72220237" TargetMode="External"/><Relationship Id="rId16618" Type="http://schemas.openxmlformats.org/officeDocument/2006/relationships/hyperlink" Target="https://www.daloopa.com/src/87386212" TargetMode="External"/><Relationship Id="rId3177" Type="http://schemas.openxmlformats.org/officeDocument/2006/relationships/hyperlink" Target="https://www.daloopa.com/src/767210" TargetMode="External"/><Relationship Id="rId4228" Type="http://schemas.openxmlformats.org/officeDocument/2006/relationships/hyperlink" Target="https://www.daloopa.com/document/204946" TargetMode="External"/><Relationship Id="rId5626" Type="http://schemas.openxmlformats.org/officeDocument/2006/relationships/hyperlink" Target="https://www.daloopa.com/src/46749954" TargetMode="External"/><Relationship Id="rId14169" Type="http://schemas.openxmlformats.org/officeDocument/2006/relationships/hyperlink" Target="https://www.daloopa.com/src/19605925" TargetMode="External"/><Relationship Id="rId18040" Type="http://schemas.openxmlformats.org/officeDocument/2006/relationships/hyperlink" Target="https://www.daloopa.com/src/114278163" TargetMode="External"/><Relationship Id="rId7798" Type="http://schemas.openxmlformats.org/officeDocument/2006/relationships/hyperlink" Target="https://www.daloopa.com/src/10333869" TargetMode="External"/><Relationship Id="rId8849" Type="http://schemas.openxmlformats.org/officeDocument/2006/relationships/hyperlink" Target="https://www.daloopa.com/src/67051982" TargetMode="External"/><Relationship Id="rId10779" Type="http://schemas.openxmlformats.org/officeDocument/2006/relationships/hyperlink" Target="https://www.daloopa.com/src/63136624" TargetMode="External"/><Relationship Id="rId14650" Type="http://schemas.openxmlformats.org/officeDocument/2006/relationships/hyperlink" Target="https://www.daloopa.com/src/63184500" TargetMode="External"/><Relationship Id="rId15701" Type="http://schemas.openxmlformats.org/officeDocument/2006/relationships/hyperlink" Target="https://www.daloopa.com/src/72285408" TargetMode="External"/><Relationship Id="rId13252" Type="http://schemas.openxmlformats.org/officeDocument/2006/relationships/hyperlink" Target="https://www.daloopa.com/src/45569871" TargetMode="External"/><Relationship Id="rId14303" Type="http://schemas.openxmlformats.org/officeDocument/2006/relationships/hyperlink" Target="https://www.daloopa.com/src/19605135" TargetMode="External"/><Relationship Id="rId2260" Type="http://schemas.openxmlformats.org/officeDocument/2006/relationships/hyperlink" Target="https://www.daloopa.com/src/66097664" TargetMode="External"/><Relationship Id="rId3311" Type="http://schemas.openxmlformats.org/officeDocument/2006/relationships/hyperlink" Target="https://www.daloopa.com/src/763178" TargetMode="External"/><Relationship Id="rId6881" Type="http://schemas.openxmlformats.org/officeDocument/2006/relationships/hyperlink" Target="https://www.daloopa.com/src/801366" TargetMode="External"/><Relationship Id="rId7932" Type="http://schemas.openxmlformats.org/officeDocument/2006/relationships/hyperlink" Target="https://www.daloopa.com/src/752892" TargetMode="External"/><Relationship Id="rId16475" Type="http://schemas.openxmlformats.org/officeDocument/2006/relationships/hyperlink" Target="https://www.daloopa.com/src/87387680" TargetMode="External"/><Relationship Id="rId17873" Type="http://schemas.openxmlformats.org/officeDocument/2006/relationships/hyperlink" Target="https://www.daloopa.com/src/114157297" TargetMode="External"/><Relationship Id="rId18924" Type="http://schemas.openxmlformats.org/officeDocument/2006/relationships/hyperlink" Target="https://www.daloopa.com/src/125349846" TargetMode="External"/><Relationship Id="rId232" Type="http://schemas.openxmlformats.org/officeDocument/2006/relationships/hyperlink" Target="https://www.daloopa.com/src/802981" TargetMode="External"/><Relationship Id="rId5483" Type="http://schemas.openxmlformats.org/officeDocument/2006/relationships/hyperlink" Target="https://www.daloopa.com/src/1033326" TargetMode="External"/><Relationship Id="rId6534" Type="http://schemas.openxmlformats.org/officeDocument/2006/relationships/hyperlink" Target="https://www.daloopa.com/src/10333490" TargetMode="External"/><Relationship Id="rId10913" Type="http://schemas.openxmlformats.org/officeDocument/2006/relationships/hyperlink" Target="https://www.daloopa.com/src/752146" TargetMode="External"/><Relationship Id="rId15077" Type="http://schemas.openxmlformats.org/officeDocument/2006/relationships/hyperlink" Target="https://www.daloopa.com/src/45569859" TargetMode="External"/><Relationship Id="rId16128" Type="http://schemas.openxmlformats.org/officeDocument/2006/relationships/hyperlink" Target="https://www.daloopa.com/src/82323167" TargetMode="External"/><Relationship Id="rId17526" Type="http://schemas.openxmlformats.org/officeDocument/2006/relationships/hyperlink" Target="https://www.daloopa.com/src/107869559" TargetMode="External"/><Relationship Id="rId4085" Type="http://schemas.openxmlformats.org/officeDocument/2006/relationships/hyperlink" Target="https://www.daloopa.com/src/763928" TargetMode="External"/><Relationship Id="rId5136" Type="http://schemas.openxmlformats.org/officeDocument/2006/relationships/hyperlink" Target="https://www.daloopa.com/src/815351" TargetMode="External"/><Relationship Id="rId19698" Type="http://schemas.openxmlformats.org/officeDocument/2006/relationships/hyperlink" Target="https://www.daloopa.com/src/155380677" TargetMode="External"/><Relationship Id="rId8359" Type="http://schemas.openxmlformats.org/officeDocument/2006/relationships/hyperlink" Target="https://marketplace.daloopa.com/text-fundamental?id=800492&amp;value=-319&amp;id=800483&amp;value=-319&amp;id=800473&amp;value=-206&amp;id=800463&amp;value=-185&amp;id=800457&amp;value=-157&amp;id=800447&amp;value=-143&amp;id=800437&amp;value=-394&amp;id=800427&amp;value=-511&amp;id=800417&amp;value=-752&amp;id=800407&amp;value=-617&amp;id=800401&amp;value=-675&amp;id=800391&amp;value=-723&amp;id=800382&amp;value=-614&amp;id=800373&amp;value=-571&amp;id=800363&amp;value=-521&amp;id=800346&amp;value=-985&amp;id=800339&amp;value=-797&amp;id=800333&amp;value=-607&amp;id=800325&amp;value=-501&amp;id=800318&amp;value=-484&amp;id=800310&amp;value=-467&amp;id=800304&amp;value=-934&amp;id=800296&amp;value=-1034&amp;id=800289&amp;value=-1035&amp;id=800282&amp;value=-1010&amp;id=800274&amp;value=-960&amp;id=1340342&amp;value=-1429&amp;id=2623305&amp;value=-986&amp;id=4744457&amp;value=-2063&amp;id=7982442&amp;value=-1455&amp;id=10333919&amp;value=-1029&amp;id=14718882&amp;value=-180&amp;id=20995167&amp;value=-666&amp;id=32451169&amp;value=-525&amp;id=38384079&amp;value=-1075&amp;id=46661286&amp;value=-1376&amp;id=53638178&amp;value=-2365&amp;id=58837970&amp;value=-4782&amp;id=63130582&amp;value=-7115&amp;id=67047469&amp;value=-4487&amp;" TargetMode="External"/><Relationship Id="rId9757" Type="http://schemas.openxmlformats.org/officeDocument/2006/relationships/hyperlink" Target="https://www.daloopa.com/document/23463551" TargetMode="External"/><Relationship Id="rId11687" Type="http://schemas.openxmlformats.org/officeDocument/2006/relationships/hyperlink" Target="https://www.daloopa.com/src/1033987" TargetMode="External"/><Relationship Id="rId12738" Type="http://schemas.openxmlformats.org/officeDocument/2006/relationships/hyperlink" Target="https://www.daloopa.com/src/38439220" TargetMode="External"/><Relationship Id="rId1746" Type="http://schemas.openxmlformats.org/officeDocument/2006/relationships/hyperlink" Target="https://www.daloopa.com/src/795279" TargetMode="External"/><Relationship Id="rId10289" Type="http://schemas.openxmlformats.org/officeDocument/2006/relationships/hyperlink" Target="https://www.daloopa.com/src/2752194" TargetMode="External"/><Relationship Id="rId14160" Type="http://schemas.openxmlformats.org/officeDocument/2006/relationships/hyperlink" Target="https://www.daloopa.com/src/38385553" TargetMode="External"/><Relationship Id="rId15211" Type="http://schemas.openxmlformats.org/officeDocument/2006/relationships/hyperlink" Target="https://www.daloopa.com/src/38430590" TargetMode="External"/><Relationship Id="rId18781" Type="http://schemas.openxmlformats.org/officeDocument/2006/relationships/hyperlink" Target="https://www.daloopa.com/src/125249024" TargetMode="External"/><Relationship Id="rId19832" Type="http://schemas.openxmlformats.org/officeDocument/2006/relationships/hyperlink" Target="https://www.daloopa.com/src/155380752" TargetMode="External"/><Relationship Id="rId4969" Type="http://schemas.openxmlformats.org/officeDocument/2006/relationships/hyperlink" Target="https://www.daloopa.com/src/815347" TargetMode="External"/><Relationship Id="rId8840" Type="http://schemas.openxmlformats.org/officeDocument/2006/relationships/hyperlink" Target="https://www.daloopa.com/src/38162534" TargetMode="External"/><Relationship Id="rId10770" Type="http://schemas.openxmlformats.org/officeDocument/2006/relationships/hyperlink" Target="https://www.daloopa.com/src/38432913" TargetMode="External"/><Relationship Id="rId17383" Type="http://schemas.openxmlformats.org/officeDocument/2006/relationships/hyperlink" Target="https://www.daloopa.com/src/102619370" TargetMode="External"/><Relationship Id="rId18434" Type="http://schemas.openxmlformats.org/officeDocument/2006/relationships/hyperlink" Target="https://www.daloopa.com/src/114174447" TargetMode="External"/><Relationship Id="rId6391" Type="http://schemas.openxmlformats.org/officeDocument/2006/relationships/hyperlink" Target="https://www.daloopa.com/src/38157474" TargetMode="External"/><Relationship Id="rId7442" Type="http://schemas.openxmlformats.org/officeDocument/2006/relationships/hyperlink" Target="https://www.daloopa.com/src/750111" TargetMode="External"/><Relationship Id="rId10423" Type="http://schemas.openxmlformats.org/officeDocument/2006/relationships/hyperlink" Target="https://www.daloopa.com/src/38431703" TargetMode="External"/><Relationship Id="rId11821" Type="http://schemas.openxmlformats.org/officeDocument/2006/relationships/hyperlink" Target="https://www.daloopa.com/src/46754962" TargetMode="External"/><Relationship Id="rId17036" Type="http://schemas.openxmlformats.org/officeDocument/2006/relationships/hyperlink" Target="https://www.daloopa.com/src/95190778" TargetMode="External"/><Relationship Id="rId6044" Type="http://schemas.openxmlformats.org/officeDocument/2006/relationships/hyperlink" Target="https://www.daloopa.com/src/801058" TargetMode="External"/><Relationship Id="rId13993" Type="http://schemas.openxmlformats.org/officeDocument/2006/relationships/hyperlink" Target="https://www.daloopa.com/src/19604511" TargetMode="External"/><Relationship Id="rId9267" Type="http://schemas.openxmlformats.org/officeDocument/2006/relationships/hyperlink" Target="https://www.daloopa.com/src/748819" TargetMode="External"/><Relationship Id="rId11197" Type="http://schemas.openxmlformats.org/officeDocument/2006/relationships/hyperlink" Target="https://www.daloopa.com/src/814987" TargetMode="External"/><Relationship Id="rId12595" Type="http://schemas.openxmlformats.org/officeDocument/2006/relationships/hyperlink" Target="https://www.daloopa.com/src/19695764" TargetMode="External"/><Relationship Id="rId13646" Type="http://schemas.openxmlformats.org/officeDocument/2006/relationships/hyperlink" Target="https://www.daloopa.com/src/65313411" TargetMode="External"/><Relationship Id="rId626" Type="http://schemas.openxmlformats.org/officeDocument/2006/relationships/hyperlink" Target="https://www.daloopa.com/src/763963" TargetMode="External"/><Relationship Id="rId973" Type="http://schemas.openxmlformats.org/officeDocument/2006/relationships/hyperlink" Target="https://www.daloopa.com/src/18436337" TargetMode="External"/><Relationship Id="rId1256" Type="http://schemas.openxmlformats.org/officeDocument/2006/relationships/hyperlink" Target="https://www.daloopa.com/src/38168752" TargetMode="External"/><Relationship Id="rId2307" Type="http://schemas.openxmlformats.org/officeDocument/2006/relationships/hyperlink" Target="https://www.daloopa.com/src/14718957" TargetMode="External"/><Relationship Id="rId2654" Type="http://schemas.openxmlformats.org/officeDocument/2006/relationships/hyperlink" Target="https://www.daloopa.com/document/23463551" TargetMode="External"/><Relationship Id="rId3705" Type="http://schemas.openxmlformats.org/officeDocument/2006/relationships/hyperlink" Target="https://www.daloopa.com/src/4744550" TargetMode="External"/><Relationship Id="rId12248" Type="http://schemas.openxmlformats.org/officeDocument/2006/relationships/hyperlink" Target="https://www.daloopa.com/src/19676365" TargetMode="External"/><Relationship Id="rId16869" Type="http://schemas.openxmlformats.org/officeDocument/2006/relationships/hyperlink" Target="https://www.daloopa.com/src/95084256" TargetMode="External"/><Relationship Id="rId5877" Type="http://schemas.openxmlformats.org/officeDocument/2006/relationships/hyperlink" Target="https://www.daloopa.com/src/46664720" TargetMode="External"/><Relationship Id="rId6928" Type="http://schemas.openxmlformats.org/officeDocument/2006/relationships/hyperlink" Target="https://www.daloopa.com/src/801377" TargetMode="External"/><Relationship Id="rId18291" Type="http://schemas.openxmlformats.org/officeDocument/2006/relationships/hyperlink" Target="https://www.daloopa.com/src/87423667" TargetMode="External"/><Relationship Id="rId19342" Type="http://schemas.openxmlformats.org/officeDocument/2006/relationships/hyperlink" Target="https://www.daloopa.com/src/145270828" TargetMode="External"/><Relationship Id="rId4479" Type="http://schemas.openxmlformats.org/officeDocument/2006/relationships/hyperlink" Target="https://www.daloopa.com/src/762183" TargetMode="External"/><Relationship Id="rId8350" Type="http://schemas.openxmlformats.org/officeDocument/2006/relationships/hyperlink" Target="https://www.daloopa.com/src/800426" TargetMode="External"/><Relationship Id="rId9401" Type="http://schemas.openxmlformats.org/officeDocument/2006/relationships/hyperlink" Target="https://www.daloopa.com/src/7981988" TargetMode="External"/><Relationship Id="rId10280" Type="http://schemas.openxmlformats.org/officeDocument/2006/relationships/hyperlink" Target="https://www.daloopa.com/src/53700438" TargetMode="External"/><Relationship Id="rId11331" Type="http://schemas.openxmlformats.org/officeDocument/2006/relationships/hyperlink" Target="https://www.daloopa.com/src/63130676" TargetMode="External"/><Relationship Id="rId4960" Type="http://schemas.openxmlformats.org/officeDocument/2006/relationships/hyperlink" Target="https://www.daloopa.com/src/815481" TargetMode="External"/><Relationship Id="rId8003" Type="http://schemas.openxmlformats.org/officeDocument/2006/relationships/hyperlink" Target="https://www.daloopa.com/src/10333603" TargetMode="External"/><Relationship Id="rId14554" Type="http://schemas.openxmlformats.org/officeDocument/2006/relationships/hyperlink" Target="https://www.daloopa.com/src/38422201" TargetMode="External"/><Relationship Id="rId15952" Type="http://schemas.openxmlformats.org/officeDocument/2006/relationships/hyperlink" Target="https://www.daloopa.com/src/78966014" TargetMode="External"/><Relationship Id="rId3562" Type="http://schemas.openxmlformats.org/officeDocument/2006/relationships/hyperlink" Target="https://www.daloopa.com/src/20995296" TargetMode="External"/><Relationship Id="rId4613" Type="http://schemas.openxmlformats.org/officeDocument/2006/relationships/hyperlink" Target="https://www.daloopa.com/src/810862" TargetMode="External"/><Relationship Id="rId13156" Type="http://schemas.openxmlformats.org/officeDocument/2006/relationships/hyperlink" Target="https://www.daloopa.com/src/38435113" TargetMode="External"/><Relationship Id="rId14207" Type="http://schemas.openxmlformats.org/officeDocument/2006/relationships/hyperlink" Target="https://www.daloopa.com/src/19604311" TargetMode="External"/><Relationship Id="rId15605" Type="http://schemas.openxmlformats.org/officeDocument/2006/relationships/hyperlink" Target="https://www.daloopa.com/src/72223033" TargetMode="External"/><Relationship Id="rId483" Type="http://schemas.openxmlformats.org/officeDocument/2006/relationships/hyperlink" Target="https://www.daloopa.com/src/763133" TargetMode="External"/><Relationship Id="rId2164" Type="http://schemas.openxmlformats.org/officeDocument/2006/relationships/hyperlink" Target="https://www.daloopa.com/src/66097081" TargetMode="External"/><Relationship Id="rId3215" Type="http://schemas.openxmlformats.org/officeDocument/2006/relationships/hyperlink" Target="https://www.daloopa.com/src/45569729" TargetMode="External"/><Relationship Id="rId6785" Type="http://schemas.openxmlformats.org/officeDocument/2006/relationships/hyperlink" Target="https://www.daloopa.com/src/801286" TargetMode="External"/><Relationship Id="rId17777" Type="http://schemas.openxmlformats.org/officeDocument/2006/relationships/hyperlink" Target="https://www.daloopa.com/src/114153981" TargetMode="External"/><Relationship Id="rId18828" Type="http://schemas.openxmlformats.org/officeDocument/2006/relationships/hyperlink" Target="https://www.daloopa.com/src/125271874" TargetMode="External"/><Relationship Id="rId20025" Type="http://schemas.openxmlformats.org/officeDocument/2006/relationships/hyperlink" Target="https://www.daloopa.com/src/155400250" TargetMode="External"/><Relationship Id="rId136" Type="http://schemas.openxmlformats.org/officeDocument/2006/relationships/hyperlink" Target="https://www.daloopa.com/src/802848" TargetMode="External"/><Relationship Id="rId5387" Type="http://schemas.openxmlformats.org/officeDocument/2006/relationships/hyperlink" Target="https://www.daloopa.com/src/815625" TargetMode="External"/><Relationship Id="rId6438" Type="http://schemas.openxmlformats.org/officeDocument/2006/relationships/hyperlink" Target="https://www.daloopa.com/src/58837659" TargetMode="External"/><Relationship Id="rId7836" Type="http://schemas.openxmlformats.org/officeDocument/2006/relationships/hyperlink" Target="https://www.daloopa.com/src/802783" TargetMode="External"/><Relationship Id="rId10817" Type="http://schemas.openxmlformats.org/officeDocument/2006/relationships/hyperlink" Target="https://www.daloopa.com/src/38383925" TargetMode="External"/><Relationship Id="rId16379" Type="http://schemas.openxmlformats.org/officeDocument/2006/relationships/hyperlink" Target="https://www.daloopa.com/src/87386933" TargetMode="External"/><Relationship Id="rId12989" Type="http://schemas.openxmlformats.org/officeDocument/2006/relationships/hyperlink" Target="https://www.daloopa.com/src/38441442" TargetMode="External"/><Relationship Id="rId16860" Type="http://schemas.openxmlformats.org/officeDocument/2006/relationships/hyperlink" Target="https://www.daloopa.com/src/95069174" TargetMode="External"/><Relationship Id="rId17911" Type="http://schemas.openxmlformats.org/officeDocument/2006/relationships/hyperlink" Target="https://www.daloopa.com/src/114145996" TargetMode="External"/><Relationship Id="rId1997" Type="http://schemas.openxmlformats.org/officeDocument/2006/relationships/hyperlink" Target="https://www.daloopa.com/src/67047831" TargetMode="External"/><Relationship Id="rId15462" Type="http://schemas.openxmlformats.org/officeDocument/2006/relationships/hyperlink" Target="https://www.daloopa.com/src/72222983" TargetMode="External"/><Relationship Id="rId16513" Type="http://schemas.openxmlformats.org/officeDocument/2006/relationships/hyperlink" Target="https://www.daloopa.com/src/87384549" TargetMode="External"/><Relationship Id="rId4470" Type="http://schemas.openxmlformats.org/officeDocument/2006/relationships/hyperlink" Target="https://www.daloopa.com/src/810866" TargetMode="External"/><Relationship Id="rId5521" Type="http://schemas.openxmlformats.org/officeDocument/2006/relationships/hyperlink" Target="https://www.daloopa.com/src/2750757" TargetMode="External"/><Relationship Id="rId14064" Type="http://schemas.openxmlformats.org/officeDocument/2006/relationships/hyperlink" Target="https://www.daloopa.com/src/46664950" TargetMode="External"/><Relationship Id="rId15115" Type="http://schemas.openxmlformats.org/officeDocument/2006/relationships/hyperlink" Target="https://www.daloopa.com/src/38422925" TargetMode="External"/><Relationship Id="rId18685" Type="http://schemas.openxmlformats.org/officeDocument/2006/relationships/hyperlink" Target="https://www.daloopa.com/src/125279583" TargetMode="External"/><Relationship Id="rId19736" Type="http://schemas.openxmlformats.org/officeDocument/2006/relationships/hyperlink" Target="https://www.daloopa.com/src/155506718" TargetMode="External"/><Relationship Id="rId3072" Type="http://schemas.openxmlformats.org/officeDocument/2006/relationships/hyperlink" Target="https://www.daloopa.com/document/205034" TargetMode="External"/><Relationship Id="rId4123" Type="http://schemas.openxmlformats.org/officeDocument/2006/relationships/hyperlink" Target="https://www.daloopa.com/src/763677" TargetMode="External"/><Relationship Id="rId7693" Type="http://schemas.openxmlformats.org/officeDocument/2006/relationships/hyperlink" Target="https://www.daloopa.com/document/23463551" TargetMode="External"/><Relationship Id="rId8744" Type="http://schemas.openxmlformats.org/officeDocument/2006/relationships/hyperlink" Target="https://www.daloopa.com/src/46752425" TargetMode="External"/><Relationship Id="rId17287" Type="http://schemas.openxmlformats.org/officeDocument/2006/relationships/hyperlink" Target="https://www.daloopa.com/src/102526917" TargetMode="External"/><Relationship Id="rId18338" Type="http://schemas.openxmlformats.org/officeDocument/2006/relationships/hyperlink" Target="https://www.daloopa.com/src/87393451" TargetMode="External"/><Relationship Id="rId6295" Type="http://schemas.openxmlformats.org/officeDocument/2006/relationships/hyperlink" Target="https://marketplace.daloopa.com/text-fundamental?id=801195&amp;value=181&amp;id=801176&amp;value=79&amp;id=801157&amp;value=-25&amp;id=801138&amp;value=510&amp;id=38157927&amp;value=745&amp;id=810500&amp;value=146&amp;id=801101&amp;value=-15&amp;id=801082&amp;value=-544&amp;id=801063&amp;value=591&amp;id=38157732&amp;value=178&amp;id=801044&amp;value=255&amp;id=801026&amp;value=464&amp;id=801007&amp;value=406&amp;id=800988&amp;value=1108&amp;id=38157486&amp;value=2233&amp;id=800969&amp;value=1071&amp;id=800950&amp;value=1285&amp;id=800931&amp;value=575&amp;id=800912&amp;value=1255&amp;id=38156987&amp;value=4186&amp;id=800894&amp;value=1005&amp;id=800875&amp;value=628&amp;id=800856&amp;value=347&amp;id=800819&amp;value=2127&amp;id=38156744&amp;value=4106&amp;id=800799&amp;value=1927&amp;id=800779&amp;value=2983&amp;id=800758&amp;value=3724&amp;id=800737&amp;value=3786&amp;id=38155771&amp;value=12421&amp;id=800715&amp;value=4420&amp;id=800671&amp;value=3084&amp;id=1340313&amp;value=3157&amp;id=2623054&amp;value=3879&amp;id=38155605&amp;value=14541&amp;id=4744385&amp;value=3989&amp;id=7982469&amp;value=5843&amp;id=10333488&amp;value=6194&amp;id=14718907&amp;value=6873&amp;id=14718926&amp;value=22899&amp;id=20995906&amp;value=8865&amp;id=32451007&amp;value=7702&amp;id=38383774&amp;value=4852&amp;id=46660900&amp;value=3460&amp;id=46664711&amp;value=24879&amp;id=53637814&amp;value=3669&amp;id=58837660&amp;value=3317&amp;id=63129635&amp;value=2525&amp;id=67045701&amp;value=2737&amp;id=67051541&amp;value=12248&amp;" TargetMode="External"/><Relationship Id="rId7346" Type="http://schemas.openxmlformats.org/officeDocument/2006/relationships/hyperlink" Target="https://www.daloopa.com/src/19666679" TargetMode="External"/><Relationship Id="rId10674" Type="http://schemas.openxmlformats.org/officeDocument/2006/relationships/hyperlink" Target="https://www.daloopa.com/src/38432908" TargetMode="External"/><Relationship Id="rId11725" Type="http://schemas.openxmlformats.org/officeDocument/2006/relationships/hyperlink" Target="https://www.daloopa.com/src/1033990" TargetMode="External"/><Relationship Id="rId10327" Type="http://schemas.openxmlformats.org/officeDocument/2006/relationships/hyperlink" Target="https://www.daloopa.com/src/38432014" TargetMode="External"/><Relationship Id="rId13897" Type="http://schemas.openxmlformats.org/officeDocument/2006/relationships/hyperlink" Target="https://www.daloopa.com/src/67093475" TargetMode="External"/><Relationship Id="rId14948" Type="http://schemas.openxmlformats.org/officeDocument/2006/relationships/hyperlink" Target="https://www.daloopa.com/src/38974871" TargetMode="External"/><Relationship Id="rId3956" Type="http://schemas.openxmlformats.org/officeDocument/2006/relationships/hyperlink" Target="https://www.daloopa.com/src/767026" TargetMode="External"/><Relationship Id="rId12499" Type="http://schemas.openxmlformats.org/officeDocument/2006/relationships/hyperlink" Target="https://www.daloopa.com/src/67089471" TargetMode="External"/><Relationship Id="rId16370" Type="http://schemas.openxmlformats.org/officeDocument/2006/relationships/hyperlink" Target="https://www.daloopa.com/src/82363197" TargetMode="External"/><Relationship Id="rId17421" Type="http://schemas.openxmlformats.org/officeDocument/2006/relationships/hyperlink" Target="https://www.daloopa.com/src/102615905" TargetMode="External"/><Relationship Id="rId877" Type="http://schemas.openxmlformats.org/officeDocument/2006/relationships/hyperlink" Target="https://www.daloopa.com/src/18436336" TargetMode="External"/><Relationship Id="rId2558" Type="http://schemas.openxmlformats.org/officeDocument/2006/relationships/hyperlink" Target="https://www.daloopa.com/src/67053360" TargetMode="External"/><Relationship Id="rId3609" Type="http://schemas.openxmlformats.org/officeDocument/2006/relationships/hyperlink" Target="https://www.daloopa.com/src/767173" TargetMode="External"/><Relationship Id="rId12980" Type="http://schemas.openxmlformats.org/officeDocument/2006/relationships/hyperlink" Target="https://www.daloopa.com/src/46751760" TargetMode="External"/><Relationship Id="rId16023" Type="http://schemas.openxmlformats.org/officeDocument/2006/relationships/hyperlink" Target="https://www.daloopa.com/src/78903851" TargetMode="External"/><Relationship Id="rId19593" Type="http://schemas.openxmlformats.org/officeDocument/2006/relationships/hyperlink" Target="https://www.daloopa.com/src/145409600" TargetMode="External"/><Relationship Id="rId5031" Type="http://schemas.openxmlformats.org/officeDocument/2006/relationships/hyperlink" Target="https://www.daloopa.com/src/67054500" TargetMode="External"/><Relationship Id="rId9652" Type="http://schemas.openxmlformats.org/officeDocument/2006/relationships/hyperlink" Target="https://www.daloopa.com/src/38164117" TargetMode="External"/><Relationship Id="rId11582" Type="http://schemas.openxmlformats.org/officeDocument/2006/relationships/hyperlink" Target="https://www.daloopa.com/src/815074" TargetMode="External"/><Relationship Id="rId12633" Type="http://schemas.openxmlformats.org/officeDocument/2006/relationships/hyperlink" Target="https://www.daloopa.com/src/19766092" TargetMode="External"/><Relationship Id="rId18195" Type="http://schemas.openxmlformats.org/officeDocument/2006/relationships/hyperlink" Target="https://www.daloopa.com/src/87393557" TargetMode="External"/><Relationship Id="rId19246" Type="http://schemas.openxmlformats.org/officeDocument/2006/relationships/hyperlink" Target="https://www.daloopa.com/src/136843132" TargetMode="External"/><Relationship Id="rId1641" Type="http://schemas.openxmlformats.org/officeDocument/2006/relationships/hyperlink" Target="https://www.daloopa.com/src/795337" TargetMode="External"/><Relationship Id="rId8254" Type="http://schemas.openxmlformats.org/officeDocument/2006/relationships/hyperlink" Target="https://www.daloopa.com/src/63130585" TargetMode="External"/><Relationship Id="rId9305" Type="http://schemas.openxmlformats.org/officeDocument/2006/relationships/hyperlink" Target="https://www.daloopa.com/src/752755" TargetMode="External"/><Relationship Id="rId10184" Type="http://schemas.openxmlformats.org/officeDocument/2006/relationships/hyperlink" Target="https://www.daloopa.com/src/749977" TargetMode="External"/><Relationship Id="rId11235" Type="http://schemas.openxmlformats.org/officeDocument/2006/relationships/hyperlink" Target="https://www.daloopa.com/src/815047" TargetMode="External"/><Relationship Id="rId4864" Type="http://schemas.openxmlformats.org/officeDocument/2006/relationships/hyperlink" Target="https://www.daloopa.com/src/815642" TargetMode="External"/><Relationship Id="rId15856" Type="http://schemas.openxmlformats.org/officeDocument/2006/relationships/hyperlink" Target="https://www.daloopa.com/src/78899023" TargetMode="External"/><Relationship Id="rId16907" Type="http://schemas.openxmlformats.org/officeDocument/2006/relationships/hyperlink" Target="https://www.daloopa.com/src/95065711" TargetMode="External"/><Relationship Id="rId3466" Type="http://schemas.openxmlformats.org/officeDocument/2006/relationships/hyperlink" Target="https://www.daloopa.com/src/10334336" TargetMode="External"/><Relationship Id="rId4517" Type="http://schemas.openxmlformats.org/officeDocument/2006/relationships/hyperlink" Target="https://www.daloopa.com/src/762580" TargetMode="External"/><Relationship Id="rId5915" Type="http://schemas.openxmlformats.org/officeDocument/2006/relationships/hyperlink" Target="https://www.daloopa.com/src/38383782" TargetMode="External"/><Relationship Id="rId14458" Type="http://schemas.openxmlformats.org/officeDocument/2006/relationships/hyperlink" Target="https://www.daloopa.com/src/45569815" TargetMode="External"/><Relationship Id="rId15509" Type="http://schemas.openxmlformats.org/officeDocument/2006/relationships/hyperlink" Target="https://www.daloopa.com/src/72218754" TargetMode="External"/><Relationship Id="rId387" Type="http://schemas.openxmlformats.org/officeDocument/2006/relationships/hyperlink" Target="https://www.daloopa.com/src/803225" TargetMode="External"/><Relationship Id="rId2068" Type="http://schemas.openxmlformats.org/officeDocument/2006/relationships/hyperlink" Target="https://www.daloopa.com/src/66096700" TargetMode="External"/><Relationship Id="rId3119" Type="http://schemas.openxmlformats.org/officeDocument/2006/relationships/hyperlink" Target="https://www.daloopa.com/src/767777" TargetMode="External"/><Relationship Id="rId6689" Type="http://schemas.openxmlformats.org/officeDocument/2006/relationships/hyperlink" Target="https://www.daloopa.com/src/20995911" TargetMode="External"/><Relationship Id="rId9162" Type="http://schemas.openxmlformats.org/officeDocument/2006/relationships/hyperlink" Target="https://www.daloopa.com/src/749356" TargetMode="External"/><Relationship Id="rId12490" Type="http://schemas.openxmlformats.org/officeDocument/2006/relationships/hyperlink" Target="https://www.daloopa.com/src/19689120" TargetMode="External"/><Relationship Id="rId13541" Type="http://schemas.openxmlformats.org/officeDocument/2006/relationships/hyperlink" Target="https://www.daloopa.com/document/23465099" TargetMode="External"/><Relationship Id="rId3600" Type="http://schemas.openxmlformats.org/officeDocument/2006/relationships/hyperlink" Target="https://www.daloopa.com/src/810697" TargetMode="External"/><Relationship Id="rId11092" Type="http://schemas.openxmlformats.org/officeDocument/2006/relationships/hyperlink" Target="https://www.daloopa.com/src/750593" TargetMode="External"/><Relationship Id="rId12143" Type="http://schemas.openxmlformats.org/officeDocument/2006/relationships/hyperlink" Target="https://www.daloopa.com/src/19677697" TargetMode="External"/><Relationship Id="rId16764" Type="http://schemas.openxmlformats.org/officeDocument/2006/relationships/hyperlink" Target="https://www.daloopa.com/src/87388493" TargetMode="External"/><Relationship Id="rId521" Type="http://schemas.openxmlformats.org/officeDocument/2006/relationships/hyperlink" Target="https://www.daloopa.com/src/32451352" TargetMode="External"/><Relationship Id="rId1151" Type="http://schemas.openxmlformats.org/officeDocument/2006/relationships/hyperlink" Target="https://www.daloopa.com/src/18437247" TargetMode="External"/><Relationship Id="rId2202" Type="http://schemas.openxmlformats.org/officeDocument/2006/relationships/hyperlink" Target="https://www.daloopa.com/src/66097373" TargetMode="External"/><Relationship Id="rId5772" Type="http://schemas.openxmlformats.org/officeDocument/2006/relationships/hyperlink" Target="https://www.daloopa.com/src/38464583" TargetMode="External"/><Relationship Id="rId6823" Type="http://schemas.openxmlformats.org/officeDocument/2006/relationships/hyperlink" Target="https://www.daloopa.com/src/801315" TargetMode="External"/><Relationship Id="rId15366" Type="http://schemas.openxmlformats.org/officeDocument/2006/relationships/hyperlink" Target="https://www.daloopa.com/src/38433068" TargetMode="External"/><Relationship Id="rId16417" Type="http://schemas.openxmlformats.org/officeDocument/2006/relationships/hyperlink" Target="https://www.daloopa.com/src/87386629" TargetMode="External"/><Relationship Id="rId17815" Type="http://schemas.openxmlformats.org/officeDocument/2006/relationships/hyperlink" Target="https://www.daloopa.com/src/114284940" TargetMode="External"/><Relationship Id="rId4374" Type="http://schemas.openxmlformats.org/officeDocument/2006/relationships/hyperlink" Target="https://www.daloopa.com/src/1340442" TargetMode="External"/><Relationship Id="rId5425" Type="http://schemas.openxmlformats.org/officeDocument/2006/relationships/hyperlink" Target="https://marketplace.daloopa.com/text-fundamental?id=1033321&amp;value=70537&amp;id=1033276&amp;value=90349&amp;id=1033252&amp;value=120486&amp;id=1033209&amp;value=160146&amp;id=2750743&amp;value=193636&amp;id=14824709&amp;value=263520&amp;id=46749811&amp;value=314006&amp;id=67087429&amp;value=356113&amp;" TargetMode="External"/><Relationship Id="rId8995" Type="http://schemas.openxmlformats.org/officeDocument/2006/relationships/hyperlink" Target="https://www.daloopa.com/src/2623422" TargetMode="External"/><Relationship Id="rId15019" Type="http://schemas.openxmlformats.org/officeDocument/2006/relationships/hyperlink" Target="https://www.daloopa.com/src/38427104" TargetMode="External"/><Relationship Id="rId19987" Type="http://schemas.openxmlformats.org/officeDocument/2006/relationships/hyperlink" Target="https://www.daloopa.com/src/155405745" TargetMode="External"/><Relationship Id="rId4027" Type="http://schemas.openxmlformats.org/officeDocument/2006/relationships/hyperlink" Target="https://marketplace.daloopa.com/text-fundamental?id=810782&amp;value=5.39&amp;" TargetMode="External"/><Relationship Id="rId7597" Type="http://schemas.openxmlformats.org/officeDocument/2006/relationships/hyperlink" Target="https://www.daloopa.com/src/752017" TargetMode="External"/><Relationship Id="rId8648" Type="http://schemas.openxmlformats.org/officeDocument/2006/relationships/hyperlink" Target="https://www.daloopa.com/document/206897" TargetMode="External"/><Relationship Id="rId11976" Type="http://schemas.openxmlformats.org/officeDocument/2006/relationships/hyperlink" Target="https://www.daloopa.com/src/21047388" TargetMode="External"/><Relationship Id="rId18589" Type="http://schemas.openxmlformats.org/officeDocument/2006/relationships/hyperlink" Target="https://www.daloopa.com/src/114296737" TargetMode="External"/><Relationship Id="rId6199" Type="http://schemas.openxmlformats.org/officeDocument/2006/relationships/hyperlink" Target="https://www.daloopa.com/src/801080" TargetMode="External"/><Relationship Id="rId10578" Type="http://schemas.openxmlformats.org/officeDocument/2006/relationships/hyperlink" Target="https://www.daloopa.com/src/38432911" TargetMode="External"/><Relationship Id="rId11629" Type="http://schemas.openxmlformats.org/officeDocument/2006/relationships/hyperlink" Target="https://www.daloopa.com/src/815048" TargetMode="External"/><Relationship Id="rId15500" Type="http://schemas.openxmlformats.org/officeDocument/2006/relationships/hyperlink" Target="https://www.daloopa.com/src/72218589" TargetMode="External"/><Relationship Id="rId13051" Type="http://schemas.openxmlformats.org/officeDocument/2006/relationships/hyperlink" Target="https://www.daloopa.com/src/46751764" TargetMode="External"/><Relationship Id="rId14102" Type="http://schemas.openxmlformats.org/officeDocument/2006/relationships/hyperlink" Target="https://www.daloopa.com/src/19605161" TargetMode="External"/><Relationship Id="rId17672" Type="http://schemas.openxmlformats.org/officeDocument/2006/relationships/hyperlink" Target="https://www.daloopa.com/src/107863648" TargetMode="External"/><Relationship Id="rId18723" Type="http://schemas.openxmlformats.org/officeDocument/2006/relationships/hyperlink" Target="https://www.daloopa.com/src/125248961" TargetMode="External"/><Relationship Id="rId3110" Type="http://schemas.openxmlformats.org/officeDocument/2006/relationships/hyperlink" Target="https://www.daloopa.com/src/767631" TargetMode="External"/><Relationship Id="rId6680" Type="http://schemas.openxmlformats.org/officeDocument/2006/relationships/hyperlink" Target="https://www.daloopa.com/src/800744" TargetMode="External"/><Relationship Id="rId7731" Type="http://schemas.openxmlformats.org/officeDocument/2006/relationships/hyperlink" Target="https://www.daloopa.com/src/799891" TargetMode="External"/><Relationship Id="rId10712" Type="http://schemas.openxmlformats.org/officeDocument/2006/relationships/hyperlink" Target="https://www.daloopa.com/src/38433772" TargetMode="External"/><Relationship Id="rId16274" Type="http://schemas.openxmlformats.org/officeDocument/2006/relationships/hyperlink" Target="https://www.daloopa.com/src/82323342" TargetMode="External"/><Relationship Id="rId17325" Type="http://schemas.openxmlformats.org/officeDocument/2006/relationships/hyperlink" Target="https://www.daloopa.com/src/102566872" TargetMode="External"/><Relationship Id="rId5282" Type="http://schemas.openxmlformats.org/officeDocument/2006/relationships/hyperlink" Target="https://www.daloopa.com/src/45569756" TargetMode="External"/><Relationship Id="rId6333" Type="http://schemas.openxmlformats.org/officeDocument/2006/relationships/hyperlink" Target="https://www.daloopa.com/src/53637814" TargetMode="External"/><Relationship Id="rId19497" Type="http://schemas.openxmlformats.org/officeDocument/2006/relationships/hyperlink" Target="https://www.daloopa.com/src/145264459" TargetMode="External"/><Relationship Id="rId1892" Type="http://schemas.openxmlformats.org/officeDocument/2006/relationships/hyperlink" Target="https://www.daloopa.com/src/46662047" TargetMode="External"/><Relationship Id="rId9556" Type="http://schemas.openxmlformats.org/officeDocument/2006/relationships/hyperlink" Target="https://www.daloopa.com/src/7981887" TargetMode="External"/><Relationship Id="rId11486" Type="http://schemas.openxmlformats.org/officeDocument/2006/relationships/hyperlink" Target="https://www.daloopa.com/src/14719048" TargetMode="External"/><Relationship Id="rId12884" Type="http://schemas.openxmlformats.org/officeDocument/2006/relationships/hyperlink" Target="https://www.daloopa.com/document/23465099" TargetMode="External"/><Relationship Id="rId13935" Type="http://schemas.openxmlformats.org/officeDocument/2006/relationships/hyperlink" Target="https://www.daloopa.com/src/67093423" TargetMode="External"/><Relationship Id="rId18099" Type="http://schemas.openxmlformats.org/officeDocument/2006/relationships/hyperlink" Target="https://www.daloopa.com/src/114299910" TargetMode="External"/><Relationship Id="rId915" Type="http://schemas.openxmlformats.org/officeDocument/2006/relationships/hyperlink" Target="https://www.daloopa.com/src/45569603" TargetMode="External"/><Relationship Id="rId1545" Type="http://schemas.openxmlformats.org/officeDocument/2006/relationships/hyperlink" Target="https://www.daloopa.com/src/765888" TargetMode="External"/><Relationship Id="rId2943" Type="http://schemas.openxmlformats.org/officeDocument/2006/relationships/hyperlink" Target="https://www.daloopa.com/src/766592" TargetMode="External"/><Relationship Id="rId8158" Type="http://schemas.openxmlformats.org/officeDocument/2006/relationships/hyperlink" Target="https://www.daloopa.com/src/7982437" TargetMode="External"/><Relationship Id="rId9209" Type="http://schemas.openxmlformats.org/officeDocument/2006/relationships/hyperlink" Target="https://www.daloopa.com/src/750418" TargetMode="External"/><Relationship Id="rId10088" Type="http://schemas.openxmlformats.org/officeDocument/2006/relationships/hyperlink" Target="https://www.daloopa.com/src/2623443" TargetMode="External"/><Relationship Id="rId11139" Type="http://schemas.openxmlformats.org/officeDocument/2006/relationships/hyperlink" Target="https://www.daloopa.com/src/32451649" TargetMode="External"/><Relationship Id="rId12537" Type="http://schemas.openxmlformats.org/officeDocument/2006/relationships/hyperlink" Target="https://www.daloopa.com/src/19688169" TargetMode="External"/><Relationship Id="rId15010" Type="http://schemas.openxmlformats.org/officeDocument/2006/relationships/hyperlink" Target="https://www.daloopa.com/document/23229767" TargetMode="External"/><Relationship Id="rId18580" Type="http://schemas.openxmlformats.org/officeDocument/2006/relationships/hyperlink" Target="https://www.daloopa.com/src/114297528" TargetMode="External"/><Relationship Id="rId19631" Type="http://schemas.openxmlformats.org/officeDocument/2006/relationships/hyperlink" Target="https://www.daloopa.com/src/155390102" TargetMode="External"/><Relationship Id="rId4768" Type="http://schemas.openxmlformats.org/officeDocument/2006/relationships/hyperlink" Target="https://marketplace.daloopa.com/text-fundamental?id=815640&amp;value=16070&amp;id=815626&amp;value=15704&amp;id=815612&amp;value=17092&amp;id=815598&amp;value=25587&amp;id=45569737&amp;value=74453&amp;id=815584&amp;value=19741&amp;id=815570&amp;value=19340&amp;id=815557&amp;value=20579&amp;id=815544&amp;value=29328&amp;id=45569738&amp;value=88988&amp;id=815529&amp;value=22717&amp;id=815516&amp;value=23185&amp;id=815504&amp;value=25358&amp;id=815491&amp;value=35747&amp;id=45569739&amp;value=107007&amp;id=815477&amp;value=29128&amp;id=815463&amp;value=30404&amp;id=815448&amp;value=32714&amp;id=815433&amp;value=43741&amp;id=45569740&amp;value=135987&amp;id=815418&amp;value=35714&amp;id=815403&amp;value=37955&amp;id=815388&amp;value=43744&amp;id=815373&amp;value=60453&amp;id=45569741&amp;value=177866&amp;id=815358&amp;value=51042&amp;id=815343&amp;value=52886&amp;id=815328&amp;value=56576&amp;id=815313&amp;value=72383&amp;id=45569742&amp;value=232887&amp;id=815298&amp;value=59700&amp;id=815283&amp;value=63404&amp;id=1340490&amp;value=69981&amp;id=2623986&amp;value=87437&amp;id=45569743&amp;value=280522&amp;id=4744770&amp;value=75452&amp;id=7982509&amp;value=88912&amp;id=10335421&amp;value=96145&amp;id=14719055&amp;value=125555&amp;id=45569744&amp;value=386064&amp;id=20995590&amp;value=108518&amp;id=32451677&amp;value=113080&amp;id=38385329&amp;value=110812&amp;id=46662298&amp;value=137412&amp;id=46664285&amp;value=469822&amp;id=53638777&amp;value=116444&amp;id=58838431&amp;value=121234&amp;id=63130719&amp;value=127101&amp;id=67049291&amp;value=149204&amp;id=67054498&amp;value=513983&amp;" TargetMode="External"/><Relationship Id="rId5819" Type="http://schemas.openxmlformats.org/officeDocument/2006/relationships/hyperlink" Target="https://www.daloopa.com/src/38157480" TargetMode="External"/><Relationship Id="rId6190" Type="http://schemas.openxmlformats.org/officeDocument/2006/relationships/hyperlink" Target="https://www.daloopa.com/src/67051540" TargetMode="External"/><Relationship Id="rId11620" Type="http://schemas.openxmlformats.org/officeDocument/2006/relationships/hyperlink" Target="https://marketplace.daloopa.com/text-fundamental?id=815150&amp;value=529&amp;id=815135&amp;value=1492&amp;id=815120&amp;value=2386&amp;id=815105&amp;value=3092&amp;id=815091&amp;value=4748&amp;id=815076&amp;value=3489&amp;id=815062&amp;value=3925&amp;id=815048&amp;value=4853&amp;id=815034&amp;value=5699&amp;id=815020&amp;value=6171&amp;id=815006&amp;value=5505&amp;id=814992&amp;value=3544&amp;id=814978&amp;value=3377&amp;id=814964&amp;value=1054&amp;id=814950&amp;value=4140&amp;id=814936&amp;value=8072&amp;id=814922&amp;value=11614&amp;" TargetMode="External"/><Relationship Id="rId17182" Type="http://schemas.openxmlformats.org/officeDocument/2006/relationships/hyperlink" Target="https://www.daloopa.com/src/102516983" TargetMode="External"/><Relationship Id="rId18233" Type="http://schemas.openxmlformats.org/officeDocument/2006/relationships/hyperlink" Target="https://www.daloopa.com/src/87513639" TargetMode="External"/><Relationship Id="rId7241" Type="http://schemas.openxmlformats.org/officeDocument/2006/relationships/hyperlink" Target="https://www.daloopa.com/src/7982485" TargetMode="External"/><Relationship Id="rId10222" Type="http://schemas.openxmlformats.org/officeDocument/2006/relationships/hyperlink" Target="https://www.daloopa.com/src/2752187" TargetMode="External"/><Relationship Id="rId13792" Type="http://schemas.openxmlformats.org/officeDocument/2006/relationships/hyperlink" Target="https://www.daloopa.com/src/65315428" TargetMode="External"/><Relationship Id="rId14843" Type="http://schemas.openxmlformats.org/officeDocument/2006/relationships/hyperlink" Target="https://www.daloopa.com/src/38429452" TargetMode="External"/><Relationship Id="rId3851" Type="http://schemas.openxmlformats.org/officeDocument/2006/relationships/hyperlink" Target="https://www.daloopa.com/src/63130778" TargetMode="External"/><Relationship Id="rId4902" Type="http://schemas.openxmlformats.org/officeDocument/2006/relationships/hyperlink" Target="https://www.daloopa.com/src/63130720" TargetMode="External"/><Relationship Id="rId12394" Type="http://schemas.openxmlformats.org/officeDocument/2006/relationships/hyperlink" Target="https://www.daloopa.com/src/19678758" TargetMode="External"/><Relationship Id="rId13445" Type="http://schemas.openxmlformats.org/officeDocument/2006/relationships/hyperlink" Target="https://www.daloopa.com/src/65312585" TargetMode="External"/><Relationship Id="rId772" Type="http://schemas.openxmlformats.org/officeDocument/2006/relationships/hyperlink" Target="https://www.daloopa.com/src/38207840" TargetMode="External"/><Relationship Id="rId2453" Type="http://schemas.openxmlformats.org/officeDocument/2006/relationships/hyperlink" Target="https://www.daloopa.com/src/14718960" TargetMode="External"/><Relationship Id="rId3504" Type="http://schemas.openxmlformats.org/officeDocument/2006/relationships/hyperlink" Target="https://www.daloopa.com/src/764828" TargetMode="External"/><Relationship Id="rId9066" Type="http://schemas.openxmlformats.org/officeDocument/2006/relationships/hyperlink" Target="https://www.daloopa.com/src/38161523" TargetMode="External"/><Relationship Id="rId12047" Type="http://schemas.openxmlformats.org/officeDocument/2006/relationships/hyperlink" Target="https://www.daloopa.com/src/19676859" TargetMode="External"/><Relationship Id="rId425" Type="http://schemas.openxmlformats.org/officeDocument/2006/relationships/hyperlink" Target="https://www.daloopa.com/src/18473688" TargetMode="External"/><Relationship Id="rId1055" Type="http://schemas.openxmlformats.org/officeDocument/2006/relationships/hyperlink" Target="https://www.daloopa.com/document/21788926" TargetMode="External"/><Relationship Id="rId2106" Type="http://schemas.openxmlformats.org/officeDocument/2006/relationships/hyperlink" Target="https://www.daloopa.com/src/66096716" TargetMode="External"/><Relationship Id="rId5676" Type="http://schemas.openxmlformats.org/officeDocument/2006/relationships/hyperlink" Target="https://www.daloopa.com/src/1033766" TargetMode="External"/><Relationship Id="rId6727" Type="http://schemas.openxmlformats.org/officeDocument/2006/relationships/hyperlink" Target="https://www.daloopa.com/src/800864" TargetMode="External"/><Relationship Id="rId16668" Type="http://schemas.openxmlformats.org/officeDocument/2006/relationships/hyperlink" Target="https://www.daloopa.com/src/87514603" TargetMode="External"/><Relationship Id="rId17719" Type="http://schemas.openxmlformats.org/officeDocument/2006/relationships/hyperlink" Target="https://www.daloopa.com/src/107917954" TargetMode="External"/><Relationship Id="rId18090" Type="http://schemas.openxmlformats.org/officeDocument/2006/relationships/hyperlink" Target="https://www.daloopa.com/src/114287513" TargetMode="External"/><Relationship Id="rId19141" Type="http://schemas.openxmlformats.org/officeDocument/2006/relationships/hyperlink" Target="https://www.daloopa.com/src/136732962" TargetMode="External"/><Relationship Id="rId4278" Type="http://schemas.openxmlformats.org/officeDocument/2006/relationships/hyperlink" Target="https://marketplace.daloopa.com/text-fundamental?id=766654&amp;value=1566&amp;id=766496&amp;value=1824&amp;id=766199&amp;value=2085&amp;id=765933&amp;value=2405&amp;id=45569700&amp;value=7880&amp;id=810880&amp;value=2566&amp;id=810872&amp;value=2886&amp;id=810863&amp;value=3231&amp;id=810854&amp;value=3536&amp;id=45569701&amp;value=12219&amp;id=763933&amp;value=3661&amp;id=763709&amp;value=4100&amp;id=763384&amp;value=4584&amp;id=763108&amp;value=5113&amp;id=45569702&amp;value=17458&amp;id=762931&amp;value=5442&amp;id=762578&amp;value=6105&amp;id=762456&amp;value=6679&amp;id=762181&amp;value=7430&amp;id=45569703&amp;value=25656&amp;id=774066&amp;value=7696&amp;id=761684&amp;value=8381&amp;id=1340440&amp;value=8995&amp;id=2623610&amp;value=9954&amp;id=45569704&amp;value=35026&amp;id=4744565&amp;value=10219&amp;id=7982362&amp;value=10808&amp;id=10334427&amp;value=11601&amp;id=14718982&amp;value=12742&amp;id=45569705&amp;value=45370&amp;id=20995313&amp;value=13503&amp;id=32451320&amp;value=14809&amp;id=38384705&amp;value=16110&amp;id=46661774&amp;value=17780&amp;id=46664282&amp;value=62202&amp;id=53638481&amp;value=18441&amp;id=58838186&amp;value=19739&amp;id=63130795&amp;value=20538&amp;id=67048755&amp;value=21378&amp;id=67054495&amp;value=80096&amp;" TargetMode="External"/><Relationship Id="rId5329" Type="http://schemas.openxmlformats.org/officeDocument/2006/relationships/hyperlink" Target="https://www.daloopa.com/src/63130732" TargetMode="External"/><Relationship Id="rId9200" Type="http://schemas.openxmlformats.org/officeDocument/2006/relationships/hyperlink" Target="https://www.daloopa.com/src/752935" TargetMode="External"/><Relationship Id="rId8899" Type="http://schemas.openxmlformats.org/officeDocument/2006/relationships/hyperlink" Target="https://www.daloopa.com/src/14719107" TargetMode="External"/><Relationship Id="rId11130" Type="http://schemas.openxmlformats.org/officeDocument/2006/relationships/hyperlink" Target="https://www.daloopa.com/src/814887" TargetMode="External"/><Relationship Id="rId15751" Type="http://schemas.openxmlformats.org/officeDocument/2006/relationships/hyperlink" Target="https://www.daloopa.com/src/78901590" TargetMode="External"/><Relationship Id="rId16802" Type="http://schemas.openxmlformats.org/officeDocument/2006/relationships/hyperlink" Target="https://www.daloopa.com/src/95069447" TargetMode="External"/><Relationship Id="rId1939" Type="http://schemas.openxmlformats.org/officeDocument/2006/relationships/hyperlink" Target="https://www.daloopa.com/src/10335162" TargetMode="External"/><Relationship Id="rId5810" Type="http://schemas.openxmlformats.org/officeDocument/2006/relationships/hyperlink" Target="https://www.daloopa.com/src/32451024" TargetMode="External"/><Relationship Id="rId14353" Type="http://schemas.openxmlformats.org/officeDocument/2006/relationships/hyperlink" Target="https://www.daloopa.com/src/19627702" TargetMode="External"/><Relationship Id="rId15404" Type="http://schemas.openxmlformats.org/officeDocument/2006/relationships/hyperlink" Target="https://www.daloopa.com/src/72221486" TargetMode="External"/><Relationship Id="rId18974" Type="http://schemas.openxmlformats.org/officeDocument/2006/relationships/hyperlink" Target="https://www.daloopa.com/src/136727128" TargetMode="External"/><Relationship Id="rId3361" Type="http://schemas.openxmlformats.org/officeDocument/2006/relationships/hyperlink" Target="https://www.daloopa.com/src/53638515" TargetMode="External"/><Relationship Id="rId4412" Type="http://schemas.openxmlformats.org/officeDocument/2006/relationships/hyperlink" Target="https://www.daloopa.com/src/810896" TargetMode="External"/><Relationship Id="rId7982" Type="http://schemas.openxmlformats.org/officeDocument/2006/relationships/hyperlink" Target="https://www.daloopa.com/src/752702" TargetMode="External"/><Relationship Id="rId14006" Type="http://schemas.openxmlformats.org/officeDocument/2006/relationships/hyperlink" Target="https://www.daloopa.com/src/19607835" TargetMode="External"/><Relationship Id="rId17576" Type="http://schemas.openxmlformats.org/officeDocument/2006/relationships/hyperlink" Target="https://www.daloopa.com/src/107875230" TargetMode="External"/><Relationship Id="rId18627" Type="http://schemas.openxmlformats.org/officeDocument/2006/relationships/hyperlink" Target="https://www.daloopa.com/src/72471161" TargetMode="External"/><Relationship Id="rId282" Type="http://schemas.openxmlformats.org/officeDocument/2006/relationships/hyperlink" Target="https://www.daloopa.com/src/58838342" TargetMode="External"/><Relationship Id="rId3014" Type="http://schemas.openxmlformats.org/officeDocument/2006/relationships/hyperlink" Target="https://www.daloopa.com/src/802832" TargetMode="External"/><Relationship Id="rId6584" Type="http://schemas.openxmlformats.org/officeDocument/2006/relationships/hyperlink" Target="https://www.daloopa.com/src/4744390" TargetMode="External"/><Relationship Id="rId7635" Type="http://schemas.openxmlformats.org/officeDocument/2006/relationships/hyperlink" Target="https://marketplace.daloopa.com/text-fundamental?id=833422&amp;value=7674&amp;id=833418&amp;value=8789&amp;id=833414&amp;value=9991&amp;id=836976&amp;value=10949&amp;id=799991&amp;value=12267&amp;id=799994&amp;value=14089&amp;id=799998&amp;value=15702&amp;id=800003&amp;value=16967&amp;id=800008&amp;value=17736&amp;id=800013&amp;value=19479&amp;id=800018&amp;value=20636&amp;id=800022&amp;value=21838&amp;id=799932&amp;value=23308&amp;id=799929&amp;value=25190&amp;id=799914&amp;value=27177&amp;id=799890&amp;value=29114&amp;id=799881&amp;value=32632&amp;id=799878&amp;value=37083&amp;id=799849&amp;value=45335&amp;id=799841&amp;value=48866&amp;id=799833&amp;value=52331&amp;id=799825&amp;value=54768&amp;id=799822&amp;value=58019&amp;id=799819&amp;value=61797&amp;id=799810&amp;value=61048&amp;id=799796&amp;value=64723&amp;id=1340475&amp;value=67662&amp;id=2623291&amp;value=72705&amp;id=4744413&amp;value=77779&amp;id=7982429&amp;value=86517&amp;id=10333867&amp;value=99981&amp;id=14718869&amp;value=113114&amp;id=20995103&amp;value=121461&amp;id=32451147&amp;value=133502&amp;id=38383953&amp;value=147152&amp;id=46661176&amp;value=160281&amp;id=53638144&amp;value=168468&amp;id=58837929&amp;value=173706&amp;id=63130532&amp;value=177195&amp;id=67047016&amp;value=186715&amp;" TargetMode="External"/><Relationship Id="rId10963" Type="http://schemas.openxmlformats.org/officeDocument/2006/relationships/hyperlink" Target="https://www.daloopa.com/src/38383922" TargetMode="External"/><Relationship Id="rId16178" Type="http://schemas.openxmlformats.org/officeDocument/2006/relationships/hyperlink" Target="https://www.daloopa.com/src/82319704" TargetMode="External"/><Relationship Id="rId17229" Type="http://schemas.openxmlformats.org/officeDocument/2006/relationships/hyperlink" Target="https://www.daloopa.com/src/102523354" TargetMode="External"/><Relationship Id="rId5186" Type="http://schemas.openxmlformats.org/officeDocument/2006/relationships/hyperlink" Target="https://www.daloopa.com/src/14719063" TargetMode="External"/><Relationship Id="rId6237" Type="http://schemas.openxmlformats.org/officeDocument/2006/relationships/hyperlink" Target="https://www.daloopa.com/src/38156734" TargetMode="External"/><Relationship Id="rId10616" Type="http://schemas.openxmlformats.org/officeDocument/2006/relationships/hyperlink" Target="https://www.daloopa.com/src/38432954" TargetMode="External"/><Relationship Id="rId12788" Type="http://schemas.openxmlformats.org/officeDocument/2006/relationships/hyperlink" Target="https://www.daloopa.com/src/67090281" TargetMode="External"/><Relationship Id="rId13839" Type="http://schemas.openxmlformats.org/officeDocument/2006/relationships/hyperlink" Target="https://www.daloopa.com/src/65315304" TargetMode="External"/><Relationship Id="rId17710" Type="http://schemas.openxmlformats.org/officeDocument/2006/relationships/hyperlink" Target="https://www.daloopa.com/src/107918994" TargetMode="External"/><Relationship Id="rId1449" Type="http://schemas.openxmlformats.org/officeDocument/2006/relationships/hyperlink" Target="https://www.daloopa.com/src/768338" TargetMode="External"/><Relationship Id="rId1796" Type="http://schemas.openxmlformats.org/officeDocument/2006/relationships/hyperlink" Target="https://www.daloopa.com/src/795209" TargetMode="External"/><Relationship Id="rId2847" Type="http://schemas.openxmlformats.org/officeDocument/2006/relationships/hyperlink" Target="https://www.daloopa.com/src/767235" TargetMode="External"/><Relationship Id="rId15261" Type="http://schemas.openxmlformats.org/officeDocument/2006/relationships/hyperlink" Target="https://www.daloopa.com/src/38431707" TargetMode="External"/><Relationship Id="rId16312" Type="http://schemas.openxmlformats.org/officeDocument/2006/relationships/hyperlink" Target="https://www.daloopa.com/src/82364433" TargetMode="External"/><Relationship Id="rId19882" Type="http://schemas.openxmlformats.org/officeDocument/2006/relationships/hyperlink" Target="https://www.daloopa.com/src/155506723" TargetMode="External"/><Relationship Id="rId819" Type="http://schemas.openxmlformats.org/officeDocument/2006/relationships/hyperlink" Target="https://www.daloopa.com/src/762286" TargetMode="External"/><Relationship Id="rId5320" Type="http://schemas.openxmlformats.org/officeDocument/2006/relationships/hyperlink" Target="https://www.daloopa.com/src/7982521" TargetMode="External"/><Relationship Id="rId8890" Type="http://schemas.openxmlformats.org/officeDocument/2006/relationships/hyperlink" Target="https://www.daloopa.com/src/63129130" TargetMode="External"/><Relationship Id="rId9941" Type="http://schemas.openxmlformats.org/officeDocument/2006/relationships/hyperlink" Target="https://www.daloopa.com/src/749397" TargetMode="External"/><Relationship Id="rId11871" Type="http://schemas.openxmlformats.org/officeDocument/2006/relationships/hyperlink" Target="https://www.daloopa.com/src/38461116" TargetMode="External"/><Relationship Id="rId12922" Type="http://schemas.openxmlformats.org/officeDocument/2006/relationships/hyperlink" Target="https://marketplace.daloopa.com/text-fundamental?id=38440275&amp;value=645&amp;id=38440238&amp;value=764&amp;id=38440196&amp;value=762&amp;id=38440131&amp;value=854&amp;id=38440086&amp;value=3371&amp;id=38440050&amp;value=4110&amp;id=38440022&amp;value=4049&amp;id=38439993&amp;value=4981&amp;id=46751687&amp;value=5107&amp;id=67090278&amp;value=6097&amp;" TargetMode="External"/><Relationship Id="rId18484" Type="http://schemas.openxmlformats.org/officeDocument/2006/relationships/hyperlink" Target="https://www.daloopa.com/src/114146141" TargetMode="External"/><Relationship Id="rId19535" Type="http://schemas.openxmlformats.org/officeDocument/2006/relationships/hyperlink" Target="https://www.daloopa.com/src/145409617" TargetMode="External"/><Relationship Id="rId1930" Type="http://schemas.openxmlformats.org/officeDocument/2006/relationships/hyperlink" Target="https://www.daloopa.com/src/794956" TargetMode="External"/><Relationship Id="rId7492" Type="http://schemas.openxmlformats.org/officeDocument/2006/relationships/hyperlink" Target="https://www.daloopa.com/src/750489" TargetMode="External"/><Relationship Id="rId8543" Type="http://schemas.openxmlformats.org/officeDocument/2006/relationships/hyperlink" Target="https://www.daloopa.com/src/1340480" TargetMode="External"/><Relationship Id="rId10473" Type="http://schemas.openxmlformats.org/officeDocument/2006/relationships/hyperlink" Target="https://www.daloopa.com/document/23464791" TargetMode="External"/><Relationship Id="rId11524" Type="http://schemas.openxmlformats.org/officeDocument/2006/relationships/hyperlink" Target="https://www.daloopa.com/src/2623983" TargetMode="External"/><Relationship Id="rId17086" Type="http://schemas.openxmlformats.org/officeDocument/2006/relationships/hyperlink" Target="https://www.daloopa.com/src/95096895" TargetMode="External"/><Relationship Id="rId18137" Type="http://schemas.openxmlformats.org/officeDocument/2006/relationships/hyperlink" Target="https://www.daloopa.com/src/114261156" TargetMode="External"/><Relationship Id="rId6094" Type="http://schemas.openxmlformats.org/officeDocument/2006/relationships/hyperlink" Target="https://www.daloopa.com/src/801097" TargetMode="External"/><Relationship Id="rId7145" Type="http://schemas.openxmlformats.org/officeDocument/2006/relationships/hyperlink" Target="https://www.daloopa.com/src/58838460" TargetMode="External"/><Relationship Id="rId10126" Type="http://schemas.openxmlformats.org/officeDocument/2006/relationships/hyperlink" Target="https://www.daloopa.com/src/751746" TargetMode="External"/><Relationship Id="rId13696" Type="http://schemas.openxmlformats.org/officeDocument/2006/relationships/hyperlink" Target="https://www.daloopa.com/src/65313883" TargetMode="External"/><Relationship Id="rId3755" Type="http://schemas.openxmlformats.org/officeDocument/2006/relationships/hyperlink" Target="https://www.daloopa.com/src/58838169" TargetMode="External"/><Relationship Id="rId4806" Type="http://schemas.openxmlformats.org/officeDocument/2006/relationships/hyperlink" Target="https://www.daloopa.com/src/53638777" TargetMode="External"/><Relationship Id="rId12298" Type="http://schemas.openxmlformats.org/officeDocument/2006/relationships/hyperlink" Target="https://www.daloopa.com/document/21345397" TargetMode="External"/><Relationship Id="rId13349" Type="http://schemas.openxmlformats.org/officeDocument/2006/relationships/hyperlink" Target="https://www.daloopa.com/src/53700604" TargetMode="External"/><Relationship Id="rId14747" Type="http://schemas.openxmlformats.org/officeDocument/2006/relationships/hyperlink" Target="https://www.daloopa.com/src/38422115" TargetMode="External"/><Relationship Id="rId17220" Type="http://schemas.openxmlformats.org/officeDocument/2006/relationships/hyperlink" Target="https://www.daloopa.com/src/102523356" TargetMode="External"/><Relationship Id="rId676" Type="http://schemas.openxmlformats.org/officeDocument/2006/relationships/hyperlink" Target="https://www.daloopa.com/src/7982390" TargetMode="External"/><Relationship Id="rId2357" Type="http://schemas.openxmlformats.org/officeDocument/2006/relationships/hyperlink" Target="https://www.daloopa.com/src/7982175" TargetMode="External"/><Relationship Id="rId3408" Type="http://schemas.openxmlformats.org/officeDocument/2006/relationships/hyperlink" Target="https://www.daloopa.com/document/23463551" TargetMode="External"/><Relationship Id="rId329" Type="http://schemas.openxmlformats.org/officeDocument/2006/relationships/hyperlink" Target="https://www.daloopa.com/src/67049213" TargetMode="External"/><Relationship Id="rId6978" Type="http://schemas.openxmlformats.org/officeDocument/2006/relationships/hyperlink" Target="https://www.daloopa.com/src/1096689" TargetMode="External"/><Relationship Id="rId13830" Type="http://schemas.openxmlformats.org/officeDocument/2006/relationships/hyperlink" Target="https://www.daloopa.com/src/65315417" TargetMode="External"/><Relationship Id="rId19392" Type="http://schemas.openxmlformats.org/officeDocument/2006/relationships/hyperlink" Target="https://www.daloopa.com/src/145272498" TargetMode="External"/><Relationship Id="rId8053" Type="http://schemas.openxmlformats.org/officeDocument/2006/relationships/hyperlink" Target="https://www.daloopa.com/src/4744424" TargetMode="External"/><Relationship Id="rId9104" Type="http://schemas.openxmlformats.org/officeDocument/2006/relationships/hyperlink" Target="https://www.daloopa.com/src/750767" TargetMode="External"/><Relationship Id="rId9451" Type="http://schemas.openxmlformats.org/officeDocument/2006/relationships/hyperlink" Target="https://www.daloopa.com/src/2623430" TargetMode="External"/><Relationship Id="rId11381" Type="http://schemas.openxmlformats.org/officeDocument/2006/relationships/hyperlink" Target="https://www.daloopa.com/src/815107" TargetMode="External"/><Relationship Id="rId12432" Type="http://schemas.openxmlformats.org/officeDocument/2006/relationships/hyperlink" Target="https://www.daloopa.com/src/19679122" TargetMode="External"/><Relationship Id="rId19045" Type="http://schemas.openxmlformats.org/officeDocument/2006/relationships/hyperlink" Target="https://www.daloopa.com/src/136727491" TargetMode="External"/><Relationship Id="rId810" Type="http://schemas.openxmlformats.org/officeDocument/2006/relationships/hyperlink" Target="https://www.daloopa.com/src/38207778" TargetMode="External"/><Relationship Id="rId1440" Type="http://schemas.openxmlformats.org/officeDocument/2006/relationships/hyperlink" Target="https://marketplace.daloopa.com/text-fundamental?id=765723&amp;value=141&amp;id=765487&amp;value=223&amp;id=764729&amp;value=209&amp;id=764007&amp;value=233&amp;id=38169636&amp;value=806&amp;" TargetMode="External"/><Relationship Id="rId11034" Type="http://schemas.openxmlformats.org/officeDocument/2006/relationships/hyperlink" Target="https://www.daloopa.com/src/63129312" TargetMode="External"/><Relationship Id="rId15655" Type="http://schemas.openxmlformats.org/officeDocument/2006/relationships/hyperlink" Target="https://www.daloopa.com/src/72286670" TargetMode="External"/><Relationship Id="rId16706" Type="http://schemas.openxmlformats.org/officeDocument/2006/relationships/hyperlink" Target="https://www.daloopa.com/src/87524430" TargetMode="External"/><Relationship Id="rId4663" Type="http://schemas.openxmlformats.org/officeDocument/2006/relationships/hyperlink" Target="https://www.daloopa.com/src/767188" TargetMode="External"/><Relationship Id="rId5714" Type="http://schemas.openxmlformats.org/officeDocument/2006/relationships/hyperlink" Target="https://www.daloopa.com/src/19657862" TargetMode="External"/><Relationship Id="rId14257" Type="http://schemas.openxmlformats.org/officeDocument/2006/relationships/hyperlink" Target="https://www.daloopa.com/src/19604388" TargetMode="External"/><Relationship Id="rId15308" Type="http://schemas.openxmlformats.org/officeDocument/2006/relationships/hyperlink" Target="https://www.daloopa.com/src/63184269" TargetMode="External"/><Relationship Id="rId3265" Type="http://schemas.openxmlformats.org/officeDocument/2006/relationships/hyperlink" Target="https://www.daloopa.com/src/766665" TargetMode="External"/><Relationship Id="rId4316" Type="http://schemas.openxmlformats.org/officeDocument/2006/relationships/hyperlink" Target="https://www.daloopa.com/src/45569704" TargetMode="External"/><Relationship Id="rId7886" Type="http://schemas.openxmlformats.org/officeDocument/2006/relationships/hyperlink" Target="https://www.daloopa.com/src/751321" TargetMode="External"/><Relationship Id="rId8937" Type="http://schemas.openxmlformats.org/officeDocument/2006/relationships/hyperlink" Target="https://www.daloopa.com/src/32452185" TargetMode="External"/><Relationship Id="rId18878" Type="http://schemas.openxmlformats.org/officeDocument/2006/relationships/hyperlink" Target="https://www.daloopa.com/src/125349393" TargetMode="External"/><Relationship Id="rId19929" Type="http://schemas.openxmlformats.org/officeDocument/2006/relationships/hyperlink" Target="https://www.daloopa.com/src/155396357" TargetMode="External"/><Relationship Id="rId186" Type="http://schemas.openxmlformats.org/officeDocument/2006/relationships/hyperlink" Target="https://www.daloopa.com/src/803092" TargetMode="External"/><Relationship Id="rId6488" Type="http://schemas.openxmlformats.org/officeDocument/2006/relationships/hyperlink" Target="https://www.daloopa.com/src/53637802" TargetMode="External"/><Relationship Id="rId7539" Type="http://schemas.openxmlformats.org/officeDocument/2006/relationships/hyperlink" Target="https://www.daloopa.com/src/752294" TargetMode="External"/><Relationship Id="rId10867" Type="http://schemas.openxmlformats.org/officeDocument/2006/relationships/hyperlink" Target="https://www.daloopa.com/src/38383918" TargetMode="External"/><Relationship Id="rId11918" Type="http://schemas.openxmlformats.org/officeDocument/2006/relationships/hyperlink" Target="https://www.daloopa.com/document/23229767" TargetMode="External"/><Relationship Id="rId13340" Type="http://schemas.openxmlformats.org/officeDocument/2006/relationships/hyperlink" Target="https://www.daloopa.com/src/45569879" TargetMode="External"/><Relationship Id="rId17961" Type="http://schemas.openxmlformats.org/officeDocument/2006/relationships/hyperlink" Target="https://www.daloopa.com/src/114145742" TargetMode="External"/><Relationship Id="rId320" Type="http://schemas.openxmlformats.org/officeDocument/2006/relationships/hyperlink" Target="https://www.daloopa.com/src/10335322" TargetMode="External"/><Relationship Id="rId2001" Type="http://schemas.openxmlformats.org/officeDocument/2006/relationships/hyperlink" Target="https://www.daloopa.com/src/38171486" TargetMode="External"/><Relationship Id="rId16563" Type="http://schemas.openxmlformats.org/officeDocument/2006/relationships/hyperlink" Target="https://www.daloopa.com/src/87385893" TargetMode="External"/><Relationship Id="rId17614" Type="http://schemas.openxmlformats.org/officeDocument/2006/relationships/hyperlink" Target="https://www.daloopa.com/src/107874874" TargetMode="External"/><Relationship Id="rId5571" Type="http://schemas.openxmlformats.org/officeDocument/2006/relationships/hyperlink" Target="https://marketplace.daloopa.com/text-fundamental?id=1033676&amp;value=8356&amp;id=1033671&amp;value=10300&amp;id=1033666&amp;value=14885&amp;id=1033656&amp;value=18851&amp;id=2750781&amp;value=23481&amp;id=14825140&amp;value=32151&amp;id=46749893&amp;value=43245&amp;id=67087946&amp;value=60324&amp;" TargetMode="External"/><Relationship Id="rId6622" Type="http://schemas.openxmlformats.org/officeDocument/2006/relationships/hyperlink" Target="https://www.daloopa.com/src/800937" TargetMode="External"/><Relationship Id="rId15165" Type="http://schemas.openxmlformats.org/officeDocument/2006/relationships/hyperlink" Target="https://www.daloopa.com/src/38430605" TargetMode="External"/><Relationship Id="rId16216" Type="http://schemas.openxmlformats.org/officeDocument/2006/relationships/hyperlink" Target="https://www.daloopa.com/src/82320533" TargetMode="External"/><Relationship Id="rId19786" Type="http://schemas.openxmlformats.org/officeDocument/2006/relationships/hyperlink" Target="https://www.daloopa.com/src/155385906" TargetMode="External"/><Relationship Id="rId4173" Type="http://schemas.openxmlformats.org/officeDocument/2006/relationships/hyperlink" Target="https://www.daloopa.com/src/4744562" TargetMode="External"/><Relationship Id="rId5224" Type="http://schemas.openxmlformats.org/officeDocument/2006/relationships/hyperlink" Target="https://www.daloopa.com/src/2623996" TargetMode="External"/><Relationship Id="rId8794" Type="http://schemas.openxmlformats.org/officeDocument/2006/relationships/hyperlink" Target="https://www.daloopa.com/src/38161521" TargetMode="External"/><Relationship Id="rId9845" Type="http://schemas.openxmlformats.org/officeDocument/2006/relationships/hyperlink" Target="https://www.daloopa.com/src/53638073" TargetMode="External"/><Relationship Id="rId11775" Type="http://schemas.openxmlformats.org/officeDocument/2006/relationships/hyperlink" Target="https://www.daloopa.com/src/1020356" TargetMode="External"/><Relationship Id="rId18388" Type="http://schemas.openxmlformats.org/officeDocument/2006/relationships/hyperlink" Target="https://www.daloopa.com/src/87512781" TargetMode="External"/><Relationship Id="rId19439" Type="http://schemas.openxmlformats.org/officeDocument/2006/relationships/hyperlink" Target="https://www.daloopa.com/src/145264199" TargetMode="External"/><Relationship Id="rId59" Type="http://schemas.openxmlformats.org/officeDocument/2006/relationships/hyperlink" Target="https://www.daloopa.com/document/204907" TargetMode="External"/><Relationship Id="rId1834" Type="http://schemas.openxmlformats.org/officeDocument/2006/relationships/hyperlink" Target="https://www.daloopa.com/src/7982414" TargetMode="External"/><Relationship Id="rId7396" Type="http://schemas.openxmlformats.org/officeDocument/2006/relationships/hyperlink" Target="https://www.daloopa.com/src/748509" TargetMode="External"/><Relationship Id="rId8447" Type="http://schemas.openxmlformats.org/officeDocument/2006/relationships/hyperlink" Target="https://www.daloopa.com/src/38384080" TargetMode="External"/><Relationship Id="rId10377" Type="http://schemas.openxmlformats.org/officeDocument/2006/relationships/hyperlink" Target="https://www.daloopa.com/src/38431759" TargetMode="External"/><Relationship Id="rId11428" Type="http://schemas.openxmlformats.org/officeDocument/2006/relationships/hyperlink" Target="https://www.daloopa.com/src/815038" TargetMode="External"/><Relationship Id="rId12826" Type="http://schemas.openxmlformats.org/officeDocument/2006/relationships/hyperlink" Target="https://www.daloopa.com/document/23465099" TargetMode="External"/><Relationship Id="rId7049" Type="http://schemas.openxmlformats.org/officeDocument/2006/relationships/hyperlink" Target="https://www.daloopa.com/src/65388680" TargetMode="External"/><Relationship Id="rId14998" Type="http://schemas.openxmlformats.org/officeDocument/2006/relationships/hyperlink" Target="https://www.daloopa.com/src/53700628" TargetMode="External"/><Relationship Id="rId19920" Type="http://schemas.openxmlformats.org/officeDocument/2006/relationships/hyperlink" Target="https://www.daloopa.com/src/155396356" TargetMode="External"/><Relationship Id="rId3659" Type="http://schemas.openxmlformats.org/officeDocument/2006/relationships/hyperlink" Target="https://www.daloopa.com/src/763330" TargetMode="External"/><Relationship Id="rId16073" Type="http://schemas.openxmlformats.org/officeDocument/2006/relationships/hyperlink" Target="https://www.daloopa.com/src/82363372" TargetMode="External"/><Relationship Id="rId17471" Type="http://schemas.openxmlformats.org/officeDocument/2006/relationships/hyperlink" Target="https://www.daloopa.com/src/107875806" TargetMode="External"/><Relationship Id="rId18522" Type="http://schemas.openxmlformats.org/officeDocument/2006/relationships/hyperlink" Target="https://www.daloopa.com/src/114175077" TargetMode="External"/><Relationship Id="rId5081" Type="http://schemas.openxmlformats.org/officeDocument/2006/relationships/hyperlink" Target="https://www.daloopa.com/src/815535" TargetMode="External"/><Relationship Id="rId6132" Type="http://schemas.openxmlformats.org/officeDocument/2006/relationships/hyperlink" Target="https://www.daloopa.com/src/38156979" TargetMode="External"/><Relationship Id="rId7530" Type="http://schemas.openxmlformats.org/officeDocument/2006/relationships/hyperlink" Target="https://www.daloopa.com/src/753951" TargetMode="External"/><Relationship Id="rId10511" Type="http://schemas.openxmlformats.org/officeDocument/2006/relationships/hyperlink" Target="https://marketplace.daloopa.com/text-fundamental?id=38432505&amp;value=1251&amp;id=38432532&amp;value=581&amp;id=38432550&amp;value=10&amp;id=38432621&amp;value=-99&amp;id=38432470&amp;value=529&amp;id=38432324&amp;value=1492&amp;id=38432286&amp;value=2386&amp;id=38432249&amp;value=3092&amp;id=38432664&amp;value=4748&amp;id=38432139&amp;value=3489&amp;id=38432112&amp;value=3925&amp;id=38432084&amp;value=4853&amp;id=38432697&amp;value=5699&amp;id=38432069&amp;value=6171&amp;id=38432031&amp;value=5505&amp;id=38432010&amp;value=3544&amp;id=38432719&amp;value=3377&amp;id=38431912&amp;value=1054&amp;id=38431884&amp;value=4140&amp;id=38431858&amp;value=8072&amp;id=38432780&amp;value=11614&amp;id=38431826&amp;value=15129&amp;id=38431797&amp;value=16114&amp;id=38431761&amp;value=14581&amp;id=38432805&amp;value=16170&amp;id=38431749&amp;value=14281&amp;id=38431718&amp;value=21292&amp;id=38431700&amp;value=18379&amp;id=38432817&amp;value=20325&amp;id=38431594&amp;value=14859&amp;id=38430997&amp;value=595&amp;id=38974305&amp;value=-8843&amp;id=46751363&amp;value=-20394&amp;id=53700657&amp;value=-29335&amp;id=58849005&amp;value=-33481&amp;id=63135991&amp;value=-28480&amp;id=67052929&amp;value=-19758&amp;" TargetMode="External"/><Relationship Id="rId17124" Type="http://schemas.openxmlformats.org/officeDocument/2006/relationships/hyperlink" Target="https://www.daloopa.com/src/102514745" TargetMode="External"/><Relationship Id="rId12683" Type="http://schemas.openxmlformats.org/officeDocument/2006/relationships/hyperlink" Target="https://www.daloopa.com/src/19766097" TargetMode="External"/><Relationship Id="rId13734" Type="http://schemas.openxmlformats.org/officeDocument/2006/relationships/hyperlink" Target="https://www.daloopa.com/src/65313880" TargetMode="External"/><Relationship Id="rId19296" Type="http://schemas.openxmlformats.org/officeDocument/2006/relationships/hyperlink" Target="https://www.daloopa.com/src/136843071" TargetMode="External"/><Relationship Id="rId1691" Type="http://schemas.openxmlformats.org/officeDocument/2006/relationships/hyperlink" Target="https://www.daloopa.com/document/23463551" TargetMode="External"/><Relationship Id="rId2742" Type="http://schemas.openxmlformats.org/officeDocument/2006/relationships/hyperlink" Target="https://www.daloopa.com/src/765615" TargetMode="External"/><Relationship Id="rId9355" Type="http://schemas.openxmlformats.org/officeDocument/2006/relationships/hyperlink" Target="https://www.daloopa.com/src/752932" TargetMode="External"/><Relationship Id="rId11285" Type="http://schemas.openxmlformats.org/officeDocument/2006/relationships/hyperlink" Target="https://www.daloopa.com/src/4744744" TargetMode="External"/><Relationship Id="rId12336" Type="http://schemas.openxmlformats.org/officeDocument/2006/relationships/hyperlink" Target="https://www.daloopa.com/src/19679071" TargetMode="External"/><Relationship Id="rId714" Type="http://schemas.openxmlformats.org/officeDocument/2006/relationships/hyperlink" Target="https://www.daloopa.com/src/762295" TargetMode="External"/><Relationship Id="rId1344" Type="http://schemas.openxmlformats.org/officeDocument/2006/relationships/hyperlink" Target="https://www.daloopa.com/src/765484" TargetMode="External"/><Relationship Id="rId5965" Type="http://schemas.openxmlformats.org/officeDocument/2006/relationships/hyperlink" Target="https://www.daloopa.com/src/20995918" TargetMode="External"/><Relationship Id="rId9008" Type="http://schemas.openxmlformats.org/officeDocument/2006/relationships/hyperlink" Target="https://www.daloopa.com/src/38162527" TargetMode="External"/><Relationship Id="rId15559" Type="http://schemas.openxmlformats.org/officeDocument/2006/relationships/hyperlink" Target="https://www.daloopa.com/src/72220182" TargetMode="External"/><Relationship Id="rId16957" Type="http://schemas.openxmlformats.org/officeDocument/2006/relationships/hyperlink" Target="https://www.daloopa.com/src/95059128" TargetMode="External"/><Relationship Id="rId19430" Type="http://schemas.openxmlformats.org/officeDocument/2006/relationships/hyperlink" Target="https://www.daloopa.com/src/145263928" TargetMode="External"/><Relationship Id="rId50" Type="http://schemas.openxmlformats.org/officeDocument/2006/relationships/hyperlink" Target="https://www.daloopa.com/document/204987" TargetMode="External"/><Relationship Id="rId4567" Type="http://schemas.openxmlformats.org/officeDocument/2006/relationships/hyperlink" Target="https://www.daloopa.com/src/58838191" TargetMode="External"/><Relationship Id="rId5618" Type="http://schemas.openxmlformats.org/officeDocument/2006/relationships/hyperlink" Target="https://www.daloopa.com/src/1033686" TargetMode="External"/><Relationship Id="rId18032" Type="http://schemas.openxmlformats.org/officeDocument/2006/relationships/hyperlink" Target="https://www.daloopa.com/src/114161689" TargetMode="External"/><Relationship Id="rId3169" Type="http://schemas.openxmlformats.org/officeDocument/2006/relationships/hyperlink" Target="https://marketplace.daloopa.com/text-fundamental?id=774133&amp;value=1396&amp;id=768214&amp;value=1364&amp;id=768080&amp;value=1532&amp;id=767932&amp;value=2344&amp;id=45569725&amp;value=6636&amp;id=767679&amp;value=1829&amp;id=766971&amp;value=1812&amp;id=767210&amp;value=2020&amp;id=766986&amp;value=3049&amp;id=45569726&amp;value=8710&amp;id=766664&amp;value=2309&amp;id=766511&amp;value=2340&amp;id=766215&amp;value=2720&amp;id=765950&amp;value=4170&amp;id=45569727&amp;value=11539&amp;id=765809&amp;value=3275&amp;id=765585&amp;value=3362&amp;id=765065&amp;value=3897&amp;id=764673&amp;value=5634&amp;id=45569728&amp;value=16168&amp;id=763987&amp;value=4383&amp;id=763834&amp;value=4568&amp;id=763442&amp;value=5401&amp;id=763176&amp;value=7368&amp;id=45569729&amp;value=21720&amp;id=762957&amp;value=6069&amp;id=762626&amp;value=5990&amp;id=762497&amp;value=6568&amp;id=762356&amp;value=9041&amp;id=45569730&amp;value=27668&amp;id=762112&amp;value=7320&amp;id=761830&amp;value=8134&amp;id=1340467&amp;value=9608&amp;id=2623647&amp;value=12884&amp;id=45569731&amp;value=37946&amp;id=4744593&amp;value=10936&amp;id=7982395&amp;value=13652&amp;id=10334545&amp;value=15063&amp;id=14719006&amp;value=21465&amp;id=45569732&amp;value=61116&amp;id=20995419&amp;value=17162&amp;id=32451369&amp;value=17747&amp;id=38384791&amp;value=18108&amp;id=46661970&amp;value=23656&amp;id=46664284&amp;value=76673&amp;id=53638511&amp;value=19560&amp;id=58838253&amp;value=19304&amp;id=63130820&amp;value=19942&amp;id=67048799&amp;value=24714&amp;id=67054488&amp;value=83520&amp;" TargetMode="External"/><Relationship Id="rId7040" Type="http://schemas.openxmlformats.org/officeDocument/2006/relationships/hyperlink" Target="https://www.daloopa.com/src/53638845" TargetMode="External"/><Relationship Id="rId10021" Type="http://schemas.openxmlformats.org/officeDocument/2006/relationships/hyperlink" Target="https://www.daloopa.com/src/752131" TargetMode="External"/><Relationship Id="rId13591" Type="http://schemas.openxmlformats.org/officeDocument/2006/relationships/hyperlink" Target="https://marketplace.daloopa.com/text-fundamental?id=66097811&amp;value=2750&amp;id=67090633&amp;value=8750&amp;" TargetMode="External"/><Relationship Id="rId14642" Type="http://schemas.openxmlformats.org/officeDocument/2006/relationships/hyperlink" Target="https://www.daloopa.com/src/38402713" TargetMode="External"/><Relationship Id="rId3650" Type="http://schemas.openxmlformats.org/officeDocument/2006/relationships/hyperlink" Target="https://www.daloopa.com/src/45569682" TargetMode="External"/><Relationship Id="rId4701" Type="http://schemas.openxmlformats.org/officeDocument/2006/relationships/hyperlink" Target="https://www.daloopa.com/document/204883" TargetMode="External"/><Relationship Id="rId12193" Type="http://schemas.openxmlformats.org/officeDocument/2006/relationships/hyperlink" Target="https://www.daloopa.com/src/19677694" TargetMode="External"/><Relationship Id="rId13244" Type="http://schemas.openxmlformats.org/officeDocument/2006/relationships/hyperlink" Target="https://www.daloopa.com/src/38438155" TargetMode="External"/><Relationship Id="rId17865" Type="http://schemas.openxmlformats.org/officeDocument/2006/relationships/hyperlink" Target="https://www.daloopa.com/src/114152918" TargetMode="External"/><Relationship Id="rId18916" Type="http://schemas.openxmlformats.org/officeDocument/2006/relationships/hyperlink" Target="https://www.daloopa.com/src/125349983" TargetMode="External"/><Relationship Id="rId571" Type="http://schemas.openxmlformats.org/officeDocument/2006/relationships/hyperlink" Target="https://www.daloopa.com/src/4744578" TargetMode="External"/><Relationship Id="rId2252" Type="http://schemas.openxmlformats.org/officeDocument/2006/relationships/hyperlink" Target="https://www.daloopa.com/src/66097639" TargetMode="External"/><Relationship Id="rId3303" Type="http://schemas.openxmlformats.org/officeDocument/2006/relationships/hyperlink" Target="https://www.daloopa.com/src/765954" TargetMode="External"/><Relationship Id="rId6873" Type="http://schemas.openxmlformats.org/officeDocument/2006/relationships/hyperlink" Target="https://www.daloopa.com/src/801382" TargetMode="External"/><Relationship Id="rId7924" Type="http://schemas.openxmlformats.org/officeDocument/2006/relationships/hyperlink" Target="https://www.daloopa.com/src/754237" TargetMode="External"/><Relationship Id="rId16467" Type="http://schemas.openxmlformats.org/officeDocument/2006/relationships/hyperlink" Target="https://www.daloopa.com/src/87387924" TargetMode="External"/><Relationship Id="rId17518" Type="http://schemas.openxmlformats.org/officeDocument/2006/relationships/hyperlink" Target="https://www.daloopa.com/src/107862626" TargetMode="External"/><Relationship Id="rId224" Type="http://schemas.openxmlformats.org/officeDocument/2006/relationships/hyperlink" Target="https://www.daloopa.com/src/802998" TargetMode="External"/><Relationship Id="rId5475" Type="http://schemas.openxmlformats.org/officeDocument/2006/relationships/hyperlink" Target="https://www.daloopa.com/src/1033256" TargetMode="External"/><Relationship Id="rId6526" Type="http://schemas.openxmlformats.org/officeDocument/2006/relationships/hyperlink" Target="https://www.daloopa.com/src/800762" TargetMode="External"/><Relationship Id="rId10905" Type="http://schemas.openxmlformats.org/officeDocument/2006/relationships/hyperlink" Target="https://www.daloopa.com/src/753681" TargetMode="External"/><Relationship Id="rId15069" Type="http://schemas.openxmlformats.org/officeDocument/2006/relationships/hyperlink" Target="https://www.daloopa.com/src/45569857" TargetMode="External"/><Relationship Id="rId4077" Type="http://schemas.openxmlformats.org/officeDocument/2006/relationships/hyperlink" Target="https://www.daloopa.com/src/45569698" TargetMode="External"/><Relationship Id="rId5128" Type="http://schemas.openxmlformats.org/officeDocument/2006/relationships/hyperlink" Target="https://www.daloopa.com/src/815473" TargetMode="External"/><Relationship Id="rId8698" Type="http://schemas.openxmlformats.org/officeDocument/2006/relationships/hyperlink" Target="https://www.daloopa.com/src/38456748" TargetMode="External"/><Relationship Id="rId9749" Type="http://schemas.openxmlformats.org/officeDocument/2006/relationships/hyperlink" Target="https://www.daloopa.com/src/46661127" TargetMode="External"/><Relationship Id="rId1738" Type="http://schemas.openxmlformats.org/officeDocument/2006/relationships/hyperlink" Target="https://www.daloopa.com/src/38171301" TargetMode="External"/><Relationship Id="rId11679" Type="http://schemas.openxmlformats.org/officeDocument/2006/relationships/hyperlink" Target="https://www.daloopa.com/src/815160" TargetMode="External"/><Relationship Id="rId14152" Type="http://schemas.openxmlformats.org/officeDocument/2006/relationships/hyperlink" Target="https://www.daloopa.com/src/19605041" TargetMode="External"/><Relationship Id="rId15550" Type="http://schemas.openxmlformats.org/officeDocument/2006/relationships/hyperlink" Target="https://www.daloopa.com/src/72220133" TargetMode="External"/><Relationship Id="rId16601" Type="http://schemas.openxmlformats.org/officeDocument/2006/relationships/hyperlink" Target="https://www.daloopa.com/src/87523393" TargetMode="External"/><Relationship Id="rId3160" Type="http://schemas.openxmlformats.org/officeDocument/2006/relationships/hyperlink" Target="https://www.daloopa.com/src/766214" TargetMode="External"/><Relationship Id="rId4211" Type="http://schemas.openxmlformats.org/officeDocument/2006/relationships/hyperlink" Target="https://www.daloopa.com/src/762240" TargetMode="External"/><Relationship Id="rId15203" Type="http://schemas.openxmlformats.org/officeDocument/2006/relationships/hyperlink" Target="https://www.daloopa.com/src/38430644" TargetMode="External"/><Relationship Id="rId18773" Type="http://schemas.openxmlformats.org/officeDocument/2006/relationships/hyperlink" Target="https://www.daloopa.com/src/125245430" TargetMode="External"/><Relationship Id="rId19824" Type="http://schemas.openxmlformats.org/officeDocument/2006/relationships/hyperlink" Target="https://www.daloopa.com/src/155380742" TargetMode="External"/><Relationship Id="rId7781" Type="http://schemas.openxmlformats.org/officeDocument/2006/relationships/hyperlink" Target="https://www.daloopa.com/src/799931" TargetMode="External"/><Relationship Id="rId8832" Type="http://schemas.openxmlformats.org/officeDocument/2006/relationships/hyperlink" Target="https://www.daloopa.com/src/20995923" TargetMode="External"/><Relationship Id="rId10762" Type="http://schemas.openxmlformats.org/officeDocument/2006/relationships/hyperlink" Target="https://www.daloopa.com/src/38433038" TargetMode="External"/><Relationship Id="rId11813" Type="http://schemas.openxmlformats.org/officeDocument/2006/relationships/hyperlink" Target="https://www.daloopa.com/src/1034938" TargetMode="External"/><Relationship Id="rId17375" Type="http://schemas.openxmlformats.org/officeDocument/2006/relationships/hyperlink" Target="https://www.daloopa.com/src/102619765" TargetMode="External"/><Relationship Id="rId18426" Type="http://schemas.openxmlformats.org/officeDocument/2006/relationships/hyperlink" Target="https://www.daloopa.com/src/114159621" TargetMode="External"/><Relationship Id="rId6036" Type="http://schemas.openxmlformats.org/officeDocument/2006/relationships/hyperlink" Target="https://www.daloopa.com/document/23463551" TargetMode="External"/><Relationship Id="rId6383" Type="http://schemas.openxmlformats.org/officeDocument/2006/relationships/hyperlink" Target="https://www.daloopa.com/src/38383773" TargetMode="External"/><Relationship Id="rId7434" Type="http://schemas.openxmlformats.org/officeDocument/2006/relationships/hyperlink" Target="https://www.daloopa.com/src/752496" TargetMode="External"/><Relationship Id="rId10415" Type="http://schemas.openxmlformats.org/officeDocument/2006/relationships/hyperlink" Target="https://www.daloopa.com/src/38429422" TargetMode="External"/><Relationship Id="rId13985" Type="http://schemas.openxmlformats.org/officeDocument/2006/relationships/hyperlink" Target="https://www.daloopa.com/src/19605702" TargetMode="External"/><Relationship Id="rId17028" Type="http://schemas.openxmlformats.org/officeDocument/2006/relationships/hyperlink" Target="https://www.daloopa.com/src/95189250" TargetMode="External"/><Relationship Id="rId2993" Type="http://schemas.openxmlformats.org/officeDocument/2006/relationships/hyperlink" Target="https://www.daloopa.com/src/768294" TargetMode="External"/><Relationship Id="rId12587" Type="http://schemas.openxmlformats.org/officeDocument/2006/relationships/hyperlink" Target="https://www.daloopa.com/src/19689562" TargetMode="External"/><Relationship Id="rId13638" Type="http://schemas.openxmlformats.org/officeDocument/2006/relationships/hyperlink" Target="https://www.daloopa.com/src/67090376" TargetMode="External"/><Relationship Id="rId965" Type="http://schemas.openxmlformats.org/officeDocument/2006/relationships/hyperlink" Target="https://www.daloopa.com/src/18436110" TargetMode="External"/><Relationship Id="rId1595" Type="http://schemas.openxmlformats.org/officeDocument/2006/relationships/hyperlink" Target="https://www.daloopa.com/src/38170452" TargetMode="External"/><Relationship Id="rId2646" Type="http://schemas.openxmlformats.org/officeDocument/2006/relationships/hyperlink" Target="https://www.daloopa.com/src/20177071" TargetMode="External"/><Relationship Id="rId9259" Type="http://schemas.openxmlformats.org/officeDocument/2006/relationships/hyperlink" Target="https://www.daloopa.com/src/750773" TargetMode="External"/><Relationship Id="rId11189" Type="http://schemas.openxmlformats.org/officeDocument/2006/relationships/hyperlink" Target="https://www.daloopa.com/src/815098" TargetMode="External"/><Relationship Id="rId15060" Type="http://schemas.openxmlformats.org/officeDocument/2006/relationships/hyperlink" Target="https://www.daloopa.com/src/38428542" TargetMode="External"/><Relationship Id="rId16111" Type="http://schemas.openxmlformats.org/officeDocument/2006/relationships/hyperlink" Target="https://www.daloopa.com/src/82323098" TargetMode="External"/><Relationship Id="rId618" Type="http://schemas.openxmlformats.org/officeDocument/2006/relationships/hyperlink" Target="https://www.daloopa.com/src/63130922" TargetMode="External"/><Relationship Id="rId1248" Type="http://schemas.openxmlformats.org/officeDocument/2006/relationships/hyperlink" Target="https://www.daloopa.com/src/46661550" TargetMode="External"/><Relationship Id="rId5869" Type="http://schemas.openxmlformats.org/officeDocument/2006/relationships/hyperlink" Target="https://www.daloopa.com/src/38157934" TargetMode="External"/><Relationship Id="rId18283" Type="http://schemas.openxmlformats.org/officeDocument/2006/relationships/hyperlink" Target="https://www.daloopa.com/src/87423659" TargetMode="External"/><Relationship Id="rId19681" Type="http://schemas.openxmlformats.org/officeDocument/2006/relationships/hyperlink" Target="https://www.daloopa.com/src/155380669" TargetMode="External"/><Relationship Id="rId7291" Type="http://schemas.openxmlformats.org/officeDocument/2006/relationships/hyperlink" Target="https://marketplace.daloopa.com/text-fundamental?id=38461550&amp;value=6.7&amp;id=38459456&amp;value=1.7&amp;id=38459426&amp;value=1.8&amp;id=38459376&amp;value=1.9&amp;id=66602849&amp;value=2.3999999999999995&amp;id=38460099&amp;value=7.8&amp;id=38458983&amp;value=2.4&amp;id=38458922&amp;value=2.8&amp;id=38458803&amp;value=2.8&amp;id=66602850&amp;value=3.000000000000001&amp;id=38460139&amp;value=11&amp;id=38458737&amp;value=3&amp;id=38458614&amp;value=3.1&amp;id=38977669&amp;value=3.3&amp;id=66602851&amp;value=3.6000000000000014&amp;id=46751905&amp;value=13&amp;id=53700851&amp;value=3.5&amp;id=58886556&amp;value=3.7&amp;id=63184674&amp;value=4.2&amp;id=67095225&amp;value=5.200000000000001&amp;id=67085211&amp;value=16.6&amp;" TargetMode="External"/><Relationship Id="rId8342" Type="http://schemas.openxmlformats.org/officeDocument/2006/relationships/hyperlink" Target="https://www.daloopa.com/src/32451166" TargetMode="External"/><Relationship Id="rId9740" Type="http://schemas.openxmlformats.org/officeDocument/2006/relationships/hyperlink" Target="https://www.daloopa.com/src/46664782" TargetMode="External"/><Relationship Id="rId11670" Type="http://schemas.openxmlformats.org/officeDocument/2006/relationships/hyperlink" Target="https://www.daloopa.com/src/815103" TargetMode="External"/><Relationship Id="rId12721" Type="http://schemas.openxmlformats.org/officeDocument/2006/relationships/hyperlink" Target="https://www.daloopa.com/src/19766388" TargetMode="External"/><Relationship Id="rId19334" Type="http://schemas.openxmlformats.org/officeDocument/2006/relationships/hyperlink" Target="https://www.daloopa.com/src/145263994" TargetMode="External"/><Relationship Id="rId10272" Type="http://schemas.openxmlformats.org/officeDocument/2006/relationships/hyperlink" Target="https://www.daloopa.com/src/4797909" TargetMode="External"/><Relationship Id="rId11323" Type="http://schemas.openxmlformats.org/officeDocument/2006/relationships/hyperlink" Target="https://www.daloopa.com/src/10335406" TargetMode="External"/><Relationship Id="rId14893" Type="http://schemas.openxmlformats.org/officeDocument/2006/relationships/hyperlink" Target="https://www.daloopa.com/src/38422900" TargetMode="External"/><Relationship Id="rId15944" Type="http://schemas.openxmlformats.org/officeDocument/2006/relationships/hyperlink" Target="https://www.daloopa.com/src/78903501" TargetMode="External"/><Relationship Id="rId4952" Type="http://schemas.openxmlformats.org/officeDocument/2006/relationships/hyperlink" Target="https://www.daloopa.com/src/815588" TargetMode="External"/><Relationship Id="rId13495" Type="http://schemas.openxmlformats.org/officeDocument/2006/relationships/hyperlink" Target="https://www.daloopa.com/src/65312824" TargetMode="External"/><Relationship Id="rId14546" Type="http://schemas.openxmlformats.org/officeDocument/2006/relationships/hyperlink" Target="https://www.daloopa.com/src/38402849" TargetMode="External"/><Relationship Id="rId3554" Type="http://schemas.openxmlformats.org/officeDocument/2006/relationships/hyperlink" Target="https://www.daloopa.com/src/761966" TargetMode="External"/><Relationship Id="rId4605" Type="http://schemas.openxmlformats.org/officeDocument/2006/relationships/hyperlink" Target="https://www.daloopa.com/document/23463551" TargetMode="External"/><Relationship Id="rId12097" Type="http://schemas.openxmlformats.org/officeDocument/2006/relationships/hyperlink" Target="https://www.daloopa.com/src/19676681" TargetMode="External"/><Relationship Id="rId13148" Type="http://schemas.openxmlformats.org/officeDocument/2006/relationships/hyperlink" Target="https://www.daloopa.com/src/38436215" TargetMode="External"/><Relationship Id="rId17769" Type="http://schemas.openxmlformats.org/officeDocument/2006/relationships/hyperlink" Target="https://www.daloopa.com/src/114167039" TargetMode="External"/><Relationship Id="rId475" Type="http://schemas.openxmlformats.org/officeDocument/2006/relationships/hyperlink" Target="https://www.daloopa.com/document/23463551" TargetMode="External"/><Relationship Id="rId2156" Type="http://schemas.openxmlformats.org/officeDocument/2006/relationships/hyperlink" Target="https://www.daloopa.com/src/66097010" TargetMode="External"/><Relationship Id="rId3207" Type="http://schemas.openxmlformats.org/officeDocument/2006/relationships/hyperlink" Target="https://www.daloopa.com/src/53638511" TargetMode="External"/><Relationship Id="rId6777" Type="http://schemas.openxmlformats.org/officeDocument/2006/relationships/hyperlink" Target="https://www.daloopa.com/src/801302" TargetMode="External"/><Relationship Id="rId7828" Type="http://schemas.openxmlformats.org/officeDocument/2006/relationships/hyperlink" Target="https://www.daloopa.com/src/800074" TargetMode="External"/><Relationship Id="rId19191" Type="http://schemas.openxmlformats.org/officeDocument/2006/relationships/hyperlink" Target="https://www.daloopa.com/src/136734076" TargetMode="External"/><Relationship Id="rId20017" Type="http://schemas.openxmlformats.org/officeDocument/2006/relationships/hyperlink" Target="https://www.daloopa.com/src/155387725" TargetMode="External"/><Relationship Id="rId128" Type="http://schemas.openxmlformats.org/officeDocument/2006/relationships/hyperlink" Target="https://www.daloopa.com/src/802884" TargetMode="External"/><Relationship Id="rId5379" Type="http://schemas.openxmlformats.org/officeDocument/2006/relationships/hyperlink" Target="https://www.daloopa.com/src/53638786" TargetMode="External"/><Relationship Id="rId9250" Type="http://schemas.openxmlformats.org/officeDocument/2006/relationships/hyperlink" Target="https://www.daloopa.com/src/753380" TargetMode="External"/><Relationship Id="rId10809" Type="http://schemas.openxmlformats.org/officeDocument/2006/relationships/hyperlink" Target="https://www.daloopa.com/src/1340393" TargetMode="External"/><Relationship Id="rId11180" Type="http://schemas.openxmlformats.org/officeDocument/2006/relationships/hyperlink" Target="https://www.daloopa.com/src/815207" TargetMode="External"/><Relationship Id="rId12231" Type="http://schemas.openxmlformats.org/officeDocument/2006/relationships/hyperlink" Target="https://www.daloopa.com/src/19676972" TargetMode="External"/><Relationship Id="rId16852" Type="http://schemas.openxmlformats.org/officeDocument/2006/relationships/hyperlink" Target="https://www.daloopa.com/src/95070612" TargetMode="External"/><Relationship Id="rId17903" Type="http://schemas.openxmlformats.org/officeDocument/2006/relationships/hyperlink" Target="https://www.daloopa.com/src/114274732" TargetMode="External"/><Relationship Id="rId1989" Type="http://schemas.openxmlformats.org/officeDocument/2006/relationships/hyperlink" Target="https://www.daloopa.com/src/14719025" TargetMode="External"/><Relationship Id="rId5860" Type="http://schemas.openxmlformats.org/officeDocument/2006/relationships/hyperlink" Target="https://www.daloopa.com/src/14718898" TargetMode="External"/><Relationship Id="rId6911" Type="http://schemas.openxmlformats.org/officeDocument/2006/relationships/hyperlink" Target="https://www.daloopa.com/src/38159229" TargetMode="External"/><Relationship Id="rId15454" Type="http://schemas.openxmlformats.org/officeDocument/2006/relationships/hyperlink" Target="https://www.daloopa.com/src/72222895" TargetMode="External"/><Relationship Id="rId16505" Type="http://schemas.openxmlformats.org/officeDocument/2006/relationships/hyperlink" Target="https://www.daloopa.com/src/87511798" TargetMode="External"/><Relationship Id="rId3064" Type="http://schemas.openxmlformats.org/officeDocument/2006/relationships/hyperlink" Target="https://www.daloopa.com/src/768318" TargetMode="External"/><Relationship Id="rId4462" Type="http://schemas.openxmlformats.org/officeDocument/2006/relationships/hyperlink" Target="https://www.daloopa.com/src/45569709" TargetMode="External"/><Relationship Id="rId5513" Type="http://schemas.openxmlformats.org/officeDocument/2006/relationships/hyperlink" Target="https://www.daloopa.com/src/46749841" TargetMode="External"/><Relationship Id="rId14056" Type="http://schemas.openxmlformats.org/officeDocument/2006/relationships/hyperlink" Target="https://www.daloopa.com/src/19608710" TargetMode="External"/><Relationship Id="rId15107" Type="http://schemas.openxmlformats.org/officeDocument/2006/relationships/hyperlink" Target="https://www.daloopa.com/src/38423049" TargetMode="External"/><Relationship Id="rId18677" Type="http://schemas.openxmlformats.org/officeDocument/2006/relationships/hyperlink" Target="https://www.daloopa.com/src/125266729" TargetMode="External"/><Relationship Id="rId19728" Type="http://schemas.openxmlformats.org/officeDocument/2006/relationships/hyperlink" Target="https://www.daloopa.com/src/155380843" TargetMode="External"/><Relationship Id="rId4115" Type="http://schemas.openxmlformats.org/officeDocument/2006/relationships/hyperlink" Target="https://marketplace.daloopa.com/text-fundamental?id=765918&amp;value=0.65&amp;id=810743&amp;value=-0.27&amp;id=810735&amp;value=-0.08&amp;id=810727&amp;value=1.71&amp;id=810718&amp;value=3.54&amp;id=763929&amp;value=2.72&amp;id=763677&amp;value=3.93&amp;id=763371&amp;value=0.71&amp;id=763097&amp;value=0.93&amp;id=762920&amp;value=0.44&amp;id=762565&amp;value=0.2&amp;id=762447&amp;value=-0.54&amp;id=762257&amp;value=-0.24&amp;id=762238&amp;value=-0.92&amp;id=762220&amp;value=0.15&amp;id=1340436&amp;value=-0.08&amp;id=2623606&amp;value=-0.05&amp;id=4744561&amp;value=3.38&amp;id=20995428&amp;value=3.47&amp;id=32451399&amp;value=-0.53&amp;id=38384813&amp;value=-3.3&amp;id=46662007&amp;value=-5.33&amp;id=53638541&amp;value=-1.96&amp;id=58838282&amp;value=-5.26&amp;id=63130829&amp;value=1.47&amp;id=67048899&amp;value=0.17&amp;" TargetMode="External"/><Relationship Id="rId7685" Type="http://schemas.openxmlformats.org/officeDocument/2006/relationships/hyperlink" Target="https://www.daloopa.com/src/46661176" TargetMode="External"/><Relationship Id="rId8736" Type="http://schemas.openxmlformats.org/officeDocument/2006/relationships/hyperlink" Target="https://www.daloopa.com/src/38465331" TargetMode="External"/><Relationship Id="rId10666" Type="http://schemas.openxmlformats.org/officeDocument/2006/relationships/hyperlink" Target="https://www.daloopa.com/src/38433035" TargetMode="External"/><Relationship Id="rId11717" Type="http://schemas.openxmlformats.org/officeDocument/2006/relationships/hyperlink" Target="https://www.daloopa.com/src/2750830" TargetMode="External"/><Relationship Id="rId17279" Type="http://schemas.openxmlformats.org/officeDocument/2006/relationships/hyperlink" Target="https://www.daloopa.com/src/102524755" TargetMode="External"/><Relationship Id="rId6287" Type="http://schemas.openxmlformats.org/officeDocument/2006/relationships/hyperlink" Target="https://www.daloopa.com/src/38157478" TargetMode="External"/><Relationship Id="rId7338" Type="http://schemas.openxmlformats.org/officeDocument/2006/relationships/hyperlink" Target="https://marketplace.daloopa.com/text-fundamental?id=19667259&amp;value=168&amp;id=19667165&amp;value=181&amp;id=19666995&amp;value=228&amp;id=19666920&amp;value=287&amp;id=19666842&amp;value=366&amp;id=19666767&amp;value=475&amp;id=19666679&amp;value=565&amp;id=19666530&amp;value=509&amp;id=46758456&amp;value=512&amp;" TargetMode="External"/><Relationship Id="rId10319" Type="http://schemas.openxmlformats.org/officeDocument/2006/relationships/hyperlink" Target="https://www.daloopa.com/src/38432248" TargetMode="External"/><Relationship Id="rId2897" Type="http://schemas.openxmlformats.org/officeDocument/2006/relationships/hyperlink" Target="https://www.daloopa.com/document/204883" TargetMode="External"/><Relationship Id="rId3948" Type="http://schemas.openxmlformats.org/officeDocument/2006/relationships/hyperlink" Target="https://www.daloopa.com/document/23463551" TargetMode="External"/><Relationship Id="rId13889" Type="http://schemas.openxmlformats.org/officeDocument/2006/relationships/hyperlink" Target="https://www.daloopa.com/src/67093345" TargetMode="External"/><Relationship Id="rId16362" Type="http://schemas.openxmlformats.org/officeDocument/2006/relationships/hyperlink" Target="https://www.daloopa.com/src/82365802" TargetMode="External"/><Relationship Id="rId17760" Type="http://schemas.openxmlformats.org/officeDocument/2006/relationships/hyperlink" Target="https://www.daloopa.com/src/107917277" TargetMode="External"/><Relationship Id="rId18811" Type="http://schemas.openxmlformats.org/officeDocument/2006/relationships/hyperlink" Target="https://www.daloopa.com/src/125243631" TargetMode="External"/><Relationship Id="rId869" Type="http://schemas.openxmlformats.org/officeDocument/2006/relationships/hyperlink" Target="https://www.daloopa.com/src/18436951" TargetMode="External"/><Relationship Id="rId1499" Type="http://schemas.openxmlformats.org/officeDocument/2006/relationships/hyperlink" Target="https://www.daloopa.com/document/23463551" TargetMode="External"/><Relationship Id="rId5370" Type="http://schemas.openxmlformats.org/officeDocument/2006/relationships/hyperlink" Target="https://www.daloopa.com/src/2623999" TargetMode="External"/><Relationship Id="rId6421" Type="http://schemas.openxmlformats.org/officeDocument/2006/relationships/hyperlink" Target="https://www.daloopa.com/src/800801" TargetMode="External"/><Relationship Id="rId10800" Type="http://schemas.openxmlformats.org/officeDocument/2006/relationships/hyperlink" Target="https://www.daloopa.com/src/750625" TargetMode="External"/><Relationship Id="rId16015" Type="http://schemas.openxmlformats.org/officeDocument/2006/relationships/hyperlink" Target="https://www.daloopa.com/src/78962389" TargetMode="External"/><Relationship Id="rId17413" Type="http://schemas.openxmlformats.org/officeDocument/2006/relationships/hyperlink" Target="https://www.daloopa.com/src/102522083" TargetMode="External"/><Relationship Id="rId5023" Type="http://schemas.openxmlformats.org/officeDocument/2006/relationships/hyperlink" Target="https://www.daloopa.com/src/58838428" TargetMode="External"/><Relationship Id="rId9991" Type="http://schemas.openxmlformats.org/officeDocument/2006/relationships/hyperlink" Target="https://www.daloopa.com/src/38383854" TargetMode="External"/><Relationship Id="rId12972" Type="http://schemas.openxmlformats.org/officeDocument/2006/relationships/hyperlink" Target="https://www.daloopa.com/src/38442215" TargetMode="External"/><Relationship Id="rId19585" Type="http://schemas.openxmlformats.org/officeDocument/2006/relationships/hyperlink" Target="https://www.daloopa.com/src/145409655" TargetMode="External"/><Relationship Id="rId1980" Type="http://schemas.openxmlformats.org/officeDocument/2006/relationships/hyperlink" Target="https://www.daloopa.com/src/794938" TargetMode="External"/><Relationship Id="rId7195" Type="http://schemas.openxmlformats.org/officeDocument/2006/relationships/hyperlink" Target="https://www.daloopa.com/src/46662377" TargetMode="External"/><Relationship Id="rId8246" Type="http://schemas.openxmlformats.org/officeDocument/2006/relationships/hyperlink" Target="https://www.daloopa.com/src/800286" TargetMode="External"/><Relationship Id="rId8593" Type="http://schemas.openxmlformats.org/officeDocument/2006/relationships/hyperlink" Target="https://www.daloopa.com/src/767726" TargetMode="External"/><Relationship Id="rId9644" Type="http://schemas.openxmlformats.org/officeDocument/2006/relationships/hyperlink" Target="https://www.daloopa.com/src/20995939" TargetMode="External"/><Relationship Id="rId11574" Type="http://schemas.openxmlformats.org/officeDocument/2006/relationships/hyperlink" Target="https://www.daloopa.com/src/814919" TargetMode="External"/><Relationship Id="rId12625" Type="http://schemas.openxmlformats.org/officeDocument/2006/relationships/hyperlink" Target="https://www.daloopa.com/src/19694955" TargetMode="External"/><Relationship Id="rId18187" Type="http://schemas.openxmlformats.org/officeDocument/2006/relationships/hyperlink" Target="https://www.daloopa.com/src/87501424" TargetMode="External"/><Relationship Id="rId19238" Type="http://schemas.openxmlformats.org/officeDocument/2006/relationships/hyperlink" Target="https://www.daloopa.com/src/136843115" TargetMode="External"/><Relationship Id="rId1633" Type="http://schemas.openxmlformats.org/officeDocument/2006/relationships/hyperlink" Target="https://www.daloopa.com/src/38170319" TargetMode="External"/><Relationship Id="rId10176" Type="http://schemas.openxmlformats.org/officeDocument/2006/relationships/hyperlink" Target="https://www.daloopa.com/src/752443" TargetMode="External"/><Relationship Id="rId11227" Type="http://schemas.openxmlformats.org/officeDocument/2006/relationships/hyperlink" Target="https://www.daloopa.com/src/815158" TargetMode="External"/><Relationship Id="rId14797" Type="http://schemas.openxmlformats.org/officeDocument/2006/relationships/hyperlink" Target="https://www.daloopa.com/src/38429560" TargetMode="External"/><Relationship Id="rId15848" Type="http://schemas.openxmlformats.org/officeDocument/2006/relationships/hyperlink" Target="https://www.daloopa.com/src/78898285" TargetMode="External"/><Relationship Id="rId4856" Type="http://schemas.openxmlformats.org/officeDocument/2006/relationships/hyperlink" Target="https://www.daloopa.com/src/38385326" TargetMode="External"/><Relationship Id="rId5907" Type="http://schemas.openxmlformats.org/officeDocument/2006/relationships/hyperlink" Target="https://www.daloopa.com/src/1340305" TargetMode="External"/><Relationship Id="rId13399" Type="http://schemas.openxmlformats.org/officeDocument/2006/relationships/hyperlink" Target="https://www.daloopa.com/src/67090532" TargetMode="External"/><Relationship Id="rId17270" Type="http://schemas.openxmlformats.org/officeDocument/2006/relationships/hyperlink" Target="https://www.daloopa.com/src/102612456" TargetMode="External"/><Relationship Id="rId18321" Type="http://schemas.openxmlformats.org/officeDocument/2006/relationships/hyperlink" Target="https://www.daloopa.com/src/87393425" TargetMode="External"/><Relationship Id="rId3458" Type="http://schemas.openxmlformats.org/officeDocument/2006/relationships/hyperlink" Target="https://www.daloopa.com/src/762424" TargetMode="External"/><Relationship Id="rId4509" Type="http://schemas.openxmlformats.org/officeDocument/2006/relationships/hyperlink" Target="https://www.daloopa.com/src/810876" TargetMode="External"/><Relationship Id="rId10310" Type="http://schemas.openxmlformats.org/officeDocument/2006/relationships/hyperlink" Target="https://www.daloopa.com/src/38430196" TargetMode="External"/><Relationship Id="rId379" Type="http://schemas.openxmlformats.org/officeDocument/2006/relationships/hyperlink" Target="https://www.daloopa.com/src/32451792" TargetMode="External"/><Relationship Id="rId13880" Type="http://schemas.openxmlformats.org/officeDocument/2006/relationships/hyperlink" Target="https://www.daloopa.com/src/67093597" TargetMode="External"/><Relationship Id="rId14931" Type="http://schemas.openxmlformats.org/officeDocument/2006/relationships/hyperlink" Target="https://www.daloopa.com/src/38422960" TargetMode="External"/><Relationship Id="rId19095" Type="http://schemas.openxmlformats.org/officeDocument/2006/relationships/hyperlink" Target="https://www.daloopa.com/src/136726224" TargetMode="External"/><Relationship Id="rId1490" Type="http://schemas.openxmlformats.org/officeDocument/2006/relationships/hyperlink" Target="https://www.daloopa.com/src/38169790" TargetMode="External"/><Relationship Id="rId9154" Type="http://schemas.openxmlformats.org/officeDocument/2006/relationships/hyperlink" Target="https://www.daloopa.com/src/751674" TargetMode="External"/><Relationship Id="rId11084" Type="http://schemas.openxmlformats.org/officeDocument/2006/relationships/hyperlink" Target="https://www.daloopa.com/src/46664812" TargetMode="External"/><Relationship Id="rId12482" Type="http://schemas.openxmlformats.org/officeDocument/2006/relationships/hyperlink" Target="https://www.daloopa.com/src/67089465" TargetMode="External"/><Relationship Id="rId13533" Type="http://schemas.openxmlformats.org/officeDocument/2006/relationships/hyperlink" Target="https://marketplace.daloopa.com/text-fundamental?id=65313130&amp;value=422&amp;id=65313064&amp;value=466&amp;id=65313019&amp;value=464&amp;id=65312991&amp;value=462&amp;id=67090410&amp;value=464&amp;" TargetMode="External"/><Relationship Id="rId860" Type="http://schemas.openxmlformats.org/officeDocument/2006/relationships/hyperlink" Target="https://www.daloopa.com/src/45569595" TargetMode="External"/><Relationship Id="rId1143" Type="http://schemas.openxmlformats.org/officeDocument/2006/relationships/hyperlink" Target="https://www.daloopa.com/src/38461572" TargetMode="External"/><Relationship Id="rId2541" Type="http://schemas.openxmlformats.org/officeDocument/2006/relationships/hyperlink" Target="https://www.daloopa.com/src/20996046" TargetMode="External"/><Relationship Id="rId12135" Type="http://schemas.openxmlformats.org/officeDocument/2006/relationships/hyperlink" Target="https://www.daloopa.com/src/19677515" TargetMode="External"/><Relationship Id="rId16756" Type="http://schemas.openxmlformats.org/officeDocument/2006/relationships/hyperlink" Target="https://www.daloopa.com/src/87513196" TargetMode="External"/><Relationship Id="rId17807" Type="http://schemas.openxmlformats.org/officeDocument/2006/relationships/hyperlink" Target="https://www.daloopa.com/src/114156283" TargetMode="External"/><Relationship Id="rId513" Type="http://schemas.openxmlformats.org/officeDocument/2006/relationships/hyperlink" Target="https://www.daloopa.com/src/761735" TargetMode="External"/><Relationship Id="rId5764" Type="http://schemas.openxmlformats.org/officeDocument/2006/relationships/hyperlink" Target="https://www.daloopa.com/document/23465099" TargetMode="External"/><Relationship Id="rId6815" Type="http://schemas.openxmlformats.org/officeDocument/2006/relationships/hyperlink" Target="https://www.daloopa.com/src/801331" TargetMode="External"/><Relationship Id="rId15358" Type="http://schemas.openxmlformats.org/officeDocument/2006/relationships/hyperlink" Target="https://www.daloopa.com/src/38433774" TargetMode="External"/><Relationship Id="rId16409" Type="http://schemas.openxmlformats.org/officeDocument/2006/relationships/hyperlink" Target="https://www.daloopa.com/src/87386485" TargetMode="External"/><Relationship Id="rId19979" Type="http://schemas.openxmlformats.org/officeDocument/2006/relationships/hyperlink" Target="https://www.daloopa.com/src/155380920" TargetMode="External"/><Relationship Id="rId4366" Type="http://schemas.openxmlformats.org/officeDocument/2006/relationships/hyperlink" Target="https://www.daloopa.com/src/763386" TargetMode="External"/><Relationship Id="rId5417" Type="http://schemas.openxmlformats.org/officeDocument/2006/relationships/hyperlink" Target="https://www.daloopa.com/src/20995587" TargetMode="External"/><Relationship Id="rId8987" Type="http://schemas.openxmlformats.org/officeDocument/2006/relationships/hyperlink" Target="https://www.daloopa.com/src/749859" TargetMode="External"/><Relationship Id="rId4019" Type="http://schemas.openxmlformats.org/officeDocument/2006/relationships/hyperlink" Target="https://www.daloopa.com/src/810789" TargetMode="External"/><Relationship Id="rId7589" Type="http://schemas.openxmlformats.org/officeDocument/2006/relationships/hyperlink" Target="https://www.daloopa.com/src/753596" TargetMode="External"/><Relationship Id="rId11968" Type="http://schemas.openxmlformats.org/officeDocument/2006/relationships/hyperlink" Target="https://www.daloopa.com/src/58884913" TargetMode="External"/><Relationship Id="rId13390" Type="http://schemas.openxmlformats.org/officeDocument/2006/relationships/hyperlink" Target="https://www.daloopa.com/src/65311894" TargetMode="External"/><Relationship Id="rId14441" Type="http://schemas.openxmlformats.org/officeDocument/2006/relationships/hyperlink" Target="https://www.daloopa.com/src/19629701" TargetMode="External"/><Relationship Id="rId4500" Type="http://schemas.openxmlformats.org/officeDocument/2006/relationships/hyperlink" Target="https://www.daloopa.com/src/66602839" TargetMode="External"/><Relationship Id="rId13043" Type="http://schemas.openxmlformats.org/officeDocument/2006/relationships/hyperlink" Target="https://www.daloopa.com/src/38442216" TargetMode="External"/><Relationship Id="rId370" Type="http://schemas.openxmlformats.org/officeDocument/2006/relationships/hyperlink" Target="https://www.daloopa.com/src/63128833" TargetMode="External"/><Relationship Id="rId2051" Type="http://schemas.openxmlformats.org/officeDocument/2006/relationships/hyperlink" Target="https://www.daloopa.com/src/38171602" TargetMode="External"/><Relationship Id="rId3102" Type="http://schemas.openxmlformats.org/officeDocument/2006/relationships/hyperlink" Target="https://www.daloopa.com/src/767141" TargetMode="External"/><Relationship Id="rId17664" Type="http://schemas.openxmlformats.org/officeDocument/2006/relationships/hyperlink" Target="https://www.daloopa.com/src/107869304" TargetMode="External"/><Relationship Id="rId18715" Type="http://schemas.openxmlformats.org/officeDocument/2006/relationships/hyperlink" Target="https://www.daloopa.com/src/125257872" TargetMode="External"/><Relationship Id="rId5274" Type="http://schemas.openxmlformats.org/officeDocument/2006/relationships/hyperlink" Target="https://www.daloopa.com/src/46662287" TargetMode="External"/><Relationship Id="rId6325" Type="http://schemas.openxmlformats.org/officeDocument/2006/relationships/hyperlink" Target="https://www.daloopa.com/src/4744385" TargetMode="External"/><Relationship Id="rId6672" Type="http://schemas.openxmlformats.org/officeDocument/2006/relationships/hyperlink" Target="https://www.daloopa.com/src/800976" TargetMode="External"/><Relationship Id="rId7723" Type="http://schemas.openxmlformats.org/officeDocument/2006/relationships/hyperlink" Target="https://www.daloopa.com/src/800004" TargetMode="External"/><Relationship Id="rId10704" Type="http://schemas.openxmlformats.org/officeDocument/2006/relationships/hyperlink" Target="https://www.daloopa.com/document/23464791" TargetMode="External"/><Relationship Id="rId16266" Type="http://schemas.openxmlformats.org/officeDocument/2006/relationships/hyperlink" Target="https://www.daloopa.com/src/82323341" TargetMode="External"/><Relationship Id="rId17317" Type="http://schemas.openxmlformats.org/officeDocument/2006/relationships/hyperlink" Target="https://www.daloopa.com/src/102527605" TargetMode="External"/><Relationship Id="rId9895" Type="http://schemas.openxmlformats.org/officeDocument/2006/relationships/hyperlink" Target="https://www.daloopa.com/src/751721" TargetMode="External"/><Relationship Id="rId12876" Type="http://schemas.openxmlformats.org/officeDocument/2006/relationships/hyperlink" Target="https://www.daloopa.com/src/46751630" TargetMode="External"/><Relationship Id="rId13927" Type="http://schemas.openxmlformats.org/officeDocument/2006/relationships/hyperlink" Target="https://www.daloopa.com/document/23465099" TargetMode="External"/><Relationship Id="rId19489" Type="http://schemas.openxmlformats.org/officeDocument/2006/relationships/hyperlink" Target="https://www.daloopa.com/src/145264451" TargetMode="External"/><Relationship Id="rId1884" Type="http://schemas.openxmlformats.org/officeDocument/2006/relationships/hyperlink" Target="https://www.daloopa.com/src/2623512" TargetMode="External"/><Relationship Id="rId2935" Type="http://schemas.openxmlformats.org/officeDocument/2006/relationships/hyperlink" Target="https://www.daloopa.com/src/768291" TargetMode="External"/><Relationship Id="rId8497" Type="http://schemas.openxmlformats.org/officeDocument/2006/relationships/hyperlink" Target="https://www.daloopa.com/src/20995163" TargetMode="External"/><Relationship Id="rId9548" Type="http://schemas.openxmlformats.org/officeDocument/2006/relationships/hyperlink" Target="https://www.daloopa.com/src/749382" TargetMode="External"/><Relationship Id="rId11478" Type="http://schemas.openxmlformats.org/officeDocument/2006/relationships/hyperlink" Target="https://www.daloopa.com/src/814927" TargetMode="External"/><Relationship Id="rId12529" Type="http://schemas.openxmlformats.org/officeDocument/2006/relationships/hyperlink" Target="https://www.daloopa.com/document/23465099" TargetMode="External"/><Relationship Id="rId16400" Type="http://schemas.openxmlformats.org/officeDocument/2006/relationships/hyperlink" Target="https://www.daloopa.com/src/87524406" TargetMode="External"/><Relationship Id="rId907" Type="http://schemas.openxmlformats.org/officeDocument/2006/relationships/hyperlink" Target="https://www.daloopa.com/src/67086556" TargetMode="External"/><Relationship Id="rId1537" Type="http://schemas.openxmlformats.org/officeDocument/2006/relationships/hyperlink" Target="https://www.daloopa.com/src/14718954" TargetMode="External"/><Relationship Id="rId7099" Type="http://schemas.openxmlformats.org/officeDocument/2006/relationships/hyperlink" Target="https://www.daloopa.com/src/65388690" TargetMode="External"/><Relationship Id="rId15002" Type="http://schemas.openxmlformats.org/officeDocument/2006/relationships/hyperlink" Target="https://www.daloopa.com/src/38428256" TargetMode="External"/><Relationship Id="rId18572" Type="http://schemas.openxmlformats.org/officeDocument/2006/relationships/hyperlink" Target="https://www.daloopa.com/src/114296536" TargetMode="External"/><Relationship Id="rId19970" Type="http://schemas.openxmlformats.org/officeDocument/2006/relationships/hyperlink" Target="https://www.daloopa.com/src/155380910" TargetMode="External"/><Relationship Id="rId4010" Type="http://schemas.openxmlformats.org/officeDocument/2006/relationships/hyperlink" Target="https://marketplace.daloopa.com/text-fundamental?id=810791&amp;value=0.002&amp;id=810787&amp;value=0.009000000000000001&amp;id=810783&amp;value=-0.031&amp;id=810778&amp;value=-0.018000000000000002&amp;" TargetMode="External"/><Relationship Id="rId7580" Type="http://schemas.openxmlformats.org/officeDocument/2006/relationships/hyperlink" Target="https://www.daloopa.com/src/754229" TargetMode="External"/><Relationship Id="rId8631" Type="http://schemas.openxmlformats.org/officeDocument/2006/relationships/hyperlink" Target="https://www.daloopa.com/src/768132" TargetMode="External"/><Relationship Id="rId17174" Type="http://schemas.openxmlformats.org/officeDocument/2006/relationships/hyperlink" Target="https://www.daloopa.com/src/102513226" TargetMode="External"/><Relationship Id="rId18225" Type="http://schemas.openxmlformats.org/officeDocument/2006/relationships/hyperlink" Target="https://www.daloopa.com/src/87423347" TargetMode="External"/><Relationship Id="rId19623" Type="http://schemas.openxmlformats.org/officeDocument/2006/relationships/hyperlink" Target="https://www.daloopa.com/src/145409575" TargetMode="External"/><Relationship Id="rId6182" Type="http://schemas.openxmlformats.org/officeDocument/2006/relationships/hyperlink" Target="https://www.daloopa.com/src/38157741" TargetMode="External"/><Relationship Id="rId7233" Type="http://schemas.openxmlformats.org/officeDocument/2006/relationships/hyperlink" Target="https://www.daloopa.com/src/1096682" TargetMode="External"/><Relationship Id="rId10561" Type="http://schemas.openxmlformats.org/officeDocument/2006/relationships/hyperlink" Target="https://www.daloopa.com/src/38433760" TargetMode="External"/><Relationship Id="rId11612" Type="http://schemas.openxmlformats.org/officeDocument/2006/relationships/hyperlink" Target="https://www.daloopa.com/src/815022" TargetMode="External"/><Relationship Id="rId10214" Type="http://schemas.openxmlformats.org/officeDocument/2006/relationships/hyperlink" Target="https://www.daloopa.com/src/67052059" TargetMode="External"/><Relationship Id="rId13784" Type="http://schemas.openxmlformats.org/officeDocument/2006/relationships/hyperlink" Target="https://www.daloopa.com/src/65313712" TargetMode="External"/><Relationship Id="rId14835" Type="http://schemas.openxmlformats.org/officeDocument/2006/relationships/hyperlink" Target="https://www.daloopa.com/src/38429614" TargetMode="External"/><Relationship Id="rId2792" Type="http://schemas.openxmlformats.org/officeDocument/2006/relationships/hyperlink" Target="https://www.daloopa.com/src/767591" TargetMode="External"/><Relationship Id="rId3843" Type="http://schemas.openxmlformats.org/officeDocument/2006/relationships/hyperlink" Target="https://www.daloopa.com/src/10334343" TargetMode="External"/><Relationship Id="rId9058" Type="http://schemas.openxmlformats.org/officeDocument/2006/relationships/hyperlink" Target="https://www.daloopa.com/src/63129128" TargetMode="External"/><Relationship Id="rId12386" Type="http://schemas.openxmlformats.org/officeDocument/2006/relationships/hyperlink" Target="https://www.daloopa.com/src/63184427" TargetMode="External"/><Relationship Id="rId13437" Type="http://schemas.openxmlformats.org/officeDocument/2006/relationships/hyperlink" Target="https://www.daloopa.com/src/65312617" TargetMode="External"/><Relationship Id="rId764" Type="http://schemas.openxmlformats.org/officeDocument/2006/relationships/hyperlink" Target="https://www.daloopa.com/src/53638505" TargetMode="External"/><Relationship Id="rId1394" Type="http://schemas.openxmlformats.org/officeDocument/2006/relationships/hyperlink" Target="https://www.daloopa.com/src/765885" TargetMode="External"/><Relationship Id="rId2445" Type="http://schemas.openxmlformats.org/officeDocument/2006/relationships/hyperlink" Target="https://www.daloopa.com/src/762156" TargetMode="External"/><Relationship Id="rId12039" Type="http://schemas.openxmlformats.org/officeDocument/2006/relationships/hyperlink" Target="https://www.daloopa.com/src/19677961" TargetMode="External"/><Relationship Id="rId19480" Type="http://schemas.openxmlformats.org/officeDocument/2006/relationships/hyperlink" Target="https://www.daloopa.com/src/145278855" TargetMode="External"/><Relationship Id="rId417" Type="http://schemas.openxmlformats.org/officeDocument/2006/relationships/hyperlink" Target="https://www.daloopa.com/src/18473687" TargetMode="External"/><Relationship Id="rId1047" Type="http://schemas.openxmlformats.org/officeDocument/2006/relationships/hyperlink" Target="https://www.daloopa.com/src/18436423" TargetMode="External"/><Relationship Id="rId5668" Type="http://schemas.openxmlformats.org/officeDocument/2006/relationships/hyperlink" Target="https://www.daloopa.com/src/2750802" TargetMode="External"/><Relationship Id="rId6719" Type="http://schemas.openxmlformats.org/officeDocument/2006/relationships/hyperlink" Target="https://www.daloopa.com/src/801015" TargetMode="External"/><Relationship Id="rId12520" Type="http://schemas.openxmlformats.org/officeDocument/2006/relationships/hyperlink" Target="https://www.daloopa.com/src/46750811" TargetMode="External"/><Relationship Id="rId18082" Type="http://schemas.openxmlformats.org/officeDocument/2006/relationships/hyperlink" Target="https://www.daloopa.com/src/114287505" TargetMode="External"/><Relationship Id="rId19133" Type="http://schemas.openxmlformats.org/officeDocument/2006/relationships/hyperlink" Target="https://www.daloopa.com/src/136727051" TargetMode="External"/><Relationship Id="rId7090" Type="http://schemas.openxmlformats.org/officeDocument/2006/relationships/hyperlink" Target="https://www.daloopa.com/src/38385407" TargetMode="External"/><Relationship Id="rId8141" Type="http://schemas.openxmlformats.org/officeDocument/2006/relationships/hyperlink" Target="https://www.daloopa.com/src/800237" TargetMode="External"/><Relationship Id="rId10071" Type="http://schemas.openxmlformats.org/officeDocument/2006/relationships/hyperlink" Target="https://www.daloopa.com/src/752604" TargetMode="External"/><Relationship Id="rId11122" Type="http://schemas.openxmlformats.org/officeDocument/2006/relationships/hyperlink" Target="https://www.daloopa.com/src/815013" TargetMode="External"/><Relationship Id="rId13294" Type="http://schemas.openxmlformats.org/officeDocument/2006/relationships/hyperlink" Target="https://www.daloopa.com/src/38276573" TargetMode="External"/><Relationship Id="rId14692" Type="http://schemas.openxmlformats.org/officeDocument/2006/relationships/hyperlink" Target="https://www.daloopa.com/src/38402722" TargetMode="External"/><Relationship Id="rId15743" Type="http://schemas.openxmlformats.org/officeDocument/2006/relationships/hyperlink" Target="https://www.daloopa.com/src/78961630" TargetMode="External"/><Relationship Id="rId3353" Type="http://schemas.openxmlformats.org/officeDocument/2006/relationships/hyperlink" Target="https://www.daloopa.com/src/4744596" TargetMode="External"/><Relationship Id="rId4751" Type="http://schemas.openxmlformats.org/officeDocument/2006/relationships/hyperlink" Target="https://www.daloopa.com/document/204883" TargetMode="External"/><Relationship Id="rId5802" Type="http://schemas.openxmlformats.org/officeDocument/2006/relationships/hyperlink" Target="https://www.daloopa.com/src/800662" TargetMode="External"/><Relationship Id="rId14345" Type="http://schemas.openxmlformats.org/officeDocument/2006/relationships/hyperlink" Target="https://www.daloopa.com/src/19628562" TargetMode="External"/><Relationship Id="rId18966" Type="http://schemas.openxmlformats.org/officeDocument/2006/relationships/hyperlink" Target="https://www.daloopa.com/src/136739216" TargetMode="External"/><Relationship Id="rId274" Type="http://schemas.openxmlformats.org/officeDocument/2006/relationships/hyperlink" Target="https://www.daloopa.com/src/7982541" TargetMode="External"/><Relationship Id="rId3006" Type="http://schemas.openxmlformats.org/officeDocument/2006/relationships/hyperlink" Target="https://www.daloopa.com/src/765637" TargetMode="External"/><Relationship Id="rId4404" Type="http://schemas.openxmlformats.org/officeDocument/2006/relationships/hyperlink" Target="https://www.daloopa.com/src/810905" TargetMode="External"/><Relationship Id="rId7974" Type="http://schemas.openxmlformats.org/officeDocument/2006/relationships/hyperlink" Target="https://marketplace.daloopa.com/text-fundamental?id=753788&amp;value=1159&amp;id=753765&amp;value=1516&amp;id=753494&amp;value=1606&amp;id=753351&amp;value=1814&amp;id=753068&amp;value=1823&amp;id=752893&amp;value=2420&amp;id=752702&amp;value=2562&amp;id=752534&amp;value=3063&amp;id=752345&amp;value=3118&amp;id=752028&amp;value=3766&amp;id=751592&amp;value=3851&amp;id=751323&amp;value=4200&amp;id=750714&amp;value=4768&amp;id=750496&amp;value=5454&amp;id=750371&amp;value=5065&amp;id=750151&amp;value=5153&amp;id=749832&amp;value=5097&amp;id=749586&amp;value=6182&amp;id=749283&amp;value=6004&amp;id=749038&amp;value=6000&amp;id=748778&amp;value=6536&amp;id=748547&amp;value=7298&amp;id=748188&amp;value=7475&amp;id=1340334&amp;value=7381&amp;id=2623297&amp;value=8190&amp;id=4744423&amp;value=8864&amp;id=7981753&amp;value=8997&amp;id=10333603&amp;value=9251&amp;id=14718770&amp;value=9708&amp;id=20995118&amp;value=10539&amp;id=32451082&amp;value=10695&amp;id=38383801&amp;value=10974&amp;id=46660978&amp;value=11827&amp;id=53637933&amp;value=12820&amp;id=58837733&amp;value=12818&amp;id=63130479&amp;value=12629&amp;id=67046775&amp;value=13227&amp;" TargetMode="External"/><Relationship Id="rId10955" Type="http://schemas.openxmlformats.org/officeDocument/2006/relationships/hyperlink" Target="https://www.daloopa.com/src/1340398" TargetMode="External"/><Relationship Id="rId17568" Type="http://schemas.openxmlformats.org/officeDocument/2006/relationships/hyperlink" Target="https://www.daloopa.com/src/107870079" TargetMode="External"/><Relationship Id="rId18619" Type="http://schemas.openxmlformats.org/officeDocument/2006/relationships/hyperlink" Target="https://www.daloopa.com/src/67087989" TargetMode="External"/><Relationship Id="rId6576" Type="http://schemas.openxmlformats.org/officeDocument/2006/relationships/hyperlink" Target="https://www.daloopa.com/src/800804" TargetMode="External"/><Relationship Id="rId7627" Type="http://schemas.openxmlformats.org/officeDocument/2006/relationships/hyperlink" Target="https://www.daloopa.com/src/752295" TargetMode="External"/><Relationship Id="rId10608" Type="http://schemas.openxmlformats.org/officeDocument/2006/relationships/hyperlink" Target="https://www.daloopa.com/src/38433047" TargetMode="External"/><Relationship Id="rId5178" Type="http://schemas.openxmlformats.org/officeDocument/2006/relationships/hyperlink" Target="https://www.daloopa.com/src/815322" TargetMode="External"/><Relationship Id="rId6229" Type="http://schemas.openxmlformats.org/officeDocument/2006/relationships/hyperlink" Target="https://www.daloopa.com/src/53637815" TargetMode="External"/><Relationship Id="rId9799" Type="http://schemas.openxmlformats.org/officeDocument/2006/relationships/hyperlink" Target="https://www.daloopa.com/src/32451128" TargetMode="External"/><Relationship Id="rId12030" Type="http://schemas.openxmlformats.org/officeDocument/2006/relationships/hyperlink" Target="https://www.daloopa.com/src/19679070" TargetMode="External"/><Relationship Id="rId16651" Type="http://schemas.openxmlformats.org/officeDocument/2006/relationships/hyperlink" Target="https://www.daloopa.com/src/87499110" TargetMode="External"/><Relationship Id="rId1788" Type="http://schemas.openxmlformats.org/officeDocument/2006/relationships/hyperlink" Target="https://www.daloopa.com/src/795331" TargetMode="External"/><Relationship Id="rId2839" Type="http://schemas.openxmlformats.org/officeDocument/2006/relationships/hyperlink" Target="https://marketplace.daloopa.com/text-fundamental?id=768403&amp;value=750&amp;id=768253&amp;value=844&amp;id=768111&amp;value=960&amp;id=767950&amp;value=1170&amp;id=45569644&amp;value=3724&amp;id=767711&amp;value=1204&amp;id=767594&amp;value=1168&amp;id=767235&amp;value=1340&amp;id=767125&amp;value=1674&amp;id=45569645&amp;value=5386&amp;id=766744&amp;value=187&amp;id=810516&amp;value=189&amp;id=766241&amp;value=203&amp;id=765979&amp;value=245&amp;id=45569646&amp;value=824&amp;id=765833&amp;value=277&amp;id=765619&amp;value=287&amp;id=765319&amp;value=310&amp;id=764567&amp;value=442&amp;id=45569647&amp;value=1316&amp;" TargetMode="External"/><Relationship Id="rId6710" Type="http://schemas.openxmlformats.org/officeDocument/2006/relationships/hyperlink" Target="https://www.daloopa.com/src/801184" TargetMode="External"/><Relationship Id="rId15253" Type="http://schemas.openxmlformats.org/officeDocument/2006/relationships/hyperlink" Target="https://www.daloopa.com/src/38431859" TargetMode="External"/><Relationship Id="rId16304" Type="http://schemas.openxmlformats.org/officeDocument/2006/relationships/hyperlink" Target="https://www.daloopa.com/src/82365690" TargetMode="External"/><Relationship Id="rId17702" Type="http://schemas.openxmlformats.org/officeDocument/2006/relationships/hyperlink" Target="https://www.daloopa.com/src/107918711" TargetMode="External"/><Relationship Id="rId4261" Type="http://schemas.openxmlformats.org/officeDocument/2006/relationships/hyperlink" Target="https://www.daloopa.com/src/762260" TargetMode="External"/><Relationship Id="rId5312" Type="http://schemas.openxmlformats.org/officeDocument/2006/relationships/hyperlink" Target="https://www.daloopa.com/src/815355" TargetMode="External"/><Relationship Id="rId19874" Type="http://schemas.openxmlformats.org/officeDocument/2006/relationships/hyperlink" Target="https://www.daloopa.com/src/155506724" TargetMode="External"/><Relationship Id="rId7484" Type="http://schemas.openxmlformats.org/officeDocument/2006/relationships/hyperlink" Target="https://www.daloopa.com/src/752874" TargetMode="External"/><Relationship Id="rId8535" Type="http://schemas.openxmlformats.org/officeDocument/2006/relationships/hyperlink" Target="https://www.daloopa.com/src/802800" TargetMode="External"/><Relationship Id="rId8882" Type="http://schemas.openxmlformats.org/officeDocument/2006/relationships/hyperlink" Target="https://www.daloopa.com/src/10333651" TargetMode="External"/><Relationship Id="rId9933" Type="http://schemas.openxmlformats.org/officeDocument/2006/relationships/hyperlink" Target="https://www.daloopa.com/src/751720" TargetMode="External"/><Relationship Id="rId11863" Type="http://schemas.openxmlformats.org/officeDocument/2006/relationships/hyperlink" Target="https://www.daloopa.com/src/38461106" TargetMode="External"/><Relationship Id="rId12914" Type="http://schemas.openxmlformats.org/officeDocument/2006/relationships/hyperlink" Target="https://www.daloopa.com/src/38440483" TargetMode="External"/><Relationship Id="rId17078" Type="http://schemas.openxmlformats.org/officeDocument/2006/relationships/hyperlink" Target="https://www.daloopa.com/src/95235206" TargetMode="External"/><Relationship Id="rId18476" Type="http://schemas.openxmlformats.org/officeDocument/2006/relationships/hyperlink" Target="https://www.daloopa.com/src/114146146" TargetMode="External"/><Relationship Id="rId19527" Type="http://schemas.openxmlformats.org/officeDocument/2006/relationships/hyperlink" Target="https://www.daloopa.com/src/145264477" TargetMode="External"/><Relationship Id="rId1922" Type="http://schemas.openxmlformats.org/officeDocument/2006/relationships/hyperlink" Target="https://www.daloopa.com/src/795145" TargetMode="External"/><Relationship Id="rId6086" Type="http://schemas.openxmlformats.org/officeDocument/2006/relationships/hyperlink" Target="https://www.daloopa.com/src/67051542" TargetMode="External"/><Relationship Id="rId7137" Type="http://schemas.openxmlformats.org/officeDocument/2006/relationships/hyperlink" Target="https://www.daloopa.com/src/7982483" TargetMode="External"/><Relationship Id="rId10465" Type="http://schemas.openxmlformats.org/officeDocument/2006/relationships/hyperlink" Target="https://www.daloopa.com/src/38431003" TargetMode="External"/><Relationship Id="rId11516" Type="http://schemas.openxmlformats.org/officeDocument/2006/relationships/hyperlink" Target="https://www.daloopa.com/src/814984" TargetMode="External"/><Relationship Id="rId18129" Type="http://schemas.openxmlformats.org/officeDocument/2006/relationships/hyperlink" Target="https://www.daloopa.com/src/114285673" TargetMode="External"/><Relationship Id="rId10118" Type="http://schemas.openxmlformats.org/officeDocument/2006/relationships/hyperlink" Target="https://www.daloopa.com/src/753544" TargetMode="External"/><Relationship Id="rId13688" Type="http://schemas.openxmlformats.org/officeDocument/2006/relationships/hyperlink" Target="https://www.daloopa.com/src/65313318" TargetMode="External"/><Relationship Id="rId14739" Type="http://schemas.openxmlformats.org/officeDocument/2006/relationships/hyperlink" Target="https://www.daloopa.com/src/46751056" TargetMode="External"/><Relationship Id="rId18610" Type="http://schemas.openxmlformats.org/officeDocument/2006/relationships/hyperlink" Target="https://www.daloopa.com/src/114314600" TargetMode="External"/><Relationship Id="rId2696" Type="http://schemas.openxmlformats.org/officeDocument/2006/relationships/hyperlink" Target="https://www.daloopa.com/src/20177077" TargetMode="External"/><Relationship Id="rId3747" Type="http://schemas.openxmlformats.org/officeDocument/2006/relationships/hyperlink" Target="https://www.daloopa.com/src/7982341" TargetMode="External"/><Relationship Id="rId16161" Type="http://schemas.openxmlformats.org/officeDocument/2006/relationships/hyperlink" Target="https://www.daloopa.com/src/82318249" TargetMode="External"/><Relationship Id="rId17212" Type="http://schemas.openxmlformats.org/officeDocument/2006/relationships/hyperlink" Target="https://www.daloopa.com/src/102620721" TargetMode="External"/><Relationship Id="rId668" Type="http://schemas.openxmlformats.org/officeDocument/2006/relationships/hyperlink" Target="https://www.daloopa.com/src/762604" TargetMode="External"/><Relationship Id="rId1298" Type="http://schemas.openxmlformats.org/officeDocument/2006/relationships/hyperlink" Target="https://www.daloopa.com/src/762965" TargetMode="External"/><Relationship Id="rId2349" Type="http://schemas.openxmlformats.org/officeDocument/2006/relationships/hyperlink" Target="https://www.daloopa.com/src/762540" TargetMode="External"/><Relationship Id="rId6220" Type="http://schemas.openxmlformats.org/officeDocument/2006/relationships/hyperlink" Target="https://www.daloopa.com/src/2623052" TargetMode="External"/><Relationship Id="rId9790" Type="http://schemas.openxmlformats.org/officeDocument/2006/relationships/hyperlink" Target="https://www.daloopa.com/src/748641" TargetMode="External"/><Relationship Id="rId19384" Type="http://schemas.openxmlformats.org/officeDocument/2006/relationships/hyperlink" Target="https://www.daloopa.com/src/145267072" TargetMode="External"/><Relationship Id="rId8392" Type="http://schemas.openxmlformats.org/officeDocument/2006/relationships/hyperlink" Target="https://www.daloopa.com/src/14718882" TargetMode="External"/><Relationship Id="rId9443" Type="http://schemas.openxmlformats.org/officeDocument/2006/relationships/hyperlink" Target="https://www.daloopa.com/src/749885" TargetMode="External"/><Relationship Id="rId11373" Type="http://schemas.openxmlformats.org/officeDocument/2006/relationships/hyperlink" Target="https://www.daloopa.com/src/815202" TargetMode="External"/><Relationship Id="rId12771" Type="http://schemas.openxmlformats.org/officeDocument/2006/relationships/hyperlink" Target="https://www.daloopa.com/src/38439493" TargetMode="External"/><Relationship Id="rId13822" Type="http://schemas.openxmlformats.org/officeDocument/2006/relationships/hyperlink" Target="https://www.daloopa.com/src/65315278" TargetMode="External"/><Relationship Id="rId19037" Type="http://schemas.openxmlformats.org/officeDocument/2006/relationships/hyperlink" Target="https://www.daloopa.com/src/136730225" TargetMode="External"/><Relationship Id="rId1432" Type="http://schemas.openxmlformats.org/officeDocument/2006/relationships/hyperlink" Target="https://www.daloopa.com/src/67053336" TargetMode="External"/><Relationship Id="rId2830" Type="http://schemas.openxmlformats.org/officeDocument/2006/relationships/hyperlink" Target="https://www.daloopa.com/src/767124" TargetMode="External"/><Relationship Id="rId8045" Type="http://schemas.openxmlformats.org/officeDocument/2006/relationships/hyperlink" Target="https://www.daloopa.com/src/749587" TargetMode="External"/><Relationship Id="rId11026" Type="http://schemas.openxmlformats.org/officeDocument/2006/relationships/hyperlink" Target="https://www.daloopa.com/document/23463551" TargetMode="External"/><Relationship Id="rId12424" Type="http://schemas.openxmlformats.org/officeDocument/2006/relationships/hyperlink" Target="https://www.daloopa.com/src/38461949" TargetMode="External"/><Relationship Id="rId15994" Type="http://schemas.openxmlformats.org/officeDocument/2006/relationships/hyperlink" Target="https://www.daloopa.com/src/78962222" TargetMode="External"/><Relationship Id="rId802" Type="http://schemas.openxmlformats.org/officeDocument/2006/relationships/hyperlink" Target="https://www.daloopa.com/src/45569591" TargetMode="External"/><Relationship Id="rId14596" Type="http://schemas.openxmlformats.org/officeDocument/2006/relationships/hyperlink" Target="https://www.daloopa.com/src/38422139" TargetMode="External"/><Relationship Id="rId15647" Type="http://schemas.openxmlformats.org/officeDocument/2006/relationships/hyperlink" Target="https://www.daloopa.com/src/72287051" TargetMode="External"/><Relationship Id="rId4655" Type="http://schemas.openxmlformats.org/officeDocument/2006/relationships/hyperlink" Target="https://marketplace.daloopa.com/text-fundamental?id=768390&amp;value=62267&amp;id=768227&amp;value=65087&amp;id=768088&amp;value=68338&amp;id=767937&amp;value=72459&amp;id=767695&amp;value=76069&amp;id=767571&amp;value=79710&amp;id=767188&amp;value=83599&amp;id=767044&amp;value=87180&amp;id=766693&amp;value=89951&amp;id=766537&amp;value=93126&amp;id=766228&amp;value=96777&amp;id=765961&amp;value=102483&amp;" TargetMode="External"/><Relationship Id="rId5706" Type="http://schemas.openxmlformats.org/officeDocument/2006/relationships/hyperlink" Target="https://www.daloopa.com/document/23465099" TargetMode="External"/><Relationship Id="rId13198" Type="http://schemas.openxmlformats.org/officeDocument/2006/relationships/hyperlink" Target="https://www.daloopa.com/src/38437852" TargetMode="External"/><Relationship Id="rId14249" Type="http://schemas.openxmlformats.org/officeDocument/2006/relationships/hyperlink" Target="https://www.daloopa.com/src/19605248" TargetMode="External"/><Relationship Id="rId18120" Type="http://schemas.openxmlformats.org/officeDocument/2006/relationships/hyperlink" Target="https://www.daloopa.com/src/114279604" TargetMode="External"/><Relationship Id="rId178" Type="http://schemas.openxmlformats.org/officeDocument/2006/relationships/hyperlink" Target="https://www.daloopa.com/src/803051" TargetMode="External"/><Relationship Id="rId3257" Type="http://schemas.openxmlformats.org/officeDocument/2006/relationships/hyperlink" Target="https://www.daloopa.com/src/774131" TargetMode="External"/><Relationship Id="rId4308" Type="http://schemas.openxmlformats.org/officeDocument/2006/relationships/hyperlink" Target="https://www.daloopa.com/src/53638481" TargetMode="External"/><Relationship Id="rId7878" Type="http://schemas.openxmlformats.org/officeDocument/2006/relationships/hyperlink" Target="https://www.daloopa.com/src/753349" TargetMode="External"/><Relationship Id="rId8929" Type="http://schemas.openxmlformats.org/officeDocument/2006/relationships/hyperlink" Target="https://www.daloopa.com/src/748360" TargetMode="External"/><Relationship Id="rId10859" Type="http://schemas.openxmlformats.org/officeDocument/2006/relationships/hyperlink" Target="https://www.daloopa.com/src/1340395" TargetMode="External"/><Relationship Id="rId14730" Type="http://schemas.openxmlformats.org/officeDocument/2006/relationships/hyperlink" Target="https://www.daloopa.com/src/38402762" TargetMode="External"/><Relationship Id="rId20067" Type="http://schemas.openxmlformats.org/officeDocument/2006/relationships/hyperlink" Target="https://www.daloopa.com/src/155405742" TargetMode="External"/><Relationship Id="rId12281" Type="http://schemas.openxmlformats.org/officeDocument/2006/relationships/hyperlink" Target="https://www.daloopa.com/src/19675728" TargetMode="External"/><Relationship Id="rId13332" Type="http://schemas.openxmlformats.org/officeDocument/2006/relationships/hyperlink" Target="https://www.daloopa.com/src/38277357" TargetMode="External"/><Relationship Id="rId2340" Type="http://schemas.openxmlformats.org/officeDocument/2006/relationships/hyperlink" Target="https://www.daloopa.com/src/765736" TargetMode="External"/><Relationship Id="rId17953" Type="http://schemas.openxmlformats.org/officeDocument/2006/relationships/hyperlink" Target="https://www.daloopa.com/src/114161108" TargetMode="External"/><Relationship Id="rId312" Type="http://schemas.openxmlformats.org/officeDocument/2006/relationships/hyperlink" Target="https://www.daloopa.com/src/803212" TargetMode="External"/><Relationship Id="rId5563" Type="http://schemas.openxmlformats.org/officeDocument/2006/relationships/hyperlink" Target="https://www.daloopa.com/src/1033675" TargetMode="External"/><Relationship Id="rId6961" Type="http://schemas.openxmlformats.org/officeDocument/2006/relationships/hyperlink" Target="https://www.daloopa.com/src/38159298" TargetMode="External"/><Relationship Id="rId15157" Type="http://schemas.openxmlformats.org/officeDocument/2006/relationships/hyperlink" Target="https://www.daloopa.com/src/38430679" TargetMode="External"/><Relationship Id="rId16555" Type="http://schemas.openxmlformats.org/officeDocument/2006/relationships/hyperlink" Target="https://www.daloopa.com/src/87385825" TargetMode="External"/><Relationship Id="rId17606" Type="http://schemas.openxmlformats.org/officeDocument/2006/relationships/hyperlink" Target="https://www.daloopa.com/src/107860277" TargetMode="External"/><Relationship Id="rId4165" Type="http://schemas.openxmlformats.org/officeDocument/2006/relationships/hyperlink" Target="https://www.daloopa.com/src/762921" TargetMode="External"/><Relationship Id="rId5216" Type="http://schemas.openxmlformats.org/officeDocument/2006/relationships/hyperlink" Target="https://www.daloopa.com/src/815383" TargetMode="External"/><Relationship Id="rId6614" Type="http://schemas.openxmlformats.org/officeDocument/2006/relationships/hyperlink" Target="https://www.daloopa.com/src/801088" TargetMode="External"/><Relationship Id="rId16208" Type="http://schemas.openxmlformats.org/officeDocument/2006/relationships/hyperlink" Target="https://www.daloopa.com/src/82320537" TargetMode="External"/><Relationship Id="rId19778" Type="http://schemas.openxmlformats.org/officeDocument/2006/relationships/hyperlink" Target="https://www.daloopa.com/src/155380672" TargetMode="External"/><Relationship Id="rId8786" Type="http://schemas.openxmlformats.org/officeDocument/2006/relationships/hyperlink" Target="https://www.daloopa.com/src/63129131" TargetMode="External"/><Relationship Id="rId9837" Type="http://schemas.openxmlformats.org/officeDocument/2006/relationships/hyperlink" Target="https://www.daloopa.com/src/4744485" TargetMode="External"/><Relationship Id="rId11767" Type="http://schemas.openxmlformats.org/officeDocument/2006/relationships/hyperlink" Target="https://www.daloopa.com/src/46750120" TargetMode="External"/><Relationship Id="rId12818" Type="http://schemas.openxmlformats.org/officeDocument/2006/relationships/hyperlink" Target="https://www.daloopa.com/src/38440454" TargetMode="External"/><Relationship Id="rId1826" Type="http://schemas.openxmlformats.org/officeDocument/2006/relationships/hyperlink" Target="https://www.daloopa.com/src/794954" TargetMode="External"/><Relationship Id="rId7388" Type="http://schemas.openxmlformats.org/officeDocument/2006/relationships/hyperlink" Target="https://www.daloopa.com/src/750485" TargetMode="External"/><Relationship Id="rId8439" Type="http://schemas.openxmlformats.org/officeDocument/2006/relationships/hyperlink" Target="https://www.daloopa.com/src/1340343" TargetMode="External"/><Relationship Id="rId10369" Type="http://schemas.openxmlformats.org/officeDocument/2006/relationships/hyperlink" Target="https://www.daloopa.com/src/38432013" TargetMode="External"/><Relationship Id="rId14240" Type="http://schemas.openxmlformats.org/officeDocument/2006/relationships/hyperlink" Target="https://www.daloopa.com/src/19606834" TargetMode="External"/><Relationship Id="rId18861" Type="http://schemas.openxmlformats.org/officeDocument/2006/relationships/hyperlink" Target="https://www.daloopa.com/src/125277076" TargetMode="External"/><Relationship Id="rId3998" Type="http://schemas.openxmlformats.org/officeDocument/2006/relationships/hyperlink" Target="https://www.daloopa.com/src/767027" TargetMode="External"/><Relationship Id="rId8920" Type="http://schemas.openxmlformats.org/officeDocument/2006/relationships/hyperlink" Target="https://www.daloopa.com/src/750510" TargetMode="External"/><Relationship Id="rId17463" Type="http://schemas.openxmlformats.org/officeDocument/2006/relationships/hyperlink" Target="https://www.daloopa.com/src/107923939" TargetMode="External"/><Relationship Id="rId18514" Type="http://schemas.openxmlformats.org/officeDocument/2006/relationships/hyperlink" Target="https://www.daloopa.com/src/114175052" TargetMode="External"/><Relationship Id="rId19912" Type="http://schemas.openxmlformats.org/officeDocument/2006/relationships/hyperlink" Target="https://www.daloopa.com/src/155405805" TargetMode="External"/><Relationship Id="rId6471" Type="http://schemas.openxmlformats.org/officeDocument/2006/relationships/hyperlink" Target="https://www.daloopa.com/src/800822" TargetMode="External"/><Relationship Id="rId7522" Type="http://schemas.openxmlformats.org/officeDocument/2006/relationships/hyperlink" Target="https://www.daloopa.com/src/2623171" TargetMode="External"/><Relationship Id="rId10850" Type="http://schemas.openxmlformats.org/officeDocument/2006/relationships/hyperlink" Target="https://www.daloopa.com/src/67046988" TargetMode="External"/><Relationship Id="rId11901" Type="http://schemas.openxmlformats.org/officeDocument/2006/relationships/hyperlink" Target="https://www.daloopa.com/src/18449714" TargetMode="External"/><Relationship Id="rId16065" Type="http://schemas.openxmlformats.org/officeDocument/2006/relationships/hyperlink" Target="https://www.daloopa.com/src/82321876" TargetMode="External"/><Relationship Id="rId17116" Type="http://schemas.openxmlformats.org/officeDocument/2006/relationships/hyperlink" Target="https://www.daloopa.com/src/102506084" TargetMode="External"/><Relationship Id="rId5073" Type="http://schemas.openxmlformats.org/officeDocument/2006/relationships/hyperlink" Target="https://www.daloopa.com/src/815646" TargetMode="External"/><Relationship Id="rId6124" Type="http://schemas.openxmlformats.org/officeDocument/2006/relationships/hyperlink" Target="https://www.daloopa.com/src/46660909" TargetMode="External"/><Relationship Id="rId9694" Type="http://schemas.openxmlformats.org/officeDocument/2006/relationships/hyperlink" Target="https://www.daloopa.com/src/38383847" TargetMode="External"/><Relationship Id="rId10503" Type="http://schemas.openxmlformats.org/officeDocument/2006/relationships/hyperlink" Target="https://www.daloopa.com/src/38431599" TargetMode="External"/><Relationship Id="rId19288" Type="http://schemas.openxmlformats.org/officeDocument/2006/relationships/hyperlink" Target="https://www.daloopa.com/src/136859904" TargetMode="External"/><Relationship Id="rId8296" Type="http://schemas.openxmlformats.org/officeDocument/2006/relationships/hyperlink" Target="https://www.daloopa.com/src/67047468" TargetMode="External"/><Relationship Id="rId9347" Type="http://schemas.openxmlformats.org/officeDocument/2006/relationships/hyperlink" Target="https://www.daloopa.com/src/754264" TargetMode="External"/><Relationship Id="rId12675" Type="http://schemas.openxmlformats.org/officeDocument/2006/relationships/hyperlink" Target="https://www.daloopa.com/src/19765756" TargetMode="External"/><Relationship Id="rId13726" Type="http://schemas.openxmlformats.org/officeDocument/2006/relationships/hyperlink" Target="https://www.daloopa.com/src/65313741" TargetMode="External"/><Relationship Id="rId1683" Type="http://schemas.openxmlformats.org/officeDocument/2006/relationships/hyperlink" Target="https://www.daloopa.com/src/38171480" TargetMode="External"/><Relationship Id="rId2734" Type="http://schemas.openxmlformats.org/officeDocument/2006/relationships/hyperlink" Target="https://www.daloopa.com/src/767588" TargetMode="External"/><Relationship Id="rId11277" Type="http://schemas.openxmlformats.org/officeDocument/2006/relationships/hyperlink" Target="https://www.daloopa.com/src/63130674" TargetMode="External"/><Relationship Id="rId12328" Type="http://schemas.openxmlformats.org/officeDocument/2006/relationships/hyperlink" Target="https://www.daloopa.com/src/19673707" TargetMode="External"/><Relationship Id="rId15898" Type="http://schemas.openxmlformats.org/officeDocument/2006/relationships/hyperlink" Target="https://www.daloopa.com/src/78900065" TargetMode="External"/><Relationship Id="rId16949" Type="http://schemas.openxmlformats.org/officeDocument/2006/relationships/hyperlink" Target="https://www.daloopa.com/src/95057567" TargetMode="External"/><Relationship Id="rId706" Type="http://schemas.openxmlformats.org/officeDocument/2006/relationships/hyperlink" Target="https://www.daloopa.com/src/38207771" TargetMode="External"/><Relationship Id="rId1336" Type="http://schemas.openxmlformats.org/officeDocument/2006/relationships/hyperlink" Target="https://www.daloopa.com/src/767376" TargetMode="External"/><Relationship Id="rId5957" Type="http://schemas.openxmlformats.org/officeDocument/2006/relationships/hyperlink" Target="https://www.daloopa.com/src/800708" TargetMode="External"/><Relationship Id="rId18371" Type="http://schemas.openxmlformats.org/officeDocument/2006/relationships/hyperlink" Target="https://www.daloopa.com/src/87393821" TargetMode="External"/><Relationship Id="rId19422" Type="http://schemas.openxmlformats.org/officeDocument/2006/relationships/hyperlink" Target="https://www.daloopa.com/src/145263920" TargetMode="External"/><Relationship Id="rId42" Type="http://schemas.openxmlformats.org/officeDocument/2006/relationships/hyperlink" Target="https://www.daloopa.com/document/206749" TargetMode="External"/><Relationship Id="rId4559" Type="http://schemas.openxmlformats.org/officeDocument/2006/relationships/hyperlink" Target="https://www.daloopa.com/src/7982368" TargetMode="External"/><Relationship Id="rId8430" Type="http://schemas.openxmlformats.org/officeDocument/2006/relationships/hyperlink" Target="https://www.daloopa.com/src/800334" TargetMode="External"/><Relationship Id="rId10360" Type="http://schemas.openxmlformats.org/officeDocument/2006/relationships/hyperlink" Target="https://www.daloopa.com/src/38432287" TargetMode="External"/><Relationship Id="rId11411" Type="http://schemas.openxmlformats.org/officeDocument/2006/relationships/hyperlink" Target="https://marketplace.daloopa.com/text-fundamental?id=815223&amp;value=455&amp;id=815213&amp;value=457&amp;id=815203&amp;value=458&amp;id=815193&amp;value=459&amp;id=815183&amp;value=460&amp;id=815173&amp;value=462&amp;id=815162&amp;value=463&amp;id=815153&amp;value=465&amp;id=815138&amp;value=466&amp;id=815123&amp;value=468&amp;id=815108&amp;value=469&amp;id=815094&amp;value=471&amp;id=815080&amp;value=472&amp;id=815066&amp;value=474&amp;id=815052&amp;value=475&amp;id=815038&amp;value=477&amp;id=815024&amp;value=478&amp;id=815010&amp;value=480&amp;id=814996&amp;value=482&amp;id=814982&amp;value=484&amp;id=814968&amp;value=485&amp;id=814954&amp;value=487&amp;id=814940&amp;value=489&amp;id=814926&amp;value=491&amp;id=814898&amp;value=492&amp;id=814912&amp;value=494&amp;id=1266726&amp;value=495&amp;id=2623981&amp;value=498&amp;id=4744751&amp;value=499&amp;id=7982536&amp;value=501&amp;id=10335412&amp;value=502&amp;id=14719044&amp;value=503&amp;id=20995578&amp;value=504&amp;id=32451645&amp;value=506&amp;id=38385292&amp;value=507&amp;id=46662248&amp;value=509&amp;id=53638745&amp;value=509&amp;id=58838399&amp;value=10183&amp;id=63130670&amp;value=10198&amp;id=67048238&amp;value=10242&amp;" TargetMode="External"/><Relationship Id="rId18024" Type="http://schemas.openxmlformats.org/officeDocument/2006/relationships/hyperlink" Target="https://www.daloopa.com/src/114161696" TargetMode="External"/><Relationship Id="rId7032" Type="http://schemas.openxmlformats.org/officeDocument/2006/relationships/hyperlink" Target="https://www.daloopa.com/src/4744587" TargetMode="External"/><Relationship Id="rId10013" Type="http://schemas.openxmlformats.org/officeDocument/2006/relationships/hyperlink" Target="https://www.daloopa.com/src/774111" TargetMode="External"/><Relationship Id="rId13583" Type="http://schemas.openxmlformats.org/officeDocument/2006/relationships/hyperlink" Target="https://marketplace.daloopa.com/text-fundamental?id=66097809&amp;value=5750&amp;id=67090635&amp;value=5249&amp;" TargetMode="External"/><Relationship Id="rId14981" Type="http://schemas.openxmlformats.org/officeDocument/2006/relationships/hyperlink" Target="https://www.daloopa.com/src/45569851" TargetMode="External"/><Relationship Id="rId2591" Type="http://schemas.openxmlformats.org/officeDocument/2006/relationships/hyperlink" Target="https://www.daloopa.com/src/10334262" TargetMode="External"/><Relationship Id="rId3642" Type="http://schemas.openxmlformats.org/officeDocument/2006/relationships/hyperlink" Target="https://www.daloopa.com/src/67048631" TargetMode="External"/><Relationship Id="rId12185" Type="http://schemas.openxmlformats.org/officeDocument/2006/relationships/hyperlink" Target="https://www.daloopa.com/src/19677516" TargetMode="External"/><Relationship Id="rId13236" Type="http://schemas.openxmlformats.org/officeDocument/2006/relationships/hyperlink" Target="https://www.daloopa.com/src/63184531" TargetMode="External"/><Relationship Id="rId14634" Type="http://schemas.openxmlformats.org/officeDocument/2006/relationships/hyperlink" Target="https://marketplace.daloopa.com/text-fundamental?id=38402792&amp;value=422&amp;id=38402778&amp;value=901&amp;id=38402759&amp;value=2227&amp;id=38422631&amp;value=3190&amp;id=38402749&amp;value=3154&amp;id=38402717&amp;value=3108&amp;id=38402713&amp;value=4604&amp;id=38422649&amp;value=4918&amp;id=38402673&amp;value=5241&amp;id=38370038&amp;value=5555&amp;id=38973998&amp;value=8101&amp;id=46751052&amp;value=8495&amp;id=53700624&amp;value=9372&amp;id=58885114&amp;value=9254&amp;id=63184500&amp;value=9135&amp;" TargetMode="External"/><Relationship Id="rId563" Type="http://schemas.openxmlformats.org/officeDocument/2006/relationships/hyperlink" Target="https://www.daloopa.com/src/762943" TargetMode="External"/><Relationship Id="rId1193" Type="http://schemas.openxmlformats.org/officeDocument/2006/relationships/hyperlink" Target="https://www.daloopa.com/src/20995974" TargetMode="External"/><Relationship Id="rId2244" Type="http://schemas.openxmlformats.org/officeDocument/2006/relationships/hyperlink" Target="https://marketplace.daloopa.com/text-fundamental?id=66097759&amp;value=143&amp;id=66097751&amp;value=218&amp;id=66097736&amp;value=4167&amp;id=66097698&amp;value=895&amp;id=66097666&amp;value=958&amp;id=66097642&amp;value=1294&amp;id=66097639&amp;value=5103&amp;id=67090610&amp;value=6292&amp;" TargetMode="External"/><Relationship Id="rId17857" Type="http://schemas.openxmlformats.org/officeDocument/2006/relationships/hyperlink" Target="https://www.daloopa.com/src/114154887" TargetMode="External"/><Relationship Id="rId18908" Type="http://schemas.openxmlformats.org/officeDocument/2006/relationships/hyperlink" Target="https://www.daloopa.com/src/125350217" TargetMode="External"/><Relationship Id="rId216" Type="http://schemas.openxmlformats.org/officeDocument/2006/relationships/hyperlink" Target="https://www.daloopa.com/src/803006" TargetMode="External"/><Relationship Id="rId6865" Type="http://schemas.openxmlformats.org/officeDocument/2006/relationships/hyperlink" Target="https://www.daloopa.com/src/801398" TargetMode="External"/><Relationship Id="rId7916" Type="http://schemas.openxmlformats.org/officeDocument/2006/relationships/hyperlink" Target="https://www.daloopa.com/src/749830" TargetMode="External"/><Relationship Id="rId16459" Type="http://schemas.openxmlformats.org/officeDocument/2006/relationships/hyperlink" Target="https://www.daloopa.com/src/87387334" TargetMode="External"/><Relationship Id="rId4069" Type="http://schemas.openxmlformats.org/officeDocument/2006/relationships/hyperlink" Target="https://www.daloopa.com/src/63130831" TargetMode="External"/><Relationship Id="rId5467" Type="http://schemas.openxmlformats.org/officeDocument/2006/relationships/hyperlink" Target="https://www.daloopa.com/src/2750746" TargetMode="External"/><Relationship Id="rId6518" Type="http://schemas.openxmlformats.org/officeDocument/2006/relationships/hyperlink" Target="https://www.daloopa.com/src/800935" TargetMode="External"/><Relationship Id="rId16940" Type="http://schemas.openxmlformats.org/officeDocument/2006/relationships/hyperlink" Target="https://www.daloopa.com/src/95063188" TargetMode="External"/><Relationship Id="rId14491" Type="http://schemas.openxmlformats.org/officeDocument/2006/relationships/hyperlink" Target="https://www.daloopa.com/src/38422078" TargetMode="External"/><Relationship Id="rId15542" Type="http://schemas.openxmlformats.org/officeDocument/2006/relationships/hyperlink" Target="https://www.daloopa.com/src/72219708" TargetMode="External"/><Relationship Id="rId4550" Type="http://schemas.openxmlformats.org/officeDocument/2006/relationships/hyperlink" Target="https://www.daloopa.com/src/762937" TargetMode="External"/><Relationship Id="rId5601" Type="http://schemas.openxmlformats.org/officeDocument/2006/relationships/hyperlink" Target="https://www.daloopa.com/src/46749896" TargetMode="External"/><Relationship Id="rId13093" Type="http://schemas.openxmlformats.org/officeDocument/2006/relationships/hyperlink" Target="https://www.daloopa.com/src/46751770" TargetMode="External"/><Relationship Id="rId14144" Type="http://schemas.openxmlformats.org/officeDocument/2006/relationships/hyperlink" Target="https://www.daloopa.com/src/19606148" TargetMode="External"/><Relationship Id="rId3152" Type="http://schemas.openxmlformats.org/officeDocument/2006/relationships/hyperlink" Target="https://www.daloopa.com/src/764671" TargetMode="External"/><Relationship Id="rId4203" Type="http://schemas.openxmlformats.org/officeDocument/2006/relationships/hyperlink" Target="https://www.daloopa.com/src/763931" TargetMode="External"/><Relationship Id="rId7773" Type="http://schemas.openxmlformats.org/officeDocument/2006/relationships/hyperlink" Target="https://www.daloopa.com/src/799996" TargetMode="External"/><Relationship Id="rId8824" Type="http://schemas.openxmlformats.org/officeDocument/2006/relationships/hyperlink" Target="https://www.daloopa.com/src/748590" TargetMode="External"/><Relationship Id="rId17367" Type="http://schemas.openxmlformats.org/officeDocument/2006/relationships/hyperlink" Target="https://www.daloopa.com/src/102621531" TargetMode="External"/><Relationship Id="rId18765" Type="http://schemas.openxmlformats.org/officeDocument/2006/relationships/hyperlink" Target="https://www.daloopa.com/src/125251782" TargetMode="External"/><Relationship Id="rId19816" Type="http://schemas.openxmlformats.org/officeDocument/2006/relationships/hyperlink" Target="https://www.daloopa.com/src/155388739" TargetMode="External"/><Relationship Id="rId6375" Type="http://schemas.openxmlformats.org/officeDocument/2006/relationships/hyperlink" Target="https://www.daloopa.com/src/1340314" TargetMode="External"/><Relationship Id="rId7426" Type="http://schemas.openxmlformats.org/officeDocument/2006/relationships/hyperlink" Target="https://www.daloopa.com/src/753949" TargetMode="External"/><Relationship Id="rId10754" Type="http://schemas.openxmlformats.org/officeDocument/2006/relationships/hyperlink" Target="https://www.daloopa.com/src/38433558" TargetMode="External"/><Relationship Id="rId11805" Type="http://schemas.openxmlformats.org/officeDocument/2006/relationships/hyperlink" Target="https://www.daloopa.com/src/38461239" TargetMode="External"/><Relationship Id="rId18418" Type="http://schemas.openxmlformats.org/officeDocument/2006/relationships/hyperlink" Target="https://www.daloopa.com/src/114156347" TargetMode="External"/><Relationship Id="rId6028" Type="http://schemas.openxmlformats.org/officeDocument/2006/relationships/hyperlink" Target="https://www.daloopa.com/src/38156982" TargetMode="External"/><Relationship Id="rId9598" Type="http://schemas.openxmlformats.org/officeDocument/2006/relationships/hyperlink" Target="https://www.daloopa.com/src/749889" TargetMode="External"/><Relationship Id="rId10407" Type="http://schemas.openxmlformats.org/officeDocument/2006/relationships/hyperlink" Target="https://www.daloopa.com/src/38429561" TargetMode="External"/><Relationship Id="rId13977" Type="http://schemas.openxmlformats.org/officeDocument/2006/relationships/hyperlink" Target="https://www.daloopa.com/src/19606829" TargetMode="External"/><Relationship Id="rId2985" Type="http://schemas.openxmlformats.org/officeDocument/2006/relationships/hyperlink" Target="https://www.daloopa.com/src/765989" TargetMode="External"/><Relationship Id="rId12579" Type="http://schemas.openxmlformats.org/officeDocument/2006/relationships/hyperlink" Target="https://www.daloopa.com/src/19689558" TargetMode="External"/><Relationship Id="rId16450" Type="http://schemas.openxmlformats.org/officeDocument/2006/relationships/hyperlink" Target="https://www.daloopa.com/src/87384967" TargetMode="External"/><Relationship Id="rId17501" Type="http://schemas.openxmlformats.org/officeDocument/2006/relationships/hyperlink" Target="https://www.daloopa.com/src/107861972" TargetMode="External"/><Relationship Id="rId957" Type="http://schemas.openxmlformats.org/officeDocument/2006/relationships/hyperlink" Target="https://www.daloopa.com/src/32487249" TargetMode="External"/><Relationship Id="rId1587" Type="http://schemas.openxmlformats.org/officeDocument/2006/relationships/hyperlink" Target="https://www.daloopa.com/src/764011" TargetMode="External"/><Relationship Id="rId2638" Type="http://schemas.openxmlformats.org/officeDocument/2006/relationships/hyperlink" Target="https://www.daloopa.com/src/32451256" TargetMode="External"/><Relationship Id="rId15052" Type="http://schemas.openxmlformats.org/officeDocument/2006/relationships/hyperlink" Target="https://www.daloopa.com/src/38424700" TargetMode="External"/><Relationship Id="rId16103" Type="http://schemas.openxmlformats.org/officeDocument/2006/relationships/hyperlink" Target="https://www.daloopa.com/src/82319282" TargetMode="External"/><Relationship Id="rId19673" Type="http://schemas.openxmlformats.org/officeDocument/2006/relationships/hyperlink" Target="https://www.daloopa.com/src/155380627" TargetMode="External"/><Relationship Id="rId4060" Type="http://schemas.openxmlformats.org/officeDocument/2006/relationships/hyperlink" Target="https://www.daloopa.com/src/7982404" TargetMode="External"/><Relationship Id="rId5111" Type="http://schemas.openxmlformats.org/officeDocument/2006/relationships/hyperlink" Target="https://www.daloopa.com/src/63130726" TargetMode="External"/><Relationship Id="rId8681" Type="http://schemas.openxmlformats.org/officeDocument/2006/relationships/hyperlink" Target="https://www.daloopa.com/src/765874" TargetMode="External"/><Relationship Id="rId9732" Type="http://schemas.openxmlformats.org/officeDocument/2006/relationships/hyperlink" Target="https://www.daloopa.com/src/32451124" TargetMode="External"/><Relationship Id="rId11662" Type="http://schemas.openxmlformats.org/officeDocument/2006/relationships/hyperlink" Target="https://www.daloopa.com/src/815199" TargetMode="External"/><Relationship Id="rId18275" Type="http://schemas.openxmlformats.org/officeDocument/2006/relationships/hyperlink" Target="https://www.daloopa.com/src/87510899" TargetMode="External"/><Relationship Id="rId19326" Type="http://schemas.openxmlformats.org/officeDocument/2006/relationships/hyperlink" Target="https://www.daloopa.com/src/145409639" TargetMode="External"/><Relationship Id="rId1721" Type="http://schemas.openxmlformats.org/officeDocument/2006/relationships/hyperlink" Target="https://www.daloopa.com/src/7982413" TargetMode="External"/><Relationship Id="rId7283" Type="http://schemas.openxmlformats.org/officeDocument/2006/relationships/hyperlink" Target="https://www.daloopa.com/src/67095224" TargetMode="External"/><Relationship Id="rId8334" Type="http://schemas.openxmlformats.org/officeDocument/2006/relationships/hyperlink" Target="https://www.daloopa.com/src/800275" TargetMode="External"/><Relationship Id="rId10264" Type="http://schemas.openxmlformats.org/officeDocument/2006/relationships/hyperlink" Target="https://www.daloopa.com/src/2752218" TargetMode="External"/><Relationship Id="rId11315" Type="http://schemas.openxmlformats.org/officeDocument/2006/relationships/hyperlink" Target="https://marketplace.daloopa.com/text-fundamental?id=814892&amp;value=10909&amp;id=814906&amp;value=11656&amp;id=1266720&amp;value=12580&amp;id=2623975&amp;value=12916&amp;id=4744745&amp;value=12209&amp;id=7982530&amp;value=11952&amp;id=10335406&amp;value=11116&amp;id=14719041&amp;value=9104&amp;id=20995577&amp;value=8936&amp;id=32451647&amp;value=7295&amp;id=38385301&amp;value=5738&amp;id=46662243&amp;value=4422&amp;id=53638746&amp;value=2764&amp;id=58838389&amp;value=1621&amp;id=63130676&amp;value=868&amp;id=67048240&amp;value=299&amp;" TargetMode="External"/><Relationship Id="rId12713" Type="http://schemas.openxmlformats.org/officeDocument/2006/relationships/hyperlink" Target="https://www.daloopa.com/src/19765838" TargetMode="External"/><Relationship Id="rId14885" Type="http://schemas.openxmlformats.org/officeDocument/2006/relationships/hyperlink" Target="https://www.daloopa.com/src/38422961" TargetMode="External"/><Relationship Id="rId15936" Type="http://schemas.openxmlformats.org/officeDocument/2006/relationships/hyperlink" Target="https://www.daloopa.com/src/78903499" TargetMode="External"/><Relationship Id="rId2495" Type="http://schemas.openxmlformats.org/officeDocument/2006/relationships/hyperlink" Target="https://marketplace.daloopa.com/text-fundamental?id=768439&amp;value=0.11&amp;id=768311&amp;value=0.14&amp;id=768137&amp;value=0.15&amp;id=767980&amp;value=0.29&amp;id=20177090&amp;value=0.2&amp;id=767733&amp;value=0.14&amp;id=766936&amp;value=-0.01&amp;id=767169&amp;value=-1.51&amp;id=767062&amp;value=0.18&amp;id=20177087&amp;value=-0.09&amp;" TargetMode="External"/><Relationship Id="rId3893" Type="http://schemas.openxmlformats.org/officeDocument/2006/relationships/hyperlink" Target="https://www.daloopa.com/src/63130825" TargetMode="External"/><Relationship Id="rId4944" Type="http://schemas.openxmlformats.org/officeDocument/2006/relationships/hyperlink" Target="https://www.daloopa.com/src/63130724" TargetMode="External"/><Relationship Id="rId12089" Type="http://schemas.openxmlformats.org/officeDocument/2006/relationships/hyperlink" Target="https://www.daloopa.com/src/19677896" TargetMode="External"/><Relationship Id="rId13487" Type="http://schemas.openxmlformats.org/officeDocument/2006/relationships/hyperlink" Target="https://www.daloopa.com/src/65312783" TargetMode="External"/><Relationship Id="rId14538" Type="http://schemas.openxmlformats.org/officeDocument/2006/relationships/hyperlink" Target="https://www.daloopa.com/src/38421997" TargetMode="External"/><Relationship Id="rId467" Type="http://schemas.openxmlformats.org/officeDocument/2006/relationships/hyperlink" Target="https://www.daloopa.com/src/45569563" TargetMode="External"/><Relationship Id="rId1097" Type="http://schemas.openxmlformats.org/officeDocument/2006/relationships/hyperlink" Target="https://www.daloopa.com/src/18435428" TargetMode="External"/><Relationship Id="rId2148" Type="http://schemas.openxmlformats.org/officeDocument/2006/relationships/hyperlink" Target="https://www.daloopa.com/src/66097036" TargetMode="External"/><Relationship Id="rId3546" Type="http://schemas.openxmlformats.org/officeDocument/2006/relationships/hyperlink" Target="https://www.daloopa.com/src/764829" TargetMode="External"/><Relationship Id="rId17011" Type="http://schemas.openxmlformats.org/officeDocument/2006/relationships/hyperlink" Target="https://www.daloopa.com/src/95084209" TargetMode="External"/><Relationship Id="rId6769" Type="http://schemas.openxmlformats.org/officeDocument/2006/relationships/hyperlink" Target="https://www.daloopa.com/src/801318" TargetMode="External"/><Relationship Id="rId12570" Type="http://schemas.openxmlformats.org/officeDocument/2006/relationships/hyperlink" Target="https://www.daloopa.com/document/8104" TargetMode="External"/><Relationship Id="rId13621" Type="http://schemas.openxmlformats.org/officeDocument/2006/relationships/hyperlink" Target="https://marketplace.daloopa.com/text-fundamental?id=65313503&amp;value=-5850&amp;id=65313477&amp;value=-6324&amp;id=65313468&amp;value=-6646&amp;id=65313452&amp;value=-6128&amp;id=65313421&amp;value=-6570&amp;id=65313408&amp;value=-6449&amp;id=65374117&amp;value=-6759&amp;id=65313375&amp;value=-7065&amp;id=65313362&amp;value=-5784&amp;id=65313352&amp;value=-6419&amp;id=65313339&amp;value=-7637&amp;id=65313315&amp;value=-7939&amp;id=65313291&amp;value=-7858&amp;id=65313273&amp;value=-8735&amp;id=65313263&amp;value=-10712&amp;id=67090376&amp;value=-12233&amp;" TargetMode="External"/><Relationship Id="rId19183" Type="http://schemas.openxmlformats.org/officeDocument/2006/relationships/hyperlink" Target="https://www.daloopa.com/src/136733626" TargetMode="External"/><Relationship Id="rId20009" Type="http://schemas.openxmlformats.org/officeDocument/2006/relationships/hyperlink" Target="https://www.daloopa.com/src/155405771" TargetMode="External"/><Relationship Id="rId8191" Type="http://schemas.openxmlformats.org/officeDocument/2006/relationships/hyperlink" Target="https://www.daloopa.com/src/38384022" TargetMode="External"/><Relationship Id="rId9242" Type="http://schemas.openxmlformats.org/officeDocument/2006/relationships/hyperlink" Target="https://marketplace.daloopa.com/text-fundamental?id=754262&amp;value=-703&amp;id=754190&amp;value=-77&amp;id=774102&amp;value=-72&amp;id=753814&amp;value=1589&amp;id=38162528&amp;value=736&amp;id=790263&amp;value=-731&amp;id=753524&amp;value=-15&amp;id=753380&amp;value=4&amp;id=753089&amp;value=1451&amp;id=38162312&amp;value=706&amp;id=752934&amp;value=-940&amp;id=752754&amp;value=-129&amp;id=752564&amp;value=143&amp;id=752425&amp;value=1836&amp;id=38162167&amp;value=913&amp;id=752083&amp;value=-956&amp;id=751672&amp;value=-15&amp;id=751388&amp;value=441&amp;id=750773&amp;value=2254&amp;id=38161957&amp;value=1724&amp;id=750518&amp;value=-1404&amp;id=750420&amp;value=-252&amp;id=750213&amp;value=-122&amp;id=749864&amp;value=2061&amp;id=38161831&amp;value=283&amp;id=749644&amp;value=-2225&amp;id=749354&amp;value=-205&amp;id=749080&amp;value=237&amp;id=748819&amp;value=2665&amp;id=38161723&amp;value=472&amp;id=748598&amp;value=-2932&amp;id=748366&amp;value=-623&amp;id=1340365&amp;value=-722&amp;id=2623427&amp;value=2894&amp;id=38161527&amp;value=-1383&amp;id=4744473&amp;value=-2761&amp;id=7981986&amp;value=1699&amp;id=10333652&amp;value=-310&amp;id=14719102&amp;value=7127&amp;id=14719114&amp;value=5754&amp;id=20995930&amp;value=-4060&amp;id=32452188&amp;value=-1685&amp;id=38383832&amp;value=-1465&amp;id=46661048&amp;value=9333&amp;id=46664747&amp;value=2123&amp;id=53637996&amp;value=-5903&amp;id=58837782&amp;value=-1412&amp;id=63129126&amp;value=-20&amp;id=67046841&amp;value=5777&amp;id=67051978&amp;value=-1558&amp;" TargetMode="External"/><Relationship Id="rId11172" Type="http://schemas.openxmlformats.org/officeDocument/2006/relationships/hyperlink" Target="https://www.daloopa.com/src/46662244" TargetMode="External"/><Relationship Id="rId12223" Type="http://schemas.openxmlformats.org/officeDocument/2006/relationships/hyperlink" Target="https://www.daloopa.com/src/19677597" TargetMode="External"/><Relationship Id="rId15793" Type="http://schemas.openxmlformats.org/officeDocument/2006/relationships/hyperlink" Target="https://www.daloopa.com/src/78903353" TargetMode="External"/><Relationship Id="rId601" Type="http://schemas.openxmlformats.org/officeDocument/2006/relationships/hyperlink" Target="https://www.daloopa.com/src/762602" TargetMode="External"/><Relationship Id="rId1231" Type="http://schemas.openxmlformats.org/officeDocument/2006/relationships/hyperlink" Target="https://www.daloopa.com/src/763183" TargetMode="External"/><Relationship Id="rId5852" Type="http://schemas.openxmlformats.org/officeDocument/2006/relationships/hyperlink" Target="https://www.daloopa.com/src/800728" TargetMode="External"/><Relationship Id="rId14395" Type="http://schemas.openxmlformats.org/officeDocument/2006/relationships/hyperlink" Target="https://www.daloopa.com/src/19628688" TargetMode="External"/><Relationship Id="rId15446" Type="http://schemas.openxmlformats.org/officeDocument/2006/relationships/hyperlink" Target="https://www.daloopa.com/src/72219214" TargetMode="External"/><Relationship Id="rId16844" Type="http://schemas.openxmlformats.org/officeDocument/2006/relationships/hyperlink" Target="https://www.daloopa.com/src/95069073" TargetMode="External"/><Relationship Id="rId4454" Type="http://schemas.openxmlformats.org/officeDocument/2006/relationships/hyperlink" Target="https://www.daloopa.com/src/38384704" TargetMode="External"/><Relationship Id="rId5505" Type="http://schemas.openxmlformats.org/officeDocument/2006/relationships/hyperlink" Target="https://www.daloopa.com/src/1033619" TargetMode="External"/><Relationship Id="rId6903" Type="http://schemas.openxmlformats.org/officeDocument/2006/relationships/hyperlink" Target="https://www.daloopa.com/src/63129828" TargetMode="External"/><Relationship Id="rId14048" Type="http://schemas.openxmlformats.org/officeDocument/2006/relationships/hyperlink" Target="https://www.daloopa.com/src/20996224" TargetMode="External"/><Relationship Id="rId3056" Type="http://schemas.openxmlformats.org/officeDocument/2006/relationships/hyperlink" Target="https://www.daloopa.com/src/768153" TargetMode="External"/><Relationship Id="rId4107" Type="http://schemas.openxmlformats.org/officeDocument/2006/relationships/hyperlink" Target="https://www.daloopa.com/src/63130828" TargetMode="External"/><Relationship Id="rId18669" Type="http://schemas.openxmlformats.org/officeDocument/2006/relationships/hyperlink" Target="https://www.daloopa.com/src/125245817" TargetMode="External"/><Relationship Id="rId6279" Type="http://schemas.openxmlformats.org/officeDocument/2006/relationships/hyperlink" Target="https://www.daloopa.com/src/38383781" TargetMode="External"/><Relationship Id="rId7677" Type="http://schemas.openxmlformats.org/officeDocument/2006/relationships/hyperlink" Target="https://www.daloopa.com/src/836976" TargetMode="External"/><Relationship Id="rId8728" Type="http://schemas.openxmlformats.org/officeDocument/2006/relationships/hyperlink" Target="https://www.daloopa.com/src/38465144" TargetMode="External"/><Relationship Id="rId10658" Type="http://schemas.openxmlformats.org/officeDocument/2006/relationships/hyperlink" Target="https://www.daloopa.com/src/38433559" TargetMode="External"/><Relationship Id="rId11709" Type="http://schemas.openxmlformats.org/officeDocument/2006/relationships/hyperlink" Target="https://marketplace.daloopa.com/text-fundamental?id=1034032&amp;value=231&amp;id=1034015&amp;value=304&amp;id=1033989&amp;value=334&amp;id=1033982&amp;value=649&amp;id=1033923&amp;value=2390&amp;id=1033834&amp;value=2577&amp;id=2750830&amp;value=3111&amp;id=14826057&amp;value=3772&amp;id=46750118&amp;value=4118&amp;id=67088480&amp;value=4602&amp;" TargetMode="External"/><Relationship Id="rId12080" Type="http://schemas.openxmlformats.org/officeDocument/2006/relationships/hyperlink" Target="https://www.daloopa.com/src/19675453" TargetMode="External"/><Relationship Id="rId13131" Type="http://schemas.openxmlformats.org/officeDocument/2006/relationships/hyperlink" Target="https://www.daloopa.com/document/23465099" TargetMode="External"/><Relationship Id="rId17752" Type="http://schemas.openxmlformats.org/officeDocument/2006/relationships/hyperlink" Target="https://www.daloopa.com/src/107923858" TargetMode="External"/><Relationship Id="rId18803" Type="http://schemas.openxmlformats.org/officeDocument/2006/relationships/hyperlink" Target="https://www.daloopa.com/src/125269740" TargetMode="External"/><Relationship Id="rId2889" Type="http://schemas.openxmlformats.org/officeDocument/2006/relationships/hyperlink" Target="https://www.daloopa.com/src/765641" TargetMode="External"/><Relationship Id="rId6760" Type="http://schemas.openxmlformats.org/officeDocument/2006/relationships/hyperlink" Target="https://www.daloopa.com/document/23463551" TargetMode="External"/><Relationship Id="rId7811" Type="http://schemas.openxmlformats.org/officeDocument/2006/relationships/hyperlink" Target="https://www.daloopa.com/src/799892" TargetMode="External"/><Relationship Id="rId16354" Type="http://schemas.openxmlformats.org/officeDocument/2006/relationships/hyperlink" Target="https://www.daloopa.com/src/82323396" TargetMode="External"/><Relationship Id="rId17405" Type="http://schemas.openxmlformats.org/officeDocument/2006/relationships/hyperlink" Target="https://www.daloopa.com/src/102624110" TargetMode="External"/><Relationship Id="rId20000" Type="http://schemas.openxmlformats.org/officeDocument/2006/relationships/hyperlink" Target="https://www.daloopa.com/src/155405758" TargetMode="External"/><Relationship Id="rId111" Type="http://schemas.openxmlformats.org/officeDocument/2006/relationships/hyperlink" Target="https://www.daloopa.com/src/4744612" TargetMode="External"/><Relationship Id="rId5362" Type="http://schemas.openxmlformats.org/officeDocument/2006/relationships/hyperlink" Target="https://www.daloopa.com/src/815386" TargetMode="External"/><Relationship Id="rId6413" Type="http://schemas.openxmlformats.org/officeDocument/2006/relationships/hyperlink" Target="https://www.daloopa.com/src/800971" TargetMode="External"/><Relationship Id="rId9983" Type="http://schemas.openxmlformats.org/officeDocument/2006/relationships/hyperlink" Target="https://www.daloopa.com/src/1340377" TargetMode="External"/><Relationship Id="rId16007" Type="http://schemas.openxmlformats.org/officeDocument/2006/relationships/hyperlink" Target="https://www.daloopa.com/src/78962032" TargetMode="External"/><Relationship Id="rId19577" Type="http://schemas.openxmlformats.org/officeDocument/2006/relationships/hyperlink" Target="https://www.daloopa.com/src/145463072" TargetMode="External"/><Relationship Id="rId5015" Type="http://schemas.openxmlformats.org/officeDocument/2006/relationships/hyperlink" Target="https://www.daloopa.com/src/7982514" TargetMode="External"/><Relationship Id="rId8585" Type="http://schemas.openxmlformats.org/officeDocument/2006/relationships/hyperlink" Target="https://www.daloopa.com/src/767073" TargetMode="External"/><Relationship Id="rId9636" Type="http://schemas.openxmlformats.org/officeDocument/2006/relationships/hyperlink" Target="https://www.daloopa.com/src/774082" TargetMode="External"/><Relationship Id="rId12964" Type="http://schemas.openxmlformats.org/officeDocument/2006/relationships/hyperlink" Target="https://www.daloopa.com/src/38441964" TargetMode="External"/><Relationship Id="rId18179" Type="http://schemas.openxmlformats.org/officeDocument/2006/relationships/hyperlink" Target="https://www.daloopa.com/src/87423353" TargetMode="External"/><Relationship Id="rId1972" Type="http://schemas.openxmlformats.org/officeDocument/2006/relationships/hyperlink" Target="https://www.daloopa.com/src/795171" TargetMode="External"/><Relationship Id="rId7187" Type="http://schemas.openxmlformats.org/officeDocument/2006/relationships/hyperlink" Target="https://www.daloopa.com/src/2623645" TargetMode="External"/><Relationship Id="rId8238" Type="http://schemas.openxmlformats.org/officeDocument/2006/relationships/hyperlink" Target="https://www.daloopa.com/src/46661283" TargetMode="External"/><Relationship Id="rId10168" Type="http://schemas.openxmlformats.org/officeDocument/2006/relationships/hyperlink" Target="https://www.daloopa.com/src/753859" TargetMode="External"/><Relationship Id="rId11566" Type="http://schemas.openxmlformats.org/officeDocument/2006/relationships/hyperlink" Target="https://www.daloopa.com/src/815031" TargetMode="External"/><Relationship Id="rId12617" Type="http://schemas.openxmlformats.org/officeDocument/2006/relationships/hyperlink" Target="https://www.daloopa.com/document/23465099" TargetMode="External"/><Relationship Id="rId1625" Type="http://schemas.openxmlformats.org/officeDocument/2006/relationships/hyperlink" Target="https://www.daloopa.com/src/46661602" TargetMode="External"/><Relationship Id="rId11219" Type="http://schemas.openxmlformats.org/officeDocument/2006/relationships/hyperlink" Target="https://marketplace.daloopa.com/text-fundamental?id=815218&amp;value=177&amp;id=815208&amp;value=265&amp;id=815198&amp;value=388&amp;id=815188&amp;value=2031&amp;id=815178&amp;value=1491&amp;id=815168&amp;value=1039&amp;id=815158&amp;value=1077&amp;id=815146&amp;value=1949&amp;id=815131&amp;value=3161&amp;id=815116&amp;value=4373&amp;id=815102&amp;value=5399&amp;id=815089&amp;value=7331&amp;id=815075&amp;value=6361&amp;id=815061&amp;value=7331&amp;id=815047&amp;value=8563&amp;id=815033&amp;value=9706&amp;id=815019&amp;value=10217&amp;id=815005&amp;value=9678&amp;id=814991&amp;value=8050&amp;id=814977&amp;value=8376&amp;id=814963&amp;value=7270&amp;id=814949&amp;value=10421&amp;id=814935&amp;value=15365&amp;id=814921&amp;value=19400&amp;id=814894&amp;value=23044&amp;id=814908&amp;value=25018&amp;id=1266722&amp;value=23464&amp;id=2623977&amp;value=25825&amp;id=4744747&amp;value=24337&amp;id=7982532&amp;value=31852&amp;id=10335408&amp;value=29501&amp;id=14719050&amp;value=31020&amp;id=20995574&amp;value=26410&amp;id=32451650&amp;value=12146&amp;id=38385288&amp;value=2552&amp;id=46662252&amp;value=-9069&amp;id=53638747&amp;value=-18627&amp;id=58838397&amp;value=-23487&amp;id=63130667&amp;value=-19686&amp;id=67048232&amp;value=-11569&amp;" TargetMode="External"/><Relationship Id="rId14789" Type="http://schemas.openxmlformats.org/officeDocument/2006/relationships/hyperlink" Target="https://www.daloopa.com/src/38429689" TargetMode="External"/><Relationship Id="rId18660" Type="http://schemas.openxmlformats.org/officeDocument/2006/relationships/hyperlink" Target="https://www.daloopa.com/src/125347121" TargetMode="External"/><Relationship Id="rId19711" Type="http://schemas.openxmlformats.org/officeDocument/2006/relationships/hyperlink" Target="https://www.daloopa.com/src/155384130" TargetMode="External"/><Relationship Id="rId3797" Type="http://schemas.openxmlformats.org/officeDocument/2006/relationships/hyperlink" Target="https://www.daloopa.com/src/58838170" TargetMode="External"/><Relationship Id="rId4848" Type="http://schemas.openxmlformats.org/officeDocument/2006/relationships/hyperlink" Target="https://www.daloopa.com/src/1340491" TargetMode="External"/><Relationship Id="rId11700" Type="http://schemas.openxmlformats.org/officeDocument/2006/relationships/hyperlink" Target="https://www.daloopa.com/src/46750122" TargetMode="External"/><Relationship Id="rId17262" Type="http://schemas.openxmlformats.org/officeDocument/2006/relationships/hyperlink" Target="https://www.daloopa.com/src/102530100" TargetMode="External"/><Relationship Id="rId18313" Type="http://schemas.openxmlformats.org/officeDocument/2006/relationships/hyperlink" Target="https://www.daloopa.com/src/87393307" TargetMode="External"/><Relationship Id="rId2399" Type="http://schemas.openxmlformats.org/officeDocument/2006/relationships/hyperlink" Target="https://www.daloopa.com/src/2623547" TargetMode="External"/><Relationship Id="rId6270" Type="http://schemas.openxmlformats.org/officeDocument/2006/relationships/hyperlink" Target="https://www.daloopa.com/src/800670" TargetMode="External"/><Relationship Id="rId7321" Type="http://schemas.openxmlformats.org/officeDocument/2006/relationships/hyperlink" Target="https://www.daloopa.com/src/19647151" TargetMode="External"/><Relationship Id="rId10302" Type="http://schemas.openxmlformats.org/officeDocument/2006/relationships/hyperlink" Target="https://www.daloopa.com/src/46750151" TargetMode="External"/><Relationship Id="rId13872" Type="http://schemas.openxmlformats.org/officeDocument/2006/relationships/hyperlink" Target="https://www.daloopa.com/src/65315340" TargetMode="External"/><Relationship Id="rId2880" Type="http://schemas.openxmlformats.org/officeDocument/2006/relationships/hyperlink" Target="https://www.daloopa.com/src/802825" TargetMode="External"/><Relationship Id="rId3931" Type="http://schemas.openxmlformats.org/officeDocument/2006/relationships/hyperlink" Target="https://www.daloopa.com/src/762234" TargetMode="External"/><Relationship Id="rId9493" Type="http://schemas.openxmlformats.org/officeDocument/2006/relationships/hyperlink" Target="https://www.daloopa.com/src/750242" TargetMode="External"/><Relationship Id="rId12474" Type="http://schemas.openxmlformats.org/officeDocument/2006/relationships/hyperlink" Target="https://www.daloopa.com/src/19689869" TargetMode="External"/><Relationship Id="rId13525" Type="http://schemas.openxmlformats.org/officeDocument/2006/relationships/hyperlink" Target="https://www.daloopa.com/src/67092845" TargetMode="External"/><Relationship Id="rId14923" Type="http://schemas.openxmlformats.org/officeDocument/2006/relationships/hyperlink" Target="https://www.daloopa.com/src/38427107" TargetMode="External"/><Relationship Id="rId19087" Type="http://schemas.openxmlformats.org/officeDocument/2006/relationships/hyperlink" Target="https://www.daloopa.com/src/136726216" TargetMode="External"/><Relationship Id="rId852" Type="http://schemas.openxmlformats.org/officeDocument/2006/relationships/hyperlink" Target="https://www.daloopa.com/src/18438332" TargetMode="External"/><Relationship Id="rId1482" Type="http://schemas.openxmlformats.org/officeDocument/2006/relationships/hyperlink" Target="https://www.daloopa.com/src/38384347" TargetMode="External"/><Relationship Id="rId2533" Type="http://schemas.openxmlformats.org/officeDocument/2006/relationships/hyperlink" Target="https://www.daloopa.com/src/761934" TargetMode="External"/><Relationship Id="rId8095" Type="http://schemas.openxmlformats.org/officeDocument/2006/relationships/hyperlink" Target="https://www.daloopa.com/src/800220" TargetMode="External"/><Relationship Id="rId9146" Type="http://schemas.openxmlformats.org/officeDocument/2006/relationships/hyperlink" Target="https://www.daloopa.com/src/753522" TargetMode="External"/><Relationship Id="rId11076" Type="http://schemas.openxmlformats.org/officeDocument/2006/relationships/hyperlink" Target="https://www.daloopa.com/src/38167912" TargetMode="External"/><Relationship Id="rId12127" Type="http://schemas.openxmlformats.org/officeDocument/2006/relationships/hyperlink" Target="https://www.daloopa.com/src/19675995" TargetMode="External"/><Relationship Id="rId505" Type="http://schemas.openxmlformats.org/officeDocument/2006/relationships/hyperlink" Target="https://www.daloopa.com/document/22825769" TargetMode="External"/><Relationship Id="rId1135" Type="http://schemas.openxmlformats.org/officeDocument/2006/relationships/hyperlink" Target="https://www.daloopa.com/src/18435521" TargetMode="External"/><Relationship Id="rId14299" Type="http://schemas.openxmlformats.org/officeDocument/2006/relationships/hyperlink" Target="https://www.daloopa.com/src/19605772" TargetMode="External"/><Relationship Id="rId15697" Type="http://schemas.openxmlformats.org/officeDocument/2006/relationships/hyperlink" Target="https://www.daloopa.com/src/72287920" TargetMode="External"/><Relationship Id="rId16748" Type="http://schemas.openxmlformats.org/officeDocument/2006/relationships/hyperlink" Target="https://www.daloopa.com/src/87503737" TargetMode="External"/><Relationship Id="rId18170" Type="http://schemas.openxmlformats.org/officeDocument/2006/relationships/hyperlink" Target="https://www.daloopa.com/src/114261144" TargetMode="External"/><Relationship Id="rId4358" Type="http://schemas.openxmlformats.org/officeDocument/2006/relationships/hyperlink" Target="https://www.daloopa.com/src/766201" TargetMode="External"/><Relationship Id="rId5409" Type="http://schemas.openxmlformats.org/officeDocument/2006/relationships/hyperlink" Target="https://www.daloopa.com/src/815312" TargetMode="External"/><Relationship Id="rId5756" Type="http://schemas.openxmlformats.org/officeDocument/2006/relationships/hyperlink" Target="https://www.daloopa.com/src/38465060" TargetMode="External"/><Relationship Id="rId6807" Type="http://schemas.openxmlformats.org/officeDocument/2006/relationships/hyperlink" Target="https://www.daloopa.com/src/38158665" TargetMode="External"/><Relationship Id="rId19221" Type="http://schemas.openxmlformats.org/officeDocument/2006/relationships/hyperlink" Target="https://www.daloopa.com/src/136843042" TargetMode="External"/><Relationship Id="rId8979" Type="http://schemas.openxmlformats.org/officeDocument/2006/relationships/hyperlink" Target="https://www.daloopa.com/src/752419" TargetMode="External"/><Relationship Id="rId11210" Type="http://schemas.openxmlformats.org/officeDocument/2006/relationships/hyperlink" Target="https://www.daloopa.com/src/14719049" TargetMode="External"/><Relationship Id="rId14780" Type="http://schemas.openxmlformats.org/officeDocument/2006/relationships/hyperlink" Target="https://www.daloopa.com/src/46751058" TargetMode="External"/><Relationship Id="rId15831" Type="http://schemas.openxmlformats.org/officeDocument/2006/relationships/hyperlink" Target="https://www.daloopa.com/src/78908058" TargetMode="External"/><Relationship Id="rId13382" Type="http://schemas.openxmlformats.org/officeDocument/2006/relationships/hyperlink" Target="https://www.daloopa.com/src/65311916" TargetMode="External"/><Relationship Id="rId14433" Type="http://schemas.openxmlformats.org/officeDocument/2006/relationships/hyperlink" Target="https://marketplace.daloopa.com/text-fundamental?id=19630342&amp;value=-12&amp;id=19630299&amp;value=-18&amp;id=19630178&amp;value=-7&amp;id=45569810&amp;value=8&amp;id=19629720&amp;value=-29&amp;id=19629710&amp;value=18&amp;id=19629707&amp;value=31&amp;id=19629701&amp;value=1&amp;id=45569811&amp;value=-30&amp;id=19629512&amp;value=20&amp;id=19629444&amp;value=-23&amp;id=19629354&amp;value=-9&amp;id=19629155&amp;value=25&amp;id=45569812&amp;value=23&amp;id=19628762&amp;value=16&amp;id=19628689&amp;value=50&amp;id=19628625&amp;value=45&amp;id=19628564&amp;value=-8&amp;id=45569813&amp;value=-197&amp;id=19628309&amp;value=-110&amp;id=19628272&amp;value=31&amp;id=19628200&amp;value=38&amp;id=19628171&amp;value=39&amp;id=45569814&amp;value=34&amp;id=19627961&amp;value=142&amp;id=19627884&amp;value=29&amp;id=19627748&amp;value=-42&amp;id=19627704&amp;value=-90&amp;id=45569815&amp;value=-123&amp;id=19627569&amp;value=-226&amp;id=19627536&amp;value=-84&amp;id=19627442&amp;value=-58&amp;id=19627324&amp;value=-22&amp;id=45569816&amp;value=-16&amp;id=19626999&amp;value=-180&amp;id=19626643&amp;value=-63&amp;id=19626363&amp;value=-111&amp;id=19626007&amp;value=-133&amp;id=45569817&amp;value=-142&amp;id=19625561&amp;value=-449&amp;id=21047822&amp;value=-107&amp;id=32487682&amp;value=-7&amp;id=38462520&amp;value=20&amp;id=46758865&amp;value=-57&amp;id=46750619&amp;value=-151&amp;id=53700561&amp;value=-126&amp;id=58884878&amp;value=-165&amp;id=63184393&amp;value=-357&amp;id=67095234&amp;value=-213&amp;id=67089040&amp;value=-861&amp;" TargetMode="External"/><Relationship Id="rId2390" Type="http://schemas.openxmlformats.org/officeDocument/2006/relationships/hyperlink" Target="https://www.daloopa.com/src/763264" TargetMode="External"/><Relationship Id="rId3441" Type="http://schemas.openxmlformats.org/officeDocument/2006/relationships/hyperlink" Target="https://www.daloopa.com/src/767492" TargetMode="External"/><Relationship Id="rId13035" Type="http://schemas.openxmlformats.org/officeDocument/2006/relationships/hyperlink" Target="https://www.daloopa.com/src/38441966" TargetMode="External"/><Relationship Id="rId17656" Type="http://schemas.openxmlformats.org/officeDocument/2006/relationships/hyperlink" Target="https://www.daloopa.com/src/107869300" TargetMode="External"/><Relationship Id="rId362" Type="http://schemas.openxmlformats.org/officeDocument/2006/relationships/hyperlink" Target="https://www.daloopa.com/src/10335301" TargetMode="External"/><Relationship Id="rId2043" Type="http://schemas.openxmlformats.org/officeDocument/2006/relationships/hyperlink" Target="https://www.daloopa.com/src/32451445" TargetMode="External"/><Relationship Id="rId6664" Type="http://schemas.openxmlformats.org/officeDocument/2006/relationships/hyperlink" Target="https://www.daloopa.com/src/810507" TargetMode="External"/><Relationship Id="rId7715" Type="http://schemas.openxmlformats.org/officeDocument/2006/relationships/hyperlink" Target="https://www.daloopa.com/document/23463551" TargetMode="External"/><Relationship Id="rId16258" Type="http://schemas.openxmlformats.org/officeDocument/2006/relationships/hyperlink" Target="https://www.daloopa.com/src/82450736" TargetMode="External"/><Relationship Id="rId17309" Type="http://schemas.openxmlformats.org/officeDocument/2006/relationships/hyperlink" Target="https://www.daloopa.com/src/102518289" TargetMode="External"/><Relationship Id="rId18707" Type="http://schemas.openxmlformats.org/officeDocument/2006/relationships/hyperlink" Target="https://www.daloopa.com/src/125264816" TargetMode="External"/><Relationship Id="rId5266" Type="http://schemas.openxmlformats.org/officeDocument/2006/relationships/hyperlink" Target="https://www.daloopa.com/src/2623997" TargetMode="External"/><Relationship Id="rId6317" Type="http://schemas.openxmlformats.org/officeDocument/2006/relationships/hyperlink" Target="https://www.daloopa.com/src/800799" TargetMode="External"/><Relationship Id="rId9887" Type="http://schemas.openxmlformats.org/officeDocument/2006/relationships/hyperlink" Target="https://www.daloopa.com/src/753540" TargetMode="External"/><Relationship Id="rId8489" Type="http://schemas.openxmlformats.org/officeDocument/2006/relationships/hyperlink" Target="https://www.daloopa.com/src/800284" TargetMode="External"/><Relationship Id="rId12868" Type="http://schemas.openxmlformats.org/officeDocument/2006/relationships/hyperlink" Target="https://www.daloopa.com/src/38440052" TargetMode="External"/><Relationship Id="rId13919" Type="http://schemas.openxmlformats.org/officeDocument/2006/relationships/hyperlink" Target="https://www.daloopa.com/src/67093551" TargetMode="External"/><Relationship Id="rId1876" Type="http://schemas.openxmlformats.org/officeDocument/2006/relationships/hyperlink" Target="https://www.daloopa.com/src/794986" TargetMode="External"/><Relationship Id="rId2927" Type="http://schemas.openxmlformats.org/officeDocument/2006/relationships/hyperlink" Target="https://www.daloopa.com/src/765986" TargetMode="External"/><Relationship Id="rId14290" Type="http://schemas.openxmlformats.org/officeDocument/2006/relationships/hyperlink" Target="https://www.daloopa.com/src/19607654" TargetMode="External"/><Relationship Id="rId15341" Type="http://schemas.openxmlformats.org/officeDocument/2006/relationships/hyperlink" Target="https://www.daloopa.com/src/38432887" TargetMode="External"/><Relationship Id="rId19962" Type="http://schemas.openxmlformats.org/officeDocument/2006/relationships/hyperlink" Target="https://www.daloopa.com/src/155380902" TargetMode="External"/><Relationship Id="rId1529" Type="http://schemas.openxmlformats.org/officeDocument/2006/relationships/hyperlink" Target="https://www.daloopa.com/src/58838020" TargetMode="External"/><Relationship Id="rId5400" Type="http://schemas.openxmlformats.org/officeDocument/2006/relationships/hyperlink" Target="https://www.daloopa.com/src/815447" TargetMode="External"/><Relationship Id="rId8970" Type="http://schemas.openxmlformats.org/officeDocument/2006/relationships/hyperlink" Target="https://www.daloopa.com/src/774097" TargetMode="External"/><Relationship Id="rId11951" Type="http://schemas.openxmlformats.org/officeDocument/2006/relationships/hyperlink" Target="https://www.daloopa.com/src/21047392" TargetMode="External"/><Relationship Id="rId18564" Type="http://schemas.openxmlformats.org/officeDocument/2006/relationships/hyperlink" Target="https://www.daloopa.com/src/114162932" TargetMode="External"/><Relationship Id="rId19615" Type="http://schemas.openxmlformats.org/officeDocument/2006/relationships/hyperlink" Target="https://www.daloopa.com/src/145409619" TargetMode="External"/><Relationship Id="rId4002" Type="http://schemas.openxmlformats.org/officeDocument/2006/relationships/hyperlink" Target="https://www.daloopa.com/src/765916" TargetMode="External"/><Relationship Id="rId7572" Type="http://schemas.openxmlformats.org/officeDocument/2006/relationships/hyperlink" Target="https://www.daloopa.com/src/749808" TargetMode="External"/><Relationship Id="rId8623" Type="http://schemas.openxmlformats.org/officeDocument/2006/relationships/hyperlink" Target="https://www.daloopa.com/src/765251" TargetMode="External"/><Relationship Id="rId10553" Type="http://schemas.openxmlformats.org/officeDocument/2006/relationships/hyperlink" Target="https://www.daloopa.com/src/38433963" TargetMode="External"/><Relationship Id="rId11604" Type="http://schemas.openxmlformats.org/officeDocument/2006/relationships/hyperlink" Target="https://www.daloopa.com/src/815133" TargetMode="External"/><Relationship Id="rId17166" Type="http://schemas.openxmlformats.org/officeDocument/2006/relationships/hyperlink" Target="https://www.daloopa.com/src/102515518" TargetMode="External"/><Relationship Id="rId18217" Type="http://schemas.openxmlformats.org/officeDocument/2006/relationships/hyperlink" Target="https://www.daloopa.com/src/87423359" TargetMode="External"/><Relationship Id="rId6174" Type="http://schemas.openxmlformats.org/officeDocument/2006/relationships/hyperlink" Target="https://www.daloopa.com/src/32451011" TargetMode="External"/><Relationship Id="rId7225" Type="http://schemas.openxmlformats.org/officeDocument/2006/relationships/hyperlink" Target="https://www.daloopa.com/src/1096586" TargetMode="External"/><Relationship Id="rId10206" Type="http://schemas.openxmlformats.org/officeDocument/2006/relationships/hyperlink" Target="https://www.daloopa.com/src/38167167" TargetMode="External"/><Relationship Id="rId2784" Type="http://schemas.openxmlformats.org/officeDocument/2006/relationships/hyperlink" Target="https://www.daloopa.com/src/45569643" TargetMode="External"/><Relationship Id="rId9397" Type="http://schemas.openxmlformats.org/officeDocument/2006/relationships/hyperlink" Target="https://www.daloopa.com/src/748368" TargetMode="External"/><Relationship Id="rId12378" Type="http://schemas.openxmlformats.org/officeDocument/2006/relationships/hyperlink" Target="https://www.daloopa.com/src/19673541" TargetMode="External"/><Relationship Id="rId13776" Type="http://schemas.openxmlformats.org/officeDocument/2006/relationships/hyperlink" Target="https://www.daloopa.com/src/65313835" TargetMode="External"/><Relationship Id="rId14827" Type="http://schemas.openxmlformats.org/officeDocument/2006/relationships/hyperlink" Target="https://www.daloopa.com/src/38429803" TargetMode="External"/><Relationship Id="rId756" Type="http://schemas.openxmlformats.org/officeDocument/2006/relationships/hyperlink" Target="https://www.daloopa.com/src/4744583" TargetMode="External"/><Relationship Id="rId1386" Type="http://schemas.openxmlformats.org/officeDocument/2006/relationships/hyperlink" Target="https://www.daloopa.com/src/767804" TargetMode="External"/><Relationship Id="rId2437" Type="http://schemas.openxmlformats.org/officeDocument/2006/relationships/hyperlink" Target="https://www.daloopa.com/src/764040" TargetMode="External"/><Relationship Id="rId3835" Type="http://schemas.openxmlformats.org/officeDocument/2006/relationships/hyperlink" Target="https://www.daloopa.com/src/762428" TargetMode="External"/><Relationship Id="rId13429" Type="http://schemas.openxmlformats.org/officeDocument/2006/relationships/hyperlink" Target="https://www.daloopa.com/document/23465099" TargetMode="External"/><Relationship Id="rId16999" Type="http://schemas.openxmlformats.org/officeDocument/2006/relationships/hyperlink" Target="https://www.daloopa.com/src/95084215" TargetMode="External"/><Relationship Id="rId17300" Type="http://schemas.openxmlformats.org/officeDocument/2006/relationships/hyperlink" Target="https://www.daloopa.com/src/102620450" TargetMode="External"/><Relationship Id="rId409" Type="http://schemas.openxmlformats.org/officeDocument/2006/relationships/hyperlink" Target="https://www.daloopa.com/src/18614210" TargetMode="External"/><Relationship Id="rId1039" Type="http://schemas.openxmlformats.org/officeDocument/2006/relationships/hyperlink" Target="https://www.daloopa.com/src/32487244" TargetMode="External"/><Relationship Id="rId13910" Type="http://schemas.openxmlformats.org/officeDocument/2006/relationships/hyperlink" Target="https://www.daloopa.com/src/67093439" TargetMode="External"/><Relationship Id="rId19472" Type="http://schemas.openxmlformats.org/officeDocument/2006/relationships/hyperlink" Target="https://www.daloopa.com/src/145277764" TargetMode="External"/><Relationship Id="rId92" Type="http://schemas.openxmlformats.org/officeDocument/2006/relationships/hyperlink" Target="https://www.daloopa.com/src/802941" TargetMode="External"/><Relationship Id="rId7082" Type="http://schemas.openxmlformats.org/officeDocument/2006/relationships/hyperlink" Target="https://www.daloopa.com/src/1340464" TargetMode="External"/><Relationship Id="rId8480" Type="http://schemas.openxmlformats.org/officeDocument/2006/relationships/hyperlink" Target="https://www.daloopa.com/src/800348" TargetMode="External"/><Relationship Id="rId9531" Type="http://schemas.openxmlformats.org/officeDocument/2006/relationships/hyperlink" Target="https://www.daloopa.com/src/753659" TargetMode="External"/><Relationship Id="rId11461" Type="http://schemas.openxmlformats.org/officeDocument/2006/relationships/hyperlink" Target="https://www.daloopa.com/src/815163" TargetMode="External"/><Relationship Id="rId12512" Type="http://schemas.openxmlformats.org/officeDocument/2006/relationships/hyperlink" Target="https://www.daloopa.com/document/23465099" TargetMode="External"/><Relationship Id="rId18074" Type="http://schemas.openxmlformats.org/officeDocument/2006/relationships/hyperlink" Target="https://www.daloopa.com/src/114287137" TargetMode="External"/><Relationship Id="rId19125" Type="http://schemas.openxmlformats.org/officeDocument/2006/relationships/hyperlink" Target="https://www.daloopa.com/src/136727319" TargetMode="External"/><Relationship Id="rId1520" Type="http://schemas.openxmlformats.org/officeDocument/2006/relationships/hyperlink" Target="https://www.daloopa.com/src/4744519" TargetMode="External"/><Relationship Id="rId8133" Type="http://schemas.openxmlformats.org/officeDocument/2006/relationships/hyperlink" Target="https://www.daloopa.com/src/800260" TargetMode="External"/><Relationship Id="rId10063" Type="http://schemas.openxmlformats.org/officeDocument/2006/relationships/hyperlink" Target="https://www.daloopa.com/src/754016" TargetMode="External"/><Relationship Id="rId11114" Type="http://schemas.openxmlformats.org/officeDocument/2006/relationships/hyperlink" Target="https://www.daloopa.com/src/815126" TargetMode="External"/><Relationship Id="rId14684" Type="http://schemas.openxmlformats.org/officeDocument/2006/relationships/hyperlink" Target="https://www.daloopa.com/src/38402824" TargetMode="External"/><Relationship Id="rId15735" Type="http://schemas.openxmlformats.org/officeDocument/2006/relationships/hyperlink" Target="https://www.daloopa.com/src/78901741" TargetMode="External"/><Relationship Id="rId3692" Type="http://schemas.openxmlformats.org/officeDocument/2006/relationships/hyperlink" Target="https://www.daloopa.com/src/810673" TargetMode="External"/><Relationship Id="rId4743" Type="http://schemas.openxmlformats.org/officeDocument/2006/relationships/hyperlink" Target="https://www.daloopa.com/src/767575" TargetMode="External"/><Relationship Id="rId13286" Type="http://schemas.openxmlformats.org/officeDocument/2006/relationships/hyperlink" Target="https://www.daloopa.com/src/67095227" TargetMode="External"/><Relationship Id="rId14337" Type="http://schemas.openxmlformats.org/officeDocument/2006/relationships/hyperlink" Target="https://www.daloopa.com/src/19629699" TargetMode="External"/><Relationship Id="rId2294" Type="http://schemas.openxmlformats.org/officeDocument/2006/relationships/hyperlink" Target="https://www.daloopa.com/src/763262" TargetMode="External"/><Relationship Id="rId3345" Type="http://schemas.openxmlformats.org/officeDocument/2006/relationships/hyperlink" Target="https://www.daloopa.com/src/762960" TargetMode="External"/><Relationship Id="rId18958" Type="http://schemas.openxmlformats.org/officeDocument/2006/relationships/hyperlink" Target="https://www.daloopa.com/src/125348635" TargetMode="External"/><Relationship Id="rId266" Type="http://schemas.openxmlformats.org/officeDocument/2006/relationships/hyperlink" Target="https://www.daloopa.com/src/803133" TargetMode="External"/><Relationship Id="rId6568" Type="http://schemas.openxmlformats.org/officeDocument/2006/relationships/hyperlink" Target="https://www.daloopa.com/src/800974" TargetMode="External"/><Relationship Id="rId7619" Type="http://schemas.openxmlformats.org/officeDocument/2006/relationships/hyperlink" Target="https://www.daloopa.com/src/38383788" TargetMode="External"/><Relationship Id="rId7966" Type="http://schemas.openxmlformats.org/officeDocument/2006/relationships/hyperlink" Target="https://www.daloopa.com/src/752344" TargetMode="External"/><Relationship Id="rId10947" Type="http://schemas.openxmlformats.org/officeDocument/2006/relationships/hyperlink" Target="https://www.daloopa.com/src/38167606" TargetMode="External"/><Relationship Id="rId9041" Type="http://schemas.openxmlformats.org/officeDocument/2006/relationships/hyperlink" Target="https://www.daloopa.com/src/749350" TargetMode="External"/><Relationship Id="rId13420" Type="http://schemas.openxmlformats.org/officeDocument/2006/relationships/hyperlink" Target="https://www.daloopa.com/src/67090529" TargetMode="External"/><Relationship Id="rId16990" Type="http://schemas.openxmlformats.org/officeDocument/2006/relationships/hyperlink" Target="https://www.daloopa.com/src/95063124" TargetMode="External"/><Relationship Id="rId1030" Type="http://schemas.openxmlformats.org/officeDocument/2006/relationships/hyperlink" Target="https://www.daloopa.com/src/18435681" TargetMode="External"/><Relationship Id="rId12022" Type="http://schemas.openxmlformats.org/officeDocument/2006/relationships/hyperlink" Target="https://www.daloopa.com/src/19678312" TargetMode="External"/><Relationship Id="rId15592" Type="http://schemas.openxmlformats.org/officeDocument/2006/relationships/hyperlink" Target="https://www.daloopa.com/src/72220325" TargetMode="External"/><Relationship Id="rId16643" Type="http://schemas.openxmlformats.org/officeDocument/2006/relationships/hyperlink" Target="https://www.daloopa.com/src/87514023" TargetMode="External"/><Relationship Id="rId400" Type="http://schemas.openxmlformats.org/officeDocument/2006/relationships/hyperlink" Target="https://www.daloopa.com/document/23227048" TargetMode="External"/><Relationship Id="rId5651" Type="http://schemas.openxmlformats.org/officeDocument/2006/relationships/hyperlink" Target="https://www.daloopa.com/src/1033690" TargetMode="External"/><Relationship Id="rId6702" Type="http://schemas.openxmlformats.org/officeDocument/2006/relationships/hyperlink" Target="https://www.daloopa.com/src/38155767" TargetMode="External"/><Relationship Id="rId14194" Type="http://schemas.openxmlformats.org/officeDocument/2006/relationships/hyperlink" Target="https://www.daloopa.com/src/19606129" TargetMode="External"/><Relationship Id="rId15245" Type="http://schemas.openxmlformats.org/officeDocument/2006/relationships/hyperlink" Target="https://www.daloopa.com/src/38432085" TargetMode="External"/><Relationship Id="rId19866" Type="http://schemas.openxmlformats.org/officeDocument/2006/relationships/hyperlink" Target="https://www.daloopa.com/src/155506688" TargetMode="External"/><Relationship Id="rId4253" Type="http://schemas.openxmlformats.org/officeDocument/2006/relationships/hyperlink" Target="https://www.daloopa.com/src/810721" TargetMode="External"/><Relationship Id="rId5304" Type="http://schemas.openxmlformats.org/officeDocument/2006/relationships/hyperlink" Target="https://www.daloopa.com/src/815469" TargetMode="External"/><Relationship Id="rId8874" Type="http://schemas.openxmlformats.org/officeDocument/2006/relationships/hyperlink" Target="https://www.daloopa.com/src/749073" TargetMode="External"/><Relationship Id="rId9925" Type="http://schemas.openxmlformats.org/officeDocument/2006/relationships/hyperlink" Target="https://www.daloopa.com/src/753541" TargetMode="External"/><Relationship Id="rId18468" Type="http://schemas.openxmlformats.org/officeDocument/2006/relationships/hyperlink" Target="https://www.daloopa.com/src/114146148" TargetMode="External"/><Relationship Id="rId19519" Type="http://schemas.openxmlformats.org/officeDocument/2006/relationships/hyperlink" Target="https://www.daloopa.com/src/145264499" TargetMode="External"/><Relationship Id="rId7476" Type="http://schemas.openxmlformats.org/officeDocument/2006/relationships/hyperlink" Target="https://www.daloopa.com/src/754227" TargetMode="External"/><Relationship Id="rId8527" Type="http://schemas.openxmlformats.org/officeDocument/2006/relationships/hyperlink" Target="https://www.daloopa.com/src/800598" TargetMode="External"/><Relationship Id="rId10457" Type="http://schemas.openxmlformats.org/officeDocument/2006/relationships/hyperlink" Target="https://www.daloopa.com/src/38431794" TargetMode="External"/><Relationship Id="rId11855" Type="http://schemas.openxmlformats.org/officeDocument/2006/relationships/hyperlink" Target="https://www.daloopa.com/src/58886030" TargetMode="External"/><Relationship Id="rId12906" Type="http://schemas.openxmlformats.org/officeDocument/2006/relationships/hyperlink" Target="https://www.daloopa.com/src/38439393" TargetMode="External"/><Relationship Id="rId1914" Type="http://schemas.openxmlformats.org/officeDocument/2006/relationships/hyperlink" Target="https://www.daloopa.com/src/795254" TargetMode="External"/><Relationship Id="rId6078" Type="http://schemas.openxmlformats.org/officeDocument/2006/relationships/hyperlink" Target="https://www.daloopa.com/src/38157740" TargetMode="External"/><Relationship Id="rId7129" Type="http://schemas.openxmlformats.org/officeDocument/2006/relationships/hyperlink" Target="https://www.daloopa.com/src/1096679" TargetMode="External"/><Relationship Id="rId11508" Type="http://schemas.openxmlformats.org/officeDocument/2006/relationships/hyperlink" Target="https://www.daloopa.com/src/815096" TargetMode="External"/><Relationship Id="rId17551" Type="http://schemas.openxmlformats.org/officeDocument/2006/relationships/hyperlink" Target="https://www.daloopa.com/src/107859734" TargetMode="External"/><Relationship Id="rId18602" Type="http://schemas.openxmlformats.org/officeDocument/2006/relationships/hyperlink" Target="https://www.daloopa.com/src/114163076" TargetMode="External"/><Relationship Id="rId2688" Type="http://schemas.openxmlformats.org/officeDocument/2006/relationships/hyperlink" Target="https://www.daloopa.com/src/32451257" TargetMode="External"/><Relationship Id="rId3739" Type="http://schemas.openxmlformats.org/officeDocument/2006/relationships/hyperlink" Target="https://www.daloopa.com/src/762551" TargetMode="External"/><Relationship Id="rId5161" Type="http://schemas.openxmlformats.org/officeDocument/2006/relationships/hyperlink" Target="https://www.daloopa.com/src/815592" TargetMode="External"/><Relationship Id="rId7610" Type="http://schemas.openxmlformats.org/officeDocument/2006/relationships/hyperlink" Target="https://www.daloopa.com/src/748172" TargetMode="External"/><Relationship Id="rId16153" Type="http://schemas.openxmlformats.org/officeDocument/2006/relationships/hyperlink" Target="https://www.daloopa.com/src/82318256" TargetMode="External"/><Relationship Id="rId17204" Type="http://schemas.openxmlformats.org/officeDocument/2006/relationships/hyperlink" Target="https://www.daloopa.com/src/102520277" TargetMode="External"/><Relationship Id="rId6212" Type="http://schemas.openxmlformats.org/officeDocument/2006/relationships/hyperlink" Target="https://www.daloopa.com/src/800817" TargetMode="External"/><Relationship Id="rId9782" Type="http://schemas.openxmlformats.org/officeDocument/2006/relationships/hyperlink" Target="https://www.daloopa.com/src/750542" TargetMode="External"/><Relationship Id="rId12763" Type="http://schemas.openxmlformats.org/officeDocument/2006/relationships/hyperlink" Target="https://www.daloopa.com/src/46751690" TargetMode="External"/><Relationship Id="rId13814" Type="http://schemas.openxmlformats.org/officeDocument/2006/relationships/hyperlink" Target="https://www.daloopa.com/src/65374106" TargetMode="External"/><Relationship Id="rId19376" Type="http://schemas.openxmlformats.org/officeDocument/2006/relationships/hyperlink" Target="https://www.daloopa.com/src/145267064" TargetMode="External"/><Relationship Id="rId1771" Type="http://schemas.openxmlformats.org/officeDocument/2006/relationships/hyperlink" Target="https://www.daloopa.com/src/795250" TargetMode="External"/><Relationship Id="rId2822" Type="http://schemas.openxmlformats.org/officeDocument/2006/relationships/hyperlink" Target="https://www.daloopa.com/document/204883" TargetMode="External"/><Relationship Id="rId8384" Type="http://schemas.openxmlformats.org/officeDocument/2006/relationships/hyperlink" Target="https://www.daloopa.com/src/800289" TargetMode="External"/><Relationship Id="rId9435" Type="http://schemas.openxmlformats.org/officeDocument/2006/relationships/hyperlink" Target="https://www.daloopa.com/src/752429" TargetMode="External"/><Relationship Id="rId11365" Type="http://schemas.openxmlformats.org/officeDocument/2006/relationships/hyperlink" Target="https://www.daloopa.com/src/53638749" TargetMode="External"/><Relationship Id="rId12416" Type="http://schemas.openxmlformats.org/officeDocument/2006/relationships/hyperlink" Target="https://www.daloopa.com/src/19675460" TargetMode="External"/><Relationship Id="rId19029" Type="http://schemas.openxmlformats.org/officeDocument/2006/relationships/hyperlink" Target="https://www.daloopa.com/src/136727077" TargetMode="External"/><Relationship Id="rId1424" Type="http://schemas.openxmlformats.org/officeDocument/2006/relationships/hyperlink" Target="https://www.daloopa.com/src/38169913" TargetMode="External"/><Relationship Id="rId4994" Type="http://schemas.openxmlformats.org/officeDocument/2006/relationships/hyperlink" Target="https://www.daloopa.com/src/45569751" TargetMode="External"/><Relationship Id="rId8037" Type="http://schemas.openxmlformats.org/officeDocument/2006/relationships/hyperlink" Target="https://www.daloopa.com/src/752029" TargetMode="External"/><Relationship Id="rId11018" Type="http://schemas.openxmlformats.org/officeDocument/2006/relationships/hyperlink" Target="https://www.daloopa.com/src/38167750" TargetMode="External"/><Relationship Id="rId14588" Type="http://schemas.openxmlformats.org/officeDocument/2006/relationships/hyperlink" Target="https://www.daloopa.com/src/38973996" TargetMode="External"/><Relationship Id="rId15986" Type="http://schemas.openxmlformats.org/officeDocument/2006/relationships/hyperlink" Target="https://www.daloopa.com/src/78962340" TargetMode="External"/><Relationship Id="rId3596" Type="http://schemas.openxmlformats.org/officeDocument/2006/relationships/hyperlink" Target="https://www.daloopa.com/document/204883" TargetMode="External"/><Relationship Id="rId4647" Type="http://schemas.openxmlformats.org/officeDocument/2006/relationships/hyperlink" Target="https://www.daloopa.com/src/767043" TargetMode="External"/><Relationship Id="rId15639" Type="http://schemas.openxmlformats.org/officeDocument/2006/relationships/hyperlink" Target="https://www.daloopa.com/src/72286997" TargetMode="External"/><Relationship Id="rId17061" Type="http://schemas.openxmlformats.org/officeDocument/2006/relationships/hyperlink" Target="https://www.daloopa.com/src/95203592" TargetMode="External"/><Relationship Id="rId18112" Type="http://schemas.openxmlformats.org/officeDocument/2006/relationships/hyperlink" Target="https://www.daloopa.com/src/114281988" TargetMode="External"/><Relationship Id="rId19510" Type="http://schemas.openxmlformats.org/officeDocument/2006/relationships/hyperlink" Target="https://www.daloopa.com/src/145297455" TargetMode="External"/><Relationship Id="rId2198" Type="http://schemas.openxmlformats.org/officeDocument/2006/relationships/hyperlink" Target="https://www.daloopa.com/src/66097453" TargetMode="External"/><Relationship Id="rId3249" Type="http://schemas.openxmlformats.org/officeDocument/2006/relationships/hyperlink" Target="https://www.daloopa.com/src/38384792" TargetMode="External"/><Relationship Id="rId7120" Type="http://schemas.openxmlformats.org/officeDocument/2006/relationships/hyperlink" Target="https://www.daloopa.com/src/1096561" TargetMode="External"/><Relationship Id="rId20059" Type="http://schemas.openxmlformats.org/officeDocument/2006/relationships/hyperlink" Target="https://www.daloopa.com/src/155392029" TargetMode="External"/><Relationship Id="rId9292" Type="http://schemas.openxmlformats.org/officeDocument/2006/relationships/hyperlink" Target="https://www.daloopa.com/src/46664747" TargetMode="External"/><Relationship Id="rId10101" Type="http://schemas.openxmlformats.org/officeDocument/2006/relationships/hyperlink" Target="https://www.daloopa.com/src/38167257" TargetMode="External"/><Relationship Id="rId13671" Type="http://schemas.openxmlformats.org/officeDocument/2006/relationships/hyperlink" Target="https://www.daloopa.com/src/65313290" TargetMode="External"/><Relationship Id="rId14722" Type="http://schemas.openxmlformats.org/officeDocument/2006/relationships/hyperlink" Target="https://www.daloopa.com/src/38402847" TargetMode="External"/><Relationship Id="rId3730" Type="http://schemas.openxmlformats.org/officeDocument/2006/relationships/hyperlink" Target="https://www.daloopa.com/src/810690" TargetMode="External"/><Relationship Id="rId12273" Type="http://schemas.openxmlformats.org/officeDocument/2006/relationships/hyperlink" Target="https://www.daloopa.com/src/19676975" TargetMode="External"/><Relationship Id="rId13324" Type="http://schemas.openxmlformats.org/officeDocument/2006/relationships/hyperlink" Target="https://www.daloopa.com/src/38276361" TargetMode="External"/><Relationship Id="rId16894" Type="http://schemas.openxmlformats.org/officeDocument/2006/relationships/hyperlink" Target="https://www.daloopa.com/src/95055274" TargetMode="External"/><Relationship Id="rId17945" Type="http://schemas.openxmlformats.org/officeDocument/2006/relationships/hyperlink" Target="https://www.daloopa.com/src/114145742" TargetMode="External"/><Relationship Id="rId651" Type="http://schemas.openxmlformats.org/officeDocument/2006/relationships/hyperlink" Target="https://www.daloopa.com/src/45569578" TargetMode="External"/><Relationship Id="rId1281" Type="http://schemas.openxmlformats.org/officeDocument/2006/relationships/hyperlink" Target="https://www.daloopa.com/src/768000" TargetMode="External"/><Relationship Id="rId2332" Type="http://schemas.openxmlformats.org/officeDocument/2006/relationships/hyperlink" Target="https://www.daloopa.com/src/767651" TargetMode="External"/><Relationship Id="rId6953" Type="http://schemas.openxmlformats.org/officeDocument/2006/relationships/hyperlink" Target="https://www.daloopa.com/src/53638218" TargetMode="External"/><Relationship Id="rId15496" Type="http://schemas.openxmlformats.org/officeDocument/2006/relationships/hyperlink" Target="https://www.daloopa.com/src/72218587" TargetMode="External"/><Relationship Id="rId16547" Type="http://schemas.openxmlformats.org/officeDocument/2006/relationships/hyperlink" Target="https://www.daloopa.com/src/87385741" TargetMode="External"/><Relationship Id="rId304" Type="http://schemas.openxmlformats.org/officeDocument/2006/relationships/hyperlink" Target="https://www.daloopa.com/src/803204" TargetMode="External"/><Relationship Id="rId5555" Type="http://schemas.openxmlformats.org/officeDocument/2006/relationships/hyperlink" Target="https://www.daloopa.com/src/2750779" TargetMode="External"/><Relationship Id="rId6606" Type="http://schemas.openxmlformats.org/officeDocument/2006/relationships/hyperlink" Target="https://marketplace.daloopa.com/text-fundamental?id=801201&amp;value=18&amp;id=801182&amp;value=-13&amp;id=801161&amp;value=12&amp;id=801144&amp;value=-179&amp;id=38157942&amp;value=-161&amp;id=810506&amp;value=-73&amp;id=801107&amp;value=-94&amp;id=801088&amp;value=205&amp;id=801069&amp;value=-205&amp;id=38157723&amp;value=-167&amp;id=801050&amp;value=-71&amp;id=801031&amp;value=-266&amp;id=801013&amp;value=-161&amp;id=800994&amp;value=-453&amp;id=38157476&amp;value=-950&amp;id=800975&amp;value=-475&amp;id=800956&amp;value=-307&amp;id=800937&amp;value=-229&amp;id=800918&amp;value=-414&amp;id=38156976&amp;value=-1425&amp;id=800900&amp;value=-229&amp;id=800881&amp;value=-467&amp;id=800862&amp;value=-58&amp;id=800825&amp;value=-16&amp;id=38156729&amp;value=-769&amp;id=800805&amp;value=-287&amp;id=800785&amp;value=-74&amp;id=800764&amp;value=-508&amp;id=800743&amp;value=-327&amp;id=38155764&amp;value=-1197&amp;id=800721&amp;value=-836&amp;id=800677&amp;value=-257&amp;id=1340319&amp;value=-494&amp;id=2623060&amp;value=-786&amp;id=38155611&amp;value=-2374&amp;id=4744391&amp;value=-744&amp;id=7982475&amp;value=-984&amp;id=10333499&amp;value=-569&amp;id=14718913&amp;value=-566&amp;id=14718932&amp;value=-2863&amp;id=20995915&amp;value=-2156&amp;id=32451009&amp;value=-868&amp;id=38383785&amp;value=-1155&amp;id=46660898&amp;value=-612&amp;id=46664707&amp;value=-4791&amp;id=53637811&amp;value=1422&amp;id=58837650&amp;value=637&amp;id=63129628&amp;value=-69&amp;id=67045702&amp;value=1227&amp;id=67051537&amp;value=3217&amp;" TargetMode="External"/><Relationship Id="rId14098" Type="http://schemas.openxmlformats.org/officeDocument/2006/relationships/hyperlink" Target="https://www.daloopa.com/src/19606127" TargetMode="External"/><Relationship Id="rId15149" Type="http://schemas.openxmlformats.org/officeDocument/2006/relationships/hyperlink" Target="https://www.daloopa.com/document/23465099" TargetMode="External"/><Relationship Id="rId19020" Type="http://schemas.openxmlformats.org/officeDocument/2006/relationships/hyperlink" Target="https://www.daloopa.com/src/136727068" TargetMode="External"/><Relationship Id="rId4157" Type="http://schemas.openxmlformats.org/officeDocument/2006/relationships/hyperlink" Target="https://www.daloopa.com/src/810744" TargetMode="External"/><Relationship Id="rId5208" Type="http://schemas.openxmlformats.org/officeDocument/2006/relationships/hyperlink" Target="https://www.daloopa.com/src/815499" TargetMode="External"/><Relationship Id="rId8778" Type="http://schemas.openxmlformats.org/officeDocument/2006/relationships/hyperlink" Target="https://www.daloopa.com/src/10333653" TargetMode="External"/><Relationship Id="rId9829" Type="http://schemas.openxmlformats.org/officeDocument/2006/relationships/hyperlink" Target="https://www.daloopa.com/src/749904" TargetMode="External"/><Relationship Id="rId11759" Type="http://schemas.openxmlformats.org/officeDocument/2006/relationships/hyperlink" Target="https://www.daloopa.com/src/1034036" TargetMode="External"/><Relationship Id="rId15630" Type="http://schemas.openxmlformats.org/officeDocument/2006/relationships/hyperlink" Target="https://www.daloopa.com/src/72288263" TargetMode="External"/><Relationship Id="rId1818" Type="http://schemas.openxmlformats.org/officeDocument/2006/relationships/hyperlink" Target="https://www.daloopa.com/src/795143" TargetMode="External"/><Relationship Id="rId3240" Type="http://schemas.openxmlformats.org/officeDocument/2006/relationships/hyperlink" Target="https://www.daloopa.com/src/761835" TargetMode="External"/><Relationship Id="rId13181" Type="http://schemas.openxmlformats.org/officeDocument/2006/relationships/hyperlink" Target="https://www.daloopa.com/src/38436287" TargetMode="External"/><Relationship Id="rId14232" Type="http://schemas.openxmlformats.org/officeDocument/2006/relationships/hyperlink" Target="https://www.daloopa.com/src/19608516" TargetMode="External"/><Relationship Id="rId18853" Type="http://schemas.openxmlformats.org/officeDocument/2006/relationships/hyperlink" Target="https://www.daloopa.com/src/125275304" TargetMode="External"/><Relationship Id="rId19904" Type="http://schemas.openxmlformats.org/officeDocument/2006/relationships/hyperlink" Target="https://www.daloopa.com/src/155506684" TargetMode="External"/><Relationship Id="rId161" Type="http://schemas.openxmlformats.org/officeDocument/2006/relationships/hyperlink" Target="https://www.daloopa.com/src/53638591" TargetMode="External"/><Relationship Id="rId7861" Type="http://schemas.openxmlformats.org/officeDocument/2006/relationships/hyperlink" Target="https://www.daloopa.com/src/800075" TargetMode="External"/><Relationship Id="rId8912" Type="http://schemas.openxmlformats.org/officeDocument/2006/relationships/hyperlink" Target="https://www.daloopa.com/src/752925" TargetMode="External"/><Relationship Id="rId10842" Type="http://schemas.openxmlformats.org/officeDocument/2006/relationships/hyperlink" Target="https://www.daloopa.com/src/14719078" TargetMode="External"/><Relationship Id="rId17455" Type="http://schemas.openxmlformats.org/officeDocument/2006/relationships/hyperlink" Target="https://www.daloopa.com/src/107863141" TargetMode="External"/><Relationship Id="rId18506" Type="http://schemas.openxmlformats.org/officeDocument/2006/relationships/hyperlink" Target="https://www.daloopa.com/src/114175044" TargetMode="External"/><Relationship Id="rId20050" Type="http://schemas.openxmlformats.org/officeDocument/2006/relationships/hyperlink" Target="https://www.daloopa.com/src/155385168" TargetMode="External"/><Relationship Id="rId6463" Type="http://schemas.openxmlformats.org/officeDocument/2006/relationships/hyperlink" Target="https://www.daloopa.com/src/800991" TargetMode="External"/><Relationship Id="rId7514" Type="http://schemas.openxmlformats.org/officeDocument/2006/relationships/hyperlink" Target="https://www.daloopa.com/src/63130410" TargetMode="External"/><Relationship Id="rId16057" Type="http://schemas.openxmlformats.org/officeDocument/2006/relationships/hyperlink" Target="https://www.daloopa.com/src/82321873" TargetMode="External"/><Relationship Id="rId17108" Type="http://schemas.openxmlformats.org/officeDocument/2006/relationships/hyperlink" Target="https://www.daloopa.com/src/95204358" TargetMode="External"/><Relationship Id="rId5065" Type="http://schemas.openxmlformats.org/officeDocument/2006/relationships/hyperlink" Target="https://www.daloopa.com/src/38385321" TargetMode="External"/><Relationship Id="rId6116" Type="http://schemas.openxmlformats.org/officeDocument/2006/relationships/hyperlink" Target="https://www.daloopa.com/src/2623049" TargetMode="External"/><Relationship Id="rId9686" Type="http://schemas.openxmlformats.org/officeDocument/2006/relationships/hyperlink" Target="https://www.daloopa.com/src/1340373" TargetMode="External"/><Relationship Id="rId12667" Type="http://schemas.openxmlformats.org/officeDocument/2006/relationships/hyperlink" Target="https://www.daloopa.com/document/23465099" TargetMode="External"/><Relationship Id="rId1675" Type="http://schemas.openxmlformats.org/officeDocument/2006/relationships/hyperlink" Target="https://www.daloopa.com/src/46662050" TargetMode="External"/><Relationship Id="rId2726" Type="http://schemas.openxmlformats.org/officeDocument/2006/relationships/hyperlink" Target="https://www.daloopa.com/src/45569639" TargetMode="External"/><Relationship Id="rId8288" Type="http://schemas.openxmlformats.org/officeDocument/2006/relationships/hyperlink" Target="https://www.daloopa.com/src/14718886" TargetMode="External"/><Relationship Id="rId9339" Type="http://schemas.openxmlformats.org/officeDocument/2006/relationships/hyperlink" Target="https://www.daloopa.com/src/38161830" TargetMode="External"/><Relationship Id="rId11269" Type="http://schemas.openxmlformats.org/officeDocument/2006/relationships/hyperlink" Target="https://www.daloopa.com/src/10335404" TargetMode="External"/><Relationship Id="rId13718" Type="http://schemas.openxmlformats.org/officeDocument/2006/relationships/hyperlink" Target="https://www.daloopa.com/src/65313845" TargetMode="External"/><Relationship Id="rId15140" Type="http://schemas.openxmlformats.org/officeDocument/2006/relationships/hyperlink" Target="https://marketplace.daloopa.com/text-fundamental?id=18464087&amp;value=11.2&amp;" TargetMode="External"/><Relationship Id="rId1328" Type="http://schemas.openxmlformats.org/officeDocument/2006/relationships/hyperlink" Target="https://www.daloopa.com/src/67053319" TargetMode="External"/><Relationship Id="rId19761" Type="http://schemas.openxmlformats.org/officeDocument/2006/relationships/hyperlink" Target="https://www.daloopa.com/src/155380676" TargetMode="External"/><Relationship Id="rId4898" Type="http://schemas.openxmlformats.org/officeDocument/2006/relationships/hyperlink" Target="https://www.daloopa.com/src/38385327" TargetMode="External"/><Relationship Id="rId5949" Type="http://schemas.openxmlformats.org/officeDocument/2006/relationships/hyperlink" Target="https://www.daloopa.com/src/800887" TargetMode="External"/><Relationship Id="rId7371" Type="http://schemas.openxmlformats.org/officeDocument/2006/relationships/hyperlink" Target="https://www.daloopa.com/document/23463551" TargetMode="External"/><Relationship Id="rId9820" Type="http://schemas.openxmlformats.org/officeDocument/2006/relationships/hyperlink" Target="https://www.daloopa.com/src/752588" TargetMode="External"/><Relationship Id="rId11750" Type="http://schemas.openxmlformats.org/officeDocument/2006/relationships/hyperlink" Target="https://www.daloopa.com/src/1033985" TargetMode="External"/><Relationship Id="rId12801" Type="http://schemas.openxmlformats.org/officeDocument/2006/relationships/hyperlink" Target="https://marketplace.daloopa.com/text-fundamental?id=38439669&amp;value=278&amp;id=38439623&amp;value=370&amp;id=38439584&amp;value=559&amp;id=38439526&amp;value=705&amp;id=38439495&amp;value=640&amp;id=38439459&amp;value=941&amp;id=38439391&amp;value=1011&amp;id=38439217&amp;value=948&amp;id=46751634&amp;value=976&amp;id=67090300&amp;value=883&amp;" TargetMode="External"/><Relationship Id="rId18363" Type="http://schemas.openxmlformats.org/officeDocument/2006/relationships/hyperlink" Target="https://www.daloopa.com/src/87506337" TargetMode="External"/><Relationship Id="rId19414" Type="http://schemas.openxmlformats.org/officeDocument/2006/relationships/hyperlink" Target="https://www.daloopa.com/src/145409553" TargetMode="External"/><Relationship Id="rId34" Type="http://schemas.openxmlformats.org/officeDocument/2006/relationships/hyperlink" Target="https://www.daloopa.com/document/21345397" TargetMode="External"/><Relationship Id="rId7024" Type="http://schemas.openxmlformats.org/officeDocument/2006/relationships/hyperlink" Target="https://www.daloopa.com/src/1096672" TargetMode="External"/><Relationship Id="rId8422" Type="http://schemas.openxmlformats.org/officeDocument/2006/relationships/hyperlink" Target="https://www.daloopa.com/src/800408" TargetMode="External"/><Relationship Id="rId10352" Type="http://schemas.openxmlformats.org/officeDocument/2006/relationships/hyperlink" Target="https://www.daloopa.com/src/38430194" TargetMode="External"/><Relationship Id="rId11403" Type="http://schemas.openxmlformats.org/officeDocument/2006/relationships/hyperlink" Target="https://www.daloopa.com/src/20995579" TargetMode="External"/><Relationship Id="rId14973" Type="http://schemas.openxmlformats.org/officeDocument/2006/relationships/hyperlink" Target="https://www.daloopa.com/src/45569849" TargetMode="External"/><Relationship Id="rId18016" Type="http://schemas.openxmlformats.org/officeDocument/2006/relationships/hyperlink" Target="https://www.daloopa.com/src/114161690" TargetMode="External"/><Relationship Id="rId3981" Type="http://schemas.openxmlformats.org/officeDocument/2006/relationships/hyperlink" Target="https://www.daloopa.com/src/20995425" TargetMode="External"/><Relationship Id="rId10005" Type="http://schemas.openxmlformats.org/officeDocument/2006/relationships/hyperlink" Target="https://www.daloopa.com/src/46664785" TargetMode="External"/><Relationship Id="rId13575" Type="http://schemas.openxmlformats.org/officeDocument/2006/relationships/hyperlink" Target="https://marketplace.daloopa.com/text-fundamental?id=66097814&amp;value=1493&amp;id=67090632&amp;value=3000&amp;" TargetMode="External"/><Relationship Id="rId14626" Type="http://schemas.openxmlformats.org/officeDocument/2006/relationships/hyperlink" Target="https://www.daloopa.com/src/38422646" TargetMode="External"/><Relationship Id="rId2583" Type="http://schemas.openxmlformats.org/officeDocument/2006/relationships/hyperlink" Target="https://www.daloopa.com/src/762418" TargetMode="External"/><Relationship Id="rId3634" Type="http://schemas.openxmlformats.org/officeDocument/2006/relationships/hyperlink" Target="https://www.daloopa.com/src/14718978" TargetMode="External"/><Relationship Id="rId9196" Type="http://schemas.openxmlformats.org/officeDocument/2006/relationships/hyperlink" Target="https://www.daloopa.com/src/790262" TargetMode="External"/><Relationship Id="rId12177" Type="http://schemas.openxmlformats.org/officeDocument/2006/relationships/hyperlink" Target="https://www.daloopa.com/src/19675991" TargetMode="External"/><Relationship Id="rId13228" Type="http://schemas.openxmlformats.org/officeDocument/2006/relationships/hyperlink" Target="https://www.daloopa.com/src/38435203" TargetMode="External"/><Relationship Id="rId16798" Type="http://schemas.openxmlformats.org/officeDocument/2006/relationships/hyperlink" Target="https://www.daloopa.com/src/95069445" TargetMode="External"/><Relationship Id="rId555" Type="http://schemas.openxmlformats.org/officeDocument/2006/relationships/hyperlink" Target="https://www.daloopa.com/src/38207959" TargetMode="External"/><Relationship Id="rId1185" Type="http://schemas.openxmlformats.org/officeDocument/2006/relationships/hyperlink" Target="https://www.daloopa.com/src/761440" TargetMode="External"/><Relationship Id="rId2236" Type="http://schemas.openxmlformats.org/officeDocument/2006/relationships/hyperlink" Target="https://www.daloopa.com/src/66097760" TargetMode="External"/><Relationship Id="rId6857" Type="http://schemas.openxmlformats.org/officeDocument/2006/relationships/hyperlink" Target="https://www.daloopa.com/src/38158854" TargetMode="External"/><Relationship Id="rId7908" Type="http://schemas.openxmlformats.org/officeDocument/2006/relationships/hyperlink" Target="https://www.daloopa.com/src/53637931" TargetMode="External"/><Relationship Id="rId17849" Type="http://schemas.openxmlformats.org/officeDocument/2006/relationships/hyperlink" Target="https://www.daloopa.com/src/114151863" TargetMode="External"/><Relationship Id="rId19271" Type="http://schemas.openxmlformats.org/officeDocument/2006/relationships/hyperlink" Target="https://www.daloopa.com/src/136743402" TargetMode="External"/><Relationship Id="rId208" Type="http://schemas.openxmlformats.org/officeDocument/2006/relationships/hyperlink" Target="https://www.daloopa.com/document/23463551" TargetMode="External"/><Relationship Id="rId5459" Type="http://schemas.openxmlformats.org/officeDocument/2006/relationships/hyperlink" Target="https://marketplace.daloopa.com/text-fundamental?id=1033364&amp;value=7639&amp;id=1033361&amp;value=7912&amp;id=1033324&amp;value=8264&amp;id=1033279&amp;value=10797&amp;id=1033255&amp;value=11907&amp;id=1033212&amp;value=13829&amp;id=2750746&amp;value=16002&amp;id=14824706&amp;value=20461&amp;id=46749808&amp;value=23071&amp;id=67087431&amp;value=24396&amp;" TargetMode="External"/><Relationship Id="rId9330" Type="http://schemas.openxmlformats.org/officeDocument/2006/relationships/hyperlink" Target="https://www.daloopa.com/src/46661038" TargetMode="External"/><Relationship Id="rId11260" Type="http://schemas.openxmlformats.org/officeDocument/2006/relationships/hyperlink" Target="https://www.daloopa.com/src/67048232" TargetMode="External"/><Relationship Id="rId12311" Type="http://schemas.openxmlformats.org/officeDocument/2006/relationships/hyperlink" Target="https://www.daloopa.com/src/19677844" TargetMode="External"/><Relationship Id="rId15881" Type="http://schemas.openxmlformats.org/officeDocument/2006/relationships/hyperlink" Target="https://www.daloopa.com/src/78899843" TargetMode="External"/><Relationship Id="rId16932" Type="http://schemas.openxmlformats.org/officeDocument/2006/relationships/hyperlink" Target="https://www.daloopa.com/src/95065090" TargetMode="External"/><Relationship Id="rId5940" Type="http://schemas.openxmlformats.org/officeDocument/2006/relationships/hyperlink" Target="https://www.daloopa.com/src/801056" TargetMode="External"/><Relationship Id="rId14483" Type="http://schemas.openxmlformats.org/officeDocument/2006/relationships/hyperlink" Target="https://www.daloopa.com/src/46750619" TargetMode="External"/><Relationship Id="rId15534" Type="http://schemas.openxmlformats.org/officeDocument/2006/relationships/hyperlink" Target="https://www.daloopa.com/src/72219631" TargetMode="External"/><Relationship Id="rId2093" Type="http://schemas.openxmlformats.org/officeDocument/2006/relationships/hyperlink" Target="https://www.daloopa.com/document/23465099" TargetMode="External"/><Relationship Id="rId3491" Type="http://schemas.openxmlformats.org/officeDocument/2006/relationships/hyperlink" Target="https://www.daloopa.com/src/767894" TargetMode="External"/><Relationship Id="rId4542" Type="http://schemas.openxmlformats.org/officeDocument/2006/relationships/hyperlink" Target="https://www.daloopa.com/src/810886" TargetMode="External"/><Relationship Id="rId13085" Type="http://schemas.openxmlformats.org/officeDocument/2006/relationships/hyperlink" Target="https://www.daloopa.com/src/38441319" TargetMode="External"/><Relationship Id="rId14136" Type="http://schemas.openxmlformats.org/officeDocument/2006/relationships/hyperlink" Target="https://www.daloopa.com/src/19608020" TargetMode="External"/><Relationship Id="rId18757" Type="http://schemas.openxmlformats.org/officeDocument/2006/relationships/hyperlink" Target="https://www.daloopa.com/src/125251774" TargetMode="External"/><Relationship Id="rId19808" Type="http://schemas.openxmlformats.org/officeDocument/2006/relationships/hyperlink" Target="https://www.daloopa.com/src/155380721" TargetMode="External"/><Relationship Id="rId3144" Type="http://schemas.openxmlformats.org/officeDocument/2006/relationships/hyperlink" Target="https://www.daloopa.com/src/766985" TargetMode="External"/><Relationship Id="rId7765" Type="http://schemas.openxmlformats.org/officeDocument/2006/relationships/hyperlink" Target="https://www.daloopa.com/src/72471175" TargetMode="External"/><Relationship Id="rId8816" Type="http://schemas.openxmlformats.org/officeDocument/2006/relationships/hyperlink" Target="https://www.daloopa.com/src/750508" TargetMode="External"/><Relationship Id="rId10746" Type="http://schemas.openxmlformats.org/officeDocument/2006/relationships/hyperlink" Target="https://www.daloopa.com/src/38433869" TargetMode="External"/><Relationship Id="rId17359" Type="http://schemas.openxmlformats.org/officeDocument/2006/relationships/hyperlink" Target="https://www.daloopa.com/src/102523346" TargetMode="External"/><Relationship Id="rId6367" Type="http://schemas.openxmlformats.org/officeDocument/2006/relationships/hyperlink" Target="https://www.daloopa.com/src/800857" TargetMode="External"/><Relationship Id="rId7418" Type="http://schemas.openxmlformats.org/officeDocument/2006/relationships/hyperlink" Target="https://www.daloopa.com/src/2623169" TargetMode="External"/><Relationship Id="rId13969" Type="http://schemas.openxmlformats.org/officeDocument/2006/relationships/hyperlink" Target="https://www.daloopa.com/src/19608511" TargetMode="External"/><Relationship Id="rId17840" Type="http://schemas.openxmlformats.org/officeDocument/2006/relationships/hyperlink" Target="https://www.daloopa.com/src/114149136" TargetMode="External"/><Relationship Id="rId1579" Type="http://schemas.openxmlformats.org/officeDocument/2006/relationships/hyperlink" Target="https://www.daloopa.com/src/14718955" TargetMode="External"/><Relationship Id="rId2977" Type="http://schemas.openxmlformats.org/officeDocument/2006/relationships/hyperlink" Target="https://www.daloopa.com/src/767963" TargetMode="External"/><Relationship Id="rId5450" Type="http://schemas.openxmlformats.org/officeDocument/2006/relationships/hyperlink" Target="https://www.daloopa.com/src/1033362" TargetMode="External"/><Relationship Id="rId15044" Type="http://schemas.openxmlformats.org/officeDocument/2006/relationships/hyperlink" Target="https://www.daloopa.com/src/38974872" TargetMode="External"/><Relationship Id="rId15391" Type="http://schemas.openxmlformats.org/officeDocument/2006/relationships/hyperlink" Target="https://www.daloopa.com/src/72222121" TargetMode="External"/><Relationship Id="rId16442" Type="http://schemas.openxmlformats.org/officeDocument/2006/relationships/hyperlink" Target="https://www.daloopa.com/src/87387085" TargetMode="External"/><Relationship Id="rId949" Type="http://schemas.openxmlformats.org/officeDocument/2006/relationships/hyperlink" Target="https://www.daloopa.com/src/18435592" TargetMode="External"/><Relationship Id="rId4052" Type="http://schemas.openxmlformats.org/officeDocument/2006/relationships/hyperlink" Target="https://www.daloopa.com/src/762563" TargetMode="External"/><Relationship Id="rId5103" Type="http://schemas.openxmlformats.org/officeDocument/2006/relationships/hyperlink" Target="https://www.daloopa.com/src/10335432" TargetMode="External"/><Relationship Id="rId6501" Type="http://schemas.openxmlformats.org/officeDocument/2006/relationships/hyperlink" Target="https://www.daloopa.com/src/67051544" TargetMode="External"/><Relationship Id="rId19665" Type="http://schemas.openxmlformats.org/officeDocument/2006/relationships/hyperlink" Target="https://www.daloopa.com/src/155385154" TargetMode="External"/><Relationship Id="rId8673" Type="http://schemas.openxmlformats.org/officeDocument/2006/relationships/hyperlink" Target="https://www.daloopa.com/src/767730" TargetMode="External"/><Relationship Id="rId9724" Type="http://schemas.openxmlformats.org/officeDocument/2006/relationships/hyperlink" Target="https://www.daloopa.com/src/46664787" TargetMode="External"/><Relationship Id="rId11654" Type="http://schemas.openxmlformats.org/officeDocument/2006/relationships/hyperlink" Target="https://www.daloopa.com/src/814965" TargetMode="External"/><Relationship Id="rId12705" Type="http://schemas.openxmlformats.org/officeDocument/2006/relationships/hyperlink" Target="https://marketplace.daloopa.com/text-fundamental?id=19766684&amp;value=20&amp;id=19766402&amp;value=29&amp;id=19766387&amp;value=8&amp;id=19766095&amp;value=46&amp;id=19766031&amp;value=71&amp;id=19765994&amp;value=112&amp;id=19765838&amp;value=153&amp;id=19765759&amp;value=98&amp;id=46750933&amp;value=194&amp;id=67089581&amp;value=224&amp;" TargetMode="External"/><Relationship Id="rId18267" Type="http://schemas.openxmlformats.org/officeDocument/2006/relationships/hyperlink" Target="https://www.daloopa.com/src/87506146" TargetMode="External"/><Relationship Id="rId19318" Type="http://schemas.openxmlformats.org/officeDocument/2006/relationships/hyperlink" Target="https://www.daloopa.com/src/145264454" TargetMode="External"/><Relationship Id="rId1713" Type="http://schemas.openxmlformats.org/officeDocument/2006/relationships/hyperlink" Target="https://www.daloopa.com/src/794953" TargetMode="External"/><Relationship Id="rId7275" Type="http://schemas.openxmlformats.org/officeDocument/2006/relationships/hyperlink" Target="https://www.daloopa.com/src/66602847" TargetMode="External"/><Relationship Id="rId8326" Type="http://schemas.openxmlformats.org/officeDocument/2006/relationships/hyperlink" Target="https://www.daloopa.com/src/800332" TargetMode="External"/><Relationship Id="rId10256" Type="http://schemas.openxmlformats.org/officeDocument/2006/relationships/hyperlink" Target="https://www.daloopa.com/src/46750152" TargetMode="External"/><Relationship Id="rId11307" Type="http://schemas.openxmlformats.org/officeDocument/2006/relationships/hyperlink" Target="https://www.daloopa.com/src/20995576" TargetMode="External"/><Relationship Id="rId14877" Type="http://schemas.openxmlformats.org/officeDocument/2006/relationships/hyperlink" Target="https://www.daloopa.com/src/58848850" TargetMode="External"/><Relationship Id="rId3885" Type="http://schemas.openxmlformats.org/officeDocument/2006/relationships/hyperlink" Target="https://www.daloopa.com/src/10334584" TargetMode="External"/><Relationship Id="rId4936" Type="http://schemas.openxmlformats.org/officeDocument/2006/relationships/hyperlink" Target="https://www.daloopa.com/src/10335423" TargetMode="External"/><Relationship Id="rId13479" Type="http://schemas.openxmlformats.org/officeDocument/2006/relationships/hyperlink" Target="https://www.daloopa.com/src/65312678" TargetMode="External"/><Relationship Id="rId15928" Type="http://schemas.openxmlformats.org/officeDocument/2006/relationships/hyperlink" Target="https://www.daloopa.com/src/78900308" TargetMode="External"/><Relationship Id="rId17350" Type="http://schemas.openxmlformats.org/officeDocument/2006/relationships/hyperlink" Target="https://www.daloopa.com/src/102620942" TargetMode="External"/><Relationship Id="rId18401" Type="http://schemas.openxmlformats.org/officeDocument/2006/relationships/hyperlink" Target="https://www.daloopa.com/src/114294099" TargetMode="External"/><Relationship Id="rId2487" Type="http://schemas.openxmlformats.org/officeDocument/2006/relationships/hyperlink" Target="https://www.daloopa.com/src/768310" TargetMode="External"/><Relationship Id="rId3538" Type="http://schemas.openxmlformats.org/officeDocument/2006/relationships/hyperlink" Target="https://www.daloopa.com/src/766640" TargetMode="External"/><Relationship Id="rId17003" Type="http://schemas.openxmlformats.org/officeDocument/2006/relationships/hyperlink" Target="https://www.daloopa.com/src/95084205" TargetMode="External"/><Relationship Id="rId459" Type="http://schemas.openxmlformats.org/officeDocument/2006/relationships/hyperlink" Target="https://www.daloopa.com/src/20995369" TargetMode="External"/><Relationship Id="rId1089" Type="http://schemas.openxmlformats.org/officeDocument/2006/relationships/hyperlink" Target="https://www.daloopa.com/src/32487245" TargetMode="External"/><Relationship Id="rId6011" Type="http://schemas.openxmlformats.org/officeDocument/2006/relationships/hyperlink" Target="https://www.daloopa.com/src/1340307" TargetMode="External"/><Relationship Id="rId9581" Type="http://schemas.openxmlformats.org/officeDocument/2006/relationships/hyperlink" Target="https://www.daloopa.com/src/753998" TargetMode="External"/><Relationship Id="rId13960" Type="http://schemas.openxmlformats.org/officeDocument/2006/relationships/hyperlink" Target="https://www.daloopa.com/src/67093378" TargetMode="External"/><Relationship Id="rId19175" Type="http://schemas.openxmlformats.org/officeDocument/2006/relationships/hyperlink" Target="https://www.daloopa.com/src/136843024" TargetMode="External"/><Relationship Id="rId8183" Type="http://schemas.openxmlformats.org/officeDocument/2006/relationships/hyperlink" Target="https://www.daloopa.com/src/1340336" TargetMode="External"/><Relationship Id="rId9234" Type="http://schemas.openxmlformats.org/officeDocument/2006/relationships/hyperlink" Target="https://www.daloopa.com/src/38162177" TargetMode="External"/><Relationship Id="rId12562" Type="http://schemas.openxmlformats.org/officeDocument/2006/relationships/hyperlink" Target="https://www.daloopa.com/document/132518" TargetMode="External"/><Relationship Id="rId13613" Type="http://schemas.openxmlformats.org/officeDocument/2006/relationships/hyperlink" Target="https://www.daloopa.com/src/65313364" TargetMode="External"/><Relationship Id="rId940" Type="http://schemas.openxmlformats.org/officeDocument/2006/relationships/hyperlink" Target="https://www.daloopa.com/src/18436338" TargetMode="External"/><Relationship Id="rId1570" Type="http://schemas.openxmlformats.org/officeDocument/2006/relationships/hyperlink" Target="https://www.daloopa.com/src/53638306" TargetMode="External"/><Relationship Id="rId2621" Type="http://schemas.openxmlformats.org/officeDocument/2006/relationships/hyperlink" Target="https://www.daloopa.com/src/763913" TargetMode="External"/><Relationship Id="rId11164" Type="http://schemas.openxmlformats.org/officeDocument/2006/relationships/hyperlink" Target="https://www.daloopa.com/src/2623971" TargetMode="External"/><Relationship Id="rId12215" Type="http://schemas.openxmlformats.org/officeDocument/2006/relationships/hyperlink" Target="https://www.daloopa.com/src/19675723" TargetMode="External"/><Relationship Id="rId15785" Type="http://schemas.openxmlformats.org/officeDocument/2006/relationships/hyperlink" Target="https://www.daloopa.com/src/78903187" TargetMode="External"/><Relationship Id="rId16836" Type="http://schemas.openxmlformats.org/officeDocument/2006/relationships/hyperlink" Target="https://www.daloopa.com/src/95068631" TargetMode="External"/><Relationship Id="rId1223" Type="http://schemas.openxmlformats.org/officeDocument/2006/relationships/hyperlink" Target="https://www.daloopa.com/src/766010" TargetMode="External"/><Relationship Id="rId4793" Type="http://schemas.openxmlformats.org/officeDocument/2006/relationships/hyperlink" Target="https://www.daloopa.com/src/815313" TargetMode="External"/><Relationship Id="rId5844" Type="http://schemas.openxmlformats.org/officeDocument/2006/relationships/hyperlink" Target="https://www.daloopa.com/src/800903" TargetMode="External"/><Relationship Id="rId14387" Type="http://schemas.openxmlformats.org/officeDocument/2006/relationships/hyperlink" Target="https://www.daloopa.com/src/19629709" TargetMode="External"/><Relationship Id="rId15438" Type="http://schemas.openxmlformats.org/officeDocument/2006/relationships/hyperlink" Target="https://www.daloopa.com/src/72222871" TargetMode="External"/><Relationship Id="rId3395" Type="http://schemas.openxmlformats.org/officeDocument/2006/relationships/hyperlink" Target="https://www.daloopa.com/src/4744597" TargetMode="External"/><Relationship Id="rId4446" Type="http://schemas.openxmlformats.org/officeDocument/2006/relationships/hyperlink" Target="https://www.daloopa.com/src/1340443" TargetMode="External"/><Relationship Id="rId3048" Type="http://schemas.openxmlformats.org/officeDocument/2006/relationships/hyperlink" Target="https://www.daloopa.com/src/767332" TargetMode="External"/><Relationship Id="rId7669" Type="http://schemas.openxmlformats.org/officeDocument/2006/relationships/hyperlink" Target="https://www.daloopa.com/src/20995103" TargetMode="External"/><Relationship Id="rId10997" Type="http://schemas.openxmlformats.org/officeDocument/2006/relationships/hyperlink" Target="https://www.daloopa.com/src/749154" TargetMode="External"/><Relationship Id="rId9091" Type="http://schemas.openxmlformats.org/officeDocument/2006/relationships/hyperlink" Target="https://www.daloopa.com/src/774099" TargetMode="External"/><Relationship Id="rId12072" Type="http://schemas.openxmlformats.org/officeDocument/2006/relationships/hyperlink" Target="https://www.daloopa.com/src/19676854" TargetMode="External"/><Relationship Id="rId13123" Type="http://schemas.openxmlformats.org/officeDocument/2006/relationships/hyperlink" Target="https://www.daloopa.com/src/38442027" TargetMode="External"/><Relationship Id="rId13470" Type="http://schemas.openxmlformats.org/officeDocument/2006/relationships/hyperlink" Target="https://marketplace.daloopa.com/text-fundamental?id=65312613&amp;value=66269&amp;id=65312583&amp;value=66144&amp;id=65312484&amp;value=69341&amp;id=65312468&amp;value=75495&amp;id=67092714&amp;value=81273&amp;" TargetMode="External"/><Relationship Id="rId14521" Type="http://schemas.openxmlformats.org/officeDocument/2006/relationships/hyperlink" Target="https://www.daloopa.com/src/38974000" TargetMode="External"/><Relationship Id="rId450" Type="http://schemas.openxmlformats.org/officeDocument/2006/relationships/hyperlink" Target="https://www.daloopa.com/src/762299" TargetMode="External"/><Relationship Id="rId1080" Type="http://schemas.openxmlformats.org/officeDocument/2006/relationships/hyperlink" Target="https://www.daloopa.com/src/18435677" TargetMode="External"/><Relationship Id="rId2131" Type="http://schemas.openxmlformats.org/officeDocument/2006/relationships/hyperlink" Target="https://www.daloopa.com/src/66096643" TargetMode="External"/><Relationship Id="rId16693" Type="http://schemas.openxmlformats.org/officeDocument/2006/relationships/hyperlink" Target="https://www.daloopa.com/src/87514935" TargetMode="External"/><Relationship Id="rId17744" Type="http://schemas.openxmlformats.org/officeDocument/2006/relationships/hyperlink" Target="https://www.daloopa.com/src/107870364" TargetMode="External"/><Relationship Id="rId103" Type="http://schemas.openxmlformats.org/officeDocument/2006/relationships/hyperlink" Target="https://www.daloopa.com/src/802961" TargetMode="External"/><Relationship Id="rId6752" Type="http://schemas.openxmlformats.org/officeDocument/2006/relationships/hyperlink" Target="https://www.daloopa.com/src/38156985" TargetMode="External"/><Relationship Id="rId7803" Type="http://schemas.openxmlformats.org/officeDocument/2006/relationships/hyperlink" Target="https://www.daloopa.com/src/46661178" TargetMode="External"/><Relationship Id="rId15295" Type="http://schemas.openxmlformats.org/officeDocument/2006/relationships/hyperlink" Target="https://www.daloopa.com/src/38431796" TargetMode="External"/><Relationship Id="rId16346" Type="http://schemas.openxmlformats.org/officeDocument/2006/relationships/hyperlink" Target="https://www.daloopa.com/src/82364698" TargetMode="External"/><Relationship Id="rId5354" Type="http://schemas.openxmlformats.org/officeDocument/2006/relationships/hyperlink" Target="https://www.daloopa.com/src/815502" TargetMode="External"/><Relationship Id="rId6405" Type="http://schemas.openxmlformats.org/officeDocument/2006/relationships/hyperlink" Target="https://www.daloopa.com/src/810502" TargetMode="External"/><Relationship Id="rId9975" Type="http://schemas.openxmlformats.org/officeDocument/2006/relationships/hyperlink" Target="https://www.daloopa.com/src/750260" TargetMode="External"/><Relationship Id="rId12956" Type="http://schemas.openxmlformats.org/officeDocument/2006/relationships/hyperlink" Target="https://www.daloopa.com/src/46751756" TargetMode="External"/><Relationship Id="rId19569" Type="http://schemas.openxmlformats.org/officeDocument/2006/relationships/hyperlink" Target="https://www.daloopa.com/src/145463582" TargetMode="External"/><Relationship Id="rId1964" Type="http://schemas.openxmlformats.org/officeDocument/2006/relationships/hyperlink" Target="https://www.daloopa.com/src/795275" TargetMode="External"/><Relationship Id="rId5007" Type="http://schemas.openxmlformats.org/officeDocument/2006/relationships/hyperlink" Target="https://www.daloopa.com/src/815348" TargetMode="External"/><Relationship Id="rId8577" Type="http://schemas.openxmlformats.org/officeDocument/2006/relationships/hyperlink" Target="https://www.daloopa.com/src/766756" TargetMode="External"/><Relationship Id="rId9628" Type="http://schemas.openxmlformats.org/officeDocument/2006/relationships/hyperlink" Target="https://www.daloopa.com/src/67051996" TargetMode="External"/><Relationship Id="rId11558" Type="http://schemas.openxmlformats.org/officeDocument/2006/relationships/hyperlink" Target="https://www.daloopa.com/src/815144" TargetMode="External"/><Relationship Id="rId12609" Type="http://schemas.openxmlformats.org/officeDocument/2006/relationships/hyperlink" Target="https://www.daloopa.com/src/19695586" TargetMode="External"/><Relationship Id="rId1617" Type="http://schemas.openxmlformats.org/officeDocument/2006/relationships/hyperlink" Target="https://www.daloopa.com/src/2623489" TargetMode="External"/><Relationship Id="rId7179" Type="http://schemas.openxmlformats.org/officeDocument/2006/relationships/hyperlink" Target="https://www.daloopa.com/src/1096663" TargetMode="External"/><Relationship Id="rId14031" Type="http://schemas.openxmlformats.org/officeDocument/2006/relationships/hyperlink" Target="https://www.daloopa.com/src/19606315" TargetMode="External"/><Relationship Id="rId3789" Type="http://schemas.openxmlformats.org/officeDocument/2006/relationships/hyperlink" Target="https://www.daloopa.com/src/7982342" TargetMode="External"/><Relationship Id="rId7660" Type="http://schemas.openxmlformats.org/officeDocument/2006/relationships/hyperlink" Target="https://www.daloopa.com/src/799819" TargetMode="External"/><Relationship Id="rId17254" Type="http://schemas.openxmlformats.org/officeDocument/2006/relationships/hyperlink" Target="https://www.daloopa.com/src/102524153" TargetMode="External"/><Relationship Id="rId18652" Type="http://schemas.openxmlformats.org/officeDocument/2006/relationships/hyperlink" Target="https://www.daloopa.com/src/125247580" TargetMode="External"/><Relationship Id="rId19703" Type="http://schemas.openxmlformats.org/officeDocument/2006/relationships/hyperlink" Target="https://www.daloopa.com/src/155380712" TargetMode="External"/><Relationship Id="rId6262" Type="http://schemas.openxmlformats.org/officeDocument/2006/relationships/hyperlink" Target="https://www.daloopa.com/src/800874" TargetMode="External"/><Relationship Id="rId7313" Type="http://schemas.openxmlformats.org/officeDocument/2006/relationships/hyperlink" Target="https://www.daloopa.com/src/67085211" TargetMode="External"/><Relationship Id="rId8711" Type="http://schemas.openxmlformats.org/officeDocument/2006/relationships/hyperlink" Target="https://www.daloopa.com/src/58885920" TargetMode="External"/><Relationship Id="rId10641" Type="http://schemas.openxmlformats.org/officeDocument/2006/relationships/hyperlink" Target="https://www.daloopa.com/src/46751288" TargetMode="External"/><Relationship Id="rId18305" Type="http://schemas.openxmlformats.org/officeDocument/2006/relationships/hyperlink" Target="https://www.daloopa.com/src/87393311" TargetMode="External"/><Relationship Id="rId13864" Type="http://schemas.openxmlformats.org/officeDocument/2006/relationships/hyperlink" Target="https://www.daloopa.com/src/65315427" TargetMode="External"/><Relationship Id="rId14915" Type="http://schemas.openxmlformats.org/officeDocument/2006/relationships/hyperlink" Target="https://www.daloopa.com/src/38428577" TargetMode="External"/><Relationship Id="rId2872" Type="http://schemas.openxmlformats.org/officeDocument/2006/relationships/hyperlink" Target="https://www.daloopa.com/document/204946" TargetMode="External"/><Relationship Id="rId3923" Type="http://schemas.openxmlformats.org/officeDocument/2006/relationships/hyperlink" Target="https://www.daloopa.com/src/763925" TargetMode="External"/><Relationship Id="rId8087" Type="http://schemas.openxmlformats.org/officeDocument/2006/relationships/hyperlink" Target="https://www.daloopa.com/src/800243" TargetMode="External"/><Relationship Id="rId9485" Type="http://schemas.openxmlformats.org/officeDocument/2006/relationships/hyperlink" Target="https://www.daloopa.com/src/752572" TargetMode="External"/><Relationship Id="rId12466" Type="http://schemas.openxmlformats.org/officeDocument/2006/relationships/hyperlink" Target="https://www.daloopa.com/src/38461950" TargetMode="External"/><Relationship Id="rId13517" Type="http://schemas.openxmlformats.org/officeDocument/2006/relationships/hyperlink" Target="https://www.daloopa.com/src/65312849" TargetMode="External"/><Relationship Id="rId19079" Type="http://schemas.openxmlformats.org/officeDocument/2006/relationships/hyperlink" Target="https://www.daloopa.com/src/136843021" TargetMode="External"/><Relationship Id="rId844" Type="http://schemas.openxmlformats.org/officeDocument/2006/relationships/hyperlink" Target="https://www.daloopa.com/src/45569593" TargetMode="External"/><Relationship Id="rId1474" Type="http://schemas.openxmlformats.org/officeDocument/2006/relationships/hyperlink" Target="https://www.daloopa.com/src/1340402" TargetMode="External"/><Relationship Id="rId2525" Type="http://schemas.openxmlformats.org/officeDocument/2006/relationships/hyperlink" Target="https://www.daloopa.com/src/763911" TargetMode="External"/><Relationship Id="rId9138" Type="http://schemas.openxmlformats.org/officeDocument/2006/relationships/hyperlink" Target="https://www.daloopa.com/src/67051979" TargetMode="External"/><Relationship Id="rId11068" Type="http://schemas.openxmlformats.org/officeDocument/2006/relationships/hyperlink" Target="https://www.daloopa.com/src/7982021" TargetMode="External"/><Relationship Id="rId12119" Type="http://schemas.openxmlformats.org/officeDocument/2006/relationships/hyperlink" Target="https://www.daloopa.com/src/19675372" TargetMode="External"/><Relationship Id="rId15689" Type="http://schemas.openxmlformats.org/officeDocument/2006/relationships/hyperlink" Target="https://www.daloopa.com/src/72287295" TargetMode="External"/><Relationship Id="rId19560" Type="http://schemas.openxmlformats.org/officeDocument/2006/relationships/hyperlink" Target="https://www.daloopa.com/src/145409523" TargetMode="External"/><Relationship Id="rId1127" Type="http://schemas.openxmlformats.org/officeDocument/2006/relationships/hyperlink" Target="https://www.daloopa.com/src/18436229" TargetMode="External"/><Relationship Id="rId4697" Type="http://schemas.openxmlformats.org/officeDocument/2006/relationships/hyperlink" Target="https://www.daloopa.com/src/765597" TargetMode="External"/><Relationship Id="rId5748" Type="http://schemas.openxmlformats.org/officeDocument/2006/relationships/hyperlink" Target="https://www.daloopa.com/src/19657859" TargetMode="External"/><Relationship Id="rId18162" Type="http://schemas.openxmlformats.org/officeDocument/2006/relationships/hyperlink" Target="https://www.daloopa.com/src/114299890" TargetMode="External"/><Relationship Id="rId19213" Type="http://schemas.openxmlformats.org/officeDocument/2006/relationships/hyperlink" Target="https://www.daloopa.com/src/136733314" TargetMode="External"/><Relationship Id="rId3299" Type="http://schemas.openxmlformats.org/officeDocument/2006/relationships/hyperlink" Target="https://marketplace.daloopa.com/text-fundamental?id=766514&amp;value=0.22&amp;id=766219&amp;value=0.26&amp;id=765954&amp;value=0.26&amp;id=765813&amp;value=0.27&amp;id=765589&amp;value=0.28&amp;id=765069&amp;value=0.28&amp;id=764677&amp;value=0.24&amp;id=763991&amp;value=0.24&amp;id=763836&amp;value=0.27&amp;id=763444&amp;value=0.25&amp;id=763178&amp;value=0.23&amp;id=762959&amp;value=0.22&amp;id=762628&amp;value=0.17&amp;id=762499&amp;value=0.15&amp;id=762359&amp;value=0.14&amp;id=762114&amp;value=0.1&amp;id=761834&amp;value=0.18&amp;id=1340469&amp;value=0.22&amp;id=2623649&amp;value=0.22&amp;id=4744595&amp;value=0.32&amp;id=7982397&amp;value=0.57&amp;id=10334543&amp;value=0.46&amp;id=14719008&amp;value=0.47&amp;id=20995422&amp;value=0.44&amp;id=32451371&amp;value=0.15&amp;id=38384795&amp;value=0.08&amp;id=46661973&amp;value=0.03&amp;id=53638513&amp;value=0&amp;id=58838255&amp;value=0.01&amp;id=63130817&amp;value=0.11&amp;id=67048797&amp;value=0.08&amp;" TargetMode="External"/><Relationship Id="rId7170" Type="http://schemas.openxmlformats.org/officeDocument/2006/relationships/hyperlink" Target="https://www.daloopa.com/src/1096530" TargetMode="External"/><Relationship Id="rId8221" Type="http://schemas.openxmlformats.org/officeDocument/2006/relationships/hyperlink" Target="https://www.daloopa.com/src/800322" TargetMode="External"/><Relationship Id="rId10151" Type="http://schemas.openxmlformats.org/officeDocument/2006/relationships/hyperlink" Target="https://www.daloopa.com/src/63129069" TargetMode="External"/><Relationship Id="rId11202" Type="http://schemas.openxmlformats.org/officeDocument/2006/relationships/hyperlink" Target="https://www.daloopa.com/src/814917" TargetMode="External"/><Relationship Id="rId12600" Type="http://schemas.openxmlformats.org/officeDocument/2006/relationships/hyperlink" Target="https://www.daloopa.com/src/19695184" TargetMode="External"/><Relationship Id="rId14772" Type="http://schemas.openxmlformats.org/officeDocument/2006/relationships/hyperlink" Target="https://www.daloopa.com/src/38422633" TargetMode="External"/><Relationship Id="rId15823" Type="http://schemas.openxmlformats.org/officeDocument/2006/relationships/hyperlink" Target="https://www.daloopa.com/src/78908052" TargetMode="External"/><Relationship Id="rId2382" Type="http://schemas.openxmlformats.org/officeDocument/2006/relationships/hyperlink" Target="https://www.daloopa.com/src/766035" TargetMode="External"/><Relationship Id="rId3780" Type="http://schemas.openxmlformats.org/officeDocument/2006/relationships/hyperlink" Target="https://www.daloopa.com/src/762890" TargetMode="External"/><Relationship Id="rId4831" Type="http://schemas.openxmlformats.org/officeDocument/2006/relationships/hyperlink" Target="https://www.daloopa.com/src/815517" TargetMode="External"/><Relationship Id="rId13374" Type="http://schemas.openxmlformats.org/officeDocument/2006/relationships/hyperlink" Target="https://www.daloopa.com/src/67095231" TargetMode="External"/><Relationship Id="rId14425" Type="http://schemas.openxmlformats.org/officeDocument/2006/relationships/hyperlink" Target="https://www.daloopa.com/src/19628761" TargetMode="External"/><Relationship Id="rId17995" Type="http://schemas.openxmlformats.org/officeDocument/2006/relationships/hyperlink" Target="https://www.daloopa.com/src/114168899" TargetMode="External"/><Relationship Id="rId354" Type="http://schemas.openxmlformats.org/officeDocument/2006/relationships/hyperlink" Target="https://www.daloopa.com/src/803157" TargetMode="External"/><Relationship Id="rId2035" Type="http://schemas.openxmlformats.org/officeDocument/2006/relationships/hyperlink" Target="https://www.daloopa.com/src/794882" TargetMode="External"/><Relationship Id="rId3433" Type="http://schemas.openxmlformats.org/officeDocument/2006/relationships/hyperlink" Target="https://www.daloopa.com/src/67048794" TargetMode="External"/><Relationship Id="rId13027" Type="http://schemas.openxmlformats.org/officeDocument/2006/relationships/hyperlink" Target="https://www.daloopa.com/src/38441960" TargetMode="External"/><Relationship Id="rId16597" Type="http://schemas.openxmlformats.org/officeDocument/2006/relationships/hyperlink" Target="https://www.daloopa.com/src/87500912" TargetMode="External"/><Relationship Id="rId17648" Type="http://schemas.openxmlformats.org/officeDocument/2006/relationships/hyperlink" Target="https://www.daloopa.com/src/107875000" TargetMode="External"/><Relationship Id="rId6656" Type="http://schemas.openxmlformats.org/officeDocument/2006/relationships/hyperlink" Target="https://www.daloopa.com/src/46664707" TargetMode="External"/><Relationship Id="rId7707" Type="http://schemas.openxmlformats.org/officeDocument/2006/relationships/hyperlink" Target="https://www.daloopa.com/src/58837932" TargetMode="External"/><Relationship Id="rId15199" Type="http://schemas.openxmlformats.org/officeDocument/2006/relationships/hyperlink" Target="https://www.daloopa.com/src/38430681" TargetMode="External"/><Relationship Id="rId19070" Type="http://schemas.openxmlformats.org/officeDocument/2006/relationships/hyperlink" Target="https://www.daloopa.com/src/136843073" TargetMode="External"/><Relationship Id="rId5258" Type="http://schemas.openxmlformats.org/officeDocument/2006/relationships/hyperlink" Target="https://www.daloopa.com/src/815384" TargetMode="External"/><Relationship Id="rId6309" Type="http://schemas.openxmlformats.org/officeDocument/2006/relationships/hyperlink" Target="https://www.daloopa.com/src/800969" TargetMode="External"/><Relationship Id="rId9879" Type="http://schemas.openxmlformats.org/officeDocument/2006/relationships/hyperlink" Target="https://www.daloopa.com/src/67052038" TargetMode="External"/><Relationship Id="rId12110" Type="http://schemas.openxmlformats.org/officeDocument/2006/relationships/hyperlink" Target="https://www.daloopa.com/src/19676685" TargetMode="External"/><Relationship Id="rId1868" Type="http://schemas.openxmlformats.org/officeDocument/2006/relationships/hyperlink" Target="https://www.daloopa.com/src/795169" TargetMode="External"/><Relationship Id="rId14282" Type="http://schemas.openxmlformats.org/officeDocument/2006/relationships/hyperlink" Target="https://www.daloopa.com/src/19608676" TargetMode="External"/><Relationship Id="rId15333" Type="http://schemas.openxmlformats.org/officeDocument/2006/relationships/hyperlink" Target="https://www.daloopa.com/src/38432989" TargetMode="External"/><Relationship Id="rId15680" Type="http://schemas.openxmlformats.org/officeDocument/2006/relationships/hyperlink" Target="https://www.daloopa.com/src/72223102" TargetMode="External"/><Relationship Id="rId16731" Type="http://schemas.openxmlformats.org/officeDocument/2006/relationships/hyperlink" Target="https://www.daloopa.com/src/87502210" TargetMode="External"/><Relationship Id="rId2919" Type="http://schemas.openxmlformats.org/officeDocument/2006/relationships/hyperlink" Target="https://www.daloopa.com/src/767960" TargetMode="External"/><Relationship Id="rId3290" Type="http://schemas.openxmlformats.org/officeDocument/2006/relationships/hyperlink" Target="https://www.daloopa.com/src/766218" TargetMode="External"/><Relationship Id="rId4341" Type="http://schemas.openxmlformats.org/officeDocument/2006/relationships/hyperlink" Target="https://www.daloopa.com/src/2623611" TargetMode="External"/><Relationship Id="rId19954" Type="http://schemas.openxmlformats.org/officeDocument/2006/relationships/hyperlink" Target="https://www.daloopa.com/src/155406041" TargetMode="External"/><Relationship Id="rId8962" Type="http://schemas.openxmlformats.org/officeDocument/2006/relationships/hyperlink" Target="https://www.daloopa.com/src/751665" TargetMode="External"/><Relationship Id="rId10892" Type="http://schemas.openxmlformats.org/officeDocument/2006/relationships/hyperlink" Target="https://www.daloopa.com/src/58837904" TargetMode="External"/><Relationship Id="rId11943" Type="http://schemas.openxmlformats.org/officeDocument/2006/relationships/hyperlink" Target="https://www.daloopa.com/src/19675725" TargetMode="External"/><Relationship Id="rId18556" Type="http://schemas.openxmlformats.org/officeDocument/2006/relationships/hyperlink" Target="https://www.daloopa.com/src/114162803" TargetMode="External"/><Relationship Id="rId19607" Type="http://schemas.openxmlformats.org/officeDocument/2006/relationships/hyperlink" Target="https://www.daloopa.com/src/145291670" TargetMode="External"/><Relationship Id="rId6166" Type="http://schemas.openxmlformats.org/officeDocument/2006/relationships/hyperlink" Target="https://www.daloopa.com/src/800669" TargetMode="External"/><Relationship Id="rId7564" Type="http://schemas.openxmlformats.org/officeDocument/2006/relationships/hyperlink" Target="https://www.daloopa.com/src/53637888" TargetMode="External"/><Relationship Id="rId8615" Type="http://schemas.openxmlformats.org/officeDocument/2006/relationships/hyperlink" Target="https://www.daloopa.com/src/767276" TargetMode="External"/><Relationship Id="rId10545" Type="http://schemas.openxmlformats.org/officeDocument/2006/relationships/hyperlink" Target="https://www.daloopa.com/src/46751363" TargetMode="External"/><Relationship Id="rId17158" Type="http://schemas.openxmlformats.org/officeDocument/2006/relationships/hyperlink" Target="https://www.daloopa.com/src/102531028" TargetMode="External"/><Relationship Id="rId18209" Type="http://schemas.openxmlformats.org/officeDocument/2006/relationships/hyperlink" Target="https://www.daloopa.com/src/87393639" TargetMode="External"/><Relationship Id="rId7217" Type="http://schemas.openxmlformats.org/officeDocument/2006/relationships/hyperlink" Target="https://www.daloopa.com/src/38428473" TargetMode="External"/><Relationship Id="rId13768" Type="http://schemas.openxmlformats.org/officeDocument/2006/relationships/hyperlink" Target="https://www.daloopa.com/src/67090547" TargetMode="External"/><Relationship Id="rId14819" Type="http://schemas.openxmlformats.org/officeDocument/2006/relationships/hyperlink" Target="https://www.daloopa.com/src/53700589" TargetMode="External"/><Relationship Id="rId2776" Type="http://schemas.openxmlformats.org/officeDocument/2006/relationships/hyperlink" Target="https://www.daloopa.com/src/765975" TargetMode="External"/><Relationship Id="rId3827" Type="http://schemas.openxmlformats.org/officeDocument/2006/relationships/hyperlink" Target="https://www.daloopa.com/src/810676" TargetMode="External"/><Relationship Id="rId9389" Type="http://schemas.openxmlformats.org/officeDocument/2006/relationships/hyperlink" Target="https://www.daloopa.com/src/750423" TargetMode="External"/><Relationship Id="rId15190" Type="http://schemas.openxmlformats.org/officeDocument/2006/relationships/hyperlink" Target="https://marketplace.daloopa.com/text-fundamental?id=38430224&amp;value=3106&amp;id=38430193&amp;value=2830&amp;id=38429994&amp;value=2570&amp;id=38430757&amp;value=-539&amp;id=38429965&amp;value=-557&amp;id=38429804&amp;value=-537&amp;id=38429690&amp;value=-720&amp;id=38430681&amp;value=4432&amp;id=38429687&amp;value=3955&amp;id=38429669&amp;value=3453&amp;id=38429650&amp;value=3136&amp;id=38430644&amp;value=-3763&amp;id=38429647&amp;value=-3900&amp;id=38429612&amp;value=-4247&amp;id=38429563&amp;value=-4345&amp;id=38430607&amp;value=-2911&amp;id=38429547&amp;value=-3657&amp;id=38429509&amp;value=-3769&amp;id=38429497&amp;value=11916&amp;id=38430590&amp;value=9860&amp;id=38429477&amp;value=8653&amp;id=38429455&amp;value=8535&amp;id=38429421&amp;value=-8496&amp;id=38430564&amp;value=-7686&amp;id=38429384&amp;value=-7899&amp;id=38429359&amp;value=-8665&amp;id=38429310&amp;value=-8255&amp;id=38430541&amp;value=-10066&amp;id=38429285&amp;value=-10280&amp;id=38429263&amp;value=-714&amp;id=38429215&amp;value=-2859&amp;id=38430499&amp;value=-1104&amp;id=38429192&amp;value=-1989&amp;id=38429144&amp;value=6246&amp;id=38974101&amp;value=7575&amp;id=46750955&amp;value=6291&amp;id=53700593&amp;value=11757&amp;id=58884978&amp;value=740&amp;id=63184255&amp;value=6532&amp;id=67086803&amp;value=9718&amp;" TargetMode="External"/><Relationship Id="rId16241" Type="http://schemas.openxmlformats.org/officeDocument/2006/relationships/hyperlink" Target="https://www.daloopa.com/src/82450740" TargetMode="External"/><Relationship Id="rId748" Type="http://schemas.openxmlformats.org/officeDocument/2006/relationships/hyperlink" Target="https://www.daloopa.com/src/762948" TargetMode="External"/><Relationship Id="rId1378" Type="http://schemas.openxmlformats.org/officeDocument/2006/relationships/hyperlink" Target="https://www.daloopa.com/src/14718948" TargetMode="External"/><Relationship Id="rId2429" Type="http://schemas.openxmlformats.org/officeDocument/2006/relationships/hyperlink" Target="https://www.daloopa.com/src/766918" TargetMode="External"/><Relationship Id="rId5999" Type="http://schemas.openxmlformats.org/officeDocument/2006/relationships/hyperlink" Target="https://www.daloopa.com/src/800925" TargetMode="External"/><Relationship Id="rId6300" Type="http://schemas.openxmlformats.org/officeDocument/2006/relationships/hyperlink" Target="https://www.daloopa.com/src/801138" TargetMode="External"/><Relationship Id="rId9870" Type="http://schemas.openxmlformats.org/officeDocument/2006/relationships/hyperlink" Target="https://www.daloopa.com/src/750973" TargetMode="External"/><Relationship Id="rId19464" Type="http://schemas.openxmlformats.org/officeDocument/2006/relationships/hyperlink" Target="https://www.daloopa.com/src/145264359" TargetMode="External"/><Relationship Id="rId84" Type="http://schemas.openxmlformats.org/officeDocument/2006/relationships/hyperlink" Target="https://www.daloopa.com/src/802933" TargetMode="External"/><Relationship Id="rId8472" Type="http://schemas.openxmlformats.org/officeDocument/2006/relationships/hyperlink" Target="https://www.daloopa.com/src/800429" TargetMode="External"/><Relationship Id="rId9523" Type="http://schemas.openxmlformats.org/officeDocument/2006/relationships/hyperlink" Target="https://www.daloopa.com/src/46664753" TargetMode="External"/><Relationship Id="rId12851" Type="http://schemas.openxmlformats.org/officeDocument/2006/relationships/hyperlink" Target="https://www.daloopa.com/src/38440582" TargetMode="External"/><Relationship Id="rId13902" Type="http://schemas.openxmlformats.org/officeDocument/2006/relationships/hyperlink" Target="https://marketplace.daloopa.com/text-fundamental?id=67093596&amp;value=121&amp;id=67093584&amp;value=161&amp;id=67093572&amp;value=131&amp;id=67093545&amp;value=170&amp;id=67093539&amp;value=258&amp;id=67093477&amp;value=355&amp;id=67093439&amp;value=391&amp;id=67093419&amp;value=368&amp;id=67093373&amp;value=378&amp;id=67093349&amp;value=371&amp;" TargetMode="External"/><Relationship Id="rId18066" Type="http://schemas.openxmlformats.org/officeDocument/2006/relationships/hyperlink" Target="https://www.daloopa.com/src/114287134" TargetMode="External"/><Relationship Id="rId19117" Type="http://schemas.openxmlformats.org/officeDocument/2006/relationships/hyperlink" Target="https://www.daloopa.com/src/136727015" TargetMode="External"/><Relationship Id="rId2910" Type="http://schemas.openxmlformats.org/officeDocument/2006/relationships/hyperlink" Target="https://www.daloopa.com/src/765840" TargetMode="External"/><Relationship Id="rId7074" Type="http://schemas.openxmlformats.org/officeDocument/2006/relationships/hyperlink" Target="https://www.daloopa.com/src/1096650" TargetMode="External"/><Relationship Id="rId8125" Type="http://schemas.openxmlformats.org/officeDocument/2006/relationships/hyperlink" Target="https://www.daloopa.com/src/46661222" TargetMode="External"/><Relationship Id="rId11453" Type="http://schemas.openxmlformats.org/officeDocument/2006/relationships/hyperlink" Target="https://marketplace.daloopa.com/text-fundamental?id=815224&amp;value=16&amp;id=815214&amp;value=17&amp;id=815204&amp;value=17&amp;id=815194&amp;value=17&amp;id=815184&amp;value=16&amp;id=815174&amp;value=18&amp;id=815163&amp;value=18&amp;id=815154&amp;value=18&amp;id=815139&amp;value=17&amp;id=815124&amp;value=20&amp;id=815109&amp;value=20&amp;id=815095&amp;value=19&amp;id=815081&amp;value=18&amp;id=815067&amp;value=21&amp;id=815053&amp;value=21&amp;id=815039&amp;value=20&amp;id=815025&amp;value=20&amp;id=815011&amp;value=22&amp;id=814997&amp;value=21&amp;id=814983&amp;value=20&amp;id=814969&amp;value=19&amp;id=814955&amp;value=19&amp;id=814941&amp;value=18&amp;id=814927&amp;value=16&amp;id=814899&amp;value=15&amp;id=814913&amp;value=16&amp;id=1266727&amp;value=16&amp;id=2623982&amp;value=14&amp;id=4744752&amp;value=14&amp;id=7982537&amp;value=16&amp;id=10335413&amp;value=16&amp;id=14719048&amp;value=15&amp;id=20995581&amp;value=15&amp;id=32451641&amp;value=16&amp;id=38385295&amp;value=16&amp;id=46662250&amp;value=14&amp;id=53638750&amp;value=14&amp;id=58838390&amp;value=368&amp;id=63130675&amp;value=399&amp;id=67048239&amp;value=384&amp;" TargetMode="External"/><Relationship Id="rId12504" Type="http://schemas.openxmlformats.org/officeDocument/2006/relationships/hyperlink" Target="https://www.daloopa.com/src/19689664" TargetMode="External"/><Relationship Id="rId1512" Type="http://schemas.openxmlformats.org/officeDocument/2006/relationships/hyperlink" Target="https://www.daloopa.com/src/762705" TargetMode="External"/><Relationship Id="rId10055" Type="http://schemas.openxmlformats.org/officeDocument/2006/relationships/hyperlink" Target="https://www.daloopa.com/src/38166693" TargetMode="External"/><Relationship Id="rId11106" Type="http://schemas.openxmlformats.org/officeDocument/2006/relationships/hyperlink" Target="https://www.daloopa.com/src/815216" TargetMode="External"/><Relationship Id="rId14676" Type="http://schemas.openxmlformats.org/officeDocument/2006/relationships/hyperlink" Target="https://www.daloopa.com/src/38421828" TargetMode="External"/><Relationship Id="rId15727" Type="http://schemas.openxmlformats.org/officeDocument/2006/relationships/hyperlink" Target="https://www.daloopa.com/src/78901742" TargetMode="External"/><Relationship Id="rId3684" Type="http://schemas.openxmlformats.org/officeDocument/2006/relationships/hyperlink" Target="https://www.daloopa.com/src/67054491" TargetMode="External"/><Relationship Id="rId4735" Type="http://schemas.openxmlformats.org/officeDocument/2006/relationships/hyperlink" Target="https://www.daloopa.com/src/764481" TargetMode="External"/><Relationship Id="rId13278" Type="http://schemas.openxmlformats.org/officeDocument/2006/relationships/hyperlink" Target="https://www.daloopa.com/src/45569874" TargetMode="External"/><Relationship Id="rId14329" Type="http://schemas.openxmlformats.org/officeDocument/2006/relationships/hyperlink" Target="https://marketplace.daloopa.com/text-fundamental?id=19630340&amp;value=-302&amp;id=19630297&amp;value=-392&amp;id=19630176&amp;value=-332&amp;id=45569818&amp;value=-258&amp;id=19629718&amp;value=-1284&amp;id=19629708&amp;value=10&amp;id=19629705&amp;value=237&amp;id=19629699&amp;value=13&amp;id=45569819&amp;value=-896&amp;id=19629510&amp;value=-636&amp;id=19629442&amp;value=-1288&amp;id=19629352&amp;value=-1393&amp;id=19629153&amp;value=-1315&amp;id=45569820&amp;value=-1171&amp;id=19628760&amp;value=-5167&amp;id=19628687&amp;value=-210&amp;id=19628623&amp;value=166&amp;id=19628562&amp;value=-52&amp;id=45569821&amp;value=646&amp;id=19628307&amp;value=550&amp;id=19628270&amp;value=492&amp;id=19628198&amp;value=502&amp;id=19628169&amp;value=-124&amp;id=45569822&amp;value=-1080&amp;id=19627959&amp;value=-210&amp;id=19627882&amp;value=-1555&amp;id=19627746&amp;value=-760&amp;id=19627702&amp;value=260&amp;id=45569823&amp;value=802&amp;id=19627567&amp;value=-1253&amp;id=19627534&amp;value=1127&amp;id=19627440&amp;value=814&amp;id=19627322&amp;value=500&amp;id=45569824&amp;value=119&amp;id=19627001&amp;value=2560&amp;id=19626642&amp;value=387&amp;id=19626364&amp;value=582&amp;id=19626006&amp;value=-691&amp;id=45569825&amp;value=-1716&amp;id=19625559&amp;value=-1438&amp;id=21047821&amp;value=-2073&amp;id=32487680&amp;value=-2471&amp;id=38462519&amp;value=-513&amp;id=46758866&amp;value=1253&amp;id=46750618&amp;value=-3804&amp;id=53700560&amp;value=1841&amp;id=58884879&amp;value=3599&amp;id=63184395&amp;value=5046&amp;id=67095232&amp;value=5009&amp;id=67089039&amp;value=15495&amp;" TargetMode="External"/><Relationship Id="rId17899" Type="http://schemas.openxmlformats.org/officeDocument/2006/relationships/hyperlink" Target="https://www.daloopa.com/src/114271189" TargetMode="External"/><Relationship Id="rId18200" Type="http://schemas.openxmlformats.org/officeDocument/2006/relationships/hyperlink" Target="https://www.daloopa.com/src/87393594" TargetMode="External"/><Relationship Id="rId2286" Type="http://schemas.openxmlformats.org/officeDocument/2006/relationships/hyperlink" Target="https://www.daloopa.com/src/766033" TargetMode="External"/><Relationship Id="rId3337" Type="http://schemas.openxmlformats.org/officeDocument/2006/relationships/hyperlink" Target="https://www.daloopa.com/src/765814" TargetMode="External"/><Relationship Id="rId7958" Type="http://schemas.openxmlformats.org/officeDocument/2006/relationships/hyperlink" Target="https://www.daloopa.com/src/38383802" TargetMode="External"/><Relationship Id="rId258" Type="http://schemas.openxmlformats.org/officeDocument/2006/relationships/hyperlink" Target="https://www.daloopa.com/document/23463551" TargetMode="External"/><Relationship Id="rId9380" Type="http://schemas.openxmlformats.org/officeDocument/2006/relationships/hyperlink" Target="https://www.daloopa.com/src/752931" TargetMode="External"/><Relationship Id="rId10939" Type="http://schemas.openxmlformats.org/officeDocument/2006/relationships/hyperlink" Target="https://www.daloopa.com/src/63129311" TargetMode="External"/><Relationship Id="rId12361" Type="http://schemas.openxmlformats.org/officeDocument/2006/relationships/hyperlink" Target="https://www.daloopa.com/src/19675464" TargetMode="External"/><Relationship Id="rId13412" Type="http://schemas.openxmlformats.org/officeDocument/2006/relationships/hyperlink" Target="https://www.daloopa.com/src/65311782" TargetMode="External"/><Relationship Id="rId14810" Type="http://schemas.openxmlformats.org/officeDocument/2006/relationships/hyperlink" Target="https://www.daloopa.com/src/38430537" TargetMode="External"/><Relationship Id="rId2420" Type="http://schemas.openxmlformats.org/officeDocument/2006/relationships/hyperlink" Target="https://marketplace.daloopa.com/text-fundamental?id=768348&amp;value=0.22&amp;id=768192&amp;value=0.22&amp;id=768014&amp;value=0.24&amp;id=767822&amp;value=0.2&amp;id=20177053&amp;value=0.22&amp;id=767652&amp;value=0.23&amp;id=767426&amp;value=0.23&amp;id=767161&amp;value=0.2&amp;id=766918&amp;value=0.15&amp;id=20177050&amp;value=0.2&amp;id=766633&amp;value=0.15&amp;id=766455&amp;value=0.2&amp;id=766036&amp;value=0.23&amp;id=765896&amp;value=0.22&amp;id=20177013&amp;value=0.2&amp;id=765738&amp;value=0.28&amp;id=765511&amp;value=0.31&amp;id=764775&amp;value=0.29&amp;id=764040&amp;value=0.22&amp;id=20177007&amp;value=0.27&amp;id=763906&amp;value=0.23&amp;id=764786&amp;value=0.25&amp;id=763265&amp;value=0.34&amp;id=763026&amp;value=0.38&amp;id=20177005&amp;value=0.31&amp;id=762717&amp;value=0.43&amp;id=762542&amp;value=0.39&amp;id=762416&amp;value=0.29&amp;id=762156&amp;value=0.2&amp;id=20177001&amp;value=0.31&amp;id=761929&amp;value=0.17&amp;id=761353&amp;value=0.2&amp;id=1340417&amp;value=0.24&amp;id=2623548&amp;value=0.21&amp;id=20176996&amp;value=0.2&amp;id=4744539&amp;value=0.26&amp;id=7982177&amp;value=0.4&amp;id=10334249&amp;value=0.37&amp;id=14718960&amp;value=0.44&amp;id=14718964&amp;value=0.38&amp;id=20996015&amp;value=0.44&amp;id=32451241&amp;value=0.27&amp;id=38384556&amp;value=0.15&amp;id=46661626&amp;value=0.09&amp;id=46664847&amp;value=0.22&amp;id=53638342&amp;value=0.07&amp;id=58838040&amp;value=0.07&amp;id=63130229&amp;value=0.15&amp;id=67048538&amp;value=0.09&amp;id=67053352&amp;value=0.09&amp;" TargetMode="External"/><Relationship Id="rId9033" Type="http://schemas.openxmlformats.org/officeDocument/2006/relationships/hyperlink" Target="https://www.daloopa.com/src/751664" TargetMode="External"/><Relationship Id="rId12014" Type="http://schemas.openxmlformats.org/officeDocument/2006/relationships/hyperlink" Target="https://marketplace.daloopa.com/text-fundamental?id=19679119&amp;value=750&amp;id=19679074&amp;value=750&amp;id=19679006&amp;value=750&amp;id=19678917&amp;value=750&amp;id=19678759&amp;value=750&amp;id=19678688&amp;value=750&amp;id=19678312&amp;value=750&amp;id=19677510&amp;value=750&amp;id=19677604&amp;value=750&amp;id=19678187&amp;value=750&amp;id=19677962&amp;value=750&amp;" TargetMode="External"/><Relationship Id="rId16982" Type="http://schemas.openxmlformats.org/officeDocument/2006/relationships/hyperlink" Target="https://www.daloopa.com/src/95428473" TargetMode="External"/><Relationship Id="rId1022" Type="http://schemas.openxmlformats.org/officeDocument/2006/relationships/hyperlink" Target="https://www.daloopa.com/src/18436339" TargetMode="External"/><Relationship Id="rId4592" Type="http://schemas.openxmlformats.org/officeDocument/2006/relationships/hyperlink" Target="https://www.daloopa.com/src/4744572" TargetMode="External"/><Relationship Id="rId5990" Type="http://schemas.openxmlformats.org/officeDocument/2006/relationships/hyperlink" Target="https://www.daloopa.com/src/801095" TargetMode="External"/><Relationship Id="rId14186" Type="http://schemas.openxmlformats.org/officeDocument/2006/relationships/hyperlink" Target="https://www.daloopa.com/src/19607929" TargetMode="External"/><Relationship Id="rId15584" Type="http://schemas.openxmlformats.org/officeDocument/2006/relationships/hyperlink" Target="https://www.daloopa.com/src/72228652" TargetMode="External"/><Relationship Id="rId16635" Type="http://schemas.openxmlformats.org/officeDocument/2006/relationships/hyperlink" Target="https://www.daloopa.com/src/87388244" TargetMode="External"/><Relationship Id="rId3194" Type="http://schemas.openxmlformats.org/officeDocument/2006/relationships/hyperlink" Target="https://www.daloopa.com/src/762356" TargetMode="External"/><Relationship Id="rId4245" Type="http://schemas.openxmlformats.org/officeDocument/2006/relationships/hyperlink" Target="https://www.daloopa.com/src/767032" TargetMode="External"/><Relationship Id="rId5643" Type="http://schemas.openxmlformats.org/officeDocument/2006/relationships/hyperlink" Target="https://www.daloopa.com/src/1033709" TargetMode="External"/><Relationship Id="rId15237" Type="http://schemas.openxmlformats.org/officeDocument/2006/relationships/hyperlink" Target="https://www.daloopa.com/src/38432620" TargetMode="External"/><Relationship Id="rId19858" Type="http://schemas.openxmlformats.org/officeDocument/2006/relationships/hyperlink" Target="https://www.daloopa.com/src/155387510" TargetMode="External"/><Relationship Id="rId8866" Type="http://schemas.openxmlformats.org/officeDocument/2006/relationships/hyperlink" Target="https://www.daloopa.com/src/751379" TargetMode="External"/><Relationship Id="rId9917" Type="http://schemas.openxmlformats.org/officeDocument/2006/relationships/hyperlink" Target="https://www.daloopa.com/src/38164787" TargetMode="External"/><Relationship Id="rId10796" Type="http://schemas.openxmlformats.org/officeDocument/2006/relationships/hyperlink" Target="https://www.daloopa.com/src/751767" TargetMode="External"/><Relationship Id="rId11847" Type="http://schemas.openxmlformats.org/officeDocument/2006/relationships/hyperlink" Target="https://www.daloopa.com/src/38463826" TargetMode="External"/><Relationship Id="rId1906" Type="http://schemas.openxmlformats.org/officeDocument/2006/relationships/hyperlink" Target="https://www.daloopa.com/src/67052100" TargetMode="External"/><Relationship Id="rId7468" Type="http://schemas.openxmlformats.org/officeDocument/2006/relationships/hyperlink" Target="https://www.daloopa.com/src/749806" TargetMode="External"/><Relationship Id="rId8519" Type="http://schemas.openxmlformats.org/officeDocument/2006/relationships/hyperlink" Target="https://www.daloopa.com/src/800562" TargetMode="External"/><Relationship Id="rId10449" Type="http://schemas.openxmlformats.org/officeDocument/2006/relationships/hyperlink" Target="https://www.daloopa.com/src/38432035" TargetMode="External"/><Relationship Id="rId14320" Type="http://schemas.openxmlformats.org/officeDocument/2006/relationships/hyperlink" Target="https://www.daloopa.com/src/19608246" TargetMode="External"/><Relationship Id="rId16492" Type="http://schemas.openxmlformats.org/officeDocument/2006/relationships/hyperlink" Target="https://www.daloopa.com/src/87388328" TargetMode="External"/><Relationship Id="rId17543" Type="http://schemas.openxmlformats.org/officeDocument/2006/relationships/hyperlink" Target="https://www.daloopa.com/src/107859745" TargetMode="External"/><Relationship Id="rId17890" Type="http://schemas.openxmlformats.org/officeDocument/2006/relationships/hyperlink" Target="https://www.daloopa.com/src/114269724" TargetMode="External"/><Relationship Id="rId18941" Type="http://schemas.openxmlformats.org/officeDocument/2006/relationships/hyperlink" Target="https://www.daloopa.com/src/125281347" TargetMode="External"/><Relationship Id="rId999" Type="http://schemas.openxmlformats.org/officeDocument/2006/relationships/hyperlink" Target="https://www.daloopa.com/src/18435855" TargetMode="External"/><Relationship Id="rId6551" Type="http://schemas.openxmlformats.org/officeDocument/2006/relationships/hyperlink" Target="https://www.daloopa.com/src/14718930" TargetMode="External"/><Relationship Id="rId7602" Type="http://schemas.openxmlformats.org/officeDocument/2006/relationships/hyperlink" Target="https://www.daloopa.com/src/750349" TargetMode="External"/><Relationship Id="rId10930" Type="http://schemas.openxmlformats.org/officeDocument/2006/relationships/hyperlink" Target="https://www.daloopa.com/src/7982018" TargetMode="External"/><Relationship Id="rId15094" Type="http://schemas.openxmlformats.org/officeDocument/2006/relationships/hyperlink" Target="https://www.daloopa.com/src/53700631" TargetMode="External"/><Relationship Id="rId16145" Type="http://schemas.openxmlformats.org/officeDocument/2006/relationships/hyperlink" Target="https://www.daloopa.com/src/82323380" TargetMode="External"/><Relationship Id="rId5153" Type="http://schemas.openxmlformats.org/officeDocument/2006/relationships/hyperlink" Target="https://www.daloopa.com/src/63130722" TargetMode="External"/><Relationship Id="rId6204" Type="http://schemas.openxmlformats.org/officeDocument/2006/relationships/hyperlink" Target="https://www.daloopa.com/src/800986" TargetMode="External"/><Relationship Id="rId8376" Type="http://schemas.openxmlformats.org/officeDocument/2006/relationships/hyperlink" Target="https://www.daloopa.com/src/800346" TargetMode="External"/><Relationship Id="rId9774" Type="http://schemas.openxmlformats.org/officeDocument/2006/relationships/hyperlink" Target="https://www.daloopa.com/src/752949" TargetMode="External"/><Relationship Id="rId12755" Type="http://schemas.openxmlformats.org/officeDocument/2006/relationships/hyperlink" Target="https://www.daloopa.com/src/38440273" TargetMode="External"/><Relationship Id="rId13806" Type="http://schemas.openxmlformats.org/officeDocument/2006/relationships/hyperlink" Target="https://marketplace.daloopa.com/text-fundamental?id=65315439&amp;value=-7660&amp;id=65315431&amp;value=-8294&amp;id=65315426&amp;value=-8582&amp;id=65315418&amp;value=-8024&amp;id=65315414&amp;value=-8398&amp;id=65315411&amp;value=-8446&amp;id=65374106&amp;value=-8810&amp;id=65315371&amp;value=-9068&amp;id=65315370&amp;value=-7679&amp;id=65315358&amp;value=-8362&amp;id=65315342&amp;value=-9736&amp;id=65315320&amp;value=-10052&amp;id=65315309&amp;value=-10025&amp;id=65315303&amp;value=-10744&amp;id=65315278&amp;value=-12919&amp;id=67090553&amp;value=-14469&amp;" TargetMode="External"/><Relationship Id="rId19368" Type="http://schemas.openxmlformats.org/officeDocument/2006/relationships/hyperlink" Target="https://www.daloopa.com/src/145264391" TargetMode="External"/><Relationship Id="rId1763" Type="http://schemas.openxmlformats.org/officeDocument/2006/relationships/hyperlink" Target="https://www.daloopa.com/src/38171485" TargetMode="External"/><Relationship Id="rId2814" Type="http://schemas.openxmlformats.org/officeDocument/2006/relationships/hyperlink" Target="https://www.daloopa.com/src/810514" TargetMode="External"/><Relationship Id="rId8029" Type="http://schemas.openxmlformats.org/officeDocument/2006/relationships/hyperlink" Target="https://www.daloopa.com/src/753766" TargetMode="External"/><Relationship Id="rId9427" Type="http://schemas.openxmlformats.org/officeDocument/2006/relationships/hyperlink" Target="https://www.daloopa.com/src/753832" TargetMode="External"/><Relationship Id="rId11357" Type="http://schemas.openxmlformats.org/officeDocument/2006/relationships/hyperlink" Target="https://www.daloopa.com/src/4744749" TargetMode="External"/><Relationship Id="rId12408" Type="http://schemas.openxmlformats.org/officeDocument/2006/relationships/hyperlink" Target="https://www.daloopa.com/src/19676843" TargetMode="External"/><Relationship Id="rId15978" Type="http://schemas.openxmlformats.org/officeDocument/2006/relationships/hyperlink" Target="https://www.daloopa.com/src/78962294" TargetMode="External"/><Relationship Id="rId1416" Type="http://schemas.openxmlformats.org/officeDocument/2006/relationships/hyperlink" Target="https://www.daloopa.com/src/32451200" TargetMode="External"/><Relationship Id="rId4986" Type="http://schemas.openxmlformats.org/officeDocument/2006/relationships/hyperlink" Target="https://www.daloopa.com/src/63130718" TargetMode="External"/><Relationship Id="rId18451" Type="http://schemas.openxmlformats.org/officeDocument/2006/relationships/hyperlink" Target="https://www.daloopa.com/src/114174360" TargetMode="External"/><Relationship Id="rId19502" Type="http://schemas.openxmlformats.org/officeDocument/2006/relationships/hyperlink" Target="https://www.daloopa.com/src/145264361" TargetMode="External"/><Relationship Id="rId3588" Type="http://schemas.openxmlformats.org/officeDocument/2006/relationships/hyperlink" Target="https://www.daloopa.com/src/810695" TargetMode="External"/><Relationship Id="rId4639" Type="http://schemas.openxmlformats.org/officeDocument/2006/relationships/hyperlink" Target="https://www.daloopa.com/document/204953" TargetMode="External"/><Relationship Id="rId8510" Type="http://schemas.openxmlformats.org/officeDocument/2006/relationships/hyperlink" Target="https://www.daloopa.com/src/800291" TargetMode="External"/><Relationship Id="rId10440" Type="http://schemas.openxmlformats.org/officeDocument/2006/relationships/hyperlink" Target="https://www.daloopa.com/src/38432328" TargetMode="External"/><Relationship Id="rId17053" Type="http://schemas.openxmlformats.org/officeDocument/2006/relationships/hyperlink" Target="https://www.daloopa.com/src/95205343" TargetMode="External"/><Relationship Id="rId18104" Type="http://schemas.openxmlformats.org/officeDocument/2006/relationships/hyperlink" Target="https://www.daloopa.com/src/114281250" TargetMode="External"/><Relationship Id="rId6061" Type="http://schemas.openxmlformats.org/officeDocument/2006/relationships/hyperlink" Target="https://www.daloopa.com/src/800710" TargetMode="External"/><Relationship Id="rId7112" Type="http://schemas.openxmlformats.org/officeDocument/2006/relationships/hyperlink" Target="https://www.daloopa.com/src/1096448" TargetMode="External"/><Relationship Id="rId990" Type="http://schemas.openxmlformats.org/officeDocument/2006/relationships/hyperlink" Target="https://www.daloopa.com/src/32487247" TargetMode="External"/><Relationship Id="rId2671" Type="http://schemas.openxmlformats.org/officeDocument/2006/relationships/hyperlink" Target="https://www.daloopa.com/src/763914" TargetMode="External"/><Relationship Id="rId9284" Type="http://schemas.openxmlformats.org/officeDocument/2006/relationships/hyperlink" Target="https://www.daloopa.com/src/38162528" TargetMode="External"/><Relationship Id="rId13663" Type="http://schemas.openxmlformats.org/officeDocument/2006/relationships/hyperlink" Target="https://www.daloopa.com/src/65313419" TargetMode="External"/><Relationship Id="rId14714" Type="http://schemas.openxmlformats.org/officeDocument/2006/relationships/hyperlink" Target="https://www.daloopa.com/src/38422000" TargetMode="External"/><Relationship Id="rId643" Type="http://schemas.openxmlformats.org/officeDocument/2006/relationships/hyperlink" Target="https://www.daloopa.com/src/32451363" TargetMode="External"/><Relationship Id="rId1273" Type="http://schemas.openxmlformats.org/officeDocument/2006/relationships/hyperlink" Target="https://www.daloopa.com/src/765480" TargetMode="External"/><Relationship Id="rId2324" Type="http://schemas.openxmlformats.org/officeDocument/2006/relationships/hyperlink" Target="https://www.daloopa.com/src/46664849" TargetMode="External"/><Relationship Id="rId3722" Type="http://schemas.openxmlformats.org/officeDocument/2006/relationships/hyperlink" Target="https://www.daloopa.com/src/767662" TargetMode="External"/><Relationship Id="rId12265" Type="http://schemas.openxmlformats.org/officeDocument/2006/relationships/hyperlink" Target="https://www.daloopa.com/src/19675733" TargetMode="External"/><Relationship Id="rId13316" Type="http://schemas.openxmlformats.org/officeDocument/2006/relationships/hyperlink" Target="https://www.daloopa.com/src/38276577" TargetMode="External"/><Relationship Id="rId16886" Type="http://schemas.openxmlformats.org/officeDocument/2006/relationships/hyperlink" Target="https://www.daloopa.com/src/95055276" TargetMode="External"/><Relationship Id="rId17937" Type="http://schemas.openxmlformats.org/officeDocument/2006/relationships/hyperlink" Target="https://www.daloopa.com/src/114145636" TargetMode="External"/><Relationship Id="rId5894" Type="http://schemas.openxmlformats.org/officeDocument/2006/relationships/hyperlink" Target="https://www.daloopa.com/src/800942" TargetMode="External"/><Relationship Id="rId6945" Type="http://schemas.openxmlformats.org/officeDocument/2006/relationships/hyperlink" Target="https://www.daloopa.com/src/4744610" TargetMode="External"/><Relationship Id="rId15488" Type="http://schemas.openxmlformats.org/officeDocument/2006/relationships/hyperlink" Target="https://www.daloopa.com/src/72218596" TargetMode="External"/><Relationship Id="rId16539" Type="http://schemas.openxmlformats.org/officeDocument/2006/relationships/hyperlink" Target="https://www.daloopa.com/src/87385094" TargetMode="External"/><Relationship Id="rId3098" Type="http://schemas.openxmlformats.org/officeDocument/2006/relationships/hyperlink" Target="https://www.daloopa.com/src/767994" TargetMode="External"/><Relationship Id="rId4496" Type="http://schemas.openxmlformats.org/officeDocument/2006/relationships/hyperlink" Target="https://www.daloopa.com/src/66602833" TargetMode="External"/><Relationship Id="rId5547" Type="http://schemas.openxmlformats.org/officeDocument/2006/relationships/hyperlink" Target="https://marketplace.daloopa.com/text-fundamental?id=1033682&amp;value=8447&amp;id=1033679&amp;value=13163&amp;id=1033674&amp;value=6707&amp;id=1033669&amp;value=10143&amp;id=1033664&amp;value=20401&amp;id=1033654&amp;value=27052&amp;id=2750779&amp;value=31719&amp;id=14825142&amp;value=54912&amp;id=46749895&amp;value=83640&amp;id=67087944&amp;value=90076&amp;" TargetMode="External"/><Relationship Id="rId19012" Type="http://schemas.openxmlformats.org/officeDocument/2006/relationships/hyperlink" Target="https://www.daloopa.com/src/136742370" TargetMode="External"/><Relationship Id="rId4149" Type="http://schemas.openxmlformats.org/officeDocument/2006/relationships/hyperlink" Target="https://www.daloopa.com/src/767674" TargetMode="External"/><Relationship Id="rId8020" Type="http://schemas.openxmlformats.org/officeDocument/2006/relationships/hyperlink" Target="https://www.daloopa.com/src/14718770" TargetMode="External"/><Relationship Id="rId11001" Type="http://schemas.openxmlformats.org/officeDocument/2006/relationships/hyperlink" Target="https://www.daloopa.com/src/1340399" TargetMode="External"/><Relationship Id="rId14571" Type="http://schemas.openxmlformats.org/officeDocument/2006/relationships/hyperlink" Target="https://www.daloopa.com/src/38421667" TargetMode="External"/><Relationship Id="rId15622" Type="http://schemas.openxmlformats.org/officeDocument/2006/relationships/hyperlink" Target="https://www.daloopa.com/src/72287359" TargetMode="External"/><Relationship Id="rId4630" Type="http://schemas.openxmlformats.org/officeDocument/2006/relationships/hyperlink" Target="https://www.daloopa.com/src/20995319" TargetMode="External"/><Relationship Id="rId13173" Type="http://schemas.openxmlformats.org/officeDocument/2006/relationships/hyperlink" Target="https://www.daloopa.com/document/23229767" TargetMode="External"/><Relationship Id="rId14224" Type="http://schemas.openxmlformats.org/officeDocument/2006/relationships/hyperlink" Target="https://www.daloopa.com/src/46664949" TargetMode="External"/><Relationship Id="rId2181" Type="http://schemas.openxmlformats.org/officeDocument/2006/relationships/hyperlink" Target="https://www.daloopa.com/src/66097059" TargetMode="External"/><Relationship Id="rId3232" Type="http://schemas.openxmlformats.org/officeDocument/2006/relationships/hyperlink" Target="https://www.daloopa.com/src/763835" TargetMode="External"/><Relationship Id="rId16396" Type="http://schemas.openxmlformats.org/officeDocument/2006/relationships/hyperlink" Target="https://www.daloopa.com/src/87524402" TargetMode="External"/><Relationship Id="rId17794" Type="http://schemas.openxmlformats.org/officeDocument/2006/relationships/hyperlink" Target="https://www.daloopa.com/src/114150808" TargetMode="External"/><Relationship Id="rId18845" Type="http://schemas.openxmlformats.org/officeDocument/2006/relationships/hyperlink" Target="https://www.daloopa.com/src/125353408" TargetMode="External"/><Relationship Id="rId20042" Type="http://schemas.openxmlformats.org/officeDocument/2006/relationships/hyperlink" Target="https://www.daloopa.com/src/155397159" TargetMode="External"/><Relationship Id="rId153" Type="http://schemas.openxmlformats.org/officeDocument/2006/relationships/hyperlink" Target="https://www.daloopa.com/src/4744611" TargetMode="External"/><Relationship Id="rId6455" Type="http://schemas.openxmlformats.org/officeDocument/2006/relationships/hyperlink" Target="https://www.daloopa.com/src/801165" TargetMode="External"/><Relationship Id="rId7853" Type="http://schemas.openxmlformats.org/officeDocument/2006/relationships/hyperlink" Target="https://www.daloopa.com/src/32451154" TargetMode="External"/><Relationship Id="rId8904" Type="http://schemas.openxmlformats.org/officeDocument/2006/relationships/hyperlink" Target="https://www.daloopa.com/src/754256" TargetMode="External"/><Relationship Id="rId10834" Type="http://schemas.openxmlformats.org/officeDocument/2006/relationships/hyperlink" Target="https://www.daloopa.com/document/23463551" TargetMode="External"/><Relationship Id="rId16049" Type="http://schemas.openxmlformats.org/officeDocument/2006/relationships/hyperlink" Target="https://www.daloopa.com/src/82322321" TargetMode="External"/><Relationship Id="rId17447" Type="http://schemas.openxmlformats.org/officeDocument/2006/relationships/hyperlink" Target="https://www.daloopa.com/src/107863145" TargetMode="External"/><Relationship Id="rId5057" Type="http://schemas.openxmlformats.org/officeDocument/2006/relationships/hyperlink" Target="https://www.daloopa.com/src/1340496" TargetMode="External"/><Relationship Id="rId6108" Type="http://schemas.openxmlformats.org/officeDocument/2006/relationships/hyperlink" Target="https://www.daloopa.com/src/800815" TargetMode="External"/><Relationship Id="rId7506" Type="http://schemas.openxmlformats.org/officeDocument/2006/relationships/hyperlink" Target="https://www.daloopa.com/src/10333573" TargetMode="External"/><Relationship Id="rId9678" Type="http://schemas.openxmlformats.org/officeDocument/2006/relationships/hyperlink" Target="https://www.daloopa.com/src/750245" TargetMode="External"/><Relationship Id="rId12659" Type="http://schemas.openxmlformats.org/officeDocument/2006/relationships/hyperlink" Target="https://www.daloopa.com/src/19766094" TargetMode="External"/><Relationship Id="rId16530" Type="http://schemas.openxmlformats.org/officeDocument/2006/relationships/hyperlink" Target="https://www.daloopa.com/src/87384606" TargetMode="External"/><Relationship Id="rId1667" Type="http://schemas.openxmlformats.org/officeDocument/2006/relationships/hyperlink" Target="https://www.daloopa.com/src/2623509" TargetMode="External"/><Relationship Id="rId2718" Type="http://schemas.openxmlformats.org/officeDocument/2006/relationships/hyperlink" Target="https://www.daloopa.com/src/765972" TargetMode="External"/><Relationship Id="rId14081" Type="http://schemas.openxmlformats.org/officeDocument/2006/relationships/hyperlink" Target="https://www.daloopa.com/src/19608855" TargetMode="External"/><Relationship Id="rId15132" Type="http://schemas.openxmlformats.org/officeDocument/2006/relationships/hyperlink" Target="https://www.daloopa.com/src/38428611" TargetMode="External"/><Relationship Id="rId19753" Type="http://schemas.openxmlformats.org/officeDocument/2006/relationships/hyperlink" Target="https://www.daloopa.com/src/155380322" TargetMode="External"/><Relationship Id="rId4140" Type="http://schemas.openxmlformats.org/officeDocument/2006/relationships/hyperlink" Target="https://www.daloopa.com/src/58838282" TargetMode="External"/><Relationship Id="rId8761" Type="http://schemas.openxmlformats.org/officeDocument/2006/relationships/hyperlink" Target="https://www.daloopa.com/src/751660" TargetMode="External"/><Relationship Id="rId9812" Type="http://schemas.openxmlformats.org/officeDocument/2006/relationships/hyperlink" Target="https://www.daloopa.com/src/14719140" TargetMode="External"/><Relationship Id="rId18355" Type="http://schemas.openxmlformats.org/officeDocument/2006/relationships/hyperlink" Target="https://www.daloopa.com/src/87514339" TargetMode="External"/><Relationship Id="rId19406" Type="http://schemas.openxmlformats.org/officeDocument/2006/relationships/hyperlink" Target="https://www.daloopa.com/src/145461708" TargetMode="External"/><Relationship Id="rId26" Type="http://schemas.openxmlformats.org/officeDocument/2006/relationships/hyperlink" Target="https://www.daloopa.com/document/6399996" TargetMode="External"/><Relationship Id="rId7363" Type="http://schemas.openxmlformats.org/officeDocument/2006/relationships/hyperlink" Target="https://www.daloopa.com/src/38506854" TargetMode="External"/><Relationship Id="rId8414" Type="http://schemas.openxmlformats.org/officeDocument/2006/relationships/hyperlink" Target="https://www.daloopa.com/src/800484" TargetMode="External"/><Relationship Id="rId10691" Type="http://schemas.openxmlformats.org/officeDocument/2006/relationships/hyperlink" Target="https://www.daloopa.com/src/38432949" TargetMode="External"/><Relationship Id="rId11742" Type="http://schemas.openxmlformats.org/officeDocument/2006/relationships/hyperlink" Target="https://www.daloopa.com/src/14826058" TargetMode="External"/><Relationship Id="rId18008" Type="http://schemas.openxmlformats.org/officeDocument/2006/relationships/hyperlink" Target="https://www.daloopa.com/src/114146076" TargetMode="External"/><Relationship Id="rId1801" Type="http://schemas.openxmlformats.org/officeDocument/2006/relationships/hyperlink" Target="https://www.daloopa.com/src/38171611" TargetMode="External"/><Relationship Id="rId7016" Type="http://schemas.openxmlformats.org/officeDocument/2006/relationships/hyperlink" Target="https://www.daloopa.com/src/1096560" TargetMode="External"/><Relationship Id="rId10344" Type="http://schemas.openxmlformats.org/officeDocument/2006/relationships/hyperlink" Target="https://www.daloopa.com/src/46751285" TargetMode="External"/><Relationship Id="rId14965" Type="http://schemas.openxmlformats.org/officeDocument/2006/relationships/hyperlink" Target="https://www.daloopa.com/src/38428523" TargetMode="External"/><Relationship Id="rId3973" Type="http://schemas.openxmlformats.org/officeDocument/2006/relationships/hyperlink" Target="https://www.daloopa.com/src/762235" TargetMode="External"/><Relationship Id="rId9188" Type="http://schemas.openxmlformats.org/officeDocument/2006/relationships/hyperlink" Target="https://www.daloopa.com/src/14719112" TargetMode="External"/><Relationship Id="rId13567" Type="http://schemas.openxmlformats.org/officeDocument/2006/relationships/hyperlink" Target="https://www.daloopa.com/src/67090407" TargetMode="External"/><Relationship Id="rId14618" Type="http://schemas.openxmlformats.org/officeDocument/2006/relationships/hyperlink" Target="https://www.daloopa.com/src/38422620" TargetMode="External"/><Relationship Id="rId894" Type="http://schemas.openxmlformats.org/officeDocument/2006/relationships/hyperlink" Target="https://www.daloopa.com/src/32487243" TargetMode="External"/><Relationship Id="rId1177" Type="http://schemas.openxmlformats.org/officeDocument/2006/relationships/hyperlink" Target="https://www.daloopa.com/src/763856" TargetMode="External"/><Relationship Id="rId2575" Type="http://schemas.openxmlformats.org/officeDocument/2006/relationships/hyperlink" Target="https://www.daloopa.com/src/764792" TargetMode="External"/><Relationship Id="rId3626" Type="http://schemas.openxmlformats.org/officeDocument/2006/relationships/hyperlink" Target="https://www.daloopa.com/src/762175" TargetMode="External"/><Relationship Id="rId12169" Type="http://schemas.openxmlformats.org/officeDocument/2006/relationships/hyperlink" Target="https://www.daloopa.com/src/19675378" TargetMode="External"/><Relationship Id="rId16040" Type="http://schemas.openxmlformats.org/officeDocument/2006/relationships/hyperlink" Target="https://www.daloopa.com/src/78963572" TargetMode="External"/><Relationship Id="rId547" Type="http://schemas.openxmlformats.org/officeDocument/2006/relationships/hyperlink" Target="https://www.daloopa.com/src/38384775" TargetMode="External"/><Relationship Id="rId2228" Type="http://schemas.openxmlformats.org/officeDocument/2006/relationships/hyperlink" Target="https://www.daloopa.com/src/66097450" TargetMode="External"/><Relationship Id="rId5798" Type="http://schemas.openxmlformats.org/officeDocument/2006/relationships/hyperlink" Target="https://www.daloopa.com/src/800769" TargetMode="External"/><Relationship Id="rId6849" Type="http://schemas.openxmlformats.org/officeDocument/2006/relationships/hyperlink" Target="https://www.daloopa.com/src/53638204" TargetMode="External"/><Relationship Id="rId12650" Type="http://schemas.openxmlformats.org/officeDocument/2006/relationships/hyperlink" Target="https://www.daloopa.com/src/19765833" TargetMode="External"/><Relationship Id="rId13701" Type="http://schemas.openxmlformats.org/officeDocument/2006/relationships/hyperlink" Target="https://www.daloopa.com/src/65313823" TargetMode="External"/><Relationship Id="rId19263" Type="http://schemas.openxmlformats.org/officeDocument/2006/relationships/hyperlink" Target="https://www.daloopa.com/src/136843058" TargetMode="External"/><Relationship Id="rId8271" Type="http://schemas.openxmlformats.org/officeDocument/2006/relationships/hyperlink" Target="https://www.daloopa.com/src/800361" TargetMode="External"/><Relationship Id="rId9322" Type="http://schemas.openxmlformats.org/officeDocument/2006/relationships/hyperlink" Target="https://www.daloopa.com/src/2623428" TargetMode="External"/><Relationship Id="rId11252" Type="http://schemas.openxmlformats.org/officeDocument/2006/relationships/hyperlink" Target="https://www.daloopa.com/src/14719050" TargetMode="External"/><Relationship Id="rId12303" Type="http://schemas.openxmlformats.org/officeDocument/2006/relationships/hyperlink" Target="https://www.daloopa.com/src/19678760" TargetMode="External"/><Relationship Id="rId1311" Type="http://schemas.openxmlformats.org/officeDocument/2006/relationships/hyperlink" Target="https://www.daloopa.com/src/20995972" TargetMode="External"/><Relationship Id="rId4881" Type="http://schemas.openxmlformats.org/officeDocument/2006/relationships/hyperlink" Target="https://www.daloopa.com/src/815405" TargetMode="External"/><Relationship Id="rId14475" Type="http://schemas.openxmlformats.org/officeDocument/2006/relationships/hyperlink" Target="https://www.daloopa.com/src/19629720" TargetMode="External"/><Relationship Id="rId15873" Type="http://schemas.openxmlformats.org/officeDocument/2006/relationships/hyperlink" Target="https://www.daloopa.com/src/78899492" TargetMode="External"/><Relationship Id="rId16924" Type="http://schemas.openxmlformats.org/officeDocument/2006/relationships/hyperlink" Target="https://www.daloopa.com/src/95064278" TargetMode="External"/><Relationship Id="rId3483" Type="http://schemas.openxmlformats.org/officeDocument/2006/relationships/hyperlink" Target="https://www.daloopa.com/src/45569673" TargetMode="External"/><Relationship Id="rId4534" Type="http://schemas.openxmlformats.org/officeDocument/2006/relationships/hyperlink" Target="https://www.daloopa.com/src/63130801" TargetMode="External"/><Relationship Id="rId5932" Type="http://schemas.openxmlformats.org/officeDocument/2006/relationships/hyperlink" Target="https://www.daloopa.com/document/23463551" TargetMode="External"/><Relationship Id="rId13077" Type="http://schemas.openxmlformats.org/officeDocument/2006/relationships/hyperlink" Target="https://marketplace.daloopa.com/text-fundamental?id=38442226&amp;value=-1021&amp;id=38442140&amp;value=-1609&amp;id=38442075&amp;value=-1970&amp;id=38442016&amp;value=-2332&amp;id=38441968&amp;value=-2568&amp;id=38441569&amp;value=-3579&amp;id=38441319&amp;value=-5507&amp;id=38441435&amp;value=-5508&amp;id=46751767&amp;value=-3562&amp;id=67090346&amp;value=-9039&amp;" TargetMode="External"/><Relationship Id="rId14128" Type="http://schemas.openxmlformats.org/officeDocument/2006/relationships/hyperlink" Target="https://www.daloopa.com/src/67053409" TargetMode="External"/><Relationship Id="rId15526" Type="http://schemas.openxmlformats.org/officeDocument/2006/relationships/hyperlink" Target="https://www.daloopa.com/src/72219521" TargetMode="External"/><Relationship Id="rId2085" Type="http://schemas.openxmlformats.org/officeDocument/2006/relationships/hyperlink" Target="https://www.daloopa.com/src/66096739" TargetMode="External"/><Relationship Id="rId3136" Type="http://schemas.openxmlformats.org/officeDocument/2006/relationships/hyperlink" Target="https://www.daloopa.com/document/204820" TargetMode="External"/><Relationship Id="rId17698" Type="http://schemas.openxmlformats.org/officeDocument/2006/relationships/hyperlink" Target="https://www.daloopa.com/src/107918714" TargetMode="External"/><Relationship Id="rId18749" Type="http://schemas.openxmlformats.org/officeDocument/2006/relationships/hyperlink" Target="https://www.daloopa.com/src/128089651" TargetMode="External"/><Relationship Id="rId7757" Type="http://schemas.openxmlformats.org/officeDocument/2006/relationships/hyperlink" Target="https://www.daloopa.com/src/800004" TargetMode="External"/><Relationship Id="rId8808" Type="http://schemas.openxmlformats.org/officeDocument/2006/relationships/hyperlink" Target="https://www.daloopa.com/src/752923" TargetMode="External"/><Relationship Id="rId10738" Type="http://schemas.openxmlformats.org/officeDocument/2006/relationships/hyperlink" Target="https://www.daloopa.com/src/53641834" TargetMode="External"/><Relationship Id="rId6359" Type="http://schemas.openxmlformats.org/officeDocument/2006/relationships/hyperlink" Target="https://www.daloopa.com/src/801008" TargetMode="External"/><Relationship Id="rId12160" Type="http://schemas.openxmlformats.org/officeDocument/2006/relationships/hyperlink" Target="https://www.daloopa.com/src/19676694" TargetMode="External"/><Relationship Id="rId13211" Type="http://schemas.openxmlformats.org/officeDocument/2006/relationships/hyperlink" Target="https://www.daloopa.com/src/38436891" TargetMode="External"/><Relationship Id="rId16781" Type="http://schemas.openxmlformats.org/officeDocument/2006/relationships/hyperlink" Target="https://www.daloopa.com/src/87506790" TargetMode="External"/><Relationship Id="rId17832" Type="http://schemas.openxmlformats.org/officeDocument/2006/relationships/hyperlink" Target="https://www.daloopa.com/src/114158854" TargetMode="External"/><Relationship Id="rId2969" Type="http://schemas.openxmlformats.org/officeDocument/2006/relationships/hyperlink" Target="https://www.daloopa.com/src/765645" TargetMode="External"/><Relationship Id="rId6840" Type="http://schemas.openxmlformats.org/officeDocument/2006/relationships/hyperlink" Target="https://www.daloopa.com/src/2623686" TargetMode="External"/><Relationship Id="rId15383" Type="http://schemas.openxmlformats.org/officeDocument/2006/relationships/hyperlink" Target="https://www.daloopa.com/src/46751365" TargetMode="External"/><Relationship Id="rId16434" Type="http://schemas.openxmlformats.org/officeDocument/2006/relationships/hyperlink" Target="https://www.daloopa.com/src/87511357" TargetMode="External"/><Relationship Id="rId4391" Type="http://schemas.openxmlformats.org/officeDocument/2006/relationships/hyperlink" Target="https://www.daloopa.com/src/766499" TargetMode="External"/><Relationship Id="rId5442" Type="http://schemas.openxmlformats.org/officeDocument/2006/relationships/hyperlink" Target="https://www.daloopa.com/src/1033210" TargetMode="External"/><Relationship Id="rId15036" Type="http://schemas.openxmlformats.org/officeDocument/2006/relationships/hyperlink" Target="https://www.daloopa.com/src/38422854" TargetMode="External"/><Relationship Id="rId4044" Type="http://schemas.openxmlformats.org/officeDocument/2006/relationships/hyperlink" Target="https://www.daloopa.com/src/810734" TargetMode="External"/><Relationship Id="rId8665" Type="http://schemas.openxmlformats.org/officeDocument/2006/relationships/hyperlink" Target="https://www.daloopa.com/src/767077" TargetMode="External"/><Relationship Id="rId11993" Type="http://schemas.openxmlformats.org/officeDocument/2006/relationships/hyperlink" Target="https://www.daloopa.com/src/53700580" TargetMode="External"/><Relationship Id="rId18259" Type="http://schemas.openxmlformats.org/officeDocument/2006/relationships/hyperlink" Target="https://www.daloopa.com/src/87393119" TargetMode="External"/><Relationship Id="rId19657" Type="http://schemas.openxmlformats.org/officeDocument/2006/relationships/hyperlink" Target="https://www.daloopa.com/src/155380506" TargetMode="External"/><Relationship Id="rId7267" Type="http://schemas.openxmlformats.org/officeDocument/2006/relationships/hyperlink" Target="https://www.daloopa.com/src/66602845" TargetMode="External"/><Relationship Id="rId8318" Type="http://schemas.openxmlformats.org/officeDocument/2006/relationships/hyperlink" Target="https://www.daloopa.com/src/800406" TargetMode="External"/><Relationship Id="rId9716" Type="http://schemas.openxmlformats.org/officeDocument/2006/relationships/hyperlink" Target="https://www.daloopa.com/src/32451125" TargetMode="External"/><Relationship Id="rId10595" Type="http://schemas.openxmlformats.org/officeDocument/2006/relationships/hyperlink" Target="https://www.daloopa.com/src/38434192" TargetMode="External"/><Relationship Id="rId11646" Type="http://schemas.openxmlformats.org/officeDocument/2006/relationships/hyperlink" Target="https://www.daloopa.com/src/815077" TargetMode="External"/><Relationship Id="rId1705" Type="http://schemas.openxmlformats.org/officeDocument/2006/relationships/hyperlink" Target="https://www.daloopa.com/src/795140" TargetMode="External"/><Relationship Id="rId10248" Type="http://schemas.openxmlformats.org/officeDocument/2006/relationships/hyperlink" Target="https://www.daloopa.com/src/2751130" TargetMode="External"/><Relationship Id="rId14869" Type="http://schemas.openxmlformats.org/officeDocument/2006/relationships/hyperlink" Target="https://www.daloopa.com/src/38429262" TargetMode="External"/><Relationship Id="rId18740" Type="http://schemas.openxmlformats.org/officeDocument/2006/relationships/hyperlink" Target="https://www.daloopa.com/src/125343334" TargetMode="External"/><Relationship Id="rId3877" Type="http://schemas.openxmlformats.org/officeDocument/2006/relationships/hyperlink" Target="https://www.daloopa.com/src/762442" TargetMode="External"/><Relationship Id="rId4928" Type="http://schemas.openxmlformats.org/officeDocument/2006/relationships/hyperlink" Target="https://www.daloopa.com/src/815331" TargetMode="External"/><Relationship Id="rId16291" Type="http://schemas.openxmlformats.org/officeDocument/2006/relationships/hyperlink" Target="https://www.daloopa.com/src/82365346" TargetMode="External"/><Relationship Id="rId17342" Type="http://schemas.openxmlformats.org/officeDocument/2006/relationships/hyperlink" Target="https://www.daloopa.com/src/102612014" TargetMode="External"/><Relationship Id="rId798" Type="http://schemas.openxmlformats.org/officeDocument/2006/relationships/hyperlink" Target="https://www.daloopa.com/src/45569587" TargetMode="External"/><Relationship Id="rId2479" Type="http://schemas.openxmlformats.org/officeDocument/2006/relationships/hyperlink" Target="https://www.daloopa.com/src/766935" TargetMode="External"/><Relationship Id="rId6350" Type="http://schemas.openxmlformats.org/officeDocument/2006/relationships/hyperlink" Target="https://www.daloopa.com/src/801177" TargetMode="External"/><Relationship Id="rId7401" Type="http://schemas.openxmlformats.org/officeDocument/2006/relationships/hyperlink" Target="https://www.daloopa.com/src/7981655" TargetMode="External"/><Relationship Id="rId2960" Type="http://schemas.openxmlformats.org/officeDocument/2006/relationships/hyperlink" Target="https://www.daloopa.com/src/802829" TargetMode="External"/><Relationship Id="rId6003" Type="http://schemas.openxmlformats.org/officeDocument/2006/relationships/hyperlink" Target="https://www.daloopa.com/src/800850" TargetMode="External"/><Relationship Id="rId9573" Type="http://schemas.openxmlformats.org/officeDocument/2006/relationships/hyperlink" Target="https://www.daloopa.com/src/38162642" TargetMode="External"/><Relationship Id="rId13952" Type="http://schemas.openxmlformats.org/officeDocument/2006/relationships/hyperlink" Target="https://www.daloopa.com/src/67093595" TargetMode="External"/><Relationship Id="rId19167" Type="http://schemas.openxmlformats.org/officeDocument/2006/relationships/hyperlink" Target="https://www.daloopa.com/src/136727119" TargetMode="External"/><Relationship Id="rId932" Type="http://schemas.openxmlformats.org/officeDocument/2006/relationships/hyperlink" Target="https://www.daloopa.com/src/18436108" TargetMode="External"/><Relationship Id="rId1562" Type="http://schemas.openxmlformats.org/officeDocument/2006/relationships/hyperlink" Target="https://www.daloopa.com/src/4744520" TargetMode="External"/><Relationship Id="rId2613" Type="http://schemas.openxmlformats.org/officeDocument/2006/relationships/hyperlink" Target="https://www.daloopa.com/src/766636" TargetMode="External"/><Relationship Id="rId8175" Type="http://schemas.openxmlformats.org/officeDocument/2006/relationships/hyperlink" Target="https://www.daloopa.com/src/2623300" TargetMode="External"/><Relationship Id="rId9226" Type="http://schemas.openxmlformats.org/officeDocument/2006/relationships/hyperlink" Target="https://www.daloopa.com/src/38383834" TargetMode="External"/><Relationship Id="rId11156" Type="http://schemas.openxmlformats.org/officeDocument/2006/relationships/hyperlink" Target="https://www.daloopa.com/src/814972" TargetMode="External"/><Relationship Id="rId12207" Type="http://schemas.openxmlformats.org/officeDocument/2006/relationships/hyperlink" Target="https://marketplace.daloopa.com/text-fundamental?id=19676848&amp;value=2750&amp;id=19676691&amp;value=2750&amp;id=19676372&amp;value=2750&amp;id=19676332&amp;value=2750&amp;id=19676243&amp;value=2750&amp;id=19675988&amp;value=2750&amp;id=19675723&amp;value=2750&amp;id=19675652&amp;value=2750&amp;id=19675456&amp;value=2750&amp;id=19675281&amp;value=2750&amp;id=19675377&amp;value=2750&amp;" TargetMode="External"/><Relationship Id="rId12554" Type="http://schemas.openxmlformats.org/officeDocument/2006/relationships/hyperlink" Target="https://www.daloopa.com/src/19689124" TargetMode="External"/><Relationship Id="rId13605" Type="http://schemas.openxmlformats.org/officeDocument/2006/relationships/hyperlink" Target="https://www.daloopa.com/src/65313499" TargetMode="External"/><Relationship Id="rId1215" Type="http://schemas.openxmlformats.org/officeDocument/2006/relationships/hyperlink" Target="https://www.daloopa.com/src/767999" TargetMode="External"/><Relationship Id="rId15777" Type="http://schemas.openxmlformats.org/officeDocument/2006/relationships/hyperlink" Target="https://www.daloopa.com/src/78898166" TargetMode="External"/><Relationship Id="rId16828" Type="http://schemas.openxmlformats.org/officeDocument/2006/relationships/hyperlink" Target="https://www.daloopa.com/src/95070973" TargetMode="External"/><Relationship Id="rId3387" Type="http://schemas.openxmlformats.org/officeDocument/2006/relationships/hyperlink" Target="https://www.daloopa.com/src/762961" TargetMode="External"/><Relationship Id="rId4785" Type="http://schemas.openxmlformats.org/officeDocument/2006/relationships/hyperlink" Target="https://www.daloopa.com/src/815433" TargetMode="External"/><Relationship Id="rId5836" Type="http://schemas.openxmlformats.org/officeDocument/2006/relationships/hyperlink" Target="https://www.daloopa.com/src/801054" TargetMode="External"/><Relationship Id="rId14379" Type="http://schemas.openxmlformats.org/officeDocument/2006/relationships/hyperlink" Target="https://www.daloopa.com/src/46750618" TargetMode="External"/><Relationship Id="rId18250" Type="http://schemas.openxmlformats.org/officeDocument/2006/relationships/hyperlink" Target="https://www.daloopa.com/src/87393122" TargetMode="External"/><Relationship Id="rId19301" Type="http://schemas.openxmlformats.org/officeDocument/2006/relationships/hyperlink" Target="https://www.daloopa.com/src/145287340" TargetMode="External"/><Relationship Id="rId4438" Type="http://schemas.openxmlformats.org/officeDocument/2006/relationships/hyperlink" Target="https://www.daloopa.com/src/763387" TargetMode="External"/><Relationship Id="rId10989" Type="http://schemas.openxmlformats.org/officeDocument/2006/relationships/hyperlink" Target="https://www.daloopa.com/src/751508" TargetMode="External"/><Relationship Id="rId14860" Type="http://schemas.openxmlformats.org/officeDocument/2006/relationships/hyperlink" Target="https://www.daloopa.com/src/63135970" TargetMode="External"/><Relationship Id="rId15911" Type="http://schemas.openxmlformats.org/officeDocument/2006/relationships/hyperlink" Target="https://www.daloopa.com/src/78907330" TargetMode="External"/><Relationship Id="rId13462" Type="http://schemas.openxmlformats.org/officeDocument/2006/relationships/hyperlink" Target="https://www.daloopa.com/src/67090536" TargetMode="External"/><Relationship Id="rId14513" Type="http://schemas.openxmlformats.org/officeDocument/2006/relationships/hyperlink" Target="https://www.daloopa.com/src/38402761" TargetMode="External"/><Relationship Id="rId2470" Type="http://schemas.openxmlformats.org/officeDocument/2006/relationships/hyperlink" Target="https://www.daloopa.com/src/46664847" TargetMode="External"/><Relationship Id="rId3521" Type="http://schemas.openxmlformats.org/officeDocument/2006/relationships/hyperlink" Target="https://www.daloopa.com/src/32451307" TargetMode="External"/><Relationship Id="rId9083" Type="http://schemas.openxmlformats.org/officeDocument/2006/relationships/hyperlink" Target="https://www.daloopa.com/src/38162530" TargetMode="External"/><Relationship Id="rId12064" Type="http://schemas.openxmlformats.org/officeDocument/2006/relationships/hyperlink" Target="https://www.daloopa.com/src/19676326" TargetMode="External"/><Relationship Id="rId13115" Type="http://schemas.openxmlformats.org/officeDocument/2006/relationships/hyperlink" Target="https://www.daloopa.com/src/38441433" TargetMode="External"/><Relationship Id="rId16685" Type="http://schemas.openxmlformats.org/officeDocument/2006/relationships/hyperlink" Target="https://www.daloopa.com/src/87514599" TargetMode="External"/><Relationship Id="rId442" Type="http://schemas.openxmlformats.org/officeDocument/2006/relationships/hyperlink" Target="https://www.daloopa.com/src/38207772" TargetMode="External"/><Relationship Id="rId1072" Type="http://schemas.openxmlformats.org/officeDocument/2006/relationships/hyperlink" Target="https://www.daloopa.com/src/18436340" TargetMode="External"/><Relationship Id="rId2123" Type="http://schemas.openxmlformats.org/officeDocument/2006/relationships/hyperlink" Target="https://www.daloopa.com/src/67090568" TargetMode="External"/><Relationship Id="rId5693" Type="http://schemas.openxmlformats.org/officeDocument/2006/relationships/hyperlink" Target="https://marketplace.daloopa.com/text-fundamental?id=1033774&amp;value=2460&amp;id=1033771&amp;value=3616&amp;id=1033768&amp;value=4949&amp;id=1033729&amp;value=6362&amp;id=1033718&amp;value=8831&amp;id=1033714&amp;value=12138&amp;id=2750805&amp;value=15150&amp;id=14825362&amp;value=16239&amp;id=46750022&amp;value=22909&amp;id=67088039&amp;value=24924&amp;" TargetMode="External"/><Relationship Id="rId6744" Type="http://schemas.openxmlformats.org/officeDocument/2006/relationships/hyperlink" Target="https://www.daloopa.com/src/46660916" TargetMode="External"/><Relationship Id="rId15287" Type="http://schemas.openxmlformats.org/officeDocument/2006/relationships/hyperlink" Target="https://www.daloopa.com/src/38432033" TargetMode="External"/><Relationship Id="rId16338" Type="http://schemas.openxmlformats.org/officeDocument/2006/relationships/hyperlink" Target="https://www.daloopa.com/src/82364521" TargetMode="External"/><Relationship Id="rId17736" Type="http://schemas.openxmlformats.org/officeDocument/2006/relationships/hyperlink" Target="https://www.daloopa.com/src/107923440" TargetMode="External"/><Relationship Id="rId4295" Type="http://schemas.openxmlformats.org/officeDocument/2006/relationships/hyperlink" Target="https://www.daloopa.com/src/762181" TargetMode="External"/><Relationship Id="rId5346" Type="http://schemas.openxmlformats.org/officeDocument/2006/relationships/hyperlink" Target="https://www.daloopa.com/src/815610" TargetMode="External"/><Relationship Id="rId9967" Type="http://schemas.openxmlformats.org/officeDocument/2006/relationships/hyperlink" Target="https://www.daloopa.com/src/752589" TargetMode="External"/><Relationship Id="rId11897" Type="http://schemas.openxmlformats.org/officeDocument/2006/relationships/hyperlink" Target="https://www.daloopa.com/src/63184692" TargetMode="External"/><Relationship Id="rId12948" Type="http://schemas.openxmlformats.org/officeDocument/2006/relationships/hyperlink" Target="https://www.daloopa.com/src/38442222" TargetMode="External"/><Relationship Id="rId1956" Type="http://schemas.openxmlformats.org/officeDocument/2006/relationships/hyperlink" Target="https://www.daloopa.com/src/14719031" TargetMode="External"/><Relationship Id="rId8569" Type="http://schemas.openxmlformats.org/officeDocument/2006/relationships/hyperlink" Target="https://www.daloopa.com/src/768431" TargetMode="External"/><Relationship Id="rId10499" Type="http://schemas.openxmlformats.org/officeDocument/2006/relationships/hyperlink" Target="https://www.daloopa.com/src/38431750" TargetMode="External"/><Relationship Id="rId14370" Type="http://schemas.openxmlformats.org/officeDocument/2006/relationships/hyperlink" Target="https://www.daloopa.com/src/67095232" TargetMode="External"/><Relationship Id="rId15421" Type="http://schemas.openxmlformats.org/officeDocument/2006/relationships/hyperlink" Target="https://www.daloopa.com/src/72221333" TargetMode="External"/><Relationship Id="rId18991" Type="http://schemas.openxmlformats.org/officeDocument/2006/relationships/hyperlink" Target="https://www.daloopa.com/src/136843111" TargetMode="External"/><Relationship Id="rId1609" Type="http://schemas.openxmlformats.org/officeDocument/2006/relationships/hyperlink" Target="https://www.daloopa.com/src/762987" TargetMode="External"/><Relationship Id="rId14023" Type="http://schemas.openxmlformats.org/officeDocument/2006/relationships/hyperlink" Target="https://www.daloopa.com/src/19608177" TargetMode="External"/><Relationship Id="rId17593" Type="http://schemas.openxmlformats.org/officeDocument/2006/relationships/hyperlink" Target="https://www.daloopa.com/src/107875526" TargetMode="External"/><Relationship Id="rId18644" Type="http://schemas.openxmlformats.org/officeDocument/2006/relationships/hyperlink" Target="https://www.daloopa.com/src/125247577" TargetMode="External"/><Relationship Id="rId3031" Type="http://schemas.openxmlformats.org/officeDocument/2006/relationships/hyperlink" Target="https://www.daloopa.com/document/204946" TargetMode="External"/><Relationship Id="rId7652" Type="http://schemas.openxmlformats.org/officeDocument/2006/relationships/hyperlink" Target="https://www.daloopa.com/src/799890" TargetMode="External"/><Relationship Id="rId8703" Type="http://schemas.openxmlformats.org/officeDocument/2006/relationships/hyperlink" Target="https://www.daloopa.com/src/38456353" TargetMode="External"/><Relationship Id="rId10980" Type="http://schemas.openxmlformats.org/officeDocument/2006/relationships/hyperlink" Target="https://www.daloopa.com/src/753551" TargetMode="External"/><Relationship Id="rId16195" Type="http://schemas.openxmlformats.org/officeDocument/2006/relationships/hyperlink" Target="https://www.daloopa.com/src/82320088" TargetMode="External"/><Relationship Id="rId17246" Type="http://schemas.openxmlformats.org/officeDocument/2006/relationships/hyperlink" Target="https://www.daloopa.com/src/102523717" TargetMode="External"/><Relationship Id="rId6254" Type="http://schemas.openxmlformats.org/officeDocument/2006/relationships/hyperlink" Target="https://www.daloopa.com/src/801025" TargetMode="External"/><Relationship Id="rId7305" Type="http://schemas.openxmlformats.org/officeDocument/2006/relationships/hyperlink" Target="https://www.daloopa.com/src/53700851" TargetMode="External"/><Relationship Id="rId10633" Type="http://schemas.openxmlformats.org/officeDocument/2006/relationships/hyperlink" Target="https://www.daloopa.com/src/38434619" TargetMode="External"/><Relationship Id="rId9477" Type="http://schemas.openxmlformats.org/officeDocument/2006/relationships/hyperlink" Target="https://www.daloopa.com/src/754195" TargetMode="External"/><Relationship Id="rId13856" Type="http://schemas.openxmlformats.org/officeDocument/2006/relationships/hyperlink" Target="https://www.daloopa.com/src/65315308" TargetMode="External"/><Relationship Id="rId14907" Type="http://schemas.openxmlformats.org/officeDocument/2006/relationships/hyperlink" Target="https://www.daloopa.com/src/38424715" TargetMode="External"/><Relationship Id="rId1466" Type="http://schemas.openxmlformats.org/officeDocument/2006/relationships/hyperlink" Target="https://www.daloopa.com/src/763202" TargetMode="External"/><Relationship Id="rId2864" Type="http://schemas.openxmlformats.org/officeDocument/2006/relationships/hyperlink" Target="https://www.daloopa.com/src/768254" TargetMode="External"/><Relationship Id="rId3915" Type="http://schemas.openxmlformats.org/officeDocument/2006/relationships/hyperlink" Target="https://www.daloopa.com/src/766647" TargetMode="External"/><Relationship Id="rId8079" Type="http://schemas.openxmlformats.org/officeDocument/2006/relationships/hyperlink" Target="https://www.daloopa.com/src/800158" TargetMode="External"/><Relationship Id="rId12458" Type="http://schemas.openxmlformats.org/officeDocument/2006/relationships/hyperlink" Target="https://www.daloopa.com/src/19675446" TargetMode="External"/><Relationship Id="rId13509" Type="http://schemas.openxmlformats.org/officeDocument/2006/relationships/hyperlink" Target="https://www.daloopa.com/src/65312822" TargetMode="External"/><Relationship Id="rId836" Type="http://schemas.openxmlformats.org/officeDocument/2006/relationships/hyperlink" Target="https://www.daloopa.com/document/8216" TargetMode="External"/><Relationship Id="rId1119" Type="http://schemas.openxmlformats.org/officeDocument/2006/relationships/hyperlink" Target="https://www.daloopa.com/src/18437308" TargetMode="External"/><Relationship Id="rId2517" Type="http://schemas.openxmlformats.org/officeDocument/2006/relationships/hyperlink" Target="https://www.daloopa.com/src/766634" TargetMode="External"/><Relationship Id="rId19552" Type="http://schemas.openxmlformats.org/officeDocument/2006/relationships/hyperlink" Target="https://www.daloopa.com/src/145409584" TargetMode="External"/><Relationship Id="rId4689" Type="http://schemas.openxmlformats.org/officeDocument/2006/relationships/hyperlink" Target="https://www.daloopa.com/src/45569718" TargetMode="External"/><Relationship Id="rId8560" Type="http://schemas.openxmlformats.org/officeDocument/2006/relationships/hyperlink" Target="https://www.daloopa.com/src/802803" TargetMode="External"/><Relationship Id="rId9611" Type="http://schemas.openxmlformats.org/officeDocument/2006/relationships/hyperlink" Target="https://www.daloopa.com/src/20995936" TargetMode="External"/><Relationship Id="rId10490" Type="http://schemas.openxmlformats.org/officeDocument/2006/relationships/hyperlink" Target="https://www.daloopa.com/src/38432720" TargetMode="External"/><Relationship Id="rId11541" Type="http://schemas.openxmlformats.org/officeDocument/2006/relationships/hyperlink" Target="https://www.daloopa.com/src/815113" TargetMode="External"/><Relationship Id="rId18154" Type="http://schemas.openxmlformats.org/officeDocument/2006/relationships/hyperlink" Target="https://www.daloopa.com/src/114283163" TargetMode="External"/><Relationship Id="rId19205" Type="http://schemas.openxmlformats.org/officeDocument/2006/relationships/hyperlink" Target="https://www.daloopa.com/src/136843105" TargetMode="External"/><Relationship Id="rId1600" Type="http://schemas.openxmlformats.org/officeDocument/2006/relationships/hyperlink" Target="https://www.daloopa.com/src/766017" TargetMode="External"/><Relationship Id="rId7162" Type="http://schemas.openxmlformats.org/officeDocument/2006/relationships/hyperlink" Target="https://www.daloopa.com/src/1096439" TargetMode="External"/><Relationship Id="rId8213" Type="http://schemas.openxmlformats.org/officeDocument/2006/relationships/hyperlink" Target="https://www.daloopa.com/src/800398" TargetMode="External"/><Relationship Id="rId10143" Type="http://schemas.openxmlformats.org/officeDocument/2006/relationships/hyperlink" Target="https://www.daloopa.com/src/10333825" TargetMode="External"/><Relationship Id="rId3772" Type="http://schemas.openxmlformats.org/officeDocument/2006/relationships/hyperlink" Target="https://www.daloopa.com/src/810691" TargetMode="External"/><Relationship Id="rId4823" Type="http://schemas.openxmlformats.org/officeDocument/2006/relationships/hyperlink" Target="https://www.daloopa.com/src/815627" TargetMode="External"/><Relationship Id="rId13366" Type="http://schemas.openxmlformats.org/officeDocument/2006/relationships/hyperlink" Target="https://www.daloopa.com/src/45569882" TargetMode="External"/><Relationship Id="rId14417" Type="http://schemas.openxmlformats.org/officeDocument/2006/relationships/hyperlink" Target="https://www.daloopa.com/src/38462521" TargetMode="External"/><Relationship Id="rId14764" Type="http://schemas.openxmlformats.org/officeDocument/2006/relationships/hyperlink" Target="https://www.daloopa.com/src/38422587" TargetMode="External"/><Relationship Id="rId15815" Type="http://schemas.openxmlformats.org/officeDocument/2006/relationships/hyperlink" Target="https://www.daloopa.com/src/78903721" TargetMode="External"/><Relationship Id="rId693" Type="http://schemas.openxmlformats.org/officeDocument/2006/relationships/hyperlink" Target="https://www.daloopa.com/src/67047607" TargetMode="External"/><Relationship Id="rId2374" Type="http://schemas.openxmlformats.org/officeDocument/2006/relationships/hyperlink" Target="https://www.daloopa.com/src/20176997" TargetMode="External"/><Relationship Id="rId3425" Type="http://schemas.openxmlformats.org/officeDocument/2006/relationships/hyperlink" Target="https://www.daloopa.com/src/14719010" TargetMode="External"/><Relationship Id="rId13019" Type="http://schemas.openxmlformats.org/officeDocument/2006/relationships/hyperlink" Target="https://www.daloopa.com/src/38441962" TargetMode="External"/><Relationship Id="rId17987" Type="http://schemas.openxmlformats.org/officeDocument/2006/relationships/hyperlink" Target="https://www.daloopa.com/src/114146065" TargetMode="External"/><Relationship Id="rId346" Type="http://schemas.openxmlformats.org/officeDocument/2006/relationships/hyperlink" Target="https://www.daloopa.com/src/803167" TargetMode="External"/><Relationship Id="rId2027" Type="http://schemas.openxmlformats.org/officeDocument/2006/relationships/hyperlink" Target="https://www.daloopa.com/src/795062" TargetMode="External"/><Relationship Id="rId5597" Type="http://schemas.openxmlformats.org/officeDocument/2006/relationships/hyperlink" Target="https://www.daloopa.com/src/1033668" TargetMode="External"/><Relationship Id="rId6995" Type="http://schemas.openxmlformats.org/officeDocument/2006/relationships/hyperlink" Target="https://www.daloopa.com/src/65388692" TargetMode="External"/><Relationship Id="rId16589" Type="http://schemas.openxmlformats.org/officeDocument/2006/relationships/hyperlink" Target="https://www.daloopa.com/src/87386144" TargetMode="External"/><Relationship Id="rId4199" Type="http://schemas.openxmlformats.org/officeDocument/2006/relationships/hyperlink" Target="https://www.daloopa.com/src/810745" TargetMode="External"/><Relationship Id="rId6648" Type="http://schemas.openxmlformats.org/officeDocument/2006/relationships/hyperlink" Target="https://www.daloopa.com/src/38157942" TargetMode="External"/><Relationship Id="rId8070" Type="http://schemas.openxmlformats.org/officeDocument/2006/relationships/hyperlink" Target="https://www.daloopa.com/src/748779" TargetMode="External"/><Relationship Id="rId9121" Type="http://schemas.openxmlformats.org/officeDocument/2006/relationships/hyperlink" Target="https://www.daloopa.com/src/20995927" TargetMode="External"/><Relationship Id="rId13500" Type="http://schemas.openxmlformats.org/officeDocument/2006/relationships/hyperlink" Target="https://www.daloopa.com/src/65312675" TargetMode="External"/><Relationship Id="rId19062" Type="http://schemas.openxmlformats.org/officeDocument/2006/relationships/hyperlink" Target="https://www.daloopa.com/src/136727164" TargetMode="External"/><Relationship Id="rId11051" Type="http://schemas.openxmlformats.org/officeDocument/2006/relationships/hyperlink" Target="https://www.daloopa.com/src/752148" TargetMode="External"/><Relationship Id="rId12102" Type="http://schemas.openxmlformats.org/officeDocument/2006/relationships/hyperlink" Target="https://www.daloopa.com/src/19675724" TargetMode="External"/><Relationship Id="rId15672" Type="http://schemas.openxmlformats.org/officeDocument/2006/relationships/hyperlink" Target="https://www.daloopa.com/src/72287070" TargetMode="External"/><Relationship Id="rId16723" Type="http://schemas.openxmlformats.org/officeDocument/2006/relationships/hyperlink" Target="https://www.daloopa.com/src/87502589" TargetMode="External"/><Relationship Id="rId1110" Type="http://schemas.openxmlformats.org/officeDocument/2006/relationships/hyperlink" Target="https://www.daloopa.com/src/18438533" TargetMode="External"/><Relationship Id="rId4680" Type="http://schemas.openxmlformats.org/officeDocument/2006/relationships/hyperlink" Target="https://www.daloopa.com/src/766538" TargetMode="External"/><Relationship Id="rId5731" Type="http://schemas.openxmlformats.org/officeDocument/2006/relationships/hyperlink" Target="https://www.daloopa.com/src/19659369" TargetMode="External"/><Relationship Id="rId14274" Type="http://schemas.openxmlformats.org/officeDocument/2006/relationships/hyperlink" Target="https://www.daloopa.com/src/19604367" TargetMode="External"/><Relationship Id="rId15325" Type="http://schemas.openxmlformats.org/officeDocument/2006/relationships/hyperlink" Target="https://www.daloopa.com/src/38433111" TargetMode="External"/><Relationship Id="rId18895" Type="http://schemas.openxmlformats.org/officeDocument/2006/relationships/hyperlink" Target="https://www.daloopa.com/src/125350643" TargetMode="External"/><Relationship Id="rId3282" Type="http://schemas.openxmlformats.org/officeDocument/2006/relationships/hyperlink" Target="https://www.daloopa.com/src/768082" TargetMode="External"/><Relationship Id="rId4333" Type="http://schemas.openxmlformats.org/officeDocument/2006/relationships/hyperlink" Target="https://www.daloopa.com/src/763109" TargetMode="External"/><Relationship Id="rId8954" Type="http://schemas.openxmlformats.org/officeDocument/2006/relationships/hyperlink" Target="https://www.daloopa.com/src/774096" TargetMode="External"/><Relationship Id="rId17497" Type="http://schemas.openxmlformats.org/officeDocument/2006/relationships/hyperlink" Target="https://www.daloopa.com/src/107863646" TargetMode="External"/><Relationship Id="rId18548" Type="http://schemas.openxmlformats.org/officeDocument/2006/relationships/hyperlink" Target="https://www.daloopa.com/src/114162642" TargetMode="External"/><Relationship Id="rId19946" Type="http://schemas.openxmlformats.org/officeDocument/2006/relationships/hyperlink" Target="https://www.daloopa.com/src/155400808" TargetMode="External"/><Relationship Id="rId7556" Type="http://schemas.openxmlformats.org/officeDocument/2006/relationships/hyperlink" Target="https://www.daloopa.com/src/4744406" TargetMode="External"/><Relationship Id="rId8607" Type="http://schemas.openxmlformats.org/officeDocument/2006/relationships/hyperlink" Target="https://marketplace.daloopa.com/text-fundamental?id=768433&amp;value=9.5&amp;id=768302&amp;value=9.4&amp;id=768131&amp;value=9.2&amp;id=767974&amp;value=8.9&amp;id=767727&amp;value=9.1&amp;id=767621&amp;value=9.1&amp;id=767276&amp;value=8.9&amp;id=767075&amp;value=8.6&amp;id=766758&amp;value=8.8&amp;id=766614&amp;value=8.9&amp;id=766317&amp;value=8.6&amp;id=765994&amp;value=8.5&amp;id=765871&amp;value=8.6&amp;id=765678&amp;value=8.6&amp;id=765251&amp;value=8.5&amp;" TargetMode="External"/><Relationship Id="rId10884" Type="http://schemas.openxmlformats.org/officeDocument/2006/relationships/hyperlink" Target="https://www.daloopa.com/src/7982017" TargetMode="External"/><Relationship Id="rId11935" Type="http://schemas.openxmlformats.org/officeDocument/2006/relationships/hyperlink" Target="https://www.daloopa.com/src/19676979" TargetMode="External"/><Relationship Id="rId16099" Type="http://schemas.openxmlformats.org/officeDocument/2006/relationships/hyperlink" Target="https://www.daloopa.com/src/82323029" TargetMode="External"/><Relationship Id="rId6158" Type="http://schemas.openxmlformats.org/officeDocument/2006/relationships/hyperlink" Target="https://www.daloopa.com/src/800872" TargetMode="External"/><Relationship Id="rId7209" Type="http://schemas.openxmlformats.org/officeDocument/2006/relationships/hyperlink" Target="https://www.daloopa.com/src/67085837" TargetMode="External"/><Relationship Id="rId10537" Type="http://schemas.openxmlformats.org/officeDocument/2006/relationships/hyperlink" Target="https://www.daloopa.com/src/38432805" TargetMode="External"/><Relationship Id="rId13010" Type="http://schemas.openxmlformats.org/officeDocument/2006/relationships/hyperlink" Target="https://www.daloopa.com/src/38441440" TargetMode="External"/><Relationship Id="rId16580" Type="http://schemas.openxmlformats.org/officeDocument/2006/relationships/hyperlink" Target="https://www.daloopa.com/src/87385984" TargetMode="External"/><Relationship Id="rId17631" Type="http://schemas.openxmlformats.org/officeDocument/2006/relationships/hyperlink" Target="https://www.daloopa.com/src/107878202" TargetMode="External"/><Relationship Id="rId2768" Type="http://schemas.openxmlformats.org/officeDocument/2006/relationships/hyperlink" Target="https://www.daloopa.com/src/767946" TargetMode="External"/><Relationship Id="rId3819" Type="http://schemas.openxmlformats.org/officeDocument/2006/relationships/hyperlink" Target="https://www.daloopa.com/src/767177" TargetMode="External"/><Relationship Id="rId15182" Type="http://schemas.openxmlformats.org/officeDocument/2006/relationships/hyperlink" Target="https://www.daloopa.com/src/38429193" TargetMode="External"/><Relationship Id="rId16233" Type="http://schemas.openxmlformats.org/officeDocument/2006/relationships/hyperlink" Target="https://www.daloopa.com/src/82363077" TargetMode="External"/><Relationship Id="rId4190" Type="http://schemas.openxmlformats.org/officeDocument/2006/relationships/hyperlink" Target="https://www.daloopa.com/src/767923" TargetMode="External"/><Relationship Id="rId5241" Type="http://schemas.openxmlformats.org/officeDocument/2006/relationships/hyperlink" Target="https://www.daloopa.com/src/815622" TargetMode="External"/><Relationship Id="rId9862" Type="http://schemas.openxmlformats.org/officeDocument/2006/relationships/hyperlink" Target="https://www.daloopa.com/src/753158" TargetMode="External"/><Relationship Id="rId11792" Type="http://schemas.openxmlformats.org/officeDocument/2006/relationships/hyperlink" Target="https://www.daloopa.com/src/1020290" TargetMode="External"/><Relationship Id="rId19456" Type="http://schemas.openxmlformats.org/officeDocument/2006/relationships/hyperlink" Target="https://www.daloopa.com/src/145264374" TargetMode="External"/><Relationship Id="rId76" Type="http://schemas.openxmlformats.org/officeDocument/2006/relationships/hyperlink" Target="https://www.daloopa.com/document/21970376" TargetMode="External"/><Relationship Id="rId1851" Type="http://schemas.openxmlformats.org/officeDocument/2006/relationships/hyperlink" Target="https://www.daloopa.com/src/38171302" TargetMode="External"/><Relationship Id="rId2902" Type="http://schemas.openxmlformats.org/officeDocument/2006/relationships/hyperlink" Target="https://www.daloopa.com/src/802826" TargetMode="External"/><Relationship Id="rId8464" Type="http://schemas.openxmlformats.org/officeDocument/2006/relationships/hyperlink" Target="https://www.daloopa.com/document/23463551" TargetMode="External"/><Relationship Id="rId9515" Type="http://schemas.openxmlformats.org/officeDocument/2006/relationships/hyperlink" Target="https://www.daloopa.com/src/38164590" TargetMode="External"/><Relationship Id="rId10394" Type="http://schemas.openxmlformats.org/officeDocument/2006/relationships/hyperlink" Target="https://www.daloopa.com/src/38430195" TargetMode="External"/><Relationship Id="rId11445" Type="http://schemas.openxmlformats.org/officeDocument/2006/relationships/hyperlink" Target="https://www.daloopa.com/src/20995578" TargetMode="External"/><Relationship Id="rId12843" Type="http://schemas.openxmlformats.org/officeDocument/2006/relationships/hyperlink" Target="https://www.daloopa.com/src/38439496" TargetMode="External"/><Relationship Id="rId18058" Type="http://schemas.openxmlformats.org/officeDocument/2006/relationships/hyperlink" Target="https://www.daloopa.com/src/114286293" TargetMode="External"/><Relationship Id="rId19109" Type="http://schemas.openxmlformats.org/officeDocument/2006/relationships/hyperlink" Target="https://www.daloopa.com/src/136727123" TargetMode="External"/><Relationship Id="rId1504" Type="http://schemas.openxmlformats.org/officeDocument/2006/relationships/hyperlink" Target="https://www.daloopa.com/src/765725" TargetMode="External"/><Relationship Id="rId7066" Type="http://schemas.openxmlformats.org/officeDocument/2006/relationships/hyperlink" Target="https://www.daloopa.com/src/1096529" TargetMode="External"/><Relationship Id="rId8117" Type="http://schemas.openxmlformats.org/officeDocument/2006/relationships/hyperlink" Target="https://www.daloopa.com/src/800265" TargetMode="External"/><Relationship Id="rId10047" Type="http://schemas.openxmlformats.org/officeDocument/2006/relationships/hyperlink" Target="https://www.daloopa.com/src/63129072" TargetMode="External"/><Relationship Id="rId3676" Type="http://schemas.openxmlformats.org/officeDocument/2006/relationships/hyperlink" Target="https://www.daloopa.com/src/53638461" TargetMode="External"/><Relationship Id="rId14668" Type="http://schemas.openxmlformats.org/officeDocument/2006/relationships/hyperlink" Target="https://www.daloopa.com/src/38422056" TargetMode="External"/><Relationship Id="rId15719" Type="http://schemas.openxmlformats.org/officeDocument/2006/relationships/hyperlink" Target="https://www.daloopa.com/src/78902725" TargetMode="External"/><Relationship Id="rId16090" Type="http://schemas.openxmlformats.org/officeDocument/2006/relationships/hyperlink" Target="https://www.daloopa.com/src/82321909" TargetMode="External"/><Relationship Id="rId597" Type="http://schemas.openxmlformats.org/officeDocument/2006/relationships/hyperlink" Target="https://www.daloopa.com/src/763739" TargetMode="External"/><Relationship Id="rId2278" Type="http://schemas.openxmlformats.org/officeDocument/2006/relationships/hyperlink" Target="https://www.daloopa.com/src/768012" TargetMode="External"/><Relationship Id="rId3329" Type="http://schemas.openxmlformats.org/officeDocument/2006/relationships/hyperlink" Target="https://www.daloopa.com/src/58838255" TargetMode="External"/><Relationship Id="rId4727" Type="http://schemas.openxmlformats.org/officeDocument/2006/relationships/hyperlink" Target="https://www.daloopa.com/src/767047" TargetMode="External"/><Relationship Id="rId7200" Type="http://schemas.openxmlformats.org/officeDocument/2006/relationships/hyperlink" Target="https://www.daloopa.com/src/38428595" TargetMode="External"/><Relationship Id="rId17141" Type="http://schemas.openxmlformats.org/officeDocument/2006/relationships/hyperlink" Target="https://www.daloopa.com/src/102530654" TargetMode="External"/><Relationship Id="rId6899" Type="http://schemas.openxmlformats.org/officeDocument/2006/relationships/hyperlink" Target="https://www.daloopa.com/src/38384151" TargetMode="External"/><Relationship Id="rId13751" Type="http://schemas.openxmlformats.org/officeDocument/2006/relationships/hyperlink" Target="https://www.daloopa.com/document/23465099" TargetMode="External"/><Relationship Id="rId14802" Type="http://schemas.openxmlformats.org/officeDocument/2006/relationships/hyperlink" Target="https://www.daloopa.com/src/38430593" TargetMode="External"/><Relationship Id="rId3810" Type="http://schemas.openxmlformats.org/officeDocument/2006/relationships/hyperlink" Target="https://www.daloopa.com/src/7982340" TargetMode="External"/><Relationship Id="rId9372" Type="http://schemas.openxmlformats.org/officeDocument/2006/relationships/hyperlink" Target="https://www.daloopa.com/src/754265" TargetMode="External"/><Relationship Id="rId12353" Type="http://schemas.openxmlformats.org/officeDocument/2006/relationships/hyperlink" Target="https://www.daloopa.com/src/19676862" TargetMode="External"/><Relationship Id="rId13404" Type="http://schemas.openxmlformats.org/officeDocument/2006/relationships/hyperlink" Target="https://www.daloopa.com/src/65311893" TargetMode="External"/><Relationship Id="rId16974" Type="http://schemas.openxmlformats.org/officeDocument/2006/relationships/hyperlink" Target="https://www.daloopa.com/src/95428547" TargetMode="External"/><Relationship Id="rId731" Type="http://schemas.openxmlformats.org/officeDocument/2006/relationships/hyperlink" Target="https://www.daloopa.com/src/45569582" TargetMode="External"/><Relationship Id="rId1361" Type="http://schemas.openxmlformats.org/officeDocument/2006/relationships/hyperlink" Target="https://www.daloopa.com/src/10334238" TargetMode="External"/><Relationship Id="rId2412" Type="http://schemas.openxmlformats.org/officeDocument/2006/relationships/hyperlink" Target="https://www.daloopa.com/src/20177012" TargetMode="External"/><Relationship Id="rId5982" Type="http://schemas.openxmlformats.org/officeDocument/2006/relationships/hyperlink" Target="https://www.daloopa.com/src/67051530" TargetMode="External"/><Relationship Id="rId9025" Type="http://schemas.openxmlformats.org/officeDocument/2006/relationships/hyperlink" Target="https://www.daloopa.com/src/753520" TargetMode="External"/><Relationship Id="rId12006" Type="http://schemas.openxmlformats.org/officeDocument/2006/relationships/hyperlink" Target="https://marketplace.daloopa.com/text-fundamental?id=58884917&amp;value=12750&amp;id=63184429&amp;value=12750&amp;id=67089423&amp;value=12750&amp;" TargetMode="External"/><Relationship Id="rId15576" Type="http://schemas.openxmlformats.org/officeDocument/2006/relationships/hyperlink" Target="https://www.daloopa.com/src/72228677" TargetMode="External"/><Relationship Id="rId16627" Type="http://schemas.openxmlformats.org/officeDocument/2006/relationships/hyperlink" Target="https://www.daloopa.com/src/87388241" TargetMode="External"/><Relationship Id="rId1014" Type="http://schemas.openxmlformats.org/officeDocument/2006/relationships/hyperlink" Target="https://www.daloopa.com/src/18437353" TargetMode="External"/><Relationship Id="rId4584" Type="http://schemas.openxmlformats.org/officeDocument/2006/relationships/hyperlink" Target="https://www.daloopa.com/src/762938" TargetMode="External"/><Relationship Id="rId5635" Type="http://schemas.openxmlformats.org/officeDocument/2006/relationships/hyperlink" Target="https://www.daloopa.com/src/14825199" TargetMode="External"/><Relationship Id="rId14178" Type="http://schemas.openxmlformats.org/officeDocument/2006/relationships/hyperlink" Target="https://www.daloopa.com/src/19608856" TargetMode="External"/><Relationship Id="rId15229" Type="http://schemas.openxmlformats.org/officeDocument/2006/relationships/hyperlink" Target="https://www.daloopa.com/src/58884978" TargetMode="External"/><Relationship Id="rId19100" Type="http://schemas.openxmlformats.org/officeDocument/2006/relationships/hyperlink" Target="https://www.daloopa.com/src/136726229" TargetMode="External"/><Relationship Id="rId3186" Type="http://schemas.openxmlformats.org/officeDocument/2006/relationships/hyperlink" Target="https://www.daloopa.com/src/764673" TargetMode="External"/><Relationship Id="rId4237" Type="http://schemas.openxmlformats.org/officeDocument/2006/relationships/hyperlink" Target="https://www.daloopa.com/document/23463551" TargetMode="External"/><Relationship Id="rId18799" Type="http://schemas.openxmlformats.org/officeDocument/2006/relationships/hyperlink" Target="https://www.daloopa.com/src/125245292" TargetMode="External"/><Relationship Id="rId8858" Type="http://schemas.openxmlformats.org/officeDocument/2006/relationships/hyperlink" Target="https://www.daloopa.com/src/753372" TargetMode="External"/><Relationship Id="rId9909" Type="http://schemas.openxmlformats.org/officeDocument/2006/relationships/hyperlink" Target="https://www.daloopa.com/src/2623436" TargetMode="External"/><Relationship Id="rId10788" Type="http://schemas.openxmlformats.org/officeDocument/2006/relationships/hyperlink" Target="https://www.daloopa.com/src/753549" TargetMode="External"/><Relationship Id="rId11839" Type="http://schemas.openxmlformats.org/officeDocument/2006/relationships/hyperlink" Target="https://www.daloopa.com/src/38988978" TargetMode="External"/><Relationship Id="rId15710" Type="http://schemas.openxmlformats.org/officeDocument/2006/relationships/hyperlink" Target="https://www.daloopa.com/src/72221517" TargetMode="External"/><Relationship Id="rId13261" Type="http://schemas.openxmlformats.org/officeDocument/2006/relationships/hyperlink" Target="https://www.daloopa.com/src/53700607" TargetMode="External"/><Relationship Id="rId14312" Type="http://schemas.openxmlformats.org/officeDocument/2006/relationships/hyperlink" Target="https://www.daloopa.com/src/32451856" TargetMode="External"/><Relationship Id="rId17882" Type="http://schemas.openxmlformats.org/officeDocument/2006/relationships/hyperlink" Target="https://www.daloopa.com/src/114157306" TargetMode="External"/><Relationship Id="rId18933" Type="http://schemas.openxmlformats.org/officeDocument/2006/relationships/hyperlink" Target="https://www.daloopa.com/src/125351383" TargetMode="External"/><Relationship Id="rId241" Type="http://schemas.openxmlformats.org/officeDocument/2006/relationships/hyperlink" Target="https://www.daloopa.com/src/20995477" TargetMode="External"/><Relationship Id="rId3320" Type="http://schemas.openxmlformats.org/officeDocument/2006/relationships/hyperlink" Target="https://www.daloopa.com/src/4744595" TargetMode="External"/><Relationship Id="rId6890" Type="http://schemas.openxmlformats.org/officeDocument/2006/relationships/hyperlink" Target="https://www.daloopa.com/src/801346" TargetMode="External"/><Relationship Id="rId7941" Type="http://schemas.openxmlformats.org/officeDocument/2006/relationships/hyperlink" Target="https://www.daloopa.com/src/750370" TargetMode="External"/><Relationship Id="rId16484" Type="http://schemas.openxmlformats.org/officeDocument/2006/relationships/hyperlink" Target="https://www.daloopa.com/src/87388329" TargetMode="External"/><Relationship Id="rId17535" Type="http://schemas.openxmlformats.org/officeDocument/2006/relationships/hyperlink" Target="https://www.daloopa.com/src/107869560" TargetMode="External"/><Relationship Id="rId5492" Type="http://schemas.openxmlformats.org/officeDocument/2006/relationships/hyperlink" Target="https://www.daloopa.com/document/23465099" TargetMode="External"/><Relationship Id="rId6543" Type="http://schemas.openxmlformats.org/officeDocument/2006/relationships/hyperlink" Target="https://www.daloopa.com/src/67045711" TargetMode="External"/><Relationship Id="rId10922" Type="http://schemas.openxmlformats.org/officeDocument/2006/relationships/hyperlink" Target="https://www.daloopa.com/src/749420" TargetMode="External"/><Relationship Id="rId15086" Type="http://schemas.openxmlformats.org/officeDocument/2006/relationships/hyperlink" Target="https://www.daloopa.com/src/38422833" TargetMode="External"/><Relationship Id="rId16137" Type="http://schemas.openxmlformats.org/officeDocument/2006/relationships/hyperlink" Target="https://www.daloopa.com/src/82323387" TargetMode="External"/><Relationship Id="rId4094" Type="http://schemas.openxmlformats.org/officeDocument/2006/relationships/hyperlink" Target="https://www.daloopa.com/src/762219" TargetMode="External"/><Relationship Id="rId5145" Type="http://schemas.openxmlformats.org/officeDocument/2006/relationships/hyperlink" Target="https://www.daloopa.com/src/10335426" TargetMode="External"/><Relationship Id="rId9766" Type="http://schemas.openxmlformats.org/officeDocument/2006/relationships/hyperlink" Target="https://www.daloopa.com/src/58837867" TargetMode="External"/><Relationship Id="rId1755" Type="http://schemas.openxmlformats.org/officeDocument/2006/relationships/hyperlink" Target="https://www.daloopa.com/src/795165" TargetMode="External"/><Relationship Id="rId8368" Type="http://schemas.openxmlformats.org/officeDocument/2006/relationships/hyperlink" Target="https://www.daloopa.com/src/800427" TargetMode="External"/><Relationship Id="rId9419" Type="http://schemas.openxmlformats.org/officeDocument/2006/relationships/hyperlink" Target="https://www.daloopa.com/src/14719116" TargetMode="External"/><Relationship Id="rId10298" Type="http://schemas.openxmlformats.org/officeDocument/2006/relationships/hyperlink" Target="https://www.daloopa.com/src/14826484" TargetMode="External"/><Relationship Id="rId11349" Type="http://schemas.openxmlformats.org/officeDocument/2006/relationships/hyperlink" Target="https://www.daloopa.com/src/63130678" TargetMode="External"/><Relationship Id="rId11696" Type="http://schemas.openxmlformats.org/officeDocument/2006/relationships/hyperlink" Target="https://www.daloopa.com/document/23465099" TargetMode="External"/><Relationship Id="rId12747" Type="http://schemas.openxmlformats.org/officeDocument/2006/relationships/hyperlink" Target="https://www.daloopa.com/src/38440448" TargetMode="External"/><Relationship Id="rId1408" Type="http://schemas.openxmlformats.org/officeDocument/2006/relationships/hyperlink" Target="https://www.daloopa.com/src/761326" TargetMode="External"/><Relationship Id="rId2806" Type="http://schemas.openxmlformats.org/officeDocument/2006/relationships/hyperlink" Target="https://www.daloopa.com/src/768252" TargetMode="External"/><Relationship Id="rId15220" Type="http://schemas.openxmlformats.org/officeDocument/2006/relationships/hyperlink" Target="https://www.daloopa.com/src/38429285" TargetMode="External"/><Relationship Id="rId18790" Type="http://schemas.openxmlformats.org/officeDocument/2006/relationships/hyperlink" Target="https://www.daloopa.com/src/125245265" TargetMode="External"/><Relationship Id="rId19841" Type="http://schemas.openxmlformats.org/officeDocument/2006/relationships/hyperlink" Target="https://www.daloopa.com/src/155380746" TargetMode="External"/><Relationship Id="rId4978" Type="http://schemas.openxmlformats.org/officeDocument/2006/relationships/hyperlink" Target="https://www.daloopa.com/src/10335418" TargetMode="External"/><Relationship Id="rId9900" Type="http://schemas.openxmlformats.org/officeDocument/2006/relationships/hyperlink" Target="https://www.daloopa.com/src/750256" TargetMode="External"/><Relationship Id="rId11830" Type="http://schemas.openxmlformats.org/officeDocument/2006/relationships/hyperlink" Target="https://marketplace.daloopa.com/text-fundamental?id=18481608&amp;value=1.5&amp;" TargetMode="External"/><Relationship Id="rId17392" Type="http://schemas.openxmlformats.org/officeDocument/2006/relationships/hyperlink" Target="https://www.daloopa.com/src/102618397" TargetMode="External"/><Relationship Id="rId18443" Type="http://schemas.openxmlformats.org/officeDocument/2006/relationships/hyperlink" Target="https://www.daloopa.com/src/114295713" TargetMode="External"/><Relationship Id="rId6053" Type="http://schemas.openxmlformats.org/officeDocument/2006/relationships/hyperlink" Target="https://www.daloopa.com/src/800889" TargetMode="External"/><Relationship Id="rId7451" Type="http://schemas.openxmlformats.org/officeDocument/2006/relationships/hyperlink" Target="https://www.daloopa.com/src/2623170" TargetMode="External"/><Relationship Id="rId8502" Type="http://schemas.openxmlformats.org/officeDocument/2006/relationships/hyperlink" Target="https://www.daloopa.com/src/58837967" TargetMode="External"/><Relationship Id="rId10432" Type="http://schemas.openxmlformats.org/officeDocument/2006/relationships/hyperlink" Target="https://www.daloopa.com/src/67086828" TargetMode="External"/><Relationship Id="rId17045" Type="http://schemas.openxmlformats.org/officeDocument/2006/relationships/hyperlink" Target="https://www.daloopa.com/src/95205048" TargetMode="External"/><Relationship Id="rId7104" Type="http://schemas.openxmlformats.org/officeDocument/2006/relationships/hyperlink" Target="https://www.daloopa.com/src/65388651" TargetMode="External"/><Relationship Id="rId13655" Type="http://schemas.openxmlformats.org/officeDocument/2006/relationships/hyperlink" Target="https://www.daloopa.com/src/65313267" TargetMode="External"/><Relationship Id="rId14706" Type="http://schemas.openxmlformats.org/officeDocument/2006/relationships/hyperlink" Target="https://www.daloopa.com/src/38422113" TargetMode="External"/><Relationship Id="rId982" Type="http://schemas.openxmlformats.org/officeDocument/2006/relationships/hyperlink" Target="https://www.daloopa.com/src/18435593" TargetMode="External"/><Relationship Id="rId2663" Type="http://schemas.openxmlformats.org/officeDocument/2006/relationships/hyperlink" Target="https://www.daloopa.com/src/766637" TargetMode="External"/><Relationship Id="rId3714" Type="http://schemas.openxmlformats.org/officeDocument/2006/relationships/hyperlink" Target="https://www.daloopa.com/src/63130776" TargetMode="External"/><Relationship Id="rId9276" Type="http://schemas.openxmlformats.org/officeDocument/2006/relationships/hyperlink" Target="https://www.daloopa.com/src/20995930" TargetMode="External"/><Relationship Id="rId12257" Type="http://schemas.openxmlformats.org/officeDocument/2006/relationships/hyperlink" Target="https://marketplace.daloopa.com/text-fundamental?id=19676851&amp;value=2250&amp;id=19676697&amp;value=2250&amp;id=19676371&amp;value=2250&amp;id=19676333&amp;value=2250&amp;id=19676247&amp;value=2250&amp;id=19675985&amp;value=2250&amp;id=19675733&amp;value=2250&amp;id=19675650&amp;value=2250&amp;id=19675459&amp;value=2250&amp;id=19675278&amp;value=2250&amp;id=19675384&amp;value=2250&amp;" TargetMode="External"/><Relationship Id="rId13308" Type="http://schemas.openxmlformats.org/officeDocument/2006/relationships/hyperlink" Target="https://www.daloopa.com/src/67095228" TargetMode="External"/><Relationship Id="rId635" Type="http://schemas.openxmlformats.org/officeDocument/2006/relationships/hyperlink" Target="https://www.daloopa.com/src/761737" TargetMode="External"/><Relationship Id="rId1265" Type="http://schemas.openxmlformats.org/officeDocument/2006/relationships/hyperlink" Target="https://www.daloopa.com/src/765717" TargetMode="External"/><Relationship Id="rId2316" Type="http://schemas.openxmlformats.org/officeDocument/2006/relationships/hyperlink" Target="https://www.daloopa.com/src/20177055" TargetMode="External"/><Relationship Id="rId5886" Type="http://schemas.openxmlformats.org/officeDocument/2006/relationships/hyperlink" Target="https://www.daloopa.com/src/801093" TargetMode="External"/><Relationship Id="rId16878" Type="http://schemas.openxmlformats.org/officeDocument/2006/relationships/hyperlink" Target="https://www.daloopa.com/src/95084265" TargetMode="External"/><Relationship Id="rId17929" Type="http://schemas.openxmlformats.org/officeDocument/2006/relationships/hyperlink" Target="https://www.daloopa.com/src/114147149" TargetMode="External"/><Relationship Id="rId4488" Type="http://schemas.openxmlformats.org/officeDocument/2006/relationships/hyperlink" Target="https://www.daloopa.com/src/20995315" TargetMode="External"/><Relationship Id="rId5539" Type="http://schemas.openxmlformats.org/officeDocument/2006/relationships/hyperlink" Target="https://www.daloopa.com/src/1033608" TargetMode="External"/><Relationship Id="rId6937" Type="http://schemas.openxmlformats.org/officeDocument/2006/relationships/hyperlink" Target="https://www.daloopa.com/src/801358" TargetMode="External"/><Relationship Id="rId9410" Type="http://schemas.openxmlformats.org/officeDocument/2006/relationships/hyperlink" Target="https://www.daloopa.com/src/63129124" TargetMode="External"/><Relationship Id="rId19004" Type="http://schemas.openxmlformats.org/officeDocument/2006/relationships/hyperlink" Target="https://www.daloopa.com/src/136726953" TargetMode="External"/><Relationship Id="rId19351" Type="http://schemas.openxmlformats.org/officeDocument/2006/relationships/hyperlink" Target="https://www.daloopa.com/src/145290797" TargetMode="External"/><Relationship Id="rId8012" Type="http://schemas.openxmlformats.org/officeDocument/2006/relationships/hyperlink" Target="https://www.daloopa.com/src/67046775" TargetMode="External"/><Relationship Id="rId11340" Type="http://schemas.openxmlformats.org/officeDocument/2006/relationships/hyperlink" Target="https://www.daloopa.com/src/7982531" TargetMode="External"/><Relationship Id="rId15961" Type="http://schemas.openxmlformats.org/officeDocument/2006/relationships/hyperlink" Target="https://www.daloopa.com/src/78962763" TargetMode="External"/><Relationship Id="rId14563" Type="http://schemas.openxmlformats.org/officeDocument/2006/relationships/hyperlink" Target="https://www.daloopa.com/src/38422020" TargetMode="External"/><Relationship Id="rId15614" Type="http://schemas.openxmlformats.org/officeDocument/2006/relationships/hyperlink" Target="https://www.daloopa.com/src/72290023" TargetMode="External"/><Relationship Id="rId3571" Type="http://schemas.openxmlformats.org/officeDocument/2006/relationships/hyperlink" Target="https://www.daloopa.com/document/206842" TargetMode="External"/><Relationship Id="rId4622" Type="http://schemas.openxmlformats.org/officeDocument/2006/relationships/hyperlink" Target="https://www.daloopa.com/src/774074" TargetMode="External"/><Relationship Id="rId13165" Type="http://schemas.openxmlformats.org/officeDocument/2006/relationships/hyperlink" Target="https://www.daloopa.com/src/38437982" TargetMode="External"/><Relationship Id="rId14216" Type="http://schemas.openxmlformats.org/officeDocument/2006/relationships/hyperlink" Target="https://www.daloopa.com/src/19608713" TargetMode="External"/><Relationship Id="rId17786" Type="http://schemas.openxmlformats.org/officeDocument/2006/relationships/hyperlink" Target="https://www.daloopa.com/src/114299880" TargetMode="External"/><Relationship Id="rId18837" Type="http://schemas.openxmlformats.org/officeDocument/2006/relationships/hyperlink" Target="https://www.daloopa.com/src/125249039" TargetMode="External"/><Relationship Id="rId492" Type="http://schemas.openxmlformats.org/officeDocument/2006/relationships/hyperlink" Target="https://www.daloopa.com/src/4744575" TargetMode="External"/><Relationship Id="rId2173" Type="http://schemas.openxmlformats.org/officeDocument/2006/relationships/hyperlink" Target="https://www.daloopa.com/document/23465099" TargetMode="External"/><Relationship Id="rId3224" Type="http://schemas.openxmlformats.org/officeDocument/2006/relationships/hyperlink" Target="https://www.daloopa.com/src/765951" TargetMode="External"/><Relationship Id="rId6794" Type="http://schemas.openxmlformats.org/officeDocument/2006/relationships/hyperlink" Target="https://www.daloopa.com/src/32451186" TargetMode="External"/><Relationship Id="rId7845" Type="http://schemas.openxmlformats.org/officeDocument/2006/relationships/hyperlink" Target="https://www.daloopa.com/src/802780" TargetMode="External"/><Relationship Id="rId16388" Type="http://schemas.openxmlformats.org/officeDocument/2006/relationships/hyperlink" Target="https://www.daloopa.com/src/87386525" TargetMode="External"/><Relationship Id="rId17439" Type="http://schemas.openxmlformats.org/officeDocument/2006/relationships/hyperlink" Target="https://www.daloopa.com/src/107867557" TargetMode="External"/><Relationship Id="rId20034" Type="http://schemas.openxmlformats.org/officeDocument/2006/relationships/hyperlink" Target="https://www.daloopa.com/src/155398376" TargetMode="External"/><Relationship Id="rId145" Type="http://schemas.openxmlformats.org/officeDocument/2006/relationships/hyperlink" Target="https://www.daloopa.com/src/802839" TargetMode="External"/><Relationship Id="rId5396" Type="http://schemas.openxmlformats.org/officeDocument/2006/relationships/hyperlink" Target="https://www.daloopa.com/src/815503" TargetMode="External"/><Relationship Id="rId6447" Type="http://schemas.openxmlformats.org/officeDocument/2006/relationships/hyperlink" Target="https://www.daloopa.com/src/38155609" TargetMode="External"/><Relationship Id="rId10826" Type="http://schemas.openxmlformats.org/officeDocument/2006/relationships/hyperlink" Target="https://www.daloopa.com/src/38167751" TargetMode="External"/><Relationship Id="rId5049" Type="http://schemas.openxmlformats.org/officeDocument/2006/relationships/hyperlink" Target="https://www.daloopa.com/src/815394" TargetMode="External"/><Relationship Id="rId12998" Type="http://schemas.openxmlformats.org/officeDocument/2006/relationships/hyperlink" Target="https://marketplace.daloopa.com/text-fundamental?id=67090334&amp;value=6824&amp;" TargetMode="External"/><Relationship Id="rId17920" Type="http://schemas.openxmlformats.org/officeDocument/2006/relationships/hyperlink" Target="https://www.daloopa.com/src/114145992" TargetMode="External"/><Relationship Id="rId15471" Type="http://schemas.openxmlformats.org/officeDocument/2006/relationships/hyperlink" Target="https://www.daloopa.com/src/72222960" TargetMode="External"/><Relationship Id="rId16522" Type="http://schemas.openxmlformats.org/officeDocument/2006/relationships/hyperlink" Target="https://www.daloopa.com/src/87384539" TargetMode="External"/><Relationship Id="rId1659" Type="http://schemas.openxmlformats.org/officeDocument/2006/relationships/hyperlink" Target="https://www.daloopa.com/src/794983" TargetMode="External"/><Relationship Id="rId3081" Type="http://schemas.openxmlformats.org/officeDocument/2006/relationships/hyperlink" Target="https://www.daloopa.com/src/45569662" TargetMode="External"/><Relationship Id="rId4132" Type="http://schemas.openxmlformats.org/officeDocument/2006/relationships/hyperlink" Target="https://www.daloopa.com/src/1340436" TargetMode="External"/><Relationship Id="rId5530" Type="http://schemas.openxmlformats.org/officeDocument/2006/relationships/hyperlink" Target="https://www.daloopa.com/src/1033465" TargetMode="External"/><Relationship Id="rId14073" Type="http://schemas.openxmlformats.org/officeDocument/2006/relationships/hyperlink" Target="https://www.daloopa.com/src/19604833" TargetMode="External"/><Relationship Id="rId15124" Type="http://schemas.openxmlformats.org/officeDocument/2006/relationships/hyperlink" Target="https://www.daloopa.com/src/45569870" TargetMode="External"/><Relationship Id="rId18694" Type="http://schemas.openxmlformats.org/officeDocument/2006/relationships/hyperlink" Target="https://www.daloopa.com/src/125246953" TargetMode="External"/><Relationship Id="rId19745" Type="http://schemas.openxmlformats.org/officeDocument/2006/relationships/hyperlink" Target="https://www.daloopa.com/src/155380314" TargetMode="External"/><Relationship Id="rId8753" Type="http://schemas.openxmlformats.org/officeDocument/2006/relationships/hyperlink" Target="https://www.daloopa.com/src/753514" TargetMode="External"/><Relationship Id="rId9804" Type="http://schemas.openxmlformats.org/officeDocument/2006/relationships/hyperlink" Target="https://www.daloopa.com/src/63129238" TargetMode="External"/><Relationship Id="rId10683" Type="http://schemas.openxmlformats.org/officeDocument/2006/relationships/hyperlink" Target="https://www.daloopa.com/src/63136621" TargetMode="External"/><Relationship Id="rId11734" Type="http://schemas.openxmlformats.org/officeDocument/2006/relationships/hyperlink" Target="https://www.daloopa.com/document/23465099" TargetMode="External"/><Relationship Id="rId17296" Type="http://schemas.openxmlformats.org/officeDocument/2006/relationships/hyperlink" Target="https://www.daloopa.com/src/102527053" TargetMode="External"/><Relationship Id="rId18347" Type="http://schemas.openxmlformats.org/officeDocument/2006/relationships/hyperlink" Target="https://www.daloopa.com/src/87514145" TargetMode="External"/><Relationship Id="rId18" Type="http://schemas.openxmlformats.org/officeDocument/2006/relationships/hyperlink" Target="https://www.daloopa.com/document/8314" TargetMode="External"/><Relationship Id="rId7355" Type="http://schemas.openxmlformats.org/officeDocument/2006/relationships/hyperlink" Target="https://www.daloopa.com/src/21060694" TargetMode="External"/><Relationship Id="rId8406" Type="http://schemas.openxmlformats.org/officeDocument/2006/relationships/hyperlink" Target="https://www.daloopa.com/src/800289" TargetMode="External"/><Relationship Id="rId10336" Type="http://schemas.openxmlformats.org/officeDocument/2006/relationships/hyperlink" Target="https://www.daloopa.com/src/38432801" TargetMode="External"/><Relationship Id="rId3965" Type="http://schemas.openxmlformats.org/officeDocument/2006/relationships/hyperlink" Target="https://www.daloopa.com/src/763926" TargetMode="External"/><Relationship Id="rId7008" Type="http://schemas.openxmlformats.org/officeDocument/2006/relationships/hyperlink" Target="https://www.daloopa.com/src/1096447" TargetMode="External"/><Relationship Id="rId13559" Type="http://schemas.openxmlformats.org/officeDocument/2006/relationships/hyperlink" Target="https://www.daloopa.com/src/65312988" TargetMode="External"/><Relationship Id="rId14957" Type="http://schemas.openxmlformats.org/officeDocument/2006/relationships/hyperlink" Target="https://www.daloopa.com/src/38424657" TargetMode="External"/><Relationship Id="rId886" Type="http://schemas.openxmlformats.org/officeDocument/2006/relationships/hyperlink" Target="https://www.daloopa.com/src/18435588" TargetMode="External"/><Relationship Id="rId2567" Type="http://schemas.openxmlformats.org/officeDocument/2006/relationships/hyperlink" Target="https://www.daloopa.com/src/767163" TargetMode="External"/><Relationship Id="rId3618" Type="http://schemas.openxmlformats.org/officeDocument/2006/relationships/hyperlink" Target="https://www.daloopa.com/src/810662" TargetMode="External"/><Relationship Id="rId16032" Type="http://schemas.openxmlformats.org/officeDocument/2006/relationships/hyperlink" Target="https://www.daloopa.com/src/78964840" TargetMode="External"/><Relationship Id="rId17430" Type="http://schemas.openxmlformats.org/officeDocument/2006/relationships/hyperlink" Target="https://www.daloopa.com/src/102621721" TargetMode="External"/><Relationship Id="rId2" Type="http://schemas.openxmlformats.org/officeDocument/2006/relationships/hyperlink" Target="https://www.daloopa.com/document/8059" TargetMode="External"/><Relationship Id="rId539" Type="http://schemas.openxmlformats.org/officeDocument/2006/relationships/hyperlink" Target="https://www.daloopa.com/src/1340452" TargetMode="External"/><Relationship Id="rId1169" Type="http://schemas.openxmlformats.org/officeDocument/2006/relationships/hyperlink" Target="https://www.daloopa.com/src/766618" TargetMode="External"/><Relationship Id="rId5040" Type="http://schemas.openxmlformats.org/officeDocument/2006/relationships/hyperlink" Target="https://www.daloopa.com/src/815549" TargetMode="External"/><Relationship Id="rId8263" Type="http://schemas.openxmlformats.org/officeDocument/2006/relationships/hyperlink" Target="https://www.daloopa.com/src/800435" TargetMode="External"/><Relationship Id="rId9661" Type="http://schemas.openxmlformats.org/officeDocument/2006/relationships/hyperlink" Target="https://www.daloopa.com/src/754198" TargetMode="External"/><Relationship Id="rId11591" Type="http://schemas.openxmlformats.org/officeDocument/2006/relationships/hyperlink" Target="https://www.daloopa.com/src/814948" TargetMode="External"/><Relationship Id="rId12642" Type="http://schemas.openxmlformats.org/officeDocument/2006/relationships/hyperlink" Target="https://www.daloopa.com/src/19766688" TargetMode="External"/><Relationship Id="rId19255" Type="http://schemas.openxmlformats.org/officeDocument/2006/relationships/hyperlink" Target="https://www.daloopa.com/src/136843047" TargetMode="External"/><Relationship Id="rId1650" Type="http://schemas.openxmlformats.org/officeDocument/2006/relationships/hyperlink" Target="https://www.daloopa.com/src/795179" TargetMode="External"/><Relationship Id="rId2701" Type="http://schemas.openxmlformats.org/officeDocument/2006/relationships/hyperlink" Target="https://www.daloopa.com/src/20177057" TargetMode="External"/><Relationship Id="rId9314" Type="http://schemas.openxmlformats.org/officeDocument/2006/relationships/hyperlink" Target="https://www.daloopa.com/src/750214" TargetMode="External"/><Relationship Id="rId10193" Type="http://schemas.openxmlformats.org/officeDocument/2006/relationships/hyperlink" Target="https://www.daloopa.com/src/4744494" TargetMode="External"/><Relationship Id="rId11244" Type="http://schemas.openxmlformats.org/officeDocument/2006/relationships/hyperlink" Target="https://www.daloopa.com/src/814921" TargetMode="External"/><Relationship Id="rId15865" Type="http://schemas.openxmlformats.org/officeDocument/2006/relationships/hyperlink" Target="https://www.daloopa.com/src/78899451" TargetMode="External"/><Relationship Id="rId16916" Type="http://schemas.openxmlformats.org/officeDocument/2006/relationships/hyperlink" Target="https://www.daloopa.com/src/95055566" TargetMode="External"/><Relationship Id="rId1303" Type="http://schemas.openxmlformats.org/officeDocument/2006/relationships/hyperlink" Target="https://www.daloopa.com/src/761442" TargetMode="External"/><Relationship Id="rId4873" Type="http://schemas.openxmlformats.org/officeDocument/2006/relationships/hyperlink" Target="https://www.daloopa.com/src/815518" TargetMode="External"/><Relationship Id="rId5924" Type="http://schemas.openxmlformats.org/officeDocument/2006/relationships/hyperlink" Target="https://www.daloopa.com/src/38156980" TargetMode="External"/><Relationship Id="rId14467" Type="http://schemas.openxmlformats.org/officeDocument/2006/relationships/hyperlink" Target="https://www.daloopa.com/src/21047822" TargetMode="External"/><Relationship Id="rId15518" Type="http://schemas.openxmlformats.org/officeDocument/2006/relationships/hyperlink" Target="https://www.daloopa.com/src/72219483" TargetMode="External"/><Relationship Id="rId3475" Type="http://schemas.openxmlformats.org/officeDocument/2006/relationships/hyperlink" Target="https://www.daloopa.com/src/67048633" TargetMode="External"/><Relationship Id="rId4526" Type="http://schemas.openxmlformats.org/officeDocument/2006/relationships/hyperlink" Target="https://www.daloopa.com/src/10334420" TargetMode="External"/><Relationship Id="rId13069" Type="http://schemas.openxmlformats.org/officeDocument/2006/relationships/hyperlink" Target="https://www.daloopa.com/src/38442084" TargetMode="External"/><Relationship Id="rId396" Type="http://schemas.openxmlformats.org/officeDocument/2006/relationships/hyperlink" Target="https://www.daloopa.com/document/21970376" TargetMode="External"/><Relationship Id="rId2077" Type="http://schemas.openxmlformats.org/officeDocument/2006/relationships/hyperlink" Target="https://www.daloopa.com/src/66096639" TargetMode="External"/><Relationship Id="rId3128" Type="http://schemas.openxmlformats.org/officeDocument/2006/relationships/hyperlink" Target="https://www.daloopa.com/src/768324" TargetMode="External"/><Relationship Id="rId6698" Type="http://schemas.openxmlformats.org/officeDocument/2006/relationships/hyperlink" Target="https://www.daloopa.com/src/38157731" TargetMode="External"/><Relationship Id="rId7749" Type="http://schemas.openxmlformats.org/officeDocument/2006/relationships/hyperlink" Target="https://www.daloopa.com/src/32451149" TargetMode="External"/><Relationship Id="rId9171" Type="http://schemas.openxmlformats.org/officeDocument/2006/relationships/hyperlink" Target="https://www.daloopa.com/src/10333649" TargetMode="External"/><Relationship Id="rId13550" Type="http://schemas.openxmlformats.org/officeDocument/2006/relationships/hyperlink" Target="https://www.daloopa.com/src/65313066" TargetMode="External"/><Relationship Id="rId14601" Type="http://schemas.openxmlformats.org/officeDocument/2006/relationships/hyperlink" Target="https://www.daloopa.com/src/38422040" TargetMode="External"/><Relationship Id="rId530" Type="http://schemas.openxmlformats.org/officeDocument/2006/relationships/hyperlink" Target="https://www.daloopa.com/src/45569570" TargetMode="External"/><Relationship Id="rId1160" Type="http://schemas.openxmlformats.org/officeDocument/2006/relationships/hyperlink" Target="https://www.daloopa.com/document/23463551" TargetMode="External"/><Relationship Id="rId2211" Type="http://schemas.openxmlformats.org/officeDocument/2006/relationships/hyperlink" Target="https://www.daloopa.com/src/66097428" TargetMode="External"/><Relationship Id="rId12152" Type="http://schemas.openxmlformats.org/officeDocument/2006/relationships/hyperlink" Target="https://www.daloopa.com/src/19675717" TargetMode="External"/><Relationship Id="rId13203" Type="http://schemas.openxmlformats.org/officeDocument/2006/relationships/hyperlink" Target="https://www.daloopa.com/src/38438156" TargetMode="External"/><Relationship Id="rId16773" Type="http://schemas.openxmlformats.org/officeDocument/2006/relationships/hyperlink" Target="https://www.daloopa.com/src/87388242" TargetMode="External"/><Relationship Id="rId17824" Type="http://schemas.openxmlformats.org/officeDocument/2006/relationships/hyperlink" Target="https://www.daloopa.com/src/114268919" TargetMode="External"/><Relationship Id="rId5781" Type="http://schemas.openxmlformats.org/officeDocument/2006/relationships/hyperlink" Target="https://www.daloopa.com/src/810490" TargetMode="External"/><Relationship Id="rId6832" Type="http://schemas.openxmlformats.org/officeDocument/2006/relationships/hyperlink" Target="https://www.daloopa.com/src/801297" TargetMode="External"/><Relationship Id="rId15375" Type="http://schemas.openxmlformats.org/officeDocument/2006/relationships/hyperlink" Target="https://www.daloopa.com/src/38434622" TargetMode="External"/><Relationship Id="rId16426" Type="http://schemas.openxmlformats.org/officeDocument/2006/relationships/hyperlink" Target="https://www.daloopa.com/src/87513308" TargetMode="External"/><Relationship Id="rId19996" Type="http://schemas.openxmlformats.org/officeDocument/2006/relationships/hyperlink" Target="https://www.daloopa.com/src/155405754" TargetMode="External"/><Relationship Id="rId4383" Type="http://schemas.openxmlformats.org/officeDocument/2006/relationships/hyperlink" Target="https://www.daloopa.com/src/46661773" TargetMode="External"/><Relationship Id="rId5434" Type="http://schemas.openxmlformats.org/officeDocument/2006/relationships/hyperlink" Target="https://www.daloopa.com/src/67087429" TargetMode="External"/><Relationship Id="rId15028" Type="http://schemas.openxmlformats.org/officeDocument/2006/relationships/hyperlink" Target="https://www.daloopa.com/src/38422952" TargetMode="External"/><Relationship Id="rId18598" Type="http://schemas.openxmlformats.org/officeDocument/2006/relationships/hyperlink" Target="https://www.daloopa.com/src/114296909" TargetMode="External"/><Relationship Id="rId19649" Type="http://schemas.openxmlformats.org/officeDocument/2006/relationships/hyperlink" Target="https://www.daloopa.com/src/155380838" TargetMode="External"/><Relationship Id="rId4036" Type="http://schemas.openxmlformats.org/officeDocument/2006/relationships/hyperlink" Target="https://www.daloopa.com/src/767515" TargetMode="External"/><Relationship Id="rId8657" Type="http://schemas.openxmlformats.org/officeDocument/2006/relationships/hyperlink" Target="https://www.daloopa.com/src/766760" TargetMode="External"/><Relationship Id="rId9708" Type="http://schemas.openxmlformats.org/officeDocument/2006/relationships/hyperlink" Target="https://www.daloopa.com/src/46664752" TargetMode="External"/><Relationship Id="rId10587" Type="http://schemas.openxmlformats.org/officeDocument/2006/relationships/hyperlink" Target="https://www.daloopa.com/src/63136619" TargetMode="External"/><Relationship Id="rId11638" Type="http://schemas.openxmlformats.org/officeDocument/2006/relationships/hyperlink" Target="https://www.daloopa.com/src/814922" TargetMode="External"/><Relationship Id="rId11985" Type="http://schemas.openxmlformats.org/officeDocument/2006/relationships/hyperlink" Target="https://www.daloopa.com/document/23465099" TargetMode="External"/><Relationship Id="rId7259" Type="http://schemas.openxmlformats.org/officeDocument/2006/relationships/hyperlink" Target="https://www.daloopa.com/src/65388662" TargetMode="External"/><Relationship Id="rId13060" Type="http://schemas.openxmlformats.org/officeDocument/2006/relationships/hyperlink" Target="https://www.daloopa.com/src/38441566" TargetMode="External"/><Relationship Id="rId14111" Type="http://schemas.openxmlformats.org/officeDocument/2006/relationships/hyperlink" Target="https://www.daloopa.com/src/20996225" TargetMode="External"/><Relationship Id="rId17681" Type="http://schemas.openxmlformats.org/officeDocument/2006/relationships/hyperlink" Target="https://www.daloopa.com/src/107916714" TargetMode="External"/><Relationship Id="rId18732" Type="http://schemas.openxmlformats.org/officeDocument/2006/relationships/hyperlink" Target="https://www.daloopa.com/src/125248955" TargetMode="External"/><Relationship Id="rId3869" Type="http://schemas.openxmlformats.org/officeDocument/2006/relationships/hyperlink" Target="https://www.daloopa.com/src/810722" TargetMode="External"/><Relationship Id="rId5291" Type="http://schemas.openxmlformats.org/officeDocument/2006/relationships/hyperlink" Target="https://www.daloopa.com/src/815651" TargetMode="External"/><Relationship Id="rId6342" Type="http://schemas.openxmlformats.org/officeDocument/2006/relationships/hyperlink" Target="https://www.daloopa.com/src/38155771" TargetMode="External"/><Relationship Id="rId7740" Type="http://schemas.openxmlformats.org/officeDocument/2006/relationships/hyperlink" Target="https://www.daloopa.com/src/799812" TargetMode="External"/><Relationship Id="rId10721" Type="http://schemas.openxmlformats.org/officeDocument/2006/relationships/hyperlink" Target="https://www.daloopa.com/src/38434415" TargetMode="External"/><Relationship Id="rId16283" Type="http://schemas.openxmlformats.org/officeDocument/2006/relationships/hyperlink" Target="https://www.daloopa.com/src/82365351" TargetMode="External"/><Relationship Id="rId17334" Type="http://schemas.openxmlformats.org/officeDocument/2006/relationships/hyperlink" Target="https://www.daloopa.com/src/102518297" TargetMode="External"/><Relationship Id="rId12893" Type="http://schemas.openxmlformats.org/officeDocument/2006/relationships/hyperlink" Target="https://marketplace.daloopa.com/text-fundamental?id=38439992&amp;value=1143&amp;id=46751688&amp;value=1147&amp;id=67090277&amp;value=1147&amp;" TargetMode="External"/><Relationship Id="rId13944" Type="http://schemas.openxmlformats.org/officeDocument/2006/relationships/hyperlink" Target="https://www.daloopa.com/src/67093541" TargetMode="External"/><Relationship Id="rId2952" Type="http://schemas.openxmlformats.org/officeDocument/2006/relationships/hyperlink" Target="https://www.daloopa.com/src/45569654" TargetMode="External"/><Relationship Id="rId9565" Type="http://schemas.openxmlformats.org/officeDocument/2006/relationships/hyperlink" Target="https://www.daloopa.com/src/63129160" TargetMode="External"/><Relationship Id="rId11495" Type="http://schemas.openxmlformats.org/officeDocument/2006/relationships/hyperlink" Target="https://marketplace.daloopa.com/text-fundamental?id=815225&amp;value=0.034&amp;id=815215&amp;value=0.038&amp;id=815205&amp;value=0.038&amp;id=815195&amp;value=0.036000000000000004&amp;id=815185&amp;value=0.035&amp;id=815175&amp;value=0.039&amp;id=815164&amp;value=0.039&amp;id=815155&amp;value=0.038&amp;id=815140&amp;value=0.038&amp;id=815125&amp;value=0.044000000000000004&amp;id=815110&amp;value=0.043&amp;id=815096&amp;value=0.040999999999999995&amp;id=815082&amp;value=0.039&amp;id=815068&amp;value=0.044000000000000004&amp;id=815054&amp;value=0.044000000000000004&amp;id=815040&amp;value=0.042&amp;id=815026&amp;value=0.040999999999999995&amp;id=815012&amp;value=0.045&amp;id=814998&amp;value=0.044000000000000004&amp;id=814984&amp;value=0.042&amp;id=814970&amp;value=0.039&amp;id=814956&amp;value=0.039&amp;id=814942&amp;value=0.037000000000000005&amp;id=814928&amp;value=0.032&amp;id=814900&amp;value=0.03&amp;id=814914&amp;value=0.033&amp;id=1266728&amp;value=0.032&amp;id=2623983&amp;value=0.028999999999999998&amp;id=4744753&amp;value=0.027999999999999997&amp;id=7982538&amp;value=0.032&amp;id=10335414&amp;value=0.033&amp;id=14719046&amp;value=0.03&amp;id=20995582&amp;value=0.028999999999999998&amp;id=32451643&amp;value=0.031&amp;id=38385289&amp;value=0.031&amp;id=46662249&amp;value=0.027999999999999997&amp;id=53638744&amp;value=0.027999999999999997&amp;id=58838394&amp;value=0.036000000000000004&amp;id=63130680&amp;value=0.039&amp;id=67048231&amp;value=0.038&amp;" TargetMode="External"/><Relationship Id="rId12546" Type="http://schemas.openxmlformats.org/officeDocument/2006/relationships/hyperlink" Target="https://www.daloopa.com/src/19689600" TargetMode="External"/><Relationship Id="rId19159" Type="http://schemas.openxmlformats.org/officeDocument/2006/relationships/hyperlink" Target="https://www.daloopa.com/src/136727094" TargetMode="External"/><Relationship Id="rId924" Type="http://schemas.openxmlformats.org/officeDocument/2006/relationships/hyperlink" Target="https://www.daloopa.com/src/21047671" TargetMode="External"/><Relationship Id="rId1554" Type="http://schemas.openxmlformats.org/officeDocument/2006/relationships/hyperlink" Target="https://www.daloopa.com/src/762706" TargetMode="External"/><Relationship Id="rId2605" Type="http://schemas.openxmlformats.org/officeDocument/2006/relationships/hyperlink" Target="https://www.daloopa.com/src/20177067" TargetMode="External"/><Relationship Id="rId8167" Type="http://schemas.openxmlformats.org/officeDocument/2006/relationships/hyperlink" Target="https://www.daloopa.com/src/63130559" TargetMode="External"/><Relationship Id="rId9218" Type="http://schemas.openxmlformats.org/officeDocument/2006/relationships/hyperlink" Target="https://www.daloopa.com/src/1340364" TargetMode="External"/><Relationship Id="rId10097" Type="http://schemas.openxmlformats.org/officeDocument/2006/relationships/hyperlink" Target="https://www.daloopa.com/src/53638107" TargetMode="External"/><Relationship Id="rId11148" Type="http://schemas.openxmlformats.org/officeDocument/2006/relationships/hyperlink" Target="https://www.daloopa.com/src/815084" TargetMode="External"/><Relationship Id="rId15769" Type="http://schemas.openxmlformats.org/officeDocument/2006/relationships/hyperlink" Target="https://www.daloopa.com/src/78903061" TargetMode="External"/><Relationship Id="rId1207" Type="http://schemas.openxmlformats.org/officeDocument/2006/relationships/hyperlink" Target="https://www.daloopa.com/src/38168508" TargetMode="External"/><Relationship Id="rId4777" Type="http://schemas.openxmlformats.org/officeDocument/2006/relationships/hyperlink" Target="https://www.daloopa.com/src/815544" TargetMode="External"/><Relationship Id="rId5828" Type="http://schemas.openxmlformats.org/officeDocument/2006/relationships/hyperlink" Target="https://www.daloopa.com/document/23463551" TargetMode="External"/><Relationship Id="rId17191" Type="http://schemas.openxmlformats.org/officeDocument/2006/relationships/hyperlink" Target="https://www.daloopa.com/src/102513733" TargetMode="External"/><Relationship Id="rId18242" Type="http://schemas.openxmlformats.org/officeDocument/2006/relationships/hyperlink" Target="https://www.daloopa.com/src/87512264" TargetMode="External"/><Relationship Id="rId19640" Type="http://schemas.openxmlformats.org/officeDocument/2006/relationships/hyperlink" Target="https://www.daloopa.com/src/155380827" TargetMode="External"/><Relationship Id="rId3379" Type="http://schemas.openxmlformats.org/officeDocument/2006/relationships/hyperlink" Target="https://www.daloopa.com/src/765815" TargetMode="External"/><Relationship Id="rId7250" Type="http://schemas.openxmlformats.org/officeDocument/2006/relationships/hyperlink" Target="https://www.daloopa.com/src/63130934" TargetMode="External"/><Relationship Id="rId8301" Type="http://schemas.openxmlformats.org/officeDocument/2006/relationships/hyperlink" Target="https://www.daloopa.com/src/800316" TargetMode="External"/><Relationship Id="rId10231" Type="http://schemas.openxmlformats.org/officeDocument/2006/relationships/hyperlink" Target="https://www.daloopa.com/src/32488422" TargetMode="External"/><Relationship Id="rId14852" Type="http://schemas.openxmlformats.org/officeDocument/2006/relationships/hyperlink" Target="https://www.daloopa.com/src/38429213" TargetMode="External"/><Relationship Id="rId15903" Type="http://schemas.openxmlformats.org/officeDocument/2006/relationships/hyperlink" Target="https://www.daloopa.com/src/78900230" TargetMode="External"/><Relationship Id="rId3860" Type="http://schemas.openxmlformats.org/officeDocument/2006/relationships/hyperlink" Target="https://www.daloopa.com/src/767511" TargetMode="External"/><Relationship Id="rId4911" Type="http://schemas.openxmlformats.org/officeDocument/2006/relationships/hyperlink" Target="https://www.daloopa.com/src/815573" TargetMode="External"/><Relationship Id="rId9075" Type="http://schemas.openxmlformats.org/officeDocument/2006/relationships/hyperlink" Target="https://www.daloopa.com/src/752929" TargetMode="External"/><Relationship Id="rId13454" Type="http://schemas.openxmlformats.org/officeDocument/2006/relationships/hyperlink" Target="https://www.daloopa.com/src/65312471" TargetMode="External"/><Relationship Id="rId14505" Type="http://schemas.openxmlformats.org/officeDocument/2006/relationships/hyperlink" Target="https://www.daloopa.com/src/38402850" TargetMode="External"/><Relationship Id="rId781" Type="http://schemas.openxmlformats.org/officeDocument/2006/relationships/hyperlink" Target="https://www.daloopa.com/src/762297" TargetMode="External"/><Relationship Id="rId2462" Type="http://schemas.openxmlformats.org/officeDocument/2006/relationships/hyperlink" Target="https://www.daloopa.com/src/20177053" TargetMode="External"/><Relationship Id="rId3513" Type="http://schemas.openxmlformats.org/officeDocument/2006/relationships/hyperlink" Target="https://www.daloopa.com/src/761567" TargetMode="External"/><Relationship Id="rId12056" Type="http://schemas.openxmlformats.org/officeDocument/2006/relationships/hyperlink" Target="https://www.daloopa.com/src/19677776" TargetMode="External"/><Relationship Id="rId13107" Type="http://schemas.openxmlformats.org/officeDocument/2006/relationships/hyperlink" Target="https://www.daloopa.com/document/23465099" TargetMode="External"/><Relationship Id="rId16677" Type="http://schemas.openxmlformats.org/officeDocument/2006/relationships/hyperlink" Target="https://www.daloopa.com/src/87514604" TargetMode="External"/><Relationship Id="rId17728" Type="http://schemas.openxmlformats.org/officeDocument/2006/relationships/hyperlink" Target="https://www.daloopa.com/src/107922802" TargetMode="External"/><Relationship Id="rId434" Type="http://schemas.openxmlformats.org/officeDocument/2006/relationships/hyperlink" Target="https://www.daloopa.com/src/38463314" TargetMode="External"/><Relationship Id="rId1064" Type="http://schemas.openxmlformats.org/officeDocument/2006/relationships/hyperlink" Target="https://www.daloopa.com/src/18437354" TargetMode="External"/><Relationship Id="rId2115" Type="http://schemas.openxmlformats.org/officeDocument/2006/relationships/hyperlink" Target="https://www.daloopa.com/src/66096830" TargetMode="External"/><Relationship Id="rId5685" Type="http://schemas.openxmlformats.org/officeDocument/2006/relationships/hyperlink" Target="https://www.daloopa.com/src/67088037" TargetMode="External"/><Relationship Id="rId6736" Type="http://schemas.openxmlformats.org/officeDocument/2006/relationships/hyperlink" Target="https://www.daloopa.com/src/2623062" TargetMode="External"/><Relationship Id="rId15279" Type="http://schemas.openxmlformats.org/officeDocument/2006/relationships/hyperlink" Target="https://www.daloopa.com/src/38432289" TargetMode="External"/><Relationship Id="rId19150" Type="http://schemas.openxmlformats.org/officeDocument/2006/relationships/hyperlink" Target="https://www.daloopa.com/src/136733314" TargetMode="External"/><Relationship Id="rId4287" Type="http://schemas.openxmlformats.org/officeDocument/2006/relationships/hyperlink" Target="https://www.daloopa.com/src/810854" TargetMode="External"/><Relationship Id="rId5338" Type="http://schemas.openxmlformats.org/officeDocument/2006/relationships/hyperlink" Target="https://www.daloopa.com/src/52279006" TargetMode="External"/><Relationship Id="rId9959" Type="http://schemas.openxmlformats.org/officeDocument/2006/relationships/hyperlink" Target="https://www.daloopa.com/src/754008" TargetMode="External"/><Relationship Id="rId11889" Type="http://schemas.openxmlformats.org/officeDocument/2006/relationships/hyperlink" Target="https://www.daloopa.com/src/38458802" TargetMode="External"/><Relationship Id="rId15760" Type="http://schemas.openxmlformats.org/officeDocument/2006/relationships/hyperlink" Target="https://www.daloopa.com/src/78901831" TargetMode="External"/><Relationship Id="rId16811" Type="http://schemas.openxmlformats.org/officeDocument/2006/relationships/hyperlink" Target="https://www.daloopa.com/src/95188465" TargetMode="External"/><Relationship Id="rId1948" Type="http://schemas.openxmlformats.org/officeDocument/2006/relationships/hyperlink" Target="https://www.daloopa.com/src/67047837" TargetMode="External"/><Relationship Id="rId3370" Type="http://schemas.openxmlformats.org/officeDocument/2006/relationships/hyperlink" Target="https://www.daloopa.com/src/767935" TargetMode="External"/><Relationship Id="rId4421" Type="http://schemas.openxmlformats.org/officeDocument/2006/relationships/hyperlink" Target="https://www.daloopa.com/document/204883" TargetMode="External"/><Relationship Id="rId14362" Type="http://schemas.openxmlformats.org/officeDocument/2006/relationships/hyperlink" Target="https://www.daloopa.com/src/45569825" TargetMode="External"/><Relationship Id="rId15413" Type="http://schemas.openxmlformats.org/officeDocument/2006/relationships/hyperlink" Target="https://www.daloopa.com/src/72285603" TargetMode="External"/><Relationship Id="rId18983" Type="http://schemas.openxmlformats.org/officeDocument/2006/relationships/hyperlink" Target="https://www.daloopa.com/src/136727158" TargetMode="External"/><Relationship Id="rId291" Type="http://schemas.openxmlformats.org/officeDocument/2006/relationships/hyperlink" Target="https://www.daloopa.com/src/803191" TargetMode="External"/><Relationship Id="rId3023" Type="http://schemas.openxmlformats.org/officeDocument/2006/relationships/hyperlink" Target="https://www.daloopa.com/src/765648" TargetMode="External"/><Relationship Id="rId7991" Type="http://schemas.openxmlformats.org/officeDocument/2006/relationships/hyperlink" Target="https://www.daloopa.com/src/750151" TargetMode="External"/><Relationship Id="rId10972" Type="http://schemas.openxmlformats.org/officeDocument/2006/relationships/hyperlink" Target="https://www.daloopa.com/src/67052079" TargetMode="External"/><Relationship Id="rId14015" Type="http://schemas.openxmlformats.org/officeDocument/2006/relationships/hyperlink" Target="https://www.daloopa.com/document/23463551" TargetMode="External"/><Relationship Id="rId17585" Type="http://schemas.openxmlformats.org/officeDocument/2006/relationships/hyperlink" Target="https://www.daloopa.com/src/107875483" TargetMode="External"/><Relationship Id="rId18636" Type="http://schemas.openxmlformats.org/officeDocument/2006/relationships/hyperlink" Target="https://www.daloopa.com/src/125280038" TargetMode="External"/><Relationship Id="rId5195" Type="http://schemas.openxmlformats.org/officeDocument/2006/relationships/hyperlink" Target="https://marketplace.daloopa.com/text-fundamental?id=815649&amp;value=0.01&amp;id=815635&amp;value=0.01&amp;id=815621&amp;value=0.009000000000000001&amp;id=815607&amp;value=0.01&amp;id=815593&amp;value=0.009000000000000001&amp;id=815579&amp;value=0.008&amp;id=815565&amp;value=0.001&amp;id=815553&amp;value=0.002&amp;id=815538&amp;value=0.003&amp;id=815524&amp;value=0.008&amp;id=815511&amp;value=0.017&amp;id=815499&amp;value=0.021&amp;id=815486&amp;value=0.027000000000000003&amp;id=815475&amp;value=0.032&amp;id=815458&amp;value=0.032&amp;id=815443&amp;value=0.031&amp;id=815428&amp;value=0.028999999999999998&amp;id=815413&amp;value=0.023&amp;id=815398&amp;value=0.02&amp;id=815383&amp;value=0.023&amp;id=815368&amp;value=0.026000000000000002&amp;id=815353&amp;value=0.035&amp;id=815338&amp;value=0.049&amp;id=815323&amp;value=0.053&amp;id=815308&amp;value=0.062&amp;id=815293&amp;value=0.06&amp;id=1340500&amp;value=0.054000000000000006&amp;id=2623996&amp;value=0.052000000000000005&amp;id=4744780&amp;value=0.048&amp;id=7982519&amp;value=0.052000000000000005&amp;id=10335431&amp;value=0.057&amp;id=14719061&amp;value=0.059000000000000004&amp;id=20995598&amp;value=0.066&amp;id=32451670&amp;value=0.067&amp;id=38385320&amp;value=0.062&amp;id=46662293&amp;value=0.053&amp;id=53638787&amp;value=0.040999999999999995&amp;id=58838425&amp;value=0.031&amp;id=63130725&amp;value=0.026000000000000002&amp;id=67049287&amp;value=0.024&amp;" TargetMode="External"/><Relationship Id="rId6593" Type="http://schemas.openxmlformats.org/officeDocument/2006/relationships/hyperlink" Target="https://www.daloopa.com/src/58837654" TargetMode="External"/><Relationship Id="rId7644" Type="http://schemas.openxmlformats.org/officeDocument/2006/relationships/hyperlink" Target="https://www.daloopa.com/src/800003" TargetMode="External"/><Relationship Id="rId10625" Type="http://schemas.openxmlformats.org/officeDocument/2006/relationships/hyperlink" Target="https://www.daloopa.com/src/58848689" TargetMode="External"/><Relationship Id="rId16187" Type="http://schemas.openxmlformats.org/officeDocument/2006/relationships/hyperlink" Target="https://www.daloopa.com/src/82319878" TargetMode="External"/><Relationship Id="rId17238" Type="http://schemas.openxmlformats.org/officeDocument/2006/relationships/hyperlink" Target="https://www.daloopa.com/src/102520519" TargetMode="External"/><Relationship Id="rId6246" Type="http://schemas.openxmlformats.org/officeDocument/2006/relationships/hyperlink" Target="https://www.daloopa.com/src/801175" TargetMode="External"/><Relationship Id="rId12797" Type="http://schemas.openxmlformats.org/officeDocument/2006/relationships/hyperlink" Target="https://www.daloopa.com/src/38440020" TargetMode="External"/><Relationship Id="rId13848" Type="http://schemas.openxmlformats.org/officeDocument/2006/relationships/hyperlink" Target="https://www.daloopa.com/src/65315416" TargetMode="External"/><Relationship Id="rId2856" Type="http://schemas.openxmlformats.org/officeDocument/2006/relationships/hyperlink" Target="https://www.daloopa.com/src/764567" TargetMode="External"/><Relationship Id="rId3907" Type="http://schemas.openxmlformats.org/officeDocument/2006/relationships/hyperlink" Target="https://www.daloopa.com/src/768365" TargetMode="External"/><Relationship Id="rId9469" Type="http://schemas.openxmlformats.org/officeDocument/2006/relationships/hyperlink" Target="https://www.daloopa.com/src/38163956" TargetMode="External"/><Relationship Id="rId11399" Type="http://schemas.openxmlformats.org/officeDocument/2006/relationships/hyperlink" Target="https://www.daloopa.com/src/4744750" TargetMode="External"/><Relationship Id="rId15270" Type="http://schemas.openxmlformats.org/officeDocument/2006/relationships/hyperlink" Target="https://www.daloopa.com/src/67086829" TargetMode="External"/><Relationship Id="rId16321" Type="http://schemas.openxmlformats.org/officeDocument/2006/relationships/hyperlink" Target="https://www.daloopa.com/src/82364294" TargetMode="External"/><Relationship Id="rId828" Type="http://schemas.openxmlformats.org/officeDocument/2006/relationships/hyperlink" Target="https://www.daloopa.com/src/32451355" TargetMode="External"/><Relationship Id="rId1458" Type="http://schemas.openxmlformats.org/officeDocument/2006/relationships/hyperlink" Target="https://www.daloopa.com/src/766014" TargetMode="External"/><Relationship Id="rId2509" Type="http://schemas.openxmlformats.org/officeDocument/2006/relationships/hyperlink" Target="https://www.daloopa.com/src/768351" TargetMode="External"/><Relationship Id="rId19891" Type="http://schemas.openxmlformats.org/officeDocument/2006/relationships/hyperlink" Target="https://www.daloopa.com/src/155391908" TargetMode="External"/><Relationship Id="rId8552" Type="http://schemas.openxmlformats.org/officeDocument/2006/relationships/hyperlink" Target="https://www.daloopa.com/src/46661300" TargetMode="External"/><Relationship Id="rId9950" Type="http://schemas.openxmlformats.org/officeDocument/2006/relationships/hyperlink" Target="https://www.daloopa.com/src/38165563" TargetMode="External"/><Relationship Id="rId11880" Type="http://schemas.openxmlformats.org/officeDocument/2006/relationships/hyperlink" Target="https://marketplace.daloopa.com/text-fundamental?id=38461549&amp;value=3.8&amp;id=38459455&amp;value=4.2&amp;id=38459425&amp;value=4.6&amp;id=38459375&amp;value=5&amp;id=38460098&amp;value=5.8&amp;id=38458982&amp;value=6.1&amp;id=38458921&amp;value=6.1&amp;id=38458802&amp;value=6.3&amp;id=38460138&amp;value=6.8&amp;id=38458738&amp;value=7.8&amp;id=38458613&amp;value=8.6&amp;id=38977668&amp;value=10.1&amp;id=46751893&amp;value=10.7&amp;id=53700850&amp;value=14.5&amp;id=58885995&amp;value=15.2&amp;id=63184692&amp;value=16.3&amp;id=67085207&amp;value=16.7&amp;" TargetMode="External"/><Relationship Id="rId12931" Type="http://schemas.openxmlformats.org/officeDocument/2006/relationships/hyperlink" Target="https://www.daloopa.com/src/38439993" TargetMode="External"/><Relationship Id="rId17095" Type="http://schemas.openxmlformats.org/officeDocument/2006/relationships/hyperlink" Target="https://www.daloopa.com/src/95427917" TargetMode="External"/><Relationship Id="rId18146" Type="http://schemas.openxmlformats.org/officeDocument/2006/relationships/hyperlink" Target="https://www.daloopa.com/src/114261179" TargetMode="External"/><Relationship Id="rId18493" Type="http://schemas.openxmlformats.org/officeDocument/2006/relationships/hyperlink" Target="https://www.daloopa.com/src/114264849" TargetMode="External"/><Relationship Id="rId19544" Type="http://schemas.openxmlformats.org/officeDocument/2006/relationships/hyperlink" Target="https://www.daloopa.com/src/145409658" TargetMode="External"/><Relationship Id="rId7154" Type="http://schemas.openxmlformats.org/officeDocument/2006/relationships/hyperlink" Target="https://www.daloopa.com/src/65388668" TargetMode="External"/><Relationship Id="rId8205" Type="http://schemas.openxmlformats.org/officeDocument/2006/relationships/hyperlink" Target="https://www.daloopa.com/src/800470" TargetMode="External"/><Relationship Id="rId9603" Type="http://schemas.openxmlformats.org/officeDocument/2006/relationships/hyperlink" Target="https://www.daloopa.com/src/774085" TargetMode="External"/><Relationship Id="rId10482" Type="http://schemas.openxmlformats.org/officeDocument/2006/relationships/hyperlink" Target="https://www.daloopa.com/src/38432663" TargetMode="External"/><Relationship Id="rId11533" Type="http://schemas.openxmlformats.org/officeDocument/2006/relationships/hyperlink" Target="https://www.daloopa.com/src/53638744" TargetMode="External"/><Relationship Id="rId10135" Type="http://schemas.openxmlformats.org/officeDocument/2006/relationships/hyperlink" Target="https://www.daloopa.com/src/749115" TargetMode="External"/><Relationship Id="rId14756" Type="http://schemas.openxmlformats.org/officeDocument/2006/relationships/hyperlink" Target="https://www.daloopa.com/src/38422540" TargetMode="External"/><Relationship Id="rId15807" Type="http://schemas.openxmlformats.org/officeDocument/2006/relationships/hyperlink" Target="https://www.daloopa.com/src/78903713" TargetMode="External"/><Relationship Id="rId3764" Type="http://schemas.openxmlformats.org/officeDocument/2006/relationships/hyperlink" Target="https://www.daloopa.com/src/767663" TargetMode="External"/><Relationship Id="rId4815" Type="http://schemas.openxmlformats.org/officeDocument/2006/relationships/hyperlink" Target="https://www.daloopa.com/src/45569742" TargetMode="External"/><Relationship Id="rId13358" Type="http://schemas.openxmlformats.org/officeDocument/2006/relationships/hyperlink" Target="https://www.daloopa.com/document/23465099" TargetMode="External"/><Relationship Id="rId14409" Type="http://schemas.openxmlformats.org/officeDocument/2006/relationships/hyperlink" Target="https://www.daloopa.com/src/19627323" TargetMode="External"/><Relationship Id="rId17979" Type="http://schemas.openxmlformats.org/officeDocument/2006/relationships/hyperlink" Target="https://www.daloopa.com/src/114162637" TargetMode="External"/><Relationship Id="rId685" Type="http://schemas.openxmlformats.org/officeDocument/2006/relationships/hyperlink" Target="https://www.daloopa.com/src/63130924" TargetMode="External"/><Relationship Id="rId2366" Type="http://schemas.openxmlformats.org/officeDocument/2006/relationships/hyperlink" Target="https://www.daloopa.com/src/63130230" TargetMode="External"/><Relationship Id="rId3417" Type="http://schemas.openxmlformats.org/officeDocument/2006/relationships/hyperlink" Target="https://www.daloopa.com/src/762361" TargetMode="External"/><Relationship Id="rId6987" Type="http://schemas.openxmlformats.org/officeDocument/2006/relationships/hyperlink" Target="https://www.daloopa.com/src/20995610" TargetMode="External"/><Relationship Id="rId338" Type="http://schemas.openxmlformats.org/officeDocument/2006/relationships/hyperlink" Target="https://www.daloopa.com/src/803175" TargetMode="External"/><Relationship Id="rId2019" Type="http://schemas.openxmlformats.org/officeDocument/2006/relationships/hyperlink" Target="https://www.daloopa.com/src/795204" TargetMode="External"/><Relationship Id="rId5589" Type="http://schemas.openxmlformats.org/officeDocument/2006/relationships/hyperlink" Target="https://www.daloopa.com/src/46749892" TargetMode="External"/><Relationship Id="rId9460" Type="http://schemas.openxmlformats.org/officeDocument/2006/relationships/hyperlink" Target="https://www.daloopa.com/src/53638025" TargetMode="External"/><Relationship Id="rId11390" Type="http://schemas.openxmlformats.org/officeDocument/2006/relationships/hyperlink" Target="https://www.daloopa.com/src/814981" TargetMode="External"/><Relationship Id="rId19054" Type="http://schemas.openxmlformats.org/officeDocument/2006/relationships/hyperlink" Target="https://www.daloopa.com/src/136727154" TargetMode="External"/><Relationship Id="rId2500" Type="http://schemas.openxmlformats.org/officeDocument/2006/relationships/hyperlink" Target="https://www.daloopa.com/src/767980" TargetMode="External"/><Relationship Id="rId8062" Type="http://schemas.openxmlformats.org/officeDocument/2006/relationships/hyperlink" Target="https://www.daloopa.com/src/58837735" TargetMode="External"/><Relationship Id="rId9113" Type="http://schemas.openxmlformats.org/officeDocument/2006/relationships/hyperlink" Target="https://www.daloopa.com/src/748595" TargetMode="External"/><Relationship Id="rId11043" Type="http://schemas.openxmlformats.org/officeDocument/2006/relationships/hyperlink" Target="https://www.daloopa.com/src/753683" TargetMode="External"/><Relationship Id="rId12441" Type="http://schemas.openxmlformats.org/officeDocument/2006/relationships/hyperlink" Target="https://www.daloopa.com/src/19678191" TargetMode="External"/><Relationship Id="rId1102" Type="http://schemas.openxmlformats.org/officeDocument/2006/relationships/hyperlink" Target="https://www.daloopa.com/src/58884797" TargetMode="External"/><Relationship Id="rId15664" Type="http://schemas.openxmlformats.org/officeDocument/2006/relationships/hyperlink" Target="https://www.daloopa.com/src/72286622" TargetMode="External"/><Relationship Id="rId16715" Type="http://schemas.openxmlformats.org/officeDocument/2006/relationships/hyperlink" Target="https://www.daloopa.com/src/87502917" TargetMode="External"/><Relationship Id="rId3274" Type="http://schemas.openxmlformats.org/officeDocument/2006/relationships/hyperlink" Target="https://www.daloopa.com/src/45569733" TargetMode="External"/><Relationship Id="rId4672" Type="http://schemas.openxmlformats.org/officeDocument/2006/relationships/hyperlink" Target="https://www.daloopa.com/src/768228" TargetMode="External"/><Relationship Id="rId5723" Type="http://schemas.openxmlformats.org/officeDocument/2006/relationships/hyperlink" Target="https://www.daloopa.com/src/19659140" TargetMode="External"/><Relationship Id="rId14266" Type="http://schemas.openxmlformats.org/officeDocument/2006/relationships/hyperlink" Target="https://www.daloopa.com/src/67049398" TargetMode="External"/><Relationship Id="rId15317" Type="http://schemas.openxmlformats.org/officeDocument/2006/relationships/hyperlink" Target="https://www.daloopa.com/src/38433956" TargetMode="External"/><Relationship Id="rId18887" Type="http://schemas.openxmlformats.org/officeDocument/2006/relationships/hyperlink" Target="https://www.daloopa.com/src/125349490" TargetMode="External"/><Relationship Id="rId19938" Type="http://schemas.openxmlformats.org/officeDocument/2006/relationships/hyperlink" Target="https://www.daloopa.com/src/155385170" TargetMode="External"/><Relationship Id="rId195" Type="http://schemas.openxmlformats.org/officeDocument/2006/relationships/hyperlink" Target="https://www.daloopa.com/src/4744624" TargetMode="External"/><Relationship Id="rId4325" Type="http://schemas.openxmlformats.org/officeDocument/2006/relationships/hyperlink" Target="https://www.daloopa.com/src/765934" TargetMode="External"/><Relationship Id="rId7895" Type="http://schemas.openxmlformats.org/officeDocument/2006/relationships/hyperlink" Target="https://www.daloopa.com/src/748776" TargetMode="External"/><Relationship Id="rId8946" Type="http://schemas.openxmlformats.org/officeDocument/2006/relationships/hyperlink" Target="https://www.daloopa.com/src/38161960" TargetMode="External"/><Relationship Id="rId10876" Type="http://schemas.openxmlformats.org/officeDocument/2006/relationships/hyperlink" Target="https://www.daloopa.com/src/67052076" TargetMode="External"/><Relationship Id="rId11927" Type="http://schemas.openxmlformats.org/officeDocument/2006/relationships/hyperlink" Target="https://www.daloopa.com/src/19677598" TargetMode="External"/><Relationship Id="rId17489" Type="http://schemas.openxmlformats.org/officeDocument/2006/relationships/hyperlink" Target="https://www.daloopa.com/src/107861248" TargetMode="External"/><Relationship Id="rId6497" Type="http://schemas.openxmlformats.org/officeDocument/2006/relationships/hyperlink" Target="https://www.daloopa.com/src/38155768" TargetMode="External"/><Relationship Id="rId7548" Type="http://schemas.openxmlformats.org/officeDocument/2006/relationships/hyperlink" Target="https://www.daloopa.com/src/749566" TargetMode="External"/><Relationship Id="rId10529" Type="http://schemas.openxmlformats.org/officeDocument/2006/relationships/hyperlink" Target="https://www.daloopa.com/src/38432719" TargetMode="External"/><Relationship Id="rId14400" Type="http://schemas.openxmlformats.org/officeDocument/2006/relationships/hyperlink" Target="https://www.daloopa.com/src/19628199" TargetMode="External"/><Relationship Id="rId5099" Type="http://schemas.openxmlformats.org/officeDocument/2006/relationships/hyperlink" Target="https://www.daloopa.com/src/1340497" TargetMode="External"/><Relationship Id="rId13002" Type="http://schemas.openxmlformats.org/officeDocument/2006/relationships/hyperlink" Target="https://www.daloopa.com/document/23465099" TargetMode="External"/><Relationship Id="rId17970" Type="http://schemas.openxmlformats.org/officeDocument/2006/relationships/hyperlink" Target="https://www.daloopa.com/src/114162334" TargetMode="External"/><Relationship Id="rId2010" Type="http://schemas.openxmlformats.org/officeDocument/2006/relationships/hyperlink" Target="https://www.daloopa.com/src/795336" TargetMode="External"/><Relationship Id="rId5580" Type="http://schemas.openxmlformats.org/officeDocument/2006/relationships/hyperlink" Target="https://www.daloopa.com/src/67087946" TargetMode="External"/><Relationship Id="rId6631" Type="http://schemas.openxmlformats.org/officeDocument/2006/relationships/hyperlink" Target="https://www.daloopa.com/src/800743" TargetMode="External"/><Relationship Id="rId15174" Type="http://schemas.openxmlformats.org/officeDocument/2006/relationships/hyperlink" Target="https://www.daloopa.com/src/38429385" TargetMode="External"/><Relationship Id="rId16572" Type="http://schemas.openxmlformats.org/officeDocument/2006/relationships/hyperlink" Target="https://www.daloopa.com/src/87385970" TargetMode="External"/><Relationship Id="rId17623" Type="http://schemas.openxmlformats.org/officeDocument/2006/relationships/hyperlink" Target="https://www.daloopa.com/src/107860568" TargetMode="External"/><Relationship Id="rId4182" Type="http://schemas.openxmlformats.org/officeDocument/2006/relationships/hyperlink" Target="https://www.daloopa.com/src/58838276" TargetMode="External"/><Relationship Id="rId5233" Type="http://schemas.openxmlformats.org/officeDocument/2006/relationships/hyperlink" Target="https://www.daloopa.com/src/53638787" TargetMode="External"/><Relationship Id="rId16225" Type="http://schemas.openxmlformats.org/officeDocument/2006/relationships/hyperlink" Target="https://www.daloopa.com/src/82321006" TargetMode="External"/><Relationship Id="rId19795" Type="http://schemas.openxmlformats.org/officeDocument/2006/relationships/hyperlink" Target="https://www.daloopa.com/src/155387507" TargetMode="External"/><Relationship Id="rId9854" Type="http://schemas.openxmlformats.org/officeDocument/2006/relationships/hyperlink" Target="https://www.daloopa.com/src/38164788" TargetMode="External"/><Relationship Id="rId11784" Type="http://schemas.openxmlformats.org/officeDocument/2006/relationships/hyperlink" Target="https://www.daloopa.com/src/1020328" TargetMode="External"/><Relationship Id="rId12835" Type="http://schemas.openxmlformats.org/officeDocument/2006/relationships/hyperlink" Target="https://www.daloopa.com/src/46751692" TargetMode="External"/><Relationship Id="rId18397" Type="http://schemas.openxmlformats.org/officeDocument/2006/relationships/hyperlink" Target="https://www.daloopa.com/src/114314602" TargetMode="External"/><Relationship Id="rId19448" Type="http://schemas.openxmlformats.org/officeDocument/2006/relationships/hyperlink" Target="https://www.daloopa.com/src/145459822" TargetMode="External"/><Relationship Id="rId68" Type="http://schemas.openxmlformats.org/officeDocument/2006/relationships/hyperlink" Target="https://www.daloopa.com/document/8636754" TargetMode="External"/><Relationship Id="rId1843" Type="http://schemas.openxmlformats.org/officeDocument/2006/relationships/hyperlink" Target="https://www.daloopa.com/src/63130305" TargetMode="External"/><Relationship Id="rId7058" Type="http://schemas.openxmlformats.org/officeDocument/2006/relationships/hyperlink" Target="https://www.daloopa.com/src/1096438" TargetMode="External"/><Relationship Id="rId8456" Type="http://schemas.openxmlformats.org/officeDocument/2006/relationships/hyperlink" Target="https://www.daloopa.com/src/800347" TargetMode="External"/><Relationship Id="rId9507" Type="http://schemas.openxmlformats.org/officeDocument/2006/relationships/hyperlink" Target="https://www.daloopa.com/src/20995940" TargetMode="External"/><Relationship Id="rId10386" Type="http://schemas.openxmlformats.org/officeDocument/2006/relationships/hyperlink" Target="https://www.daloopa.com/src/46751286" TargetMode="External"/><Relationship Id="rId11437" Type="http://schemas.openxmlformats.org/officeDocument/2006/relationships/hyperlink" Target="https://www.daloopa.com/src/814898" TargetMode="External"/><Relationship Id="rId8109" Type="http://schemas.openxmlformats.org/officeDocument/2006/relationships/hyperlink" Target="https://www.daloopa.com/src/20995128" TargetMode="External"/><Relationship Id="rId10039" Type="http://schemas.openxmlformats.org/officeDocument/2006/relationships/hyperlink" Target="https://www.daloopa.com/src/10333828" TargetMode="External"/><Relationship Id="rId17480" Type="http://schemas.openxmlformats.org/officeDocument/2006/relationships/hyperlink" Target="https://www.daloopa.com/src/107876094" TargetMode="External"/><Relationship Id="rId18531" Type="http://schemas.openxmlformats.org/officeDocument/2006/relationships/hyperlink" Target="https://www.daloopa.com/src/114162387" TargetMode="External"/><Relationship Id="rId3668" Type="http://schemas.openxmlformats.org/officeDocument/2006/relationships/hyperlink" Target="https://www.daloopa.com/src/2623586" TargetMode="External"/><Relationship Id="rId4719" Type="http://schemas.openxmlformats.org/officeDocument/2006/relationships/hyperlink" Target="https://www.daloopa.com/document/204883" TargetMode="External"/><Relationship Id="rId16082" Type="http://schemas.openxmlformats.org/officeDocument/2006/relationships/hyperlink" Target="https://www.daloopa.com/src/82321645" TargetMode="External"/><Relationship Id="rId17133" Type="http://schemas.openxmlformats.org/officeDocument/2006/relationships/hyperlink" Target="https://www.daloopa.com/src/102620715" TargetMode="External"/><Relationship Id="rId589" Type="http://schemas.openxmlformats.org/officeDocument/2006/relationships/hyperlink" Target="https://www.daloopa.com/src/67054484" TargetMode="External"/><Relationship Id="rId5090" Type="http://schemas.openxmlformats.org/officeDocument/2006/relationships/hyperlink" Target="https://www.daloopa.com/src/815410" TargetMode="External"/><Relationship Id="rId6141" Type="http://schemas.openxmlformats.org/officeDocument/2006/relationships/hyperlink" Target="https://www.daloopa.com/src/801192" TargetMode="External"/><Relationship Id="rId10520" Type="http://schemas.openxmlformats.org/officeDocument/2006/relationships/hyperlink" Target="https://www.daloopa.com/src/38432249" TargetMode="External"/><Relationship Id="rId9364" Type="http://schemas.openxmlformats.org/officeDocument/2006/relationships/hyperlink" Target="https://www.daloopa.com/src/750422" TargetMode="External"/><Relationship Id="rId12692" Type="http://schemas.openxmlformats.org/officeDocument/2006/relationships/hyperlink" Target="https://www.daloopa.com/src/19766689" TargetMode="External"/><Relationship Id="rId13743" Type="http://schemas.openxmlformats.org/officeDocument/2006/relationships/hyperlink" Target="https://www.daloopa.com/src/65313781" TargetMode="External"/><Relationship Id="rId2751" Type="http://schemas.openxmlformats.org/officeDocument/2006/relationships/hyperlink" Target="https://www.daloopa.com/src/767706" TargetMode="External"/><Relationship Id="rId3802" Type="http://schemas.openxmlformats.org/officeDocument/2006/relationships/hyperlink" Target="https://www.daloopa.com/src/768362" TargetMode="External"/><Relationship Id="rId9017" Type="http://schemas.openxmlformats.org/officeDocument/2006/relationships/hyperlink" Target="https://www.daloopa.com/src/67051984" TargetMode="External"/><Relationship Id="rId11294" Type="http://schemas.openxmlformats.org/officeDocument/2006/relationships/hyperlink" Target="https://www.daloopa.com/src/58838393" TargetMode="External"/><Relationship Id="rId12345" Type="http://schemas.openxmlformats.org/officeDocument/2006/relationships/hyperlink" Target="https://www.daloopa.com/src/19677968" TargetMode="External"/><Relationship Id="rId16966" Type="http://schemas.openxmlformats.org/officeDocument/2006/relationships/hyperlink" Target="https://www.daloopa.com/src/95060408" TargetMode="External"/><Relationship Id="rId723" Type="http://schemas.openxmlformats.org/officeDocument/2006/relationships/hyperlink" Target="https://www.daloopa.com/src/20995377" TargetMode="External"/><Relationship Id="rId1006" Type="http://schemas.openxmlformats.org/officeDocument/2006/relationships/hyperlink" Target="https://www.daloopa.com/src/53700527" TargetMode="External"/><Relationship Id="rId1353" Type="http://schemas.openxmlformats.org/officeDocument/2006/relationships/hyperlink" Target="https://www.daloopa.com/src/762404" TargetMode="External"/><Relationship Id="rId2404" Type="http://schemas.openxmlformats.org/officeDocument/2006/relationships/hyperlink" Target="https://www.daloopa.com/src/20996012" TargetMode="External"/><Relationship Id="rId5974" Type="http://schemas.openxmlformats.org/officeDocument/2006/relationships/hyperlink" Target="https://www.daloopa.com/src/38157738" TargetMode="External"/><Relationship Id="rId15568" Type="http://schemas.openxmlformats.org/officeDocument/2006/relationships/hyperlink" Target="https://www.daloopa.com/src/72220239" TargetMode="External"/><Relationship Id="rId16619" Type="http://schemas.openxmlformats.org/officeDocument/2006/relationships/hyperlink" Target="https://www.daloopa.com/src/87386213" TargetMode="External"/><Relationship Id="rId4576" Type="http://schemas.openxmlformats.org/officeDocument/2006/relationships/hyperlink" Target="https://www.daloopa.com/src/810887" TargetMode="External"/><Relationship Id="rId5627" Type="http://schemas.openxmlformats.org/officeDocument/2006/relationships/hyperlink" Target="https://marketplace.daloopa.com/text-fundamental?id=1033693&amp;value=4681&amp;id=1033698&amp;value=5193&amp;id=1033703&amp;value=9190&amp;id=1033707&amp;value=9783&amp;id=2750793&amp;value=13058&amp;id=14825199&amp;value=16530&amp;id=46749953&amp;value=22047&amp;id=67087990&amp;value=27755&amp;" TargetMode="External"/><Relationship Id="rId18041" Type="http://schemas.openxmlformats.org/officeDocument/2006/relationships/hyperlink" Target="https://www.daloopa.com/src/114149137" TargetMode="External"/><Relationship Id="rId3178" Type="http://schemas.openxmlformats.org/officeDocument/2006/relationships/hyperlink" Target="https://www.daloopa.com/src/766986" TargetMode="External"/><Relationship Id="rId4229" Type="http://schemas.openxmlformats.org/officeDocument/2006/relationships/hyperlink" Target="https://www.daloopa.com/src/768371" TargetMode="External"/><Relationship Id="rId7799" Type="http://schemas.openxmlformats.org/officeDocument/2006/relationships/hyperlink" Target="https://www.daloopa.com/src/14718870" TargetMode="External"/><Relationship Id="rId8100" Type="http://schemas.openxmlformats.org/officeDocument/2006/relationships/hyperlink" Target="https://www.daloopa.com/src/800186" TargetMode="External"/><Relationship Id="rId10030" Type="http://schemas.openxmlformats.org/officeDocument/2006/relationships/hyperlink" Target="https://www.daloopa.com/src/749409" TargetMode="External"/><Relationship Id="rId4710" Type="http://schemas.openxmlformats.org/officeDocument/2006/relationships/hyperlink" Target="https://www.daloopa.com/src/766696" TargetMode="External"/><Relationship Id="rId13253" Type="http://schemas.openxmlformats.org/officeDocument/2006/relationships/hyperlink" Target="https://www.daloopa.com/src/38276557" TargetMode="External"/><Relationship Id="rId14651" Type="http://schemas.openxmlformats.org/officeDocument/2006/relationships/hyperlink" Target="https://marketplace.daloopa.com/text-fundamental?id=38422648&amp;value=28869&amp;id=38402676&amp;value=38407&amp;id=38370040&amp;value=39732&amp;id=38974003&amp;value=31755&amp;id=46751057&amp;value=31155&amp;id=53700621&amp;value=33770&amp;id=58885119&amp;value=31823&amp;id=63184501&amp;value=27709&amp;" TargetMode="External"/><Relationship Id="rId15702" Type="http://schemas.openxmlformats.org/officeDocument/2006/relationships/hyperlink" Target="https://www.daloopa.com/src/72285409" TargetMode="External"/><Relationship Id="rId580" Type="http://schemas.openxmlformats.org/officeDocument/2006/relationships/hyperlink" Target="https://www.daloopa.com/src/58838243" TargetMode="External"/><Relationship Id="rId2261" Type="http://schemas.openxmlformats.org/officeDocument/2006/relationships/hyperlink" Target="https://www.daloopa.com/src/66097643" TargetMode="External"/><Relationship Id="rId3312" Type="http://schemas.openxmlformats.org/officeDocument/2006/relationships/hyperlink" Target="https://www.daloopa.com/src/762959" TargetMode="External"/><Relationship Id="rId14304" Type="http://schemas.openxmlformats.org/officeDocument/2006/relationships/hyperlink" Target="https://www.daloopa.com/src/19605044" TargetMode="External"/><Relationship Id="rId17874" Type="http://schemas.openxmlformats.org/officeDocument/2006/relationships/hyperlink" Target="https://www.daloopa.com/src/114157305" TargetMode="External"/><Relationship Id="rId18925" Type="http://schemas.openxmlformats.org/officeDocument/2006/relationships/hyperlink" Target="https://www.daloopa.com/src/125349844" TargetMode="External"/><Relationship Id="rId233" Type="http://schemas.openxmlformats.org/officeDocument/2006/relationships/hyperlink" Target="https://www.daloopa.com/src/802980" TargetMode="External"/><Relationship Id="rId5484" Type="http://schemas.openxmlformats.org/officeDocument/2006/relationships/hyperlink" Target="https://www.daloopa.com/src/1033281" TargetMode="External"/><Relationship Id="rId6882" Type="http://schemas.openxmlformats.org/officeDocument/2006/relationships/hyperlink" Target="https://www.daloopa.com/src/801364" TargetMode="External"/><Relationship Id="rId7933" Type="http://schemas.openxmlformats.org/officeDocument/2006/relationships/hyperlink" Target="https://www.daloopa.com/src/752701" TargetMode="External"/><Relationship Id="rId10914" Type="http://schemas.openxmlformats.org/officeDocument/2006/relationships/hyperlink" Target="https://www.daloopa.com/src/751769" TargetMode="External"/><Relationship Id="rId16476" Type="http://schemas.openxmlformats.org/officeDocument/2006/relationships/hyperlink" Target="https://www.daloopa.com/src/87387679" TargetMode="External"/><Relationship Id="rId17527" Type="http://schemas.openxmlformats.org/officeDocument/2006/relationships/hyperlink" Target="https://www.daloopa.com/src/107869570" TargetMode="External"/><Relationship Id="rId4086" Type="http://schemas.openxmlformats.org/officeDocument/2006/relationships/hyperlink" Target="https://www.daloopa.com/src/763676" TargetMode="External"/><Relationship Id="rId5137" Type="http://schemas.openxmlformats.org/officeDocument/2006/relationships/hyperlink" Target="https://www.daloopa.com/src/815336" TargetMode="External"/><Relationship Id="rId6535" Type="http://schemas.openxmlformats.org/officeDocument/2006/relationships/hyperlink" Target="https://www.daloopa.com/src/14718911" TargetMode="External"/><Relationship Id="rId15078" Type="http://schemas.openxmlformats.org/officeDocument/2006/relationships/hyperlink" Target="https://www.daloopa.com/src/38422939" TargetMode="External"/><Relationship Id="rId16129" Type="http://schemas.openxmlformats.org/officeDocument/2006/relationships/hyperlink" Target="https://www.daloopa.com/src/82323172" TargetMode="External"/><Relationship Id="rId19699" Type="http://schemas.openxmlformats.org/officeDocument/2006/relationships/hyperlink" Target="https://www.daloopa.com/src/155380735" TargetMode="External"/><Relationship Id="rId9758" Type="http://schemas.openxmlformats.org/officeDocument/2006/relationships/hyperlink" Target="https://www.daloopa.com/src/4744483" TargetMode="External"/><Relationship Id="rId11688" Type="http://schemas.openxmlformats.org/officeDocument/2006/relationships/hyperlink" Target="https://www.daloopa.com/src/1033980" TargetMode="External"/><Relationship Id="rId12739" Type="http://schemas.openxmlformats.org/officeDocument/2006/relationships/hyperlink" Target="https://www.daloopa.com/src/46751631" TargetMode="External"/><Relationship Id="rId16610" Type="http://schemas.openxmlformats.org/officeDocument/2006/relationships/hyperlink" Target="https://www.daloopa.com/src/87523353" TargetMode="External"/><Relationship Id="rId1747" Type="http://schemas.openxmlformats.org/officeDocument/2006/relationships/hyperlink" Target="https://www.daloopa.com/src/795269" TargetMode="External"/><Relationship Id="rId14161" Type="http://schemas.openxmlformats.org/officeDocument/2006/relationships/hyperlink" Target="https://www.daloopa.com/src/53638951" TargetMode="External"/><Relationship Id="rId15212" Type="http://schemas.openxmlformats.org/officeDocument/2006/relationships/hyperlink" Target="https://www.daloopa.com/src/38429477" TargetMode="External"/><Relationship Id="rId4220" Type="http://schemas.openxmlformats.org/officeDocument/2006/relationships/hyperlink" Target="https://www.daloopa.com/src/32451397" TargetMode="External"/><Relationship Id="rId7790" Type="http://schemas.openxmlformats.org/officeDocument/2006/relationships/hyperlink" Target="https://www.daloopa.com/src/799824" TargetMode="External"/><Relationship Id="rId8841" Type="http://schemas.openxmlformats.org/officeDocument/2006/relationships/hyperlink" Target="https://www.daloopa.com/src/38162322" TargetMode="External"/><Relationship Id="rId17384" Type="http://schemas.openxmlformats.org/officeDocument/2006/relationships/hyperlink" Target="https://www.daloopa.com/src/102619369" TargetMode="External"/><Relationship Id="rId18435" Type="http://schemas.openxmlformats.org/officeDocument/2006/relationships/hyperlink" Target="https://www.daloopa.com/src/114295711" TargetMode="External"/><Relationship Id="rId18782" Type="http://schemas.openxmlformats.org/officeDocument/2006/relationships/hyperlink" Target="https://www.daloopa.com/src/125249027" TargetMode="External"/><Relationship Id="rId19833" Type="http://schemas.openxmlformats.org/officeDocument/2006/relationships/hyperlink" Target="https://www.daloopa.com/src/155380739" TargetMode="External"/><Relationship Id="rId6392" Type="http://schemas.openxmlformats.org/officeDocument/2006/relationships/hyperlink" Target="https://www.daloopa.com/src/38156971" TargetMode="External"/><Relationship Id="rId7443" Type="http://schemas.openxmlformats.org/officeDocument/2006/relationships/hyperlink" Target="https://www.daloopa.com/src/749806" TargetMode="External"/><Relationship Id="rId10771" Type="http://schemas.openxmlformats.org/officeDocument/2006/relationships/hyperlink" Target="https://www.daloopa.com/src/38432902" TargetMode="External"/><Relationship Id="rId11822" Type="http://schemas.openxmlformats.org/officeDocument/2006/relationships/hyperlink" Target="https://www.daloopa.com/src/67084927" TargetMode="External"/><Relationship Id="rId17037" Type="http://schemas.openxmlformats.org/officeDocument/2006/relationships/hyperlink" Target="https://www.daloopa.com/src/95190779" TargetMode="External"/><Relationship Id="rId6045" Type="http://schemas.openxmlformats.org/officeDocument/2006/relationships/hyperlink" Target="https://www.daloopa.com/src/801039" TargetMode="External"/><Relationship Id="rId10424" Type="http://schemas.openxmlformats.org/officeDocument/2006/relationships/hyperlink" Target="https://www.daloopa.com/src/38432819" TargetMode="External"/><Relationship Id="rId13994" Type="http://schemas.openxmlformats.org/officeDocument/2006/relationships/hyperlink" Target="https://www.daloopa.com/src/19604386" TargetMode="External"/><Relationship Id="rId9268" Type="http://schemas.openxmlformats.org/officeDocument/2006/relationships/hyperlink" Target="https://www.daloopa.com/src/748598" TargetMode="External"/><Relationship Id="rId12596" Type="http://schemas.openxmlformats.org/officeDocument/2006/relationships/hyperlink" Target="https://www.daloopa.com/src/19695706" TargetMode="External"/><Relationship Id="rId13647" Type="http://schemas.openxmlformats.org/officeDocument/2006/relationships/hyperlink" Target="https://www.daloopa.com/src/65374119" TargetMode="External"/><Relationship Id="rId974" Type="http://schemas.openxmlformats.org/officeDocument/2006/relationships/hyperlink" Target="https://www.daloopa.com/src/18436281" TargetMode="External"/><Relationship Id="rId2655" Type="http://schemas.openxmlformats.org/officeDocument/2006/relationships/hyperlink" Target="https://www.daloopa.com/src/768353" TargetMode="External"/><Relationship Id="rId3706" Type="http://schemas.openxmlformats.org/officeDocument/2006/relationships/hyperlink" Target="https://www.daloopa.com/src/10334340" TargetMode="External"/><Relationship Id="rId11198" Type="http://schemas.openxmlformats.org/officeDocument/2006/relationships/hyperlink" Target="https://www.daloopa.com/src/814973" TargetMode="External"/><Relationship Id="rId12249" Type="http://schemas.openxmlformats.org/officeDocument/2006/relationships/hyperlink" Target="https://www.daloopa.com/src/19676328" TargetMode="External"/><Relationship Id="rId16120" Type="http://schemas.openxmlformats.org/officeDocument/2006/relationships/hyperlink" Target="https://www.daloopa.com/src/82323227" TargetMode="External"/><Relationship Id="rId19690" Type="http://schemas.openxmlformats.org/officeDocument/2006/relationships/hyperlink" Target="https://www.daloopa.com/src/155380701" TargetMode="External"/><Relationship Id="rId627" Type="http://schemas.openxmlformats.org/officeDocument/2006/relationships/hyperlink" Target="https://www.daloopa.com/src/763740" TargetMode="External"/><Relationship Id="rId1257" Type="http://schemas.openxmlformats.org/officeDocument/2006/relationships/hyperlink" Target="https://www.daloopa.com/src/38168695" TargetMode="External"/><Relationship Id="rId2308" Type="http://schemas.openxmlformats.org/officeDocument/2006/relationships/hyperlink" Target="https://www.daloopa.com/src/20996014" TargetMode="External"/><Relationship Id="rId5878" Type="http://schemas.openxmlformats.org/officeDocument/2006/relationships/hyperlink" Target="https://www.daloopa.com/src/67051529" TargetMode="External"/><Relationship Id="rId6929" Type="http://schemas.openxmlformats.org/officeDocument/2006/relationships/hyperlink" Target="https://www.daloopa.com/src/801375" TargetMode="External"/><Relationship Id="rId18292" Type="http://schemas.openxmlformats.org/officeDocument/2006/relationships/hyperlink" Target="https://www.daloopa.com/src/87423668" TargetMode="External"/><Relationship Id="rId19343" Type="http://schemas.openxmlformats.org/officeDocument/2006/relationships/hyperlink" Target="https://www.daloopa.com/src/145270829" TargetMode="External"/><Relationship Id="rId8351" Type="http://schemas.openxmlformats.org/officeDocument/2006/relationships/hyperlink" Target="https://www.daloopa.com/src/800390" TargetMode="External"/><Relationship Id="rId9402" Type="http://schemas.openxmlformats.org/officeDocument/2006/relationships/hyperlink" Target="https://www.daloopa.com/src/10333650" TargetMode="External"/><Relationship Id="rId10281" Type="http://schemas.openxmlformats.org/officeDocument/2006/relationships/hyperlink" Target="https://www.daloopa.com/src/58884570" TargetMode="External"/><Relationship Id="rId11332" Type="http://schemas.openxmlformats.org/officeDocument/2006/relationships/hyperlink" Target="https://www.daloopa.com/src/67048240" TargetMode="External"/><Relationship Id="rId12730" Type="http://schemas.openxmlformats.org/officeDocument/2006/relationships/hyperlink" Target="https://www.daloopa.com/document/23465099" TargetMode="External"/><Relationship Id="rId8004" Type="http://schemas.openxmlformats.org/officeDocument/2006/relationships/hyperlink" Target="https://www.daloopa.com/src/14718770" TargetMode="External"/><Relationship Id="rId15953" Type="http://schemas.openxmlformats.org/officeDocument/2006/relationships/hyperlink" Target="https://www.daloopa.com/src/78965705" TargetMode="External"/><Relationship Id="rId3563" Type="http://schemas.openxmlformats.org/officeDocument/2006/relationships/hyperlink" Target="https://www.daloopa.com/src/32451300" TargetMode="External"/><Relationship Id="rId4961" Type="http://schemas.openxmlformats.org/officeDocument/2006/relationships/hyperlink" Target="https://www.daloopa.com/src/815470" TargetMode="External"/><Relationship Id="rId14555" Type="http://schemas.openxmlformats.org/officeDocument/2006/relationships/hyperlink" Target="https://www.daloopa.com/src/38422144" TargetMode="External"/><Relationship Id="rId15606" Type="http://schemas.openxmlformats.org/officeDocument/2006/relationships/hyperlink" Target="https://www.daloopa.com/src/72223024" TargetMode="External"/><Relationship Id="rId484" Type="http://schemas.openxmlformats.org/officeDocument/2006/relationships/hyperlink" Target="https://www.daloopa.com/src/762941" TargetMode="External"/><Relationship Id="rId2165" Type="http://schemas.openxmlformats.org/officeDocument/2006/relationships/hyperlink" Target="https://www.daloopa.com/src/67090584" TargetMode="External"/><Relationship Id="rId3216" Type="http://schemas.openxmlformats.org/officeDocument/2006/relationships/hyperlink" Target="https://www.daloopa.com/src/45569730" TargetMode="External"/><Relationship Id="rId4614" Type="http://schemas.openxmlformats.org/officeDocument/2006/relationships/hyperlink" Target="https://www.daloopa.com/src/763941" TargetMode="External"/><Relationship Id="rId13157" Type="http://schemas.openxmlformats.org/officeDocument/2006/relationships/hyperlink" Target="https://www.daloopa.com/src/38435066" TargetMode="External"/><Relationship Id="rId14208" Type="http://schemas.openxmlformats.org/officeDocument/2006/relationships/hyperlink" Target="https://www.daloopa.com/src/20996227" TargetMode="External"/><Relationship Id="rId17778" Type="http://schemas.openxmlformats.org/officeDocument/2006/relationships/hyperlink" Target="https://www.daloopa.com/src/114153992" TargetMode="External"/><Relationship Id="rId18829" Type="http://schemas.openxmlformats.org/officeDocument/2006/relationships/hyperlink" Target="https://www.daloopa.com/src/125271878" TargetMode="External"/><Relationship Id="rId137" Type="http://schemas.openxmlformats.org/officeDocument/2006/relationships/hyperlink" Target="https://www.daloopa.com/src/802847" TargetMode="External"/><Relationship Id="rId6786" Type="http://schemas.openxmlformats.org/officeDocument/2006/relationships/hyperlink" Target="https://www.daloopa.com/src/801282" TargetMode="External"/><Relationship Id="rId7837" Type="http://schemas.openxmlformats.org/officeDocument/2006/relationships/hyperlink" Target="https://www.daloopa.com/src/802784" TargetMode="External"/><Relationship Id="rId10818" Type="http://schemas.openxmlformats.org/officeDocument/2006/relationships/hyperlink" Target="https://www.daloopa.com/src/46661156" TargetMode="External"/><Relationship Id="rId20026" Type="http://schemas.openxmlformats.org/officeDocument/2006/relationships/hyperlink" Target="https://www.daloopa.com/src/155400251" TargetMode="External"/><Relationship Id="rId5388" Type="http://schemas.openxmlformats.org/officeDocument/2006/relationships/hyperlink" Target="https://www.daloopa.com/src/815611" TargetMode="External"/><Relationship Id="rId6439" Type="http://schemas.openxmlformats.org/officeDocument/2006/relationships/hyperlink" Target="https://www.daloopa.com/src/63129632" TargetMode="External"/><Relationship Id="rId12240" Type="http://schemas.openxmlformats.org/officeDocument/2006/relationships/hyperlink" Target="https://www.daloopa.com/src/19675655" TargetMode="External"/><Relationship Id="rId1998" Type="http://schemas.openxmlformats.org/officeDocument/2006/relationships/hyperlink" Target="https://www.daloopa.com/src/38171663" TargetMode="External"/><Relationship Id="rId6920" Type="http://schemas.openxmlformats.org/officeDocument/2006/relationships/hyperlink" Target="https://www.daloopa.com/src/801393" TargetMode="External"/><Relationship Id="rId15463" Type="http://schemas.openxmlformats.org/officeDocument/2006/relationships/hyperlink" Target="https://www.daloopa.com/src/72222984" TargetMode="External"/><Relationship Id="rId16861" Type="http://schemas.openxmlformats.org/officeDocument/2006/relationships/hyperlink" Target="https://www.daloopa.com/src/95069177" TargetMode="External"/><Relationship Id="rId17912" Type="http://schemas.openxmlformats.org/officeDocument/2006/relationships/hyperlink" Target="https://www.daloopa.com/src/114145985" TargetMode="External"/><Relationship Id="rId4471" Type="http://schemas.openxmlformats.org/officeDocument/2006/relationships/hyperlink" Target="https://www.daloopa.com/src/810858" TargetMode="External"/><Relationship Id="rId5522" Type="http://schemas.openxmlformats.org/officeDocument/2006/relationships/hyperlink" Target="https://www.daloopa.com/src/14824959" TargetMode="External"/><Relationship Id="rId14065" Type="http://schemas.openxmlformats.org/officeDocument/2006/relationships/hyperlink" Target="https://www.daloopa.com/src/67053407" TargetMode="External"/><Relationship Id="rId15116" Type="http://schemas.openxmlformats.org/officeDocument/2006/relationships/hyperlink" Target="https://www.daloopa.com/src/45569868" TargetMode="External"/><Relationship Id="rId16514" Type="http://schemas.openxmlformats.org/officeDocument/2006/relationships/hyperlink" Target="https://www.daloopa.com/src/87384550" TargetMode="External"/><Relationship Id="rId3073" Type="http://schemas.openxmlformats.org/officeDocument/2006/relationships/hyperlink" Target="https://www.daloopa.com/src/768447" TargetMode="External"/><Relationship Id="rId4124" Type="http://schemas.openxmlformats.org/officeDocument/2006/relationships/hyperlink" Target="https://www.daloopa.com/src/763371" TargetMode="External"/><Relationship Id="rId7694" Type="http://schemas.openxmlformats.org/officeDocument/2006/relationships/hyperlink" Target="https://www.daloopa.com/src/799811" TargetMode="External"/><Relationship Id="rId18686" Type="http://schemas.openxmlformats.org/officeDocument/2006/relationships/hyperlink" Target="https://www.daloopa.com/src/125279584" TargetMode="External"/><Relationship Id="rId19737" Type="http://schemas.openxmlformats.org/officeDocument/2006/relationships/hyperlink" Target="https://www.daloopa.com/src/155380306" TargetMode="External"/><Relationship Id="rId6296" Type="http://schemas.openxmlformats.org/officeDocument/2006/relationships/hyperlink" Target="https://www.daloopa.com/document/23463551" TargetMode="External"/><Relationship Id="rId7347" Type="http://schemas.openxmlformats.org/officeDocument/2006/relationships/hyperlink" Target="https://www.daloopa.com/src/19666530" TargetMode="External"/><Relationship Id="rId8745" Type="http://schemas.openxmlformats.org/officeDocument/2006/relationships/hyperlink" Target="https://www.daloopa.com/src/67091102" TargetMode="External"/><Relationship Id="rId10675" Type="http://schemas.openxmlformats.org/officeDocument/2006/relationships/hyperlink" Target="https://www.daloopa.com/src/38432899" TargetMode="External"/><Relationship Id="rId11726" Type="http://schemas.openxmlformats.org/officeDocument/2006/relationships/hyperlink" Target="https://www.daloopa.com/src/1033983" TargetMode="External"/><Relationship Id="rId17288" Type="http://schemas.openxmlformats.org/officeDocument/2006/relationships/hyperlink" Target="https://www.daloopa.com/src/102526915" TargetMode="External"/><Relationship Id="rId18339" Type="http://schemas.openxmlformats.org/officeDocument/2006/relationships/hyperlink" Target="https://www.daloopa.com/src/87514147" TargetMode="External"/><Relationship Id="rId10328" Type="http://schemas.openxmlformats.org/officeDocument/2006/relationships/hyperlink" Target="https://www.daloopa.com/src/38432718" TargetMode="External"/><Relationship Id="rId13898" Type="http://schemas.openxmlformats.org/officeDocument/2006/relationships/hyperlink" Target="https://www.daloopa.com/src/67093441" TargetMode="External"/><Relationship Id="rId14949" Type="http://schemas.openxmlformats.org/officeDocument/2006/relationships/hyperlink" Target="https://www.daloopa.com/src/46758868" TargetMode="External"/><Relationship Id="rId18820" Type="http://schemas.openxmlformats.org/officeDocument/2006/relationships/hyperlink" Target="https://www.daloopa.com/src/125271247" TargetMode="External"/><Relationship Id="rId3957" Type="http://schemas.openxmlformats.org/officeDocument/2006/relationships/hyperlink" Target="https://www.daloopa.com/src/766648" TargetMode="External"/><Relationship Id="rId16371" Type="http://schemas.openxmlformats.org/officeDocument/2006/relationships/hyperlink" Target="https://www.daloopa.com/src/82365943" TargetMode="External"/><Relationship Id="rId17422" Type="http://schemas.openxmlformats.org/officeDocument/2006/relationships/hyperlink" Target="https://www.daloopa.com/src/102561921" TargetMode="External"/><Relationship Id="rId878" Type="http://schemas.openxmlformats.org/officeDocument/2006/relationships/hyperlink" Target="https://www.daloopa.com/src/18436279" TargetMode="External"/><Relationship Id="rId2559" Type="http://schemas.openxmlformats.org/officeDocument/2006/relationships/hyperlink" Target="https://marketplace.daloopa.com/text-fundamental?id=768352&amp;value=0.42&amp;id=768194&amp;value=0.4&amp;id=768016&amp;value=0.4&amp;id=767833&amp;value=0.4&amp;id=20177084&amp;value=0.4&amp;id=767654&amp;value=0.4&amp;id=766948&amp;value=0.38&amp;id=767163&amp;value=0.37&amp;id=767477&amp;value=0.36&amp;id=20177076&amp;value=0.38&amp;id=766635&amp;value=0.34&amp;id=766461&amp;value=0.33&amp;id=766046&amp;value=0.33&amp;id=765900&amp;value=0.33&amp;id=20177074&amp;value=0.33&amp;id=765752&amp;value=0.33&amp;id=765513&amp;value=0.32&amp;id=764792&amp;value=0.32&amp;id=764047&amp;value=0.32&amp;id=20177070&amp;value=0.32&amp;id=763912&amp;value=0.31&amp;id=763642&amp;value=0.3&amp;id=763291&amp;value=0.31&amp;id=763037&amp;value=0.3&amp;id=20177067&amp;value=0.3&amp;id=762867&amp;value=0.29&amp;id=762546&amp;value=0.28&amp;id=762418&amp;value=0.27&amp;id=762169&amp;value=0.29&amp;id=20177061&amp;value=0.28&amp;id=761935&amp;value=0.27&amp;id=761355&amp;value=0.26&amp;id=1340419&amp;value=0.26&amp;id=2623550&amp;value=0.27&amp;id=20177058&amp;value=0.27&amp;id=4744541&amp;value=0.25&amp;id=7982247&amp;value=0.26&amp;id=10334262&amp;value=0.26&amp;id=14718966&amp;value=0.3&amp;id=14718970&amp;value=0.27&amp;id=20996044&amp;value=0.28&amp;id=32451258&amp;value=0.27&amp;id=38384595&amp;value=0.26&amp;id=46661666&amp;value=0.27&amp;id=46664854&amp;value=0.27&amp;id=53638375&amp;value=0.25&amp;id=58838053&amp;value=0.22&amp;id=63130255&amp;value=0.22&amp;id=67048623&amp;value=0.23&amp;id=67053358&amp;value=0.23&amp;" TargetMode="External"/><Relationship Id="rId6430" Type="http://schemas.openxmlformats.org/officeDocument/2006/relationships/hyperlink" Target="https://www.daloopa.com/src/7982471" TargetMode="External"/><Relationship Id="rId16024" Type="http://schemas.openxmlformats.org/officeDocument/2006/relationships/hyperlink" Target="https://www.daloopa.com/src/78903852" TargetMode="External"/><Relationship Id="rId19594" Type="http://schemas.openxmlformats.org/officeDocument/2006/relationships/hyperlink" Target="https://www.daloopa.com/src/145409602" TargetMode="External"/><Relationship Id="rId5032" Type="http://schemas.openxmlformats.org/officeDocument/2006/relationships/hyperlink" Target="https://marketplace.daloopa.com/text-fundamental?id=815645&amp;value=0.01&amp;id=815631&amp;value=-0.09&amp;id=815617&amp;value=-0.33&amp;id=815603&amp;value=0.24&amp;id=815589&amp;value=-0.29&amp;id=815575&amp;value=-1.58&amp;id=815549&amp;value=0.22&amp;id=815534&amp;value=0.9&amp;id=815496&amp;value=0.84&amp;id=815482&amp;value=3.0&amp;id=815471&amp;value=1.68&amp;id=815454&amp;value=0.4&amp;id=815439&amp;value=0.13&amp;id=815424&amp;value=-0.03&amp;id=815409&amp;value=-0.48&amp;id=815394&amp;value=-0.33&amp;id=815379&amp;value=0.72&amp;id=815364&amp;value=0.95&amp;id=815349&amp;value=3.69&amp;id=815334&amp;value=9.48&amp;id=815319&amp;value=0.72&amp;id=815304&amp;value=1.25&amp;id=815289&amp;value=0.01&amp;id=1340496&amp;value=-0.16&amp;id=2623992&amp;value=0.02&amp;id=4744776&amp;value=-0.11&amp;id=7982515&amp;value=0.86&amp;id=10335420&amp;value=0.92&amp;id=14719062&amp;value=0.74&amp;id=20995594&amp;value=1.2&amp;id=32451674&amp;value=0.32&amp;id=38385321&amp;value=-0.21&amp;id=46662291&amp;value=-0.5&amp;id=53638779&amp;value=-0.6&amp;id=58838429&amp;value=-0.59&amp;id=63130727&amp;value=-0.55&amp;id=67049295&amp;value=-0.27&amp;" TargetMode="External"/><Relationship Id="rId9653" Type="http://schemas.openxmlformats.org/officeDocument/2006/relationships/hyperlink" Target="https://www.daloopa.com/src/38163958" TargetMode="External"/><Relationship Id="rId12981" Type="http://schemas.openxmlformats.org/officeDocument/2006/relationships/hyperlink" Target="https://www.daloopa.com/src/67090339" TargetMode="External"/><Relationship Id="rId18196" Type="http://schemas.openxmlformats.org/officeDocument/2006/relationships/hyperlink" Target="https://www.daloopa.com/src/87393556" TargetMode="External"/><Relationship Id="rId19247" Type="http://schemas.openxmlformats.org/officeDocument/2006/relationships/hyperlink" Target="https://www.daloopa.com/src/136843133" TargetMode="External"/><Relationship Id="rId8255" Type="http://schemas.openxmlformats.org/officeDocument/2006/relationships/hyperlink" Target="https://marketplace.daloopa.com/text-fundamental?id=800490&amp;value=-1837&amp;id=800481&amp;value=-1837&amp;id=800471&amp;value=-1837&amp;id=800461&amp;value=-1837&amp;id=800455&amp;value=-1837&amp;id=800445&amp;value=-1837&amp;id=800435&amp;value=-1837&amp;id=800425&amp;value=-1837&amp;id=800415&amp;value=-1837&amp;id=800405&amp;value=-1837&amp;id=800399&amp;value=-1837&amp;id=800389&amp;value=-1837&amp;id=800380&amp;value=-1837&amp;id=800371&amp;value=-1837&amp;id=800361&amp;value=-1837&amp;id=800344&amp;value=-1837&amp;id=800337&amp;value=-1837&amp;id=800331&amp;value=-1837&amp;id=800323&amp;value=-1837&amp;id=800316&amp;value=-1837&amp;id=800308&amp;value=-1837&amp;id=800302&amp;value=-1837&amp;id=800294&amp;value=-1837&amp;id=800287&amp;value=-1837&amp;id=800280&amp;value=-1837&amp;id=800276&amp;value=-1837&amp;id=1340340&amp;value=-1837&amp;id=2623303&amp;value=-1837&amp;id=4744455&amp;value=-1837&amp;id=7982440&amp;value=-1837&amp;id=10333922&amp;value=-1837&amp;id=14718886&amp;value=-1837&amp;id=20995164&amp;value=-1837&amp;id=32451170&amp;value=-1837&amp;id=38384077&amp;value=-1837&amp;id=46661284&amp;value=-1837&amp;id=53638180&amp;value=-4503&amp;id=58837969&amp;value=-7837&amp;id=63130584&amp;value=-7837&amp;id=67047468&amp;value=-7837&amp;" TargetMode="External"/><Relationship Id="rId9306" Type="http://schemas.openxmlformats.org/officeDocument/2006/relationships/hyperlink" Target="https://www.daloopa.com/src/752565" TargetMode="External"/><Relationship Id="rId10185" Type="http://schemas.openxmlformats.org/officeDocument/2006/relationships/hyperlink" Target="https://www.daloopa.com/src/749707" TargetMode="External"/><Relationship Id="rId11583" Type="http://schemas.openxmlformats.org/officeDocument/2006/relationships/hyperlink" Target="https://www.daloopa.com/src/815060" TargetMode="External"/><Relationship Id="rId12634" Type="http://schemas.openxmlformats.org/officeDocument/2006/relationships/hyperlink" Target="https://www.daloopa.com/src/19766025" TargetMode="External"/><Relationship Id="rId1642" Type="http://schemas.openxmlformats.org/officeDocument/2006/relationships/hyperlink" Target="https://www.daloopa.com/src/795277" TargetMode="External"/><Relationship Id="rId11236" Type="http://schemas.openxmlformats.org/officeDocument/2006/relationships/hyperlink" Target="https://www.daloopa.com/src/815033" TargetMode="External"/><Relationship Id="rId15857" Type="http://schemas.openxmlformats.org/officeDocument/2006/relationships/hyperlink" Target="https://www.daloopa.com/src/78899024" TargetMode="External"/><Relationship Id="rId16908" Type="http://schemas.openxmlformats.org/officeDocument/2006/relationships/hyperlink" Target="https://www.daloopa.com/src/95084899" TargetMode="External"/><Relationship Id="rId4865" Type="http://schemas.openxmlformats.org/officeDocument/2006/relationships/hyperlink" Target="https://www.daloopa.com/src/815628" TargetMode="External"/><Relationship Id="rId5916" Type="http://schemas.openxmlformats.org/officeDocument/2006/relationships/hyperlink" Target="https://www.daloopa.com/src/46660911" TargetMode="External"/><Relationship Id="rId14459" Type="http://schemas.openxmlformats.org/officeDocument/2006/relationships/hyperlink" Target="https://www.daloopa.com/src/19627536" TargetMode="External"/><Relationship Id="rId18330" Type="http://schemas.openxmlformats.org/officeDocument/2006/relationships/hyperlink" Target="https://www.daloopa.com/src/87393452" TargetMode="External"/><Relationship Id="rId388" Type="http://schemas.openxmlformats.org/officeDocument/2006/relationships/hyperlink" Target="https://www.daloopa.com/src/803226" TargetMode="External"/><Relationship Id="rId2069" Type="http://schemas.openxmlformats.org/officeDocument/2006/relationships/hyperlink" Target="https://www.daloopa.com/src/66096637" TargetMode="External"/><Relationship Id="rId3467" Type="http://schemas.openxmlformats.org/officeDocument/2006/relationships/hyperlink" Target="https://www.daloopa.com/src/14718981" TargetMode="External"/><Relationship Id="rId4518" Type="http://schemas.openxmlformats.org/officeDocument/2006/relationships/hyperlink" Target="https://www.daloopa.com/src/762461" TargetMode="External"/><Relationship Id="rId12491" Type="http://schemas.openxmlformats.org/officeDocument/2006/relationships/hyperlink" Target="https://www.daloopa.com/src/19688164" TargetMode="External"/><Relationship Id="rId13542" Type="http://schemas.openxmlformats.org/officeDocument/2006/relationships/hyperlink" Target="https://www.daloopa.com/src/65313129" TargetMode="External"/><Relationship Id="rId14940" Type="http://schemas.openxmlformats.org/officeDocument/2006/relationships/hyperlink" Target="https://www.daloopa.com/src/38422850" TargetMode="External"/><Relationship Id="rId2550" Type="http://schemas.openxmlformats.org/officeDocument/2006/relationships/hyperlink" Target="https://www.daloopa.com/src/20177078" TargetMode="External"/><Relationship Id="rId3601" Type="http://schemas.openxmlformats.org/officeDocument/2006/relationships/hyperlink" Target="https://marketplace.daloopa.com/text-fundamental?id=768359&amp;value=457&amp;id=768198&amp;value=409&amp;id=768052&amp;value=295&amp;id=767896&amp;value=725&amp;id=45569675&amp;value=1886&amp;id=767661&amp;value=562&amp;id=767495&amp;value=438&amp;id=767173&amp;value=88&amp;id=767019&amp;value=1018&amp;id=45569676&amp;value=2106&amp;id=766641&amp;value=517&amp;id=766468&amp;value=703&amp;id=766070&amp;value=528&amp;id=765906&amp;value=1003&amp;id=45569677&amp;value=2751&amp;id=810688&amp;value=588&amp;id=810680&amp;value=702&amp;id=810671&amp;value=255&amp;id=810662&amp;value=816&amp;id=45569678&amp;value=2361&amp;id=764830&amp;value=596&amp;id=763648&amp;value=436&amp;id=763329&amp;value=112&amp;id=763053&amp;value=1692&amp;id=45569679&amp;value=2836&amp;id=762885&amp;value=1149&amp;id=762555&amp;value=1835&amp;id=762427&amp;value=2032&amp;id=762175&amp;value=2251&amp;id=45569680&amp;value=7267&amp;id=761967&amp;value=2287&amp;id=761569&amp;value=1564&amp;id=1340425&amp;value=1282&amp;id=2623585&amp;value=1900&amp;id=45569681&amp;value=7033&amp;id=4744548&amp;value=1312&amp;id=7982338&amp;value=2141&amp;id=10334339&amp;value=2252&amp;id=14718978&amp;value=2946&amp;id=45569682&amp;value=8651&amp;id=20995299&amp;value=3450&amp;id=32451306&amp;value=3147&amp;id=38384690&amp;value=880&amp;id=46661726&amp;value=-206&amp;id=46664279&amp;value=7271&amp;id=53638466&amp;value=-1568&amp;id=58838168&amp;value=-627&amp;id=63130775&amp;value=-412&amp;id=67048631&amp;value=-240&amp;id=67054490&amp;value=-2847&amp;" TargetMode="External"/><Relationship Id="rId9163" Type="http://schemas.openxmlformats.org/officeDocument/2006/relationships/hyperlink" Target="https://www.daloopa.com/src/749078" TargetMode="External"/><Relationship Id="rId11093" Type="http://schemas.openxmlformats.org/officeDocument/2006/relationships/hyperlink" Target="https://www.daloopa.com/src/750626" TargetMode="External"/><Relationship Id="rId12144" Type="http://schemas.openxmlformats.org/officeDocument/2006/relationships/hyperlink" Target="https://www.daloopa.com/src/19676976" TargetMode="External"/><Relationship Id="rId522" Type="http://schemas.openxmlformats.org/officeDocument/2006/relationships/hyperlink" Target="https://www.daloopa.com/src/38384779" TargetMode="External"/><Relationship Id="rId1152" Type="http://schemas.openxmlformats.org/officeDocument/2006/relationships/hyperlink" Target="https://www.daloopa.com/src/18436421" TargetMode="External"/><Relationship Id="rId2203" Type="http://schemas.openxmlformats.org/officeDocument/2006/relationships/hyperlink" Target="https://www.daloopa.com/src/67090591" TargetMode="External"/><Relationship Id="rId5773" Type="http://schemas.openxmlformats.org/officeDocument/2006/relationships/hyperlink" Target="https://www.daloopa.com/src/46752427" TargetMode="External"/><Relationship Id="rId16765" Type="http://schemas.openxmlformats.org/officeDocument/2006/relationships/hyperlink" Target="https://www.daloopa.com/src/87388494" TargetMode="External"/><Relationship Id="rId17816" Type="http://schemas.openxmlformats.org/officeDocument/2006/relationships/hyperlink" Target="https://www.daloopa.com/src/114284942" TargetMode="External"/><Relationship Id="rId4375" Type="http://schemas.openxmlformats.org/officeDocument/2006/relationships/hyperlink" Target="https://www.daloopa.com/src/2623612" TargetMode="External"/><Relationship Id="rId5426" Type="http://schemas.openxmlformats.org/officeDocument/2006/relationships/hyperlink" Target="https://www.daloopa.com/document/23465099" TargetMode="External"/><Relationship Id="rId6824" Type="http://schemas.openxmlformats.org/officeDocument/2006/relationships/hyperlink" Target="https://www.daloopa.com/src/801313" TargetMode="External"/><Relationship Id="rId15367" Type="http://schemas.openxmlformats.org/officeDocument/2006/relationships/hyperlink" Target="https://www.daloopa.com/src/38434411" TargetMode="External"/><Relationship Id="rId16418" Type="http://schemas.openxmlformats.org/officeDocument/2006/relationships/hyperlink" Target="https://www.daloopa.com/src/87386631" TargetMode="External"/><Relationship Id="rId19988" Type="http://schemas.openxmlformats.org/officeDocument/2006/relationships/hyperlink" Target="https://www.daloopa.com/src/155405746" TargetMode="External"/><Relationship Id="rId4028" Type="http://schemas.openxmlformats.org/officeDocument/2006/relationships/hyperlink" Target="https://www.daloopa.com/document/206897" TargetMode="External"/><Relationship Id="rId8996" Type="http://schemas.openxmlformats.org/officeDocument/2006/relationships/hyperlink" Target="https://www.daloopa.com/src/4744468" TargetMode="External"/><Relationship Id="rId11977" Type="http://schemas.openxmlformats.org/officeDocument/2006/relationships/hyperlink" Target="https://www.daloopa.com/src/32487997" TargetMode="External"/><Relationship Id="rId7598" Type="http://schemas.openxmlformats.org/officeDocument/2006/relationships/hyperlink" Target="https://www.daloopa.com/src/751581" TargetMode="External"/><Relationship Id="rId8649" Type="http://schemas.openxmlformats.org/officeDocument/2006/relationships/hyperlink" Target="https://www.daloopa.com/src/768435" TargetMode="External"/><Relationship Id="rId10579" Type="http://schemas.openxmlformats.org/officeDocument/2006/relationships/hyperlink" Target="https://www.daloopa.com/src/38432898" TargetMode="External"/><Relationship Id="rId14450" Type="http://schemas.openxmlformats.org/officeDocument/2006/relationships/hyperlink" Target="https://www.daloopa.com/src/45569813" TargetMode="External"/><Relationship Id="rId15501" Type="http://schemas.openxmlformats.org/officeDocument/2006/relationships/hyperlink" Target="https://www.daloopa.com/src/72218590" TargetMode="External"/><Relationship Id="rId13052" Type="http://schemas.openxmlformats.org/officeDocument/2006/relationships/hyperlink" Target="https://www.daloopa.com/src/67090343" TargetMode="External"/><Relationship Id="rId14103" Type="http://schemas.openxmlformats.org/officeDocument/2006/relationships/hyperlink" Target="https://www.daloopa.com/src/19605131" TargetMode="External"/><Relationship Id="rId17673" Type="http://schemas.openxmlformats.org/officeDocument/2006/relationships/hyperlink" Target="https://www.daloopa.com/src/107917650" TargetMode="External"/><Relationship Id="rId18724" Type="http://schemas.openxmlformats.org/officeDocument/2006/relationships/hyperlink" Target="https://www.daloopa.com/src/125248962" TargetMode="External"/><Relationship Id="rId2060" Type="http://schemas.openxmlformats.org/officeDocument/2006/relationships/hyperlink" Target="https://marketplace.daloopa.com/text-fundamental?id=66096980&amp;value=4485&amp;id=66096827&amp;value=5672&amp;id=66096752&amp;value=7245&amp;id=66096741&amp;value=8454&amp;id=66096717&amp;value=12712&amp;id=66096707&amp;value=16642&amp;id=66096700&amp;value=18051&amp;id=66096637&amp;value=23731&amp;id=66096630&amp;value=27519&amp;id=67090571&amp;value=30611&amp;" TargetMode="External"/><Relationship Id="rId3111" Type="http://schemas.openxmlformats.org/officeDocument/2006/relationships/hyperlink" Target="https://www.daloopa.com/src/767337" TargetMode="External"/><Relationship Id="rId6681" Type="http://schemas.openxmlformats.org/officeDocument/2006/relationships/hyperlink" Target="https://www.daloopa.com/src/800722" TargetMode="External"/><Relationship Id="rId7732" Type="http://schemas.openxmlformats.org/officeDocument/2006/relationships/hyperlink" Target="https://www.daloopa.com/src/799882" TargetMode="External"/><Relationship Id="rId16275" Type="http://schemas.openxmlformats.org/officeDocument/2006/relationships/hyperlink" Target="https://www.daloopa.com/src/82323339" TargetMode="External"/><Relationship Id="rId17326" Type="http://schemas.openxmlformats.org/officeDocument/2006/relationships/hyperlink" Target="https://www.daloopa.com/src/102518293" TargetMode="External"/><Relationship Id="rId5283" Type="http://schemas.openxmlformats.org/officeDocument/2006/relationships/hyperlink" Target="https://www.daloopa.com/src/45569757" TargetMode="External"/><Relationship Id="rId6334" Type="http://schemas.openxmlformats.org/officeDocument/2006/relationships/hyperlink" Target="https://www.daloopa.com/src/58837660" TargetMode="External"/><Relationship Id="rId10713" Type="http://schemas.openxmlformats.org/officeDocument/2006/relationships/hyperlink" Target="https://www.daloopa.com/src/38434106" TargetMode="External"/><Relationship Id="rId9557" Type="http://schemas.openxmlformats.org/officeDocument/2006/relationships/hyperlink" Target="https://www.daloopa.com/src/10333748" TargetMode="External"/><Relationship Id="rId12885" Type="http://schemas.openxmlformats.org/officeDocument/2006/relationships/hyperlink" Target="https://www.daloopa.com/src/38439998" TargetMode="External"/><Relationship Id="rId13936" Type="http://schemas.openxmlformats.org/officeDocument/2006/relationships/hyperlink" Target="https://www.daloopa.com/src/67093376" TargetMode="External"/><Relationship Id="rId19498" Type="http://schemas.openxmlformats.org/officeDocument/2006/relationships/hyperlink" Target="https://www.daloopa.com/src/145264452" TargetMode="External"/><Relationship Id="rId1893" Type="http://schemas.openxmlformats.org/officeDocument/2006/relationships/hyperlink" Target="https://www.daloopa.com/src/53638567" TargetMode="External"/><Relationship Id="rId2944" Type="http://schemas.openxmlformats.org/officeDocument/2006/relationships/hyperlink" Target="https://www.daloopa.com/src/766282" TargetMode="External"/><Relationship Id="rId8159" Type="http://schemas.openxmlformats.org/officeDocument/2006/relationships/hyperlink" Target="https://www.daloopa.com/src/10333905" TargetMode="External"/><Relationship Id="rId11487" Type="http://schemas.openxmlformats.org/officeDocument/2006/relationships/hyperlink" Target="https://www.daloopa.com/src/20995581" TargetMode="External"/><Relationship Id="rId12538" Type="http://schemas.openxmlformats.org/officeDocument/2006/relationships/hyperlink" Target="https://www.daloopa.com/src/46750805" TargetMode="External"/><Relationship Id="rId916" Type="http://schemas.openxmlformats.org/officeDocument/2006/relationships/hyperlink" Target="https://www.daloopa.com/src/18435675" TargetMode="External"/><Relationship Id="rId1546" Type="http://schemas.openxmlformats.org/officeDocument/2006/relationships/hyperlink" Target="https://www.daloopa.com/src/765726" TargetMode="External"/><Relationship Id="rId10089" Type="http://schemas.openxmlformats.org/officeDocument/2006/relationships/hyperlink" Target="https://www.daloopa.com/src/4744493" TargetMode="External"/><Relationship Id="rId15011" Type="http://schemas.openxmlformats.org/officeDocument/2006/relationships/hyperlink" Target="https://www.daloopa.com/src/38428576" TargetMode="External"/><Relationship Id="rId18581" Type="http://schemas.openxmlformats.org/officeDocument/2006/relationships/hyperlink" Target="https://www.daloopa.com/src/114296730" TargetMode="External"/><Relationship Id="rId19632" Type="http://schemas.openxmlformats.org/officeDocument/2006/relationships/hyperlink" Target="https://www.daloopa.com/src/155390851" TargetMode="External"/><Relationship Id="rId4769" Type="http://schemas.openxmlformats.org/officeDocument/2006/relationships/hyperlink" Target="https://www.daloopa.com/document/22825769" TargetMode="External"/><Relationship Id="rId8640" Type="http://schemas.openxmlformats.org/officeDocument/2006/relationships/hyperlink" Target="https://www.daloopa.com/src/765995" TargetMode="External"/><Relationship Id="rId10570" Type="http://schemas.openxmlformats.org/officeDocument/2006/relationships/hyperlink" Target="https://www.daloopa.com/src/38433036" TargetMode="External"/><Relationship Id="rId11621" Type="http://schemas.openxmlformats.org/officeDocument/2006/relationships/hyperlink" Target="https://www.daloopa.com/document/203337" TargetMode="External"/><Relationship Id="rId17183" Type="http://schemas.openxmlformats.org/officeDocument/2006/relationships/hyperlink" Target="https://www.daloopa.com/src/102516987" TargetMode="External"/><Relationship Id="rId18234" Type="http://schemas.openxmlformats.org/officeDocument/2006/relationships/hyperlink" Target="https://www.daloopa.com/src/87511931" TargetMode="External"/><Relationship Id="rId6191" Type="http://schemas.openxmlformats.org/officeDocument/2006/relationships/hyperlink" Target="https://marketplace.daloopa.com/text-fundamental?id=801193&amp;value=31&amp;id=801174&amp;value=32&amp;id=801155&amp;value=11&amp;id=801136&amp;value=40&amp;id=38157930&amp;value=114&amp;id=810498&amp;value=35&amp;id=801099&amp;value=28&amp;id=801080&amp;value=31&amp;id=801061&amp;value=39&amp;id=38157729&amp;value=133&amp;id=801042&amp;value=44&amp;id=801024&amp;value=48&amp;id=801005&amp;value=43&amp;id=800986&amp;value=36&amp;id=38157470&amp;value=171&amp;id=800967&amp;value=45&amp;id=800948&amp;value=55&amp;id=800929&amp;value=32&amp;id=800910&amp;value=34&amp;id=38156969&amp;value=167&amp;id=800892&amp;value=44&amp;id=800873&amp;value=66&amp;id=800854&amp;value=45&amp;id=800817&amp;value=60&amp;id=38156734&amp;value=214&amp;id=800797&amp;value=63&amp;id=800777&amp;value=80&amp;id=800756&amp;value=68&amp;id=800735&amp;value=86&amp;id=38155766&amp;value=296&amp;id=800713&amp;value=-5&amp;id=800680&amp;value=86&amp;id=1340311&amp;value=55&amp;id=2623052&amp;value=65&amp;id=38155606&amp;value=201&amp;id=4744383&amp;value=70&amp;id=7982467&amp;value=290&amp;id=10333485&amp;value=62&amp;id=14718905&amp;value=-496&amp;id=14718924&amp;value=-75&amp;id=20995913&amp;value=38&amp;id=32451015&amp;value=11&amp;id=38383776&amp;value=-11&amp;id=46660904&amp;value=24&amp;id=46664718&amp;value=62&amp;id=53637815&amp;value=249&amp;id=58837648&amp;value=90&amp;id=63129638&amp;value=165&amp;id=67045706&amp;value=759&amp;id=67051543&amp;value=1263&amp;" TargetMode="External"/><Relationship Id="rId7242" Type="http://schemas.openxmlformats.org/officeDocument/2006/relationships/hyperlink" Target="https://www.daloopa.com/src/10335551" TargetMode="External"/><Relationship Id="rId10223" Type="http://schemas.openxmlformats.org/officeDocument/2006/relationships/hyperlink" Target="https://www.daloopa.com/src/2752183" TargetMode="External"/><Relationship Id="rId3852" Type="http://schemas.openxmlformats.org/officeDocument/2006/relationships/hyperlink" Target="https://www.daloopa.com/src/67048628" TargetMode="External"/><Relationship Id="rId12395" Type="http://schemas.openxmlformats.org/officeDocument/2006/relationships/hyperlink" Target="https://www.daloopa.com/src/19678687" TargetMode="External"/><Relationship Id="rId13793" Type="http://schemas.openxmlformats.org/officeDocument/2006/relationships/hyperlink" Target="https://www.daloopa.com/src/65315422" TargetMode="External"/><Relationship Id="rId14844" Type="http://schemas.openxmlformats.org/officeDocument/2006/relationships/hyperlink" Target="https://www.daloopa.com/src/38429419" TargetMode="External"/><Relationship Id="rId773" Type="http://schemas.openxmlformats.org/officeDocument/2006/relationships/hyperlink" Target="https://www.daloopa.com/src/38207770" TargetMode="External"/><Relationship Id="rId2454" Type="http://schemas.openxmlformats.org/officeDocument/2006/relationships/hyperlink" Target="https://www.daloopa.com/src/20996015" TargetMode="External"/><Relationship Id="rId3505" Type="http://schemas.openxmlformats.org/officeDocument/2006/relationships/hyperlink" Target="https://www.daloopa.com/src/763646" TargetMode="External"/><Relationship Id="rId4903" Type="http://schemas.openxmlformats.org/officeDocument/2006/relationships/hyperlink" Target="https://www.daloopa.com/src/67049293" TargetMode="External"/><Relationship Id="rId9067" Type="http://schemas.openxmlformats.org/officeDocument/2006/relationships/hyperlink" Target="https://www.daloopa.com/src/14719110" TargetMode="External"/><Relationship Id="rId12048" Type="http://schemas.openxmlformats.org/officeDocument/2006/relationships/hyperlink" Target="https://marketplace.daloopa.com/text-fundamental?id=19677513&amp;value=1000&amp;id=19677605&amp;value=1000&amp;id=19678196&amp;value=1000&amp;id=19677959&amp;value=1000&amp;id=19677898&amp;value=1000&amp;id=19677838&amp;value=1000&amp;id=19677776&amp;value=1000&amp;id=19677723&amp;value=1000&amp;id=19677689&amp;value=1000&amp;id=19676981&amp;value=1000&amp;id=19676915&amp;value=1000&amp;id=19676860&amp;value=1000&amp;id=19676684&amp;value=1000&amp;id=19676382&amp;value=1000&amp;id=19676326&amp;value=1000&amp;id=19676245&amp;value=1000&amp;id=19675984&amp;value=1000&amp;id=19675719&amp;value=1000&amp;id=19675664&amp;value=1000&amp;id=19675457&amp;value=1000&amp;" TargetMode="External"/><Relationship Id="rId13446" Type="http://schemas.openxmlformats.org/officeDocument/2006/relationships/hyperlink" Target="https://www.daloopa.com/src/65312489" TargetMode="External"/><Relationship Id="rId426" Type="http://schemas.openxmlformats.org/officeDocument/2006/relationships/hyperlink" Target="https://www.daloopa.com/src/18492646" TargetMode="External"/><Relationship Id="rId1056" Type="http://schemas.openxmlformats.org/officeDocument/2006/relationships/hyperlink" Target="https://www.daloopa.com/src/18438939" TargetMode="External"/><Relationship Id="rId2107" Type="http://schemas.openxmlformats.org/officeDocument/2006/relationships/hyperlink" Target="https://www.daloopa.com/src/66096713" TargetMode="External"/><Relationship Id="rId16669" Type="http://schemas.openxmlformats.org/officeDocument/2006/relationships/hyperlink" Target="https://www.daloopa.com/src/87514519" TargetMode="External"/><Relationship Id="rId4279" Type="http://schemas.openxmlformats.org/officeDocument/2006/relationships/hyperlink" Target="https://www.daloopa.com/document/22825769" TargetMode="External"/><Relationship Id="rId5677" Type="http://schemas.openxmlformats.org/officeDocument/2006/relationships/hyperlink" Target="https://www.daloopa.com/src/1033728" TargetMode="External"/><Relationship Id="rId6728" Type="http://schemas.openxmlformats.org/officeDocument/2006/relationships/hyperlink" Target="https://www.daloopa.com/src/800826" TargetMode="External"/><Relationship Id="rId18091" Type="http://schemas.openxmlformats.org/officeDocument/2006/relationships/hyperlink" Target="https://www.daloopa.com/src/114287514" TargetMode="External"/><Relationship Id="rId19142" Type="http://schemas.openxmlformats.org/officeDocument/2006/relationships/hyperlink" Target="https://www.daloopa.com/src/136727308" TargetMode="External"/><Relationship Id="rId8150" Type="http://schemas.openxmlformats.org/officeDocument/2006/relationships/hyperlink" Target="https://www.daloopa.com/src/800201" TargetMode="External"/><Relationship Id="rId9201" Type="http://schemas.openxmlformats.org/officeDocument/2006/relationships/hyperlink" Target="https://www.daloopa.com/src/752753" TargetMode="External"/><Relationship Id="rId10080" Type="http://schemas.openxmlformats.org/officeDocument/2006/relationships/hyperlink" Target="https://www.daloopa.com/src/749976" TargetMode="External"/><Relationship Id="rId11131" Type="http://schemas.openxmlformats.org/officeDocument/2006/relationships/hyperlink" Target="https://www.daloopa.com/src/814901" TargetMode="External"/><Relationship Id="rId15752" Type="http://schemas.openxmlformats.org/officeDocument/2006/relationships/hyperlink" Target="https://www.daloopa.com/src/78901589" TargetMode="External"/><Relationship Id="rId4760" Type="http://schemas.openxmlformats.org/officeDocument/2006/relationships/hyperlink" Target="https://www.daloopa.com/src/766699" TargetMode="External"/><Relationship Id="rId5811" Type="http://schemas.openxmlformats.org/officeDocument/2006/relationships/hyperlink" Target="https://www.daloopa.com/src/38383784" TargetMode="External"/><Relationship Id="rId14354" Type="http://schemas.openxmlformats.org/officeDocument/2006/relationships/hyperlink" Target="https://www.daloopa.com/src/45569823" TargetMode="External"/><Relationship Id="rId15405" Type="http://schemas.openxmlformats.org/officeDocument/2006/relationships/hyperlink" Target="https://www.daloopa.com/src/72221496" TargetMode="External"/><Relationship Id="rId16803" Type="http://schemas.openxmlformats.org/officeDocument/2006/relationships/hyperlink" Target="https://www.daloopa.com/src/95069439" TargetMode="External"/><Relationship Id="rId3362" Type="http://schemas.openxmlformats.org/officeDocument/2006/relationships/hyperlink" Target="https://www.daloopa.com/src/58838254" TargetMode="External"/><Relationship Id="rId4413" Type="http://schemas.openxmlformats.org/officeDocument/2006/relationships/hyperlink" Target="https://www.daloopa.com/src/810891" TargetMode="External"/><Relationship Id="rId7983" Type="http://schemas.openxmlformats.org/officeDocument/2006/relationships/hyperlink" Target="https://www.daloopa.com/src/752534" TargetMode="External"/><Relationship Id="rId14007" Type="http://schemas.openxmlformats.org/officeDocument/2006/relationships/hyperlink" Target="https://www.daloopa.com/src/19606353" TargetMode="External"/><Relationship Id="rId18975" Type="http://schemas.openxmlformats.org/officeDocument/2006/relationships/hyperlink" Target="https://www.daloopa.com/src/136727150" TargetMode="External"/><Relationship Id="rId283" Type="http://schemas.openxmlformats.org/officeDocument/2006/relationships/hyperlink" Target="https://www.daloopa.com/src/63128795" TargetMode="External"/><Relationship Id="rId3015" Type="http://schemas.openxmlformats.org/officeDocument/2006/relationships/hyperlink" Target="https://www.daloopa.com/src/767615" TargetMode="External"/><Relationship Id="rId6585" Type="http://schemas.openxmlformats.org/officeDocument/2006/relationships/hyperlink" Target="https://www.daloopa.com/src/7982474" TargetMode="External"/><Relationship Id="rId7636" Type="http://schemas.openxmlformats.org/officeDocument/2006/relationships/hyperlink" Target="https://www.daloopa.com/document/23463551" TargetMode="External"/><Relationship Id="rId10964" Type="http://schemas.openxmlformats.org/officeDocument/2006/relationships/hyperlink" Target="https://www.daloopa.com/src/46661158" TargetMode="External"/><Relationship Id="rId16179" Type="http://schemas.openxmlformats.org/officeDocument/2006/relationships/hyperlink" Target="https://www.daloopa.com/src/82319705" TargetMode="External"/><Relationship Id="rId17577" Type="http://schemas.openxmlformats.org/officeDocument/2006/relationships/hyperlink" Target="https://www.daloopa.com/src/107875232" TargetMode="External"/><Relationship Id="rId18628" Type="http://schemas.openxmlformats.org/officeDocument/2006/relationships/hyperlink" Target="https://www.daloopa.com/src/72471205" TargetMode="External"/><Relationship Id="rId5187" Type="http://schemas.openxmlformats.org/officeDocument/2006/relationships/hyperlink" Target="https://www.daloopa.com/src/20995597" TargetMode="External"/><Relationship Id="rId6238" Type="http://schemas.openxmlformats.org/officeDocument/2006/relationships/hyperlink" Target="https://www.daloopa.com/src/38155766" TargetMode="External"/><Relationship Id="rId10617" Type="http://schemas.openxmlformats.org/officeDocument/2006/relationships/hyperlink" Target="https://www.daloopa.com/src/38432909" TargetMode="External"/><Relationship Id="rId12789" Type="http://schemas.openxmlformats.org/officeDocument/2006/relationships/hyperlink" Target="https://marketplace.daloopa.com/text-fundamental?id=38440274&amp;value=63&amp;id=38440240&amp;value=47&amp;id=38440194&amp;value=31&amp;id=38440132&amp;value=185&amp;id=38440087&amp;value=800&amp;id=38440049&amp;value=1206&amp;id=38440020&amp;value=1400&amp;id=38439995&amp;value=1499&amp;id=46751691&amp;value=1762&amp;id=67090273&amp;value=2848&amp;" TargetMode="External"/><Relationship Id="rId16660" Type="http://schemas.openxmlformats.org/officeDocument/2006/relationships/hyperlink" Target="https://www.daloopa.com/src/87505634" TargetMode="External"/><Relationship Id="rId17711" Type="http://schemas.openxmlformats.org/officeDocument/2006/relationships/hyperlink" Target="https://www.daloopa.com/src/107918200" TargetMode="External"/><Relationship Id="rId1797" Type="http://schemas.openxmlformats.org/officeDocument/2006/relationships/hyperlink" Target="https://www.daloopa.com/src/795199" TargetMode="External"/><Relationship Id="rId2848" Type="http://schemas.openxmlformats.org/officeDocument/2006/relationships/hyperlink" Target="https://www.daloopa.com/src/767125" TargetMode="External"/><Relationship Id="rId15262" Type="http://schemas.openxmlformats.org/officeDocument/2006/relationships/hyperlink" Target="https://www.daloopa.com/src/38432822" TargetMode="External"/><Relationship Id="rId16313" Type="http://schemas.openxmlformats.org/officeDocument/2006/relationships/hyperlink" Target="https://www.daloopa.com/src/82364432" TargetMode="External"/><Relationship Id="rId19883" Type="http://schemas.openxmlformats.org/officeDocument/2006/relationships/hyperlink" Target="https://www.daloopa.com/src/155506725" TargetMode="External"/><Relationship Id="rId4270" Type="http://schemas.openxmlformats.org/officeDocument/2006/relationships/hyperlink" Target="https://www.daloopa.com/src/20995431" TargetMode="External"/><Relationship Id="rId5321" Type="http://schemas.openxmlformats.org/officeDocument/2006/relationships/hyperlink" Target="https://www.daloopa.com/src/10335427" TargetMode="External"/><Relationship Id="rId8891" Type="http://schemas.openxmlformats.org/officeDocument/2006/relationships/hyperlink" Target="https://www.daloopa.com/src/67046836" TargetMode="External"/><Relationship Id="rId9942" Type="http://schemas.openxmlformats.org/officeDocument/2006/relationships/hyperlink" Target="https://www.daloopa.com/src/749108" TargetMode="External"/><Relationship Id="rId18485" Type="http://schemas.openxmlformats.org/officeDocument/2006/relationships/hyperlink" Target="https://www.daloopa.com/src/114146137" TargetMode="External"/><Relationship Id="rId19536" Type="http://schemas.openxmlformats.org/officeDocument/2006/relationships/hyperlink" Target="https://www.daloopa.com/src/145409628" TargetMode="External"/><Relationship Id="rId7493" Type="http://schemas.openxmlformats.org/officeDocument/2006/relationships/hyperlink" Target="https://www.daloopa.com/src/750347" TargetMode="External"/><Relationship Id="rId8544" Type="http://schemas.openxmlformats.org/officeDocument/2006/relationships/hyperlink" Target="https://www.daloopa.com/src/2623713" TargetMode="External"/><Relationship Id="rId10474" Type="http://schemas.openxmlformats.org/officeDocument/2006/relationships/hyperlink" Target="https://www.daloopa.com/src/38432508" TargetMode="External"/><Relationship Id="rId11872" Type="http://schemas.openxmlformats.org/officeDocument/2006/relationships/hyperlink" Target="https://www.daloopa.com/src/38460708" TargetMode="External"/><Relationship Id="rId12923" Type="http://schemas.openxmlformats.org/officeDocument/2006/relationships/hyperlink" Target="https://www.daloopa.com/document/23465099" TargetMode="External"/><Relationship Id="rId17087" Type="http://schemas.openxmlformats.org/officeDocument/2006/relationships/hyperlink" Target="https://www.daloopa.com/src/95096894" TargetMode="External"/><Relationship Id="rId18138" Type="http://schemas.openxmlformats.org/officeDocument/2006/relationships/hyperlink" Target="https://www.daloopa.com/src/114261170" TargetMode="External"/><Relationship Id="rId1931" Type="http://schemas.openxmlformats.org/officeDocument/2006/relationships/hyperlink" Target="https://www.daloopa.com/src/794937" TargetMode="External"/><Relationship Id="rId6095" Type="http://schemas.openxmlformats.org/officeDocument/2006/relationships/hyperlink" Target="https://www.daloopa.com/src/801078" TargetMode="External"/><Relationship Id="rId7146" Type="http://schemas.openxmlformats.org/officeDocument/2006/relationships/hyperlink" Target="https://www.daloopa.com/src/63130938" TargetMode="External"/><Relationship Id="rId10127" Type="http://schemas.openxmlformats.org/officeDocument/2006/relationships/hyperlink" Target="https://www.daloopa.com/src/751467" TargetMode="External"/><Relationship Id="rId11525" Type="http://schemas.openxmlformats.org/officeDocument/2006/relationships/hyperlink" Target="https://www.daloopa.com/src/4744753" TargetMode="External"/><Relationship Id="rId13697" Type="http://schemas.openxmlformats.org/officeDocument/2006/relationships/hyperlink" Target="https://www.daloopa.com/src/65313867" TargetMode="External"/><Relationship Id="rId14748" Type="http://schemas.openxmlformats.org/officeDocument/2006/relationships/hyperlink" Target="https://www.daloopa.com/src/38422511" TargetMode="External"/><Relationship Id="rId677" Type="http://schemas.openxmlformats.org/officeDocument/2006/relationships/hyperlink" Target="https://www.daloopa.com/src/10334473" TargetMode="External"/><Relationship Id="rId2358" Type="http://schemas.openxmlformats.org/officeDocument/2006/relationships/hyperlink" Target="https://www.daloopa.com/src/10334251" TargetMode="External"/><Relationship Id="rId3756" Type="http://schemas.openxmlformats.org/officeDocument/2006/relationships/hyperlink" Target="https://www.daloopa.com/src/63130777" TargetMode="External"/><Relationship Id="rId4807" Type="http://schemas.openxmlformats.org/officeDocument/2006/relationships/hyperlink" Target="https://www.daloopa.com/src/58838431" TargetMode="External"/><Relationship Id="rId12299" Type="http://schemas.openxmlformats.org/officeDocument/2006/relationships/hyperlink" Target="https://www.daloopa.com/src/19679118" TargetMode="External"/><Relationship Id="rId16170" Type="http://schemas.openxmlformats.org/officeDocument/2006/relationships/hyperlink" Target="https://www.daloopa.com/src/82318368" TargetMode="External"/><Relationship Id="rId17221" Type="http://schemas.openxmlformats.org/officeDocument/2006/relationships/hyperlink" Target="https://www.daloopa.com/src/102523359" TargetMode="External"/><Relationship Id="rId3409" Type="http://schemas.openxmlformats.org/officeDocument/2006/relationships/hyperlink" Target="https://www.daloopa.com/src/764680" TargetMode="External"/><Relationship Id="rId6979" Type="http://schemas.openxmlformats.org/officeDocument/2006/relationships/hyperlink" Target="https://www.daloopa.com/src/1096695" TargetMode="External"/><Relationship Id="rId12780" Type="http://schemas.openxmlformats.org/officeDocument/2006/relationships/hyperlink" Target="https://www.daloopa.com/src/38440529" TargetMode="External"/><Relationship Id="rId13831" Type="http://schemas.openxmlformats.org/officeDocument/2006/relationships/hyperlink" Target="https://www.daloopa.com/src/65315408" TargetMode="External"/><Relationship Id="rId19393" Type="http://schemas.openxmlformats.org/officeDocument/2006/relationships/hyperlink" Target="https://www.daloopa.com/src/145272499" TargetMode="External"/><Relationship Id="rId9452" Type="http://schemas.openxmlformats.org/officeDocument/2006/relationships/hyperlink" Target="https://www.daloopa.com/src/4744476" TargetMode="External"/><Relationship Id="rId11382" Type="http://schemas.openxmlformats.org/officeDocument/2006/relationships/hyperlink" Target="https://www.daloopa.com/src/815093" TargetMode="External"/><Relationship Id="rId12433" Type="http://schemas.openxmlformats.org/officeDocument/2006/relationships/hyperlink" Target="https://www.daloopa.com/src/19679072" TargetMode="External"/><Relationship Id="rId19046" Type="http://schemas.openxmlformats.org/officeDocument/2006/relationships/hyperlink" Target="https://www.daloopa.com/src/136727492" TargetMode="External"/><Relationship Id="rId811" Type="http://schemas.openxmlformats.org/officeDocument/2006/relationships/hyperlink" Target="https://www.daloopa.com/src/763968" TargetMode="External"/><Relationship Id="rId1441" Type="http://schemas.openxmlformats.org/officeDocument/2006/relationships/hyperlink" Target="https://www.daloopa.com/document/204883" TargetMode="External"/><Relationship Id="rId8054" Type="http://schemas.openxmlformats.org/officeDocument/2006/relationships/hyperlink" Target="https://www.daloopa.com/src/7981754" TargetMode="External"/><Relationship Id="rId9105" Type="http://schemas.openxmlformats.org/officeDocument/2006/relationships/hyperlink" Target="https://www.daloopa.com/src/750513" TargetMode="External"/><Relationship Id="rId11035" Type="http://schemas.openxmlformats.org/officeDocument/2006/relationships/hyperlink" Target="https://www.daloopa.com/src/67046990" TargetMode="External"/><Relationship Id="rId4664" Type="http://schemas.openxmlformats.org/officeDocument/2006/relationships/hyperlink" Target="https://www.daloopa.com/src/767044" TargetMode="External"/><Relationship Id="rId5715" Type="http://schemas.openxmlformats.org/officeDocument/2006/relationships/hyperlink" Target="https://www.daloopa.com/src/46750223" TargetMode="External"/><Relationship Id="rId14258" Type="http://schemas.openxmlformats.org/officeDocument/2006/relationships/hyperlink" Target="https://www.daloopa.com/src/19604306" TargetMode="External"/><Relationship Id="rId15309" Type="http://schemas.openxmlformats.org/officeDocument/2006/relationships/hyperlink" Target="https://www.daloopa.com/src/67086830" TargetMode="External"/><Relationship Id="rId15656" Type="http://schemas.openxmlformats.org/officeDocument/2006/relationships/hyperlink" Target="https://www.daloopa.com/src/72286667" TargetMode="External"/><Relationship Id="rId16707" Type="http://schemas.openxmlformats.org/officeDocument/2006/relationships/hyperlink" Target="https://www.daloopa.com/src/87524431" TargetMode="External"/><Relationship Id="rId3266" Type="http://schemas.openxmlformats.org/officeDocument/2006/relationships/hyperlink" Target="https://www.daloopa.com/src/766512" TargetMode="External"/><Relationship Id="rId4317" Type="http://schemas.openxmlformats.org/officeDocument/2006/relationships/hyperlink" Target="https://www.daloopa.com/src/45569705" TargetMode="External"/><Relationship Id="rId18879" Type="http://schemas.openxmlformats.org/officeDocument/2006/relationships/hyperlink" Target="https://www.daloopa.com/src/125349394" TargetMode="External"/><Relationship Id="rId187" Type="http://schemas.openxmlformats.org/officeDocument/2006/relationships/hyperlink" Target="https://www.daloopa.com/src/803096" TargetMode="External"/><Relationship Id="rId6489" Type="http://schemas.openxmlformats.org/officeDocument/2006/relationships/hyperlink" Target="https://www.daloopa.com/src/58837655" TargetMode="External"/><Relationship Id="rId7887" Type="http://schemas.openxmlformats.org/officeDocument/2006/relationships/hyperlink" Target="https://www.daloopa.com/src/750712" TargetMode="External"/><Relationship Id="rId8938" Type="http://schemas.openxmlformats.org/officeDocument/2006/relationships/hyperlink" Target="https://www.daloopa.com/src/38383839" TargetMode="External"/><Relationship Id="rId10868" Type="http://schemas.openxmlformats.org/officeDocument/2006/relationships/hyperlink" Target="https://www.daloopa.com/src/46661161" TargetMode="External"/><Relationship Id="rId11919" Type="http://schemas.openxmlformats.org/officeDocument/2006/relationships/hyperlink" Target="https://www.daloopa.com/src/19679117" TargetMode="External"/><Relationship Id="rId12290" Type="http://schemas.openxmlformats.org/officeDocument/2006/relationships/hyperlink" Target="https://www.daloopa.com/src/32488001" TargetMode="External"/><Relationship Id="rId13341" Type="http://schemas.openxmlformats.org/officeDocument/2006/relationships/hyperlink" Target="https://www.daloopa.com/src/38276558" TargetMode="External"/><Relationship Id="rId17962" Type="http://schemas.openxmlformats.org/officeDocument/2006/relationships/hyperlink" Target="https://www.daloopa.com/src/114276572" TargetMode="External"/><Relationship Id="rId3400" Type="http://schemas.openxmlformats.org/officeDocument/2006/relationships/hyperlink" Target="https://www.daloopa.com/src/32451374" TargetMode="External"/><Relationship Id="rId6970" Type="http://schemas.openxmlformats.org/officeDocument/2006/relationships/hyperlink" Target="https://www.daloopa.com/src/1096617" TargetMode="External"/><Relationship Id="rId16564" Type="http://schemas.openxmlformats.org/officeDocument/2006/relationships/hyperlink" Target="https://www.daloopa.com/src/87385894" TargetMode="External"/><Relationship Id="rId17615" Type="http://schemas.openxmlformats.org/officeDocument/2006/relationships/hyperlink" Target="https://www.daloopa.com/src/107874956" TargetMode="External"/><Relationship Id="rId321" Type="http://schemas.openxmlformats.org/officeDocument/2006/relationships/hyperlink" Target="https://www.daloopa.com/src/14719040" TargetMode="External"/><Relationship Id="rId2002" Type="http://schemas.openxmlformats.org/officeDocument/2006/relationships/hyperlink" Target="https://www.daloopa.com/src/38171405" TargetMode="External"/><Relationship Id="rId5572" Type="http://schemas.openxmlformats.org/officeDocument/2006/relationships/hyperlink" Target="https://www.daloopa.com/document/23465099" TargetMode="External"/><Relationship Id="rId6623" Type="http://schemas.openxmlformats.org/officeDocument/2006/relationships/hyperlink" Target="https://www.daloopa.com/src/800918" TargetMode="External"/><Relationship Id="rId15166" Type="http://schemas.openxmlformats.org/officeDocument/2006/relationships/hyperlink" Target="https://www.daloopa.com/src/38429546" TargetMode="External"/><Relationship Id="rId16217" Type="http://schemas.openxmlformats.org/officeDocument/2006/relationships/hyperlink" Target="https://www.daloopa.com/src/82320659" TargetMode="External"/><Relationship Id="rId4174" Type="http://schemas.openxmlformats.org/officeDocument/2006/relationships/hyperlink" Target="https://www.daloopa.com/src/7982406" TargetMode="External"/><Relationship Id="rId5225" Type="http://schemas.openxmlformats.org/officeDocument/2006/relationships/hyperlink" Target="https://www.daloopa.com/src/4744780" TargetMode="External"/><Relationship Id="rId8795" Type="http://schemas.openxmlformats.org/officeDocument/2006/relationships/hyperlink" Target="https://www.daloopa.com/src/14719105" TargetMode="External"/><Relationship Id="rId9846" Type="http://schemas.openxmlformats.org/officeDocument/2006/relationships/hyperlink" Target="https://www.daloopa.com/src/58837868" TargetMode="External"/><Relationship Id="rId18389" Type="http://schemas.openxmlformats.org/officeDocument/2006/relationships/hyperlink" Target="https://www.daloopa.com/src/87423671" TargetMode="External"/><Relationship Id="rId19787" Type="http://schemas.openxmlformats.org/officeDocument/2006/relationships/hyperlink" Target="https://www.daloopa.com/src/155385907" TargetMode="External"/><Relationship Id="rId7397" Type="http://schemas.openxmlformats.org/officeDocument/2006/relationships/hyperlink" Target="https://www.daloopa.com/src/748168" TargetMode="External"/><Relationship Id="rId8448" Type="http://schemas.openxmlformats.org/officeDocument/2006/relationships/hyperlink" Target="https://www.daloopa.com/src/46661288" TargetMode="External"/><Relationship Id="rId11776" Type="http://schemas.openxmlformats.org/officeDocument/2006/relationships/hyperlink" Target="https://www.daloopa.com/src/1020355" TargetMode="External"/><Relationship Id="rId12827" Type="http://schemas.openxmlformats.org/officeDocument/2006/relationships/hyperlink" Target="https://www.daloopa.com/src/38440272" TargetMode="External"/><Relationship Id="rId1835" Type="http://schemas.openxmlformats.org/officeDocument/2006/relationships/hyperlink" Target="https://www.daloopa.com/src/10335160" TargetMode="External"/><Relationship Id="rId10378" Type="http://schemas.openxmlformats.org/officeDocument/2006/relationships/hyperlink" Target="https://www.daloopa.com/src/38432802" TargetMode="External"/><Relationship Id="rId11429" Type="http://schemas.openxmlformats.org/officeDocument/2006/relationships/hyperlink" Target="https://www.daloopa.com/src/815024" TargetMode="External"/><Relationship Id="rId14999" Type="http://schemas.openxmlformats.org/officeDocument/2006/relationships/hyperlink" Target="https://www.daloopa.com/src/58885241" TargetMode="External"/><Relationship Id="rId15300" Type="http://schemas.openxmlformats.org/officeDocument/2006/relationships/hyperlink" Target="https://www.daloopa.com/src/38431701" TargetMode="External"/><Relationship Id="rId18870" Type="http://schemas.openxmlformats.org/officeDocument/2006/relationships/hyperlink" Target="https://www.daloopa.com/src/125343345" TargetMode="External"/><Relationship Id="rId19921" Type="http://schemas.openxmlformats.org/officeDocument/2006/relationships/hyperlink" Target="https://www.daloopa.com/src/155385164" TargetMode="External"/><Relationship Id="rId11910" Type="http://schemas.openxmlformats.org/officeDocument/2006/relationships/hyperlink" Target="https://www.daloopa.com/document/18378379" TargetMode="External"/><Relationship Id="rId17472" Type="http://schemas.openxmlformats.org/officeDocument/2006/relationships/hyperlink" Target="https://www.daloopa.com/src/107875805" TargetMode="External"/><Relationship Id="rId18523" Type="http://schemas.openxmlformats.org/officeDocument/2006/relationships/hyperlink" Target="https://www.daloopa.com/src/114175078" TargetMode="External"/><Relationship Id="rId6480" Type="http://schemas.openxmlformats.org/officeDocument/2006/relationships/hyperlink" Target="https://www.daloopa.com/src/4744388" TargetMode="External"/><Relationship Id="rId7531" Type="http://schemas.openxmlformats.org/officeDocument/2006/relationships/hyperlink" Target="https://www.daloopa.com/src/753746" TargetMode="External"/><Relationship Id="rId10512" Type="http://schemas.openxmlformats.org/officeDocument/2006/relationships/hyperlink" Target="https://www.daloopa.com/document/23464791" TargetMode="External"/><Relationship Id="rId16074" Type="http://schemas.openxmlformats.org/officeDocument/2006/relationships/hyperlink" Target="https://www.daloopa.com/src/82363367" TargetMode="External"/><Relationship Id="rId17125" Type="http://schemas.openxmlformats.org/officeDocument/2006/relationships/hyperlink" Target="https://www.daloopa.com/src/102514737" TargetMode="External"/><Relationship Id="rId5082" Type="http://schemas.openxmlformats.org/officeDocument/2006/relationships/hyperlink" Target="https://www.daloopa.com/src/815521" TargetMode="External"/><Relationship Id="rId6133" Type="http://schemas.openxmlformats.org/officeDocument/2006/relationships/hyperlink" Target="https://www.daloopa.com/src/38156737" TargetMode="External"/><Relationship Id="rId12684" Type="http://schemas.openxmlformats.org/officeDocument/2006/relationships/hyperlink" Target="https://www.daloopa.com/src/19766030" TargetMode="External"/><Relationship Id="rId19297" Type="http://schemas.openxmlformats.org/officeDocument/2006/relationships/hyperlink" Target="https://www.daloopa.com/src/136843116" TargetMode="External"/><Relationship Id="rId1692" Type="http://schemas.openxmlformats.org/officeDocument/2006/relationships/hyperlink" Target="https://www.daloopa.com/src/795328" TargetMode="External"/><Relationship Id="rId2743" Type="http://schemas.openxmlformats.org/officeDocument/2006/relationships/hyperlink" Target="https://www.daloopa.com/src/765320" TargetMode="External"/><Relationship Id="rId9356" Type="http://schemas.openxmlformats.org/officeDocument/2006/relationships/hyperlink" Target="https://www.daloopa.com/src/752756" TargetMode="External"/><Relationship Id="rId11286" Type="http://schemas.openxmlformats.org/officeDocument/2006/relationships/hyperlink" Target="https://www.daloopa.com/src/7982529" TargetMode="External"/><Relationship Id="rId12337" Type="http://schemas.openxmlformats.org/officeDocument/2006/relationships/hyperlink" Target="https://www.daloopa.com/src/19679007" TargetMode="External"/><Relationship Id="rId13735" Type="http://schemas.openxmlformats.org/officeDocument/2006/relationships/hyperlink" Target="https://www.daloopa.com/src/65313865" TargetMode="External"/><Relationship Id="rId715" Type="http://schemas.openxmlformats.org/officeDocument/2006/relationships/hyperlink" Target="https://www.daloopa.com/src/762283" TargetMode="External"/><Relationship Id="rId1345" Type="http://schemas.openxmlformats.org/officeDocument/2006/relationships/hyperlink" Target="https://www.daloopa.com/src/764726" TargetMode="External"/><Relationship Id="rId9009" Type="http://schemas.openxmlformats.org/officeDocument/2006/relationships/hyperlink" Target="https://www.daloopa.com/src/38162313" TargetMode="External"/><Relationship Id="rId16958" Type="http://schemas.openxmlformats.org/officeDocument/2006/relationships/hyperlink" Target="https://www.daloopa.com/src/95059127" TargetMode="External"/><Relationship Id="rId4568" Type="http://schemas.openxmlformats.org/officeDocument/2006/relationships/hyperlink" Target="https://www.daloopa.com/src/63130794" TargetMode="External"/><Relationship Id="rId5966" Type="http://schemas.openxmlformats.org/officeDocument/2006/relationships/hyperlink" Target="https://www.daloopa.com/src/32451021" TargetMode="External"/><Relationship Id="rId18380" Type="http://schemas.openxmlformats.org/officeDocument/2006/relationships/hyperlink" Target="https://www.daloopa.com/src/87393127" TargetMode="External"/><Relationship Id="rId19431" Type="http://schemas.openxmlformats.org/officeDocument/2006/relationships/hyperlink" Target="https://www.daloopa.com/src/145263929" TargetMode="External"/><Relationship Id="rId51" Type="http://schemas.openxmlformats.org/officeDocument/2006/relationships/hyperlink" Target="https://www.daloopa.com/document/206808" TargetMode="External"/><Relationship Id="rId5619" Type="http://schemas.openxmlformats.org/officeDocument/2006/relationships/hyperlink" Target="https://www.daloopa.com/src/1033689" TargetMode="External"/><Relationship Id="rId7041" Type="http://schemas.openxmlformats.org/officeDocument/2006/relationships/hyperlink" Target="https://www.daloopa.com/src/58838458" TargetMode="External"/><Relationship Id="rId11420" Type="http://schemas.openxmlformats.org/officeDocument/2006/relationships/hyperlink" Target="https://www.daloopa.com/src/815153" TargetMode="External"/><Relationship Id="rId14990" Type="http://schemas.openxmlformats.org/officeDocument/2006/relationships/hyperlink" Target="https://www.daloopa.com/src/38422837" TargetMode="External"/><Relationship Id="rId18033" Type="http://schemas.openxmlformats.org/officeDocument/2006/relationships/hyperlink" Target="https://www.daloopa.com/src/114286091" TargetMode="External"/><Relationship Id="rId10022" Type="http://schemas.openxmlformats.org/officeDocument/2006/relationships/hyperlink" Target="https://www.daloopa.com/src/751747" TargetMode="External"/><Relationship Id="rId13592" Type="http://schemas.openxmlformats.org/officeDocument/2006/relationships/hyperlink" Target="https://www.daloopa.com/document/23465099" TargetMode="External"/><Relationship Id="rId14643" Type="http://schemas.openxmlformats.org/officeDocument/2006/relationships/hyperlink" Target="https://www.daloopa.com/src/38422649" TargetMode="External"/><Relationship Id="rId3651" Type="http://schemas.openxmlformats.org/officeDocument/2006/relationships/hyperlink" Target="https://www.daloopa.com/src/46664279" TargetMode="External"/><Relationship Id="rId4702" Type="http://schemas.openxmlformats.org/officeDocument/2006/relationships/hyperlink" Target="https://www.daloopa.com/src/768392" TargetMode="External"/><Relationship Id="rId12194" Type="http://schemas.openxmlformats.org/officeDocument/2006/relationships/hyperlink" Target="https://www.daloopa.com/src/19676971" TargetMode="External"/><Relationship Id="rId13245" Type="http://schemas.openxmlformats.org/officeDocument/2006/relationships/hyperlink" Target="https://www.daloopa.com/src/46751416" TargetMode="External"/><Relationship Id="rId572" Type="http://schemas.openxmlformats.org/officeDocument/2006/relationships/hyperlink" Target="https://www.daloopa.com/src/7982387" TargetMode="External"/><Relationship Id="rId2253" Type="http://schemas.openxmlformats.org/officeDocument/2006/relationships/hyperlink" Target="https://www.daloopa.com/src/67090610" TargetMode="External"/><Relationship Id="rId3304" Type="http://schemas.openxmlformats.org/officeDocument/2006/relationships/hyperlink" Target="https://www.daloopa.com/src/765813" TargetMode="External"/><Relationship Id="rId6874" Type="http://schemas.openxmlformats.org/officeDocument/2006/relationships/hyperlink" Target="https://www.daloopa.com/src/801380" TargetMode="External"/><Relationship Id="rId7925" Type="http://schemas.openxmlformats.org/officeDocument/2006/relationships/hyperlink" Target="https://www.daloopa.com/src/754171" TargetMode="External"/><Relationship Id="rId16468" Type="http://schemas.openxmlformats.org/officeDocument/2006/relationships/hyperlink" Target="https://www.daloopa.com/src/87387925" TargetMode="External"/><Relationship Id="rId17519" Type="http://schemas.openxmlformats.org/officeDocument/2006/relationships/hyperlink" Target="https://www.daloopa.com/src/107862631" TargetMode="External"/><Relationship Id="rId17866" Type="http://schemas.openxmlformats.org/officeDocument/2006/relationships/hyperlink" Target="https://www.daloopa.com/src/114152920" TargetMode="External"/><Relationship Id="rId18917" Type="http://schemas.openxmlformats.org/officeDocument/2006/relationships/hyperlink" Target="https://www.daloopa.com/src/125349984" TargetMode="External"/><Relationship Id="rId225" Type="http://schemas.openxmlformats.org/officeDocument/2006/relationships/hyperlink" Target="https://www.daloopa.com/src/802997" TargetMode="External"/><Relationship Id="rId5476" Type="http://schemas.openxmlformats.org/officeDocument/2006/relationships/hyperlink" Target="https://www.daloopa.com/src/1033213" TargetMode="External"/><Relationship Id="rId6527" Type="http://schemas.openxmlformats.org/officeDocument/2006/relationships/hyperlink" Target="https://www.daloopa.com/src/800741" TargetMode="External"/><Relationship Id="rId10906" Type="http://schemas.openxmlformats.org/officeDocument/2006/relationships/hyperlink" Target="https://www.daloopa.com/src/753550" TargetMode="External"/><Relationship Id="rId4078" Type="http://schemas.openxmlformats.org/officeDocument/2006/relationships/hyperlink" Target="https://www.daloopa.com/src/45569699" TargetMode="External"/><Relationship Id="rId5129" Type="http://schemas.openxmlformats.org/officeDocument/2006/relationships/hyperlink" Target="https://www.daloopa.com/src/815456" TargetMode="External"/><Relationship Id="rId8699" Type="http://schemas.openxmlformats.org/officeDocument/2006/relationships/hyperlink" Target="https://www.daloopa.com/src/38456697" TargetMode="External"/><Relationship Id="rId9000" Type="http://schemas.openxmlformats.org/officeDocument/2006/relationships/hyperlink" Target="https://www.daloopa.com/src/20995928" TargetMode="External"/><Relationship Id="rId15551" Type="http://schemas.openxmlformats.org/officeDocument/2006/relationships/hyperlink" Target="https://www.daloopa.com/src/72220132" TargetMode="External"/><Relationship Id="rId16602" Type="http://schemas.openxmlformats.org/officeDocument/2006/relationships/hyperlink" Target="https://www.daloopa.com/src/87523362" TargetMode="External"/><Relationship Id="rId1739" Type="http://schemas.openxmlformats.org/officeDocument/2006/relationships/hyperlink" Target="https://www.daloopa.com/src/14719028" TargetMode="External"/><Relationship Id="rId5610" Type="http://schemas.openxmlformats.org/officeDocument/2006/relationships/hyperlink" Target="https://www.daloopa.com/src/1033701" TargetMode="External"/><Relationship Id="rId14153" Type="http://schemas.openxmlformats.org/officeDocument/2006/relationships/hyperlink" Target="https://www.daloopa.com/src/19604992" TargetMode="External"/><Relationship Id="rId15204" Type="http://schemas.openxmlformats.org/officeDocument/2006/relationships/hyperlink" Target="https://www.daloopa.com/src/38429647" TargetMode="External"/><Relationship Id="rId18774" Type="http://schemas.openxmlformats.org/officeDocument/2006/relationships/hyperlink" Target="https://www.daloopa.com/src/125245431" TargetMode="External"/><Relationship Id="rId19825" Type="http://schemas.openxmlformats.org/officeDocument/2006/relationships/hyperlink" Target="https://www.daloopa.com/src/155380722" TargetMode="External"/><Relationship Id="rId3161" Type="http://schemas.openxmlformats.org/officeDocument/2006/relationships/hyperlink" Target="https://www.daloopa.com/src/765949" TargetMode="External"/><Relationship Id="rId4212" Type="http://schemas.openxmlformats.org/officeDocument/2006/relationships/hyperlink" Target="https://www.daloopa.com/src/762222" TargetMode="External"/><Relationship Id="rId7782" Type="http://schemas.openxmlformats.org/officeDocument/2006/relationships/hyperlink" Target="https://www.daloopa.com/src/799916" TargetMode="External"/><Relationship Id="rId8833" Type="http://schemas.openxmlformats.org/officeDocument/2006/relationships/hyperlink" Target="https://www.daloopa.com/src/32452182" TargetMode="External"/><Relationship Id="rId10763" Type="http://schemas.openxmlformats.org/officeDocument/2006/relationships/hyperlink" Target="https://www.daloopa.com/src/38433023" TargetMode="External"/><Relationship Id="rId17376" Type="http://schemas.openxmlformats.org/officeDocument/2006/relationships/hyperlink" Target="https://www.daloopa.com/src/102619938" TargetMode="External"/><Relationship Id="rId18427" Type="http://schemas.openxmlformats.org/officeDocument/2006/relationships/hyperlink" Target="https://www.daloopa.com/src/114159619" TargetMode="External"/><Relationship Id="rId6384" Type="http://schemas.openxmlformats.org/officeDocument/2006/relationships/hyperlink" Target="https://www.daloopa.com/src/46660901" TargetMode="External"/><Relationship Id="rId7435" Type="http://schemas.openxmlformats.org/officeDocument/2006/relationships/hyperlink" Target="https://www.daloopa.com/src/752292" TargetMode="External"/><Relationship Id="rId10416" Type="http://schemas.openxmlformats.org/officeDocument/2006/relationships/hyperlink" Target="https://www.daloopa.com/src/38430565" TargetMode="External"/><Relationship Id="rId11814" Type="http://schemas.openxmlformats.org/officeDocument/2006/relationships/hyperlink" Target="https://www.daloopa.com/src/1034939" TargetMode="External"/><Relationship Id="rId17029" Type="http://schemas.openxmlformats.org/officeDocument/2006/relationships/hyperlink" Target="https://www.daloopa.com/src/95189251" TargetMode="External"/><Relationship Id="rId6037" Type="http://schemas.openxmlformats.org/officeDocument/2006/relationships/hyperlink" Target="https://www.daloopa.com/src/801190" TargetMode="External"/><Relationship Id="rId13986" Type="http://schemas.openxmlformats.org/officeDocument/2006/relationships/hyperlink" Target="https://www.daloopa.com/src/19605244" TargetMode="External"/><Relationship Id="rId966" Type="http://schemas.openxmlformats.org/officeDocument/2006/relationships/hyperlink" Target="https://www.daloopa.com/src/18435854" TargetMode="External"/><Relationship Id="rId1596" Type="http://schemas.openxmlformats.org/officeDocument/2006/relationships/hyperlink" Target="https://marketplace.daloopa.com/text-fundamental?id=766626&amp;value=265&amp;id=766446&amp;value=391&amp;id=766017&amp;value=521&amp;id=765889&amp;value=687&amp;id=38170518&amp;value=1863&amp;id=765729&amp;value=604&amp;id=765493&amp;value=718&amp;id=764754&amp;value=861&amp;id=764013&amp;value=926&amp;id=38170454&amp;value=3108&amp;id=763891&amp;value=890&amp;id=763497&amp;value=916&amp;id=763225&amp;value=1171&amp;id=762987&amp;value=1354&amp;id=38170384&amp;value=4331&amp;id=762707&amp;value=1400&amp;id=762527&amp;value=1642&amp;id=762409&amp;value=2077&amp;id=762126&amp;value=2177&amp;id=38170319&amp;value=7296&amp;id=761868&amp;value=2223&amp;id=761334&amp;value=2121&amp;id=1340406&amp;value=2261&amp;id=2623489&amp;value=2596&amp;id=38170268&amp;value=9201&amp;id=4744521&amp;value=3075&amp;id=7982109&amp;value=3357&amp;id=10334240&amp;value=3535&amp;id=14718953&amp;value=3564&amp;id=14718956&amp;value=13531&amp;id=20996130&amp;value=4163&amp;id=32451210&amp;value=4193&amp;id=38384458&amp;value=4883&amp;id=46661602&amp;value=5293&amp;id=46664843&amp;value=18532&amp;id=53638307&amp;value=6518&amp;id=58838018&amp;value=5715&amp;id=63130147&amp;value=5403&amp;id=67048483&amp;value=5205&amp;id=67053338&amp;value=22841&amp;" TargetMode="External"/><Relationship Id="rId2647" Type="http://schemas.openxmlformats.org/officeDocument/2006/relationships/hyperlink" Target="https://www.daloopa.com/src/20177066" TargetMode="External"/><Relationship Id="rId2994" Type="http://schemas.openxmlformats.org/officeDocument/2006/relationships/hyperlink" Target="https://www.daloopa.com/src/768125" TargetMode="External"/><Relationship Id="rId12588" Type="http://schemas.openxmlformats.org/officeDocument/2006/relationships/hyperlink" Target="https://www.daloopa.com/src/19689123" TargetMode="External"/><Relationship Id="rId13639" Type="http://schemas.openxmlformats.org/officeDocument/2006/relationships/hyperlink" Target="https://marketplace.daloopa.com/text-fundamental?id=65313502&amp;value=20881&amp;id=65313475&amp;value=22415&amp;id=65313466&amp;value=23904&amp;id=65313449&amp;value=25835&amp;id=65313420&amp;value=27084&amp;id=65313411&amp;value=29599&amp;id=65374119&amp;value=35255&amp;id=65313372&amp;value=39099&amp;id=65313363&amp;value=40978&amp;id=65313354&amp;value=45283&amp;id=65313341&amp;value=53954&amp;id=65313316&amp;value=58330&amp;id=65313292&amp;value=58286&amp;id=65313275&amp;value=60606&amp;id=65313267&amp;value=64783&amp;id=67090375&amp;value=69040&amp;" TargetMode="External"/><Relationship Id="rId15061" Type="http://schemas.openxmlformats.org/officeDocument/2006/relationships/hyperlink" Target="https://www.daloopa.com/src/38428522" TargetMode="External"/><Relationship Id="rId17510" Type="http://schemas.openxmlformats.org/officeDocument/2006/relationships/hyperlink" Target="https://www.daloopa.com/src/107864009" TargetMode="External"/><Relationship Id="rId619" Type="http://schemas.openxmlformats.org/officeDocument/2006/relationships/hyperlink" Target="https://www.daloopa.com/src/67047597" TargetMode="External"/><Relationship Id="rId1249" Type="http://schemas.openxmlformats.org/officeDocument/2006/relationships/hyperlink" Target="https://www.daloopa.com/src/53638263" TargetMode="External"/><Relationship Id="rId5120" Type="http://schemas.openxmlformats.org/officeDocument/2006/relationships/hyperlink" Target="https://www.daloopa.com/src/815577" TargetMode="External"/><Relationship Id="rId16112" Type="http://schemas.openxmlformats.org/officeDocument/2006/relationships/hyperlink" Target="https://www.daloopa.com/src/82323097" TargetMode="External"/><Relationship Id="rId19682" Type="http://schemas.openxmlformats.org/officeDocument/2006/relationships/hyperlink" Target="https://www.daloopa.com/src/155380678" TargetMode="External"/><Relationship Id="rId8690" Type="http://schemas.openxmlformats.org/officeDocument/2006/relationships/hyperlink" Target="https://www.daloopa.com/src/49250263" TargetMode="External"/><Relationship Id="rId9741" Type="http://schemas.openxmlformats.org/officeDocument/2006/relationships/hyperlink" Target="https://www.daloopa.com/src/67052037" TargetMode="External"/><Relationship Id="rId11671" Type="http://schemas.openxmlformats.org/officeDocument/2006/relationships/hyperlink" Target="https://marketplace.daloopa.com/text-fundamental?id=815221&amp;value=0.01&amp;id=815211&amp;value=0.02&amp;id=815201&amp;value=0.03&amp;id=815191&amp;value=0.13&amp;id=815181&amp;value=0.09&amp;id=815171&amp;value=0.06&amp;id=815160&amp;value=0.06&amp;id=815149&amp;value=0.09&amp;id=815134&amp;value=0.14&amp;id=815119&amp;value=0.17&amp;" TargetMode="External"/><Relationship Id="rId12722" Type="http://schemas.openxmlformats.org/officeDocument/2006/relationships/hyperlink" Target="https://www.daloopa.com/src/19766091" TargetMode="External"/><Relationship Id="rId18284" Type="http://schemas.openxmlformats.org/officeDocument/2006/relationships/hyperlink" Target="https://www.daloopa.com/src/87423660" TargetMode="External"/><Relationship Id="rId19335" Type="http://schemas.openxmlformats.org/officeDocument/2006/relationships/hyperlink" Target="https://www.daloopa.com/src/145263992" TargetMode="External"/><Relationship Id="rId1730" Type="http://schemas.openxmlformats.org/officeDocument/2006/relationships/hyperlink" Target="https://www.daloopa.com/src/63130304" TargetMode="External"/><Relationship Id="rId7292" Type="http://schemas.openxmlformats.org/officeDocument/2006/relationships/hyperlink" Target="https://www.daloopa.com/document/23465099" TargetMode="External"/><Relationship Id="rId8343" Type="http://schemas.openxmlformats.org/officeDocument/2006/relationships/hyperlink" Target="https://www.daloopa.com/src/38384081" TargetMode="External"/><Relationship Id="rId10273" Type="http://schemas.openxmlformats.org/officeDocument/2006/relationships/hyperlink" Target="https://www.daloopa.com/src/7982447" TargetMode="External"/><Relationship Id="rId11324" Type="http://schemas.openxmlformats.org/officeDocument/2006/relationships/hyperlink" Target="https://www.daloopa.com/src/14719041" TargetMode="External"/><Relationship Id="rId14894" Type="http://schemas.openxmlformats.org/officeDocument/2006/relationships/hyperlink" Target="https://www.daloopa.com/src/38422851" TargetMode="External"/><Relationship Id="rId4953" Type="http://schemas.openxmlformats.org/officeDocument/2006/relationships/hyperlink" Target="https://www.daloopa.com/src/815574" TargetMode="External"/><Relationship Id="rId13496" Type="http://schemas.openxmlformats.org/officeDocument/2006/relationships/hyperlink" Target="https://www.daloopa.com/src/65312853" TargetMode="External"/><Relationship Id="rId14547" Type="http://schemas.openxmlformats.org/officeDocument/2006/relationships/hyperlink" Target="https://www.daloopa.com/src/38422590" TargetMode="External"/><Relationship Id="rId15945" Type="http://schemas.openxmlformats.org/officeDocument/2006/relationships/hyperlink" Target="https://www.daloopa.com/src/78903509" TargetMode="External"/><Relationship Id="rId3555" Type="http://schemas.openxmlformats.org/officeDocument/2006/relationships/hyperlink" Target="https://www.daloopa.com/src/761568" TargetMode="External"/><Relationship Id="rId4606" Type="http://schemas.openxmlformats.org/officeDocument/2006/relationships/hyperlink" Target="https://www.daloopa.com/src/766662" TargetMode="External"/><Relationship Id="rId12098" Type="http://schemas.openxmlformats.org/officeDocument/2006/relationships/hyperlink" Target="https://www.daloopa.com/src/19676367" TargetMode="External"/><Relationship Id="rId13149" Type="http://schemas.openxmlformats.org/officeDocument/2006/relationships/hyperlink" Target="https://www.daloopa.com/src/38436187" TargetMode="External"/><Relationship Id="rId17020" Type="http://schemas.openxmlformats.org/officeDocument/2006/relationships/hyperlink" Target="https://www.daloopa.com/src/95189256" TargetMode="External"/><Relationship Id="rId476" Type="http://schemas.openxmlformats.org/officeDocument/2006/relationships/hyperlink" Target="https://www.daloopa.com/src/38207953" TargetMode="External"/><Relationship Id="rId2157" Type="http://schemas.openxmlformats.org/officeDocument/2006/relationships/hyperlink" Target="https://www.daloopa.com/src/66097020" TargetMode="External"/><Relationship Id="rId3208" Type="http://schemas.openxmlformats.org/officeDocument/2006/relationships/hyperlink" Target="https://www.daloopa.com/src/58838253" TargetMode="External"/><Relationship Id="rId6778" Type="http://schemas.openxmlformats.org/officeDocument/2006/relationships/hyperlink" Target="https://www.daloopa.com/src/801300" TargetMode="External"/><Relationship Id="rId19192" Type="http://schemas.openxmlformats.org/officeDocument/2006/relationships/hyperlink" Target="https://www.daloopa.com/src/136734077" TargetMode="External"/><Relationship Id="rId20018" Type="http://schemas.openxmlformats.org/officeDocument/2006/relationships/hyperlink" Target="https://www.daloopa.com/src/155387726" TargetMode="External"/><Relationship Id="rId129" Type="http://schemas.openxmlformats.org/officeDocument/2006/relationships/hyperlink" Target="https://www.daloopa.com/src/802877" TargetMode="External"/><Relationship Id="rId7829" Type="http://schemas.openxmlformats.org/officeDocument/2006/relationships/hyperlink" Target="https://www.daloopa.com/src/800069" TargetMode="External"/><Relationship Id="rId9251" Type="http://schemas.openxmlformats.org/officeDocument/2006/relationships/hyperlink" Target="https://www.daloopa.com/src/753089" TargetMode="External"/><Relationship Id="rId13630" Type="http://schemas.openxmlformats.org/officeDocument/2006/relationships/hyperlink" Target="https://www.daloopa.com/src/65313375" TargetMode="External"/><Relationship Id="rId11181" Type="http://schemas.openxmlformats.org/officeDocument/2006/relationships/hyperlink" Target="https://www.daloopa.com/src/815197" TargetMode="External"/><Relationship Id="rId12232" Type="http://schemas.openxmlformats.org/officeDocument/2006/relationships/hyperlink" Target="https://www.daloopa.com/src/19676917" TargetMode="External"/><Relationship Id="rId16853" Type="http://schemas.openxmlformats.org/officeDocument/2006/relationships/hyperlink" Target="https://www.daloopa.com/src/95070607" TargetMode="External"/><Relationship Id="rId17904" Type="http://schemas.openxmlformats.org/officeDocument/2006/relationships/hyperlink" Target="https://www.daloopa.com/src/114145998" TargetMode="External"/><Relationship Id="rId610" Type="http://schemas.openxmlformats.org/officeDocument/2006/relationships/hyperlink" Target="https://www.daloopa.com/src/10334475" TargetMode="External"/><Relationship Id="rId1240" Type="http://schemas.openxmlformats.org/officeDocument/2006/relationships/hyperlink" Target="https://www.daloopa.com/src/2623478" TargetMode="External"/><Relationship Id="rId5861" Type="http://schemas.openxmlformats.org/officeDocument/2006/relationships/hyperlink" Target="https://www.daloopa.com/src/20995919" TargetMode="External"/><Relationship Id="rId6912" Type="http://schemas.openxmlformats.org/officeDocument/2006/relationships/hyperlink" Target="https://www.daloopa.com/src/14718937" TargetMode="External"/><Relationship Id="rId15455" Type="http://schemas.openxmlformats.org/officeDocument/2006/relationships/hyperlink" Target="https://www.daloopa.com/src/72222986" TargetMode="External"/><Relationship Id="rId16506" Type="http://schemas.openxmlformats.org/officeDocument/2006/relationships/hyperlink" Target="https://www.daloopa.com/src/87512353" TargetMode="External"/><Relationship Id="rId4463" Type="http://schemas.openxmlformats.org/officeDocument/2006/relationships/hyperlink" Target="https://www.daloopa.com/src/45569710" TargetMode="External"/><Relationship Id="rId5514" Type="http://schemas.openxmlformats.org/officeDocument/2006/relationships/hyperlink" Target="https://www.daloopa.com/src/67087851" TargetMode="External"/><Relationship Id="rId14057" Type="http://schemas.openxmlformats.org/officeDocument/2006/relationships/hyperlink" Target="https://www.daloopa.com/src/19608241" TargetMode="External"/><Relationship Id="rId15108" Type="http://schemas.openxmlformats.org/officeDocument/2006/relationships/hyperlink" Target="https://www.daloopa.com/src/38423034" TargetMode="External"/><Relationship Id="rId18678" Type="http://schemas.openxmlformats.org/officeDocument/2006/relationships/hyperlink" Target="https://www.daloopa.com/src/125266731" TargetMode="External"/><Relationship Id="rId19729" Type="http://schemas.openxmlformats.org/officeDocument/2006/relationships/hyperlink" Target="https://www.daloopa.com/src/155380844" TargetMode="External"/><Relationship Id="rId3065" Type="http://schemas.openxmlformats.org/officeDocument/2006/relationships/hyperlink" Target="https://www.daloopa.com/src/768154" TargetMode="External"/><Relationship Id="rId4116" Type="http://schemas.openxmlformats.org/officeDocument/2006/relationships/hyperlink" Target="https://www.daloopa.com/document/23463551" TargetMode="External"/><Relationship Id="rId7686" Type="http://schemas.openxmlformats.org/officeDocument/2006/relationships/hyperlink" Target="https://www.daloopa.com/src/72471161" TargetMode="External"/><Relationship Id="rId8737" Type="http://schemas.openxmlformats.org/officeDocument/2006/relationships/hyperlink" Target="https://www.daloopa.com/src/38465310" TargetMode="External"/><Relationship Id="rId6288" Type="http://schemas.openxmlformats.org/officeDocument/2006/relationships/hyperlink" Target="https://www.daloopa.com/src/38156984" TargetMode="External"/><Relationship Id="rId7339" Type="http://schemas.openxmlformats.org/officeDocument/2006/relationships/hyperlink" Target="https://www.daloopa.com/document/21972339" TargetMode="External"/><Relationship Id="rId10667" Type="http://schemas.openxmlformats.org/officeDocument/2006/relationships/hyperlink" Target="https://www.daloopa.com/src/38433024" TargetMode="External"/><Relationship Id="rId11718" Type="http://schemas.openxmlformats.org/officeDocument/2006/relationships/hyperlink" Target="https://www.daloopa.com/src/14826057" TargetMode="External"/><Relationship Id="rId13140" Type="http://schemas.openxmlformats.org/officeDocument/2006/relationships/hyperlink" Target="https://www.daloopa.com/src/38436828" TargetMode="External"/><Relationship Id="rId17761" Type="http://schemas.openxmlformats.org/officeDocument/2006/relationships/hyperlink" Target="https://www.daloopa.com/src/107917276" TargetMode="External"/><Relationship Id="rId18812" Type="http://schemas.openxmlformats.org/officeDocument/2006/relationships/hyperlink" Target="https://www.daloopa.com/src/125343346" TargetMode="External"/><Relationship Id="rId120" Type="http://schemas.openxmlformats.org/officeDocument/2006/relationships/hyperlink" Target="https://www.daloopa.com/src/58838330" TargetMode="External"/><Relationship Id="rId2898" Type="http://schemas.openxmlformats.org/officeDocument/2006/relationships/hyperlink" Target="https://www.daloopa.com/src/768416" TargetMode="External"/><Relationship Id="rId3949" Type="http://schemas.openxmlformats.org/officeDocument/2006/relationships/hyperlink" Target="https://www.daloopa.com/src/768366" TargetMode="External"/><Relationship Id="rId7820" Type="http://schemas.openxmlformats.org/officeDocument/2006/relationships/hyperlink" Target="https://www.daloopa.com/src/800103" TargetMode="External"/><Relationship Id="rId10801" Type="http://schemas.openxmlformats.org/officeDocument/2006/relationships/hyperlink" Target="https://www.daloopa.com/src/750275" TargetMode="External"/><Relationship Id="rId16363" Type="http://schemas.openxmlformats.org/officeDocument/2006/relationships/hyperlink" Target="https://www.daloopa.com/src/82365806" TargetMode="External"/><Relationship Id="rId17414" Type="http://schemas.openxmlformats.org/officeDocument/2006/relationships/hyperlink" Target="https://www.daloopa.com/src/102522085" TargetMode="External"/><Relationship Id="rId5024" Type="http://schemas.openxmlformats.org/officeDocument/2006/relationships/hyperlink" Target="https://www.daloopa.com/src/63130728" TargetMode="External"/><Relationship Id="rId5371" Type="http://schemas.openxmlformats.org/officeDocument/2006/relationships/hyperlink" Target="https://www.daloopa.com/src/4744783" TargetMode="External"/><Relationship Id="rId6422" Type="http://schemas.openxmlformats.org/officeDocument/2006/relationships/hyperlink" Target="https://www.daloopa.com/src/800781" TargetMode="External"/><Relationship Id="rId9992" Type="http://schemas.openxmlformats.org/officeDocument/2006/relationships/hyperlink" Target="https://www.daloopa.com/src/46661123" TargetMode="External"/><Relationship Id="rId12973" Type="http://schemas.openxmlformats.org/officeDocument/2006/relationships/hyperlink" Target="https://www.daloopa.com/src/38442151" TargetMode="External"/><Relationship Id="rId16016" Type="http://schemas.openxmlformats.org/officeDocument/2006/relationships/hyperlink" Target="https://www.daloopa.com/src/78962391" TargetMode="External"/><Relationship Id="rId19586" Type="http://schemas.openxmlformats.org/officeDocument/2006/relationships/hyperlink" Target="https://www.daloopa.com/src/145409594" TargetMode="External"/><Relationship Id="rId1981" Type="http://schemas.openxmlformats.org/officeDocument/2006/relationships/hyperlink" Target="https://www.daloopa.com/src/794932" TargetMode="External"/><Relationship Id="rId8594" Type="http://schemas.openxmlformats.org/officeDocument/2006/relationships/hyperlink" Target="https://www.daloopa.com/src/767620" TargetMode="External"/><Relationship Id="rId9645" Type="http://schemas.openxmlformats.org/officeDocument/2006/relationships/hyperlink" Target="https://www.daloopa.com/src/32451120" TargetMode="External"/><Relationship Id="rId11575" Type="http://schemas.openxmlformats.org/officeDocument/2006/relationships/hyperlink" Target="https://marketplace.daloopa.com/text-fundamental?id=815145&amp;value=4008&amp;id=815130&amp;value=4246&amp;id=815115&amp;value=4710&amp;id=815101&amp;value=4599&amp;id=815088&amp;value=4717&amp;id=815074&amp;value=4638&amp;id=815060&amp;value=4676&amp;id=815046&amp;value=4998&amp;id=815032&amp;value=5704&amp;id=815018&amp;value=6717&amp;id=815004&amp;value=8019&amp;id=814990&amp;value=8905&amp;id=814976&amp;value=9637&amp;id=814962&amp;value=10020&amp;id=814948&amp;value=9631&amp;id=814934&amp;value=9704&amp;id=814920&amp;value=10615&amp;" TargetMode="External"/><Relationship Id="rId12626" Type="http://schemas.openxmlformats.org/officeDocument/2006/relationships/hyperlink" Target="https://www.daloopa.com/src/46750863" TargetMode="External"/><Relationship Id="rId18188" Type="http://schemas.openxmlformats.org/officeDocument/2006/relationships/hyperlink" Target="https://www.daloopa.com/src/87501423" TargetMode="External"/><Relationship Id="rId19239" Type="http://schemas.openxmlformats.org/officeDocument/2006/relationships/hyperlink" Target="https://www.daloopa.com/src/136843103" TargetMode="External"/><Relationship Id="rId1634" Type="http://schemas.openxmlformats.org/officeDocument/2006/relationships/hyperlink" Target="https://www.daloopa.com/src/38170268" TargetMode="External"/><Relationship Id="rId7196" Type="http://schemas.openxmlformats.org/officeDocument/2006/relationships/hyperlink" Target="https://www.daloopa.com/src/53638841" TargetMode="External"/><Relationship Id="rId8247" Type="http://schemas.openxmlformats.org/officeDocument/2006/relationships/hyperlink" Target="https://www.daloopa.com/src/2623302" TargetMode="External"/><Relationship Id="rId10177" Type="http://schemas.openxmlformats.org/officeDocument/2006/relationships/hyperlink" Target="https://www.daloopa.com/src/752132" TargetMode="External"/><Relationship Id="rId11228" Type="http://schemas.openxmlformats.org/officeDocument/2006/relationships/hyperlink" Target="https://www.daloopa.com/src/815146" TargetMode="External"/><Relationship Id="rId4857" Type="http://schemas.openxmlformats.org/officeDocument/2006/relationships/hyperlink" Target="https://www.daloopa.com/src/46662295" TargetMode="External"/><Relationship Id="rId14798" Type="http://schemas.openxmlformats.org/officeDocument/2006/relationships/hyperlink" Target="https://www.daloopa.com/src/38430608" TargetMode="External"/><Relationship Id="rId15849" Type="http://schemas.openxmlformats.org/officeDocument/2006/relationships/hyperlink" Target="https://www.daloopa.com/src/78965706" TargetMode="External"/><Relationship Id="rId17271" Type="http://schemas.openxmlformats.org/officeDocument/2006/relationships/hyperlink" Target="https://www.daloopa.com/src/102524752" TargetMode="External"/><Relationship Id="rId19720" Type="http://schemas.openxmlformats.org/officeDocument/2006/relationships/hyperlink" Target="https://www.daloopa.com/src/155380855" TargetMode="External"/><Relationship Id="rId3459" Type="http://schemas.openxmlformats.org/officeDocument/2006/relationships/hyperlink" Target="https://www.daloopa.com/src/762172" TargetMode="External"/><Relationship Id="rId5908" Type="http://schemas.openxmlformats.org/officeDocument/2006/relationships/hyperlink" Target="https://www.daloopa.com/src/2623046" TargetMode="External"/><Relationship Id="rId7330" Type="http://schemas.openxmlformats.org/officeDocument/2006/relationships/hyperlink" Target="https://www.daloopa.com/src/38508600" TargetMode="External"/><Relationship Id="rId18322" Type="http://schemas.openxmlformats.org/officeDocument/2006/relationships/hyperlink" Target="https://www.daloopa.com/src/87393427" TargetMode="External"/><Relationship Id="rId10311" Type="http://schemas.openxmlformats.org/officeDocument/2006/relationships/hyperlink" Target="https://www.daloopa.com/src/38429992" TargetMode="External"/><Relationship Id="rId13881" Type="http://schemas.openxmlformats.org/officeDocument/2006/relationships/hyperlink" Target="https://www.daloopa.com/src/67093586" TargetMode="External"/><Relationship Id="rId14932" Type="http://schemas.openxmlformats.org/officeDocument/2006/relationships/hyperlink" Target="https://www.daloopa.com/src/38422950" TargetMode="External"/><Relationship Id="rId3940" Type="http://schemas.openxmlformats.org/officeDocument/2006/relationships/hyperlink" Target="https://www.daloopa.com/src/32451395" TargetMode="External"/><Relationship Id="rId9155" Type="http://schemas.openxmlformats.org/officeDocument/2006/relationships/hyperlink" Target="https://www.daloopa.com/src/751390" TargetMode="External"/><Relationship Id="rId12483" Type="http://schemas.openxmlformats.org/officeDocument/2006/relationships/hyperlink" Target="https://marketplace.daloopa.com/text-fundamental?id=19689871&amp;value=-125&amp;id=19689806&amp;value=473&amp;id=19689662&amp;value=116&amp;id=19689596&amp;value=-202&amp;id=19689556&amp;value=565&amp;id=19689120&amp;value=914&amp;id=19688164&amp;value=-151&amp;id=46750806&amp;value=155&amp;id=67089472&amp;value=-6686&amp;" TargetMode="External"/><Relationship Id="rId13534" Type="http://schemas.openxmlformats.org/officeDocument/2006/relationships/hyperlink" Target="https://www.daloopa.com/document/23465099" TargetMode="External"/><Relationship Id="rId19096" Type="http://schemas.openxmlformats.org/officeDocument/2006/relationships/hyperlink" Target="https://www.daloopa.com/src/136726225" TargetMode="External"/><Relationship Id="rId861" Type="http://schemas.openxmlformats.org/officeDocument/2006/relationships/hyperlink" Target="https://www.daloopa.com/src/18437483" TargetMode="External"/><Relationship Id="rId1491" Type="http://schemas.openxmlformats.org/officeDocument/2006/relationships/hyperlink" Target="https://www.daloopa.com/src/38169637" TargetMode="External"/><Relationship Id="rId2542" Type="http://schemas.openxmlformats.org/officeDocument/2006/relationships/hyperlink" Target="https://www.daloopa.com/src/32451259" TargetMode="External"/><Relationship Id="rId11085" Type="http://schemas.openxmlformats.org/officeDocument/2006/relationships/hyperlink" Target="https://marketplace.daloopa.com/text-fundamental?id=752445&amp;value=44&amp;id=38167779&amp;value=153&amp;id=752145&amp;value=47&amp;id=751768&amp;value=48&amp;id=751506&amp;value=50&amp;id=751082&amp;value=61&amp;id=38167752&amp;value=206&amp;id=750593&amp;value=61&amp;id=750626&amp;value=62&amp;id=750276&amp;value=112&amp;id=749991&amp;value=84&amp;id=38167690&amp;value=319&amp;id=749714&amp;value=129&amp;id=749419&amp;value=125&amp;id=749152&amp;value=165&amp;id=748898&amp;value=156&amp;id=38167660&amp;value=575&amp;" TargetMode="External"/><Relationship Id="rId12136" Type="http://schemas.openxmlformats.org/officeDocument/2006/relationships/hyperlink" Target="https://www.daloopa.com/src/19677596" TargetMode="External"/><Relationship Id="rId16757" Type="http://schemas.openxmlformats.org/officeDocument/2006/relationships/hyperlink" Target="https://www.daloopa.com/src/87513195" TargetMode="External"/><Relationship Id="rId17808" Type="http://schemas.openxmlformats.org/officeDocument/2006/relationships/hyperlink" Target="https://www.daloopa.com/src/114156286" TargetMode="External"/><Relationship Id="rId514" Type="http://schemas.openxmlformats.org/officeDocument/2006/relationships/hyperlink" Target="https://www.daloopa.com/src/1340451" TargetMode="External"/><Relationship Id="rId1144" Type="http://schemas.openxmlformats.org/officeDocument/2006/relationships/hyperlink" Target="https://www.daloopa.com/src/46758862" TargetMode="External"/><Relationship Id="rId5765" Type="http://schemas.openxmlformats.org/officeDocument/2006/relationships/hyperlink" Target="https://www.daloopa.com/src/38465333" TargetMode="External"/><Relationship Id="rId6816" Type="http://schemas.openxmlformats.org/officeDocument/2006/relationships/hyperlink" Target="https://www.daloopa.com/src/801329" TargetMode="External"/><Relationship Id="rId15359" Type="http://schemas.openxmlformats.org/officeDocument/2006/relationships/hyperlink" Target="https://www.daloopa.com/src/38434108" TargetMode="External"/><Relationship Id="rId19230" Type="http://schemas.openxmlformats.org/officeDocument/2006/relationships/hyperlink" Target="https://www.daloopa.com/src/136869667" TargetMode="External"/><Relationship Id="rId4367" Type="http://schemas.openxmlformats.org/officeDocument/2006/relationships/hyperlink" Target="https://www.daloopa.com/src/763110" TargetMode="External"/><Relationship Id="rId5418" Type="http://schemas.openxmlformats.org/officeDocument/2006/relationships/hyperlink" Target="https://www.daloopa.com/src/32451665" TargetMode="External"/><Relationship Id="rId8988" Type="http://schemas.openxmlformats.org/officeDocument/2006/relationships/hyperlink" Target="https://www.daloopa.com/src/749639" TargetMode="External"/><Relationship Id="rId11969" Type="http://schemas.openxmlformats.org/officeDocument/2006/relationships/hyperlink" Target="https://www.daloopa.com/src/63184425" TargetMode="External"/><Relationship Id="rId15840" Type="http://schemas.openxmlformats.org/officeDocument/2006/relationships/hyperlink" Target="https://www.daloopa.com/src/78908063" TargetMode="External"/><Relationship Id="rId13391" Type="http://schemas.openxmlformats.org/officeDocument/2006/relationships/hyperlink" Target="https://www.daloopa.com/src/65311784" TargetMode="External"/><Relationship Id="rId14442" Type="http://schemas.openxmlformats.org/officeDocument/2006/relationships/hyperlink" Target="https://www.daloopa.com/src/45569811" TargetMode="External"/><Relationship Id="rId371" Type="http://schemas.openxmlformats.org/officeDocument/2006/relationships/hyperlink" Target="https://www.daloopa.com/src/67049180" TargetMode="External"/><Relationship Id="rId2052" Type="http://schemas.openxmlformats.org/officeDocument/2006/relationships/hyperlink" Target="https://www.daloopa.com/src/38171541" TargetMode="External"/><Relationship Id="rId3450" Type="http://schemas.openxmlformats.org/officeDocument/2006/relationships/hyperlink" Target="https://www.daloopa.com/src/810668" TargetMode="External"/><Relationship Id="rId4501" Type="http://schemas.openxmlformats.org/officeDocument/2006/relationships/hyperlink" Target="https://www.daloopa.com/src/67054497" TargetMode="External"/><Relationship Id="rId13044" Type="http://schemas.openxmlformats.org/officeDocument/2006/relationships/hyperlink" Target="https://www.daloopa.com/src/38442141" TargetMode="External"/><Relationship Id="rId17665" Type="http://schemas.openxmlformats.org/officeDocument/2006/relationships/hyperlink" Target="https://www.daloopa.com/src/107869295" TargetMode="External"/><Relationship Id="rId18716" Type="http://schemas.openxmlformats.org/officeDocument/2006/relationships/hyperlink" Target="https://www.daloopa.com/src/125257873" TargetMode="External"/><Relationship Id="rId3103" Type="http://schemas.openxmlformats.org/officeDocument/2006/relationships/hyperlink" Target="https://marketplace.daloopa.com/text-fundamental?id=768450&amp;value=0.64&amp;id=768320&amp;value=0.65&amp;id=768157&amp;value=0.65&amp;id=767995&amp;value=0.66&amp;id=767776&amp;value=0.66&amp;id=767631&amp;value=0.67&amp;id=767337&amp;value=0.67&amp;id=767144&amp;value=0.68&amp;" TargetMode="External"/><Relationship Id="rId6673" Type="http://schemas.openxmlformats.org/officeDocument/2006/relationships/hyperlink" Target="https://www.daloopa.com/src/800957" TargetMode="External"/><Relationship Id="rId7724" Type="http://schemas.openxmlformats.org/officeDocument/2006/relationships/hyperlink" Target="https://www.daloopa.com/src/800009" TargetMode="External"/><Relationship Id="rId10705" Type="http://schemas.openxmlformats.org/officeDocument/2006/relationships/hyperlink" Target="https://www.daloopa.com/src/38434250" TargetMode="External"/><Relationship Id="rId16267" Type="http://schemas.openxmlformats.org/officeDocument/2006/relationships/hyperlink" Target="https://www.daloopa.com/src/82323338" TargetMode="External"/><Relationship Id="rId17318" Type="http://schemas.openxmlformats.org/officeDocument/2006/relationships/hyperlink" Target="https://www.daloopa.com/src/102527598" TargetMode="External"/><Relationship Id="rId5275" Type="http://schemas.openxmlformats.org/officeDocument/2006/relationships/hyperlink" Target="https://www.daloopa.com/src/53638782" TargetMode="External"/><Relationship Id="rId6326" Type="http://schemas.openxmlformats.org/officeDocument/2006/relationships/hyperlink" Target="https://www.daloopa.com/src/7982469" TargetMode="External"/><Relationship Id="rId9896" Type="http://schemas.openxmlformats.org/officeDocument/2006/relationships/hyperlink" Target="https://www.daloopa.com/src/751454" TargetMode="External"/><Relationship Id="rId1885" Type="http://schemas.openxmlformats.org/officeDocument/2006/relationships/hyperlink" Target="https://www.daloopa.com/src/4744525" TargetMode="External"/><Relationship Id="rId2936" Type="http://schemas.openxmlformats.org/officeDocument/2006/relationships/hyperlink" Target="https://www.daloopa.com/src/768122" TargetMode="External"/><Relationship Id="rId8498" Type="http://schemas.openxmlformats.org/officeDocument/2006/relationships/hyperlink" Target="https://www.daloopa.com/src/32451168" TargetMode="External"/><Relationship Id="rId9549" Type="http://schemas.openxmlformats.org/officeDocument/2006/relationships/hyperlink" Target="https://www.daloopa.com/src/749092" TargetMode="External"/><Relationship Id="rId11479" Type="http://schemas.openxmlformats.org/officeDocument/2006/relationships/hyperlink" Target="https://www.daloopa.com/src/814899" TargetMode="External"/><Relationship Id="rId12877" Type="http://schemas.openxmlformats.org/officeDocument/2006/relationships/hyperlink" Target="https://www.daloopa.com/src/67090298" TargetMode="External"/><Relationship Id="rId13928" Type="http://schemas.openxmlformats.org/officeDocument/2006/relationships/hyperlink" Target="https://www.daloopa.com/src/67093591" TargetMode="External"/><Relationship Id="rId15350" Type="http://schemas.openxmlformats.org/officeDocument/2006/relationships/hyperlink" Target="https://www.daloopa.com/document/23465099" TargetMode="External"/><Relationship Id="rId908" Type="http://schemas.openxmlformats.org/officeDocument/2006/relationships/hyperlink" Target="https://marketplace.daloopa.com/text-fundamental?id=18436225&amp;value=1276&amp;id=45569602&amp;value=4522&amp;id=18436108&amp;value=5798&amp;id=18436025&amp;value=4263&amp;id=18435951&amp;value=4312&amp;id=18435914&amp;value=4248&amp;id=45569603&amp;value=4401&amp;id=18435851&amp;value=17224&amp;id=18435675&amp;value=4307&amp;id=18435589&amp;value=4330&amp;id=18435516&amp;value=4192&amp;id=45569604&amp;value=4363&amp;id=18435427&amp;value=17192&amp;id=18435281&amp;value=4640&amp;id=18435231&amp;value=3774&amp;id=18435149&amp;value=3788&amp;id=45569605&amp;value=4025&amp;id=18433846&amp;value=16227&amp;id=21047671&amp;value=3920&amp;id=32487246&amp;value=4198&amp;id=38461569&amp;value=4269&amp;id=46758857&amp;value=4688&amp;id=46750381&amp;value=17075&amp;id=53700524&amp;value=4591&amp;id=58884792&amp;value=4721&amp;id=63184244&amp;value=4694&amp;id=67095204&amp;value=4957&amp;id=67086561&amp;value=18963&amp;" TargetMode="External"/><Relationship Id="rId1538" Type="http://schemas.openxmlformats.org/officeDocument/2006/relationships/hyperlink" Target="https://www.daloopa.com/src/46664844" TargetMode="External"/><Relationship Id="rId15003" Type="http://schemas.openxmlformats.org/officeDocument/2006/relationships/hyperlink" Target="https://www.daloopa.com/src/38424719" TargetMode="External"/><Relationship Id="rId16401" Type="http://schemas.openxmlformats.org/officeDocument/2006/relationships/hyperlink" Target="https://www.daloopa.com/src/88395621" TargetMode="External"/><Relationship Id="rId19971" Type="http://schemas.openxmlformats.org/officeDocument/2006/relationships/hyperlink" Target="https://www.daloopa.com/src/155380911" TargetMode="External"/><Relationship Id="rId4011" Type="http://schemas.openxmlformats.org/officeDocument/2006/relationships/hyperlink" Target="https://www.daloopa.com/document/204883" TargetMode="External"/><Relationship Id="rId11960" Type="http://schemas.openxmlformats.org/officeDocument/2006/relationships/hyperlink" Target="https://www.daloopa.com/src/19673710" TargetMode="External"/><Relationship Id="rId18573" Type="http://schemas.openxmlformats.org/officeDocument/2006/relationships/hyperlink" Target="https://www.daloopa.com/src/114296537" TargetMode="External"/><Relationship Id="rId19624" Type="http://schemas.openxmlformats.org/officeDocument/2006/relationships/hyperlink" Target="https://www.daloopa.com/src/145409574" TargetMode="External"/><Relationship Id="rId6183" Type="http://schemas.openxmlformats.org/officeDocument/2006/relationships/hyperlink" Target="https://www.daloopa.com/src/38157487" TargetMode="External"/><Relationship Id="rId7234" Type="http://schemas.openxmlformats.org/officeDocument/2006/relationships/hyperlink" Target="https://www.daloopa.com/src/1096688" TargetMode="External"/><Relationship Id="rId7581" Type="http://schemas.openxmlformats.org/officeDocument/2006/relationships/hyperlink" Target="https://www.daloopa.com/src/754163" TargetMode="External"/><Relationship Id="rId8632" Type="http://schemas.openxmlformats.org/officeDocument/2006/relationships/hyperlink" Target="https://www.daloopa.com/src/767975" TargetMode="External"/><Relationship Id="rId10562" Type="http://schemas.openxmlformats.org/officeDocument/2006/relationships/hyperlink" Target="https://www.daloopa.com/src/38433561" TargetMode="External"/><Relationship Id="rId11613" Type="http://schemas.openxmlformats.org/officeDocument/2006/relationships/hyperlink" Target="https://www.daloopa.com/src/815008" TargetMode="External"/><Relationship Id="rId17175" Type="http://schemas.openxmlformats.org/officeDocument/2006/relationships/hyperlink" Target="https://www.daloopa.com/src/102513224" TargetMode="External"/><Relationship Id="rId18226" Type="http://schemas.openxmlformats.org/officeDocument/2006/relationships/hyperlink" Target="https://www.daloopa.com/src/87423365" TargetMode="External"/><Relationship Id="rId10215" Type="http://schemas.openxmlformats.org/officeDocument/2006/relationships/hyperlink" Target="https://marketplace.daloopa.com/text-fundamental?id=65763007&amp;value=20522&amp;id=2752216&amp;value=16676&amp;id=2752195&amp;value=19823&amp;id=2752191&amp;value=20425&amp;id=2752297&amp;value=31750&amp;id=2752187&amp;value=23115&amp;id=2752183&amp;value=22616&amp;id=2752179&amp;value=23255&amp;id=2751129&amp;value=36092&amp;id=4797907&amp;value=27201&amp;id=7982445&amp;value=37466&amp;id=10353508&amp;value=29930&amp;id=14826485&amp;value=42122&amp;id=21047261&amp;value=33834&amp;id=32488422&amp;value=40380&amp;id=38461410&amp;value=29944&amp;id=46750149&amp;value=36220&amp;id=53700436&amp;value=36393&amp;id=58884568&amp;value=37478&amp;id=63184201&amp;value=34947&amp;id=67086440&amp;value=53888&amp;" TargetMode="External"/><Relationship Id="rId13785" Type="http://schemas.openxmlformats.org/officeDocument/2006/relationships/hyperlink" Target="https://www.daloopa.com/src/65313693" TargetMode="External"/><Relationship Id="rId14836" Type="http://schemas.openxmlformats.org/officeDocument/2006/relationships/hyperlink" Target="https://www.daloopa.com/src/38429564" TargetMode="External"/><Relationship Id="rId2793" Type="http://schemas.openxmlformats.org/officeDocument/2006/relationships/hyperlink" Target="https://www.daloopa.com/src/767232" TargetMode="External"/><Relationship Id="rId3844" Type="http://schemas.openxmlformats.org/officeDocument/2006/relationships/hyperlink" Target="https://www.daloopa.com/src/14718973" TargetMode="External"/><Relationship Id="rId12387" Type="http://schemas.openxmlformats.org/officeDocument/2006/relationships/hyperlink" Target="https://www.daloopa.com/src/67089426" TargetMode="External"/><Relationship Id="rId13438" Type="http://schemas.openxmlformats.org/officeDocument/2006/relationships/hyperlink" Target="https://www.daloopa.com/src/65312588" TargetMode="External"/><Relationship Id="rId765" Type="http://schemas.openxmlformats.org/officeDocument/2006/relationships/hyperlink" Target="https://www.daloopa.com/src/58838233" TargetMode="External"/><Relationship Id="rId1395" Type="http://schemas.openxmlformats.org/officeDocument/2006/relationships/hyperlink" Target="https://www.daloopa.com/src/765721" TargetMode="External"/><Relationship Id="rId2446" Type="http://schemas.openxmlformats.org/officeDocument/2006/relationships/hyperlink" Target="https://www.daloopa.com/src/761929" TargetMode="External"/><Relationship Id="rId9059" Type="http://schemas.openxmlformats.org/officeDocument/2006/relationships/hyperlink" Target="https://www.daloopa.com/src/67046835" TargetMode="External"/><Relationship Id="rId19481" Type="http://schemas.openxmlformats.org/officeDocument/2006/relationships/hyperlink" Target="https://www.daloopa.com/src/145278856" TargetMode="External"/><Relationship Id="rId418" Type="http://schemas.openxmlformats.org/officeDocument/2006/relationships/hyperlink" Target="https://www.daloopa.com/src/18492645" TargetMode="External"/><Relationship Id="rId1048" Type="http://schemas.openxmlformats.org/officeDocument/2006/relationships/hyperlink" Target="https://www.daloopa.com/src/18436112" TargetMode="External"/><Relationship Id="rId5669" Type="http://schemas.openxmlformats.org/officeDocument/2006/relationships/hyperlink" Target="https://www.daloopa.com/src/14825360" TargetMode="External"/><Relationship Id="rId9540" Type="http://schemas.openxmlformats.org/officeDocument/2006/relationships/hyperlink" Target="https://www.daloopa.com/src/751698" TargetMode="External"/><Relationship Id="rId18083" Type="http://schemas.openxmlformats.org/officeDocument/2006/relationships/hyperlink" Target="https://www.daloopa.com/src/114287506" TargetMode="External"/><Relationship Id="rId19134" Type="http://schemas.openxmlformats.org/officeDocument/2006/relationships/hyperlink" Target="https://www.daloopa.com/src/136732958" TargetMode="External"/><Relationship Id="rId7091" Type="http://schemas.openxmlformats.org/officeDocument/2006/relationships/hyperlink" Target="https://www.daloopa.com/src/46662378" TargetMode="External"/><Relationship Id="rId8142" Type="http://schemas.openxmlformats.org/officeDocument/2006/relationships/hyperlink" Target="https://www.daloopa.com/src/800235" TargetMode="External"/><Relationship Id="rId10072" Type="http://schemas.openxmlformats.org/officeDocument/2006/relationships/hyperlink" Target="https://www.daloopa.com/src/752441" TargetMode="External"/><Relationship Id="rId11470" Type="http://schemas.openxmlformats.org/officeDocument/2006/relationships/hyperlink" Target="https://www.daloopa.com/src/815039" TargetMode="External"/><Relationship Id="rId12521" Type="http://schemas.openxmlformats.org/officeDocument/2006/relationships/hyperlink" Target="https://www.daloopa.com/src/67089473" TargetMode="External"/><Relationship Id="rId11123" Type="http://schemas.openxmlformats.org/officeDocument/2006/relationships/hyperlink" Target="https://www.daloopa.com/src/814999" TargetMode="External"/><Relationship Id="rId14693" Type="http://schemas.openxmlformats.org/officeDocument/2006/relationships/hyperlink" Target="https://www.daloopa.com/src/38402714" TargetMode="External"/><Relationship Id="rId15744" Type="http://schemas.openxmlformats.org/officeDocument/2006/relationships/hyperlink" Target="https://www.daloopa.com/src/78961631" TargetMode="External"/><Relationship Id="rId4752" Type="http://schemas.openxmlformats.org/officeDocument/2006/relationships/hyperlink" Target="https://www.daloopa.com/src/768395" TargetMode="External"/><Relationship Id="rId5803" Type="http://schemas.openxmlformats.org/officeDocument/2006/relationships/hyperlink" Target="https://www.daloopa.com/src/1340303" TargetMode="External"/><Relationship Id="rId13295" Type="http://schemas.openxmlformats.org/officeDocument/2006/relationships/hyperlink" Target="https://www.daloopa.com/src/38276568" TargetMode="External"/><Relationship Id="rId14346" Type="http://schemas.openxmlformats.org/officeDocument/2006/relationships/hyperlink" Target="https://www.daloopa.com/src/45569821" TargetMode="External"/><Relationship Id="rId18967" Type="http://schemas.openxmlformats.org/officeDocument/2006/relationships/hyperlink" Target="https://www.daloopa.com/src/136738797" TargetMode="External"/><Relationship Id="rId3354" Type="http://schemas.openxmlformats.org/officeDocument/2006/relationships/hyperlink" Target="https://www.daloopa.com/src/7982398" TargetMode="External"/><Relationship Id="rId4405" Type="http://schemas.openxmlformats.org/officeDocument/2006/relationships/hyperlink" Target="https://www.daloopa.com/src/810900" TargetMode="External"/><Relationship Id="rId7975" Type="http://schemas.openxmlformats.org/officeDocument/2006/relationships/hyperlink" Target="https://www.daloopa.com/document/23463551" TargetMode="External"/><Relationship Id="rId17569" Type="http://schemas.openxmlformats.org/officeDocument/2006/relationships/hyperlink" Target="https://www.daloopa.com/src/107863647" TargetMode="External"/><Relationship Id="rId275" Type="http://schemas.openxmlformats.org/officeDocument/2006/relationships/hyperlink" Target="https://www.daloopa.com/src/10335271" TargetMode="External"/><Relationship Id="rId3007" Type="http://schemas.openxmlformats.org/officeDocument/2006/relationships/hyperlink" Target="https://www.daloopa.com/src/765473" TargetMode="External"/><Relationship Id="rId6577" Type="http://schemas.openxmlformats.org/officeDocument/2006/relationships/hyperlink" Target="https://www.daloopa.com/src/800784" TargetMode="External"/><Relationship Id="rId7628" Type="http://schemas.openxmlformats.org/officeDocument/2006/relationships/hyperlink" Target="https://www.daloopa.com/src/750707" TargetMode="External"/><Relationship Id="rId10956" Type="http://schemas.openxmlformats.org/officeDocument/2006/relationships/hyperlink" Target="https://www.daloopa.com/src/2623455" TargetMode="External"/><Relationship Id="rId5179" Type="http://schemas.openxmlformats.org/officeDocument/2006/relationships/hyperlink" Target="https://www.daloopa.com/src/815307" TargetMode="External"/><Relationship Id="rId9050" Type="http://schemas.openxmlformats.org/officeDocument/2006/relationships/hyperlink" Target="https://www.daloopa.com/src/10333655" TargetMode="External"/><Relationship Id="rId10609" Type="http://schemas.openxmlformats.org/officeDocument/2006/relationships/hyperlink" Target="https://www.daloopa.com/src/38433040" TargetMode="External"/><Relationship Id="rId12031" Type="http://schemas.openxmlformats.org/officeDocument/2006/relationships/hyperlink" Target="https://www.daloopa.com/src/19679010" TargetMode="External"/><Relationship Id="rId16652" Type="http://schemas.openxmlformats.org/officeDocument/2006/relationships/hyperlink" Target="https://www.daloopa.com/src/87505632" TargetMode="External"/><Relationship Id="rId17703" Type="http://schemas.openxmlformats.org/officeDocument/2006/relationships/hyperlink" Target="https://www.daloopa.com/src/107918710" TargetMode="External"/><Relationship Id="rId1789" Type="http://schemas.openxmlformats.org/officeDocument/2006/relationships/hyperlink" Target="https://www.daloopa.com/src/795341" TargetMode="External"/><Relationship Id="rId4262" Type="http://schemas.openxmlformats.org/officeDocument/2006/relationships/hyperlink" Target="https://www.daloopa.com/src/762241" TargetMode="External"/><Relationship Id="rId5660" Type="http://schemas.openxmlformats.org/officeDocument/2006/relationships/hyperlink" Target="https://www.daloopa.com/document/23465099" TargetMode="External"/><Relationship Id="rId6711" Type="http://schemas.openxmlformats.org/officeDocument/2006/relationships/hyperlink" Target="https://www.daloopa.com/src/801163" TargetMode="External"/><Relationship Id="rId15254" Type="http://schemas.openxmlformats.org/officeDocument/2006/relationships/hyperlink" Target="https://www.daloopa.com/src/38432775" TargetMode="External"/><Relationship Id="rId16305" Type="http://schemas.openxmlformats.org/officeDocument/2006/relationships/hyperlink" Target="https://www.daloopa.com/src/82364391" TargetMode="External"/><Relationship Id="rId19875" Type="http://schemas.openxmlformats.org/officeDocument/2006/relationships/hyperlink" Target="https://www.daloopa.com/src/155506726" TargetMode="External"/><Relationship Id="rId5313" Type="http://schemas.openxmlformats.org/officeDocument/2006/relationships/hyperlink" Target="https://www.daloopa.com/src/815340" TargetMode="External"/><Relationship Id="rId8883" Type="http://schemas.openxmlformats.org/officeDocument/2006/relationships/hyperlink" Target="https://www.daloopa.com/src/14719095" TargetMode="External"/><Relationship Id="rId9934" Type="http://schemas.openxmlformats.org/officeDocument/2006/relationships/hyperlink" Target="https://www.daloopa.com/src/751455" TargetMode="External"/><Relationship Id="rId11864" Type="http://schemas.openxmlformats.org/officeDocument/2006/relationships/hyperlink" Target="https://www.daloopa.com/src/38460946" TargetMode="External"/><Relationship Id="rId12915" Type="http://schemas.openxmlformats.org/officeDocument/2006/relationships/hyperlink" Target="https://www.daloopa.com/src/38440451" TargetMode="External"/><Relationship Id="rId18477" Type="http://schemas.openxmlformats.org/officeDocument/2006/relationships/hyperlink" Target="https://www.daloopa.com/src/114146153" TargetMode="External"/><Relationship Id="rId19528" Type="http://schemas.openxmlformats.org/officeDocument/2006/relationships/hyperlink" Target="https://www.daloopa.com/src/145264483" TargetMode="External"/><Relationship Id="rId1923" Type="http://schemas.openxmlformats.org/officeDocument/2006/relationships/hyperlink" Target="https://www.daloopa.com/src/795136" TargetMode="External"/><Relationship Id="rId7485" Type="http://schemas.openxmlformats.org/officeDocument/2006/relationships/hyperlink" Target="https://www.daloopa.com/src/752687" TargetMode="External"/><Relationship Id="rId8536" Type="http://schemas.openxmlformats.org/officeDocument/2006/relationships/hyperlink" Target="https://www.daloopa.com/src/802799" TargetMode="External"/><Relationship Id="rId10466" Type="http://schemas.openxmlformats.org/officeDocument/2006/relationships/hyperlink" Target="https://www.daloopa.com/src/38974311" TargetMode="External"/><Relationship Id="rId11517" Type="http://schemas.openxmlformats.org/officeDocument/2006/relationships/hyperlink" Target="https://www.daloopa.com/src/814970" TargetMode="External"/><Relationship Id="rId17079" Type="http://schemas.openxmlformats.org/officeDocument/2006/relationships/hyperlink" Target="https://www.daloopa.com/src/95235208" TargetMode="External"/><Relationship Id="rId6087" Type="http://schemas.openxmlformats.org/officeDocument/2006/relationships/hyperlink" Target="https://marketplace.daloopa.com/text-fundamental?id=801191&amp;value=1383&amp;id=801172&amp;value=1586&amp;id=801153&amp;value=1734&amp;id=801134&amp;value=1862&amp;id=38157938&amp;value=6565&amp;id=810496&amp;value=1991&amp;id=801097&amp;value=2226&amp;id=801078&amp;value=2423&amp;id=801059&amp;value=2635&amp;id=38157739&amp;value=9275&amp;id=801040&amp;value=2754&amp;id=801022&amp;value=3020&amp;id=801003&amp;value=3197&amp;id=800984&amp;value=3571&amp;id=38157479&amp;value=12540&amp;id=800965&amp;value=3526&amp;id=800946&amp;value=3880&amp;id=800927&amp;value=4135&amp;id=800908&amp;value=4545&amp;id=38156979&amp;value=16085&amp;id=800890&amp;value=4813&amp;id=800871&amp;value=5549&amp;id=800852&amp;value=5944&amp;id=800815&amp;value=6314&amp;id=38156737&amp;value=22620&amp;id=800795&amp;value=6759&amp;id=800775&amp;value=7247&amp;id=800754&amp;value=7162&amp;id=800733&amp;value=7669&amp;id=38155780&amp;value=28837&amp;id=800711&amp;value=7927&amp;id=800668&amp;value=9065&amp;id=1340309&amp;value=9200&amp;id=2623049&amp;value=9740&amp;id=38155607&amp;value=35931&amp;id=4744380&amp;value=9325&amp;id=7982464&amp;value=10388&amp;id=10333484&amp;value=10976&amp;id=14718902&amp;value=12049&amp;id=14718921&amp;value=42740&amp;id=20995914&amp;value=12488&amp;id=32451025&amp;value=13871&amp;id=38383783&amp;value=14380&amp;id=46660909&amp;value=15313&amp;id=46664716&amp;value=56052&amp;id=53637806&amp;value=14842&amp;id=58837657&amp;value=18072&amp;id=63129641&amp;value=19485&amp;id=67045699&amp;value=20814&amp;id=67051536&amp;value=73213&amp;" TargetMode="External"/><Relationship Id="rId7138" Type="http://schemas.openxmlformats.org/officeDocument/2006/relationships/hyperlink" Target="https://www.daloopa.com/src/10335554" TargetMode="External"/><Relationship Id="rId10119" Type="http://schemas.openxmlformats.org/officeDocument/2006/relationships/hyperlink" Target="https://www.daloopa.com/src/753405" TargetMode="External"/><Relationship Id="rId13689" Type="http://schemas.openxmlformats.org/officeDocument/2006/relationships/hyperlink" Target="https://www.daloopa.com/src/65313293" TargetMode="External"/><Relationship Id="rId17560" Type="http://schemas.openxmlformats.org/officeDocument/2006/relationships/hyperlink" Target="https://www.daloopa.com/src/107875606" TargetMode="External"/><Relationship Id="rId2697" Type="http://schemas.openxmlformats.org/officeDocument/2006/relationships/hyperlink" Target="https://www.daloopa.com/src/20177072" TargetMode="External"/><Relationship Id="rId3748" Type="http://schemas.openxmlformats.org/officeDocument/2006/relationships/hyperlink" Target="https://www.daloopa.com/src/10334341" TargetMode="External"/><Relationship Id="rId16162" Type="http://schemas.openxmlformats.org/officeDocument/2006/relationships/hyperlink" Target="https://www.daloopa.com/src/82318248" TargetMode="External"/><Relationship Id="rId17213" Type="http://schemas.openxmlformats.org/officeDocument/2006/relationships/hyperlink" Target="https://www.daloopa.com/src/102523351" TargetMode="External"/><Relationship Id="rId18611" Type="http://schemas.openxmlformats.org/officeDocument/2006/relationships/hyperlink" Target="https://www.daloopa.com/src/67051543" TargetMode="External"/><Relationship Id="rId669" Type="http://schemas.openxmlformats.org/officeDocument/2006/relationships/hyperlink" Target="https://www.daloopa.com/src/762478" TargetMode="External"/><Relationship Id="rId1299" Type="http://schemas.openxmlformats.org/officeDocument/2006/relationships/hyperlink" Target="https://www.daloopa.com/src/762637" TargetMode="External"/><Relationship Id="rId5170" Type="http://schemas.openxmlformats.org/officeDocument/2006/relationships/hyperlink" Target="https://www.daloopa.com/src/815442" TargetMode="External"/><Relationship Id="rId6221" Type="http://schemas.openxmlformats.org/officeDocument/2006/relationships/hyperlink" Target="https://www.daloopa.com/src/4744383" TargetMode="External"/><Relationship Id="rId10600" Type="http://schemas.openxmlformats.org/officeDocument/2006/relationships/hyperlink" Target="https://www.daloopa.com/src/38433762" TargetMode="External"/><Relationship Id="rId8393" Type="http://schemas.openxmlformats.org/officeDocument/2006/relationships/hyperlink" Target="https://www.daloopa.com/src/20995167" TargetMode="External"/><Relationship Id="rId9444" Type="http://schemas.openxmlformats.org/officeDocument/2006/relationships/hyperlink" Target="https://www.daloopa.com/src/749657" TargetMode="External"/><Relationship Id="rId9791" Type="http://schemas.openxmlformats.org/officeDocument/2006/relationships/hyperlink" Target="https://www.daloopa.com/src/748272" TargetMode="External"/><Relationship Id="rId12772" Type="http://schemas.openxmlformats.org/officeDocument/2006/relationships/hyperlink" Target="https://www.daloopa.com/src/38439457" TargetMode="External"/><Relationship Id="rId13823" Type="http://schemas.openxmlformats.org/officeDocument/2006/relationships/hyperlink" Target="https://www.daloopa.com/src/67090553" TargetMode="External"/><Relationship Id="rId19385" Type="http://schemas.openxmlformats.org/officeDocument/2006/relationships/hyperlink" Target="https://www.daloopa.com/src/145270824" TargetMode="External"/><Relationship Id="rId1780" Type="http://schemas.openxmlformats.org/officeDocument/2006/relationships/hyperlink" Target="https://www.daloopa.com/src/795133" TargetMode="External"/><Relationship Id="rId2831" Type="http://schemas.openxmlformats.org/officeDocument/2006/relationships/hyperlink" Target="https://www.daloopa.com/src/766742" TargetMode="External"/><Relationship Id="rId8046" Type="http://schemas.openxmlformats.org/officeDocument/2006/relationships/hyperlink" Target="https://www.daloopa.com/src/749282" TargetMode="External"/><Relationship Id="rId11374" Type="http://schemas.openxmlformats.org/officeDocument/2006/relationships/hyperlink" Target="https://www.daloopa.com/src/815192" TargetMode="External"/><Relationship Id="rId12425" Type="http://schemas.openxmlformats.org/officeDocument/2006/relationships/hyperlink" Target="https://www.daloopa.com/src/46750755" TargetMode="External"/><Relationship Id="rId15995" Type="http://schemas.openxmlformats.org/officeDocument/2006/relationships/hyperlink" Target="https://www.daloopa.com/src/78962224" TargetMode="External"/><Relationship Id="rId19038" Type="http://schemas.openxmlformats.org/officeDocument/2006/relationships/hyperlink" Target="https://www.daloopa.com/src/136730226" TargetMode="External"/><Relationship Id="rId803" Type="http://schemas.openxmlformats.org/officeDocument/2006/relationships/hyperlink" Target="https://www.daloopa.com/src/46664277" TargetMode="External"/><Relationship Id="rId1433" Type="http://schemas.openxmlformats.org/officeDocument/2006/relationships/hyperlink" Target="https://marketplace.daloopa.com/text-fundamental?id=765722&amp;value=20&amp;id=765486&amp;value=88&amp;id=764728&amp;value=-332&amp;id=764006&amp;value=-254&amp;id=38169634&amp;value=-477&amp;" TargetMode="External"/><Relationship Id="rId11027" Type="http://schemas.openxmlformats.org/officeDocument/2006/relationships/hyperlink" Target="https://www.daloopa.com/src/58837897" TargetMode="External"/><Relationship Id="rId14597" Type="http://schemas.openxmlformats.org/officeDocument/2006/relationships/hyperlink" Target="https://www.daloopa.com/src/38422111" TargetMode="External"/><Relationship Id="rId15648" Type="http://schemas.openxmlformats.org/officeDocument/2006/relationships/hyperlink" Target="https://www.daloopa.com/src/72287052" TargetMode="External"/><Relationship Id="rId4656" Type="http://schemas.openxmlformats.org/officeDocument/2006/relationships/hyperlink" Target="https://www.daloopa.com/document/204924" TargetMode="External"/><Relationship Id="rId5707" Type="http://schemas.openxmlformats.org/officeDocument/2006/relationships/hyperlink" Target="https://www.daloopa.com/src/19659516" TargetMode="External"/><Relationship Id="rId13199" Type="http://schemas.openxmlformats.org/officeDocument/2006/relationships/hyperlink" Target="https://www.daloopa.com/src/38437981" TargetMode="External"/><Relationship Id="rId17070" Type="http://schemas.openxmlformats.org/officeDocument/2006/relationships/hyperlink" Target="https://www.daloopa.com/src/95202505" TargetMode="External"/><Relationship Id="rId18121" Type="http://schemas.openxmlformats.org/officeDocument/2006/relationships/hyperlink" Target="https://www.daloopa.com/src/114279605" TargetMode="External"/><Relationship Id="rId3258" Type="http://schemas.openxmlformats.org/officeDocument/2006/relationships/hyperlink" Target="https://www.daloopa.com/src/768215" TargetMode="External"/><Relationship Id="rId4309" Type="http://schemas.openxmlformats.org/officeDocument/2006/relationships/hyperlink" Target="https://www.daloopa.com/src/58838186" TargetMode="External"/><Relationship Id="rId7879" Type="http://schemas.openxmlformats.org/officeDocument/2006/relationships/hyperlink" Target="https://www.daloopa.com/src/753066" TargetMode="External"/><Relationship Id="rId10110" Type="http://schemas.openxmlformats.org/officeDocument/2006/relationships/hyperlink" Target="https://www.daloopa.com/src/67052060" TargetMode="External"/><Relationship Id="rId20068" Type="http://schemas.openxmlformats.org/officeDocument/2006/relationships/hyperlink" Target="https://www.daloopa.com/src/155405743" TargetMode="External"/><Relationship Id="rId179" Type="http://schemas.openxmlformats.org/officeDocument/2006/relationships/hyperlink" Target="https://www.daloopa.com/src/803052" TargetMode="External"/><Relationship Id="rId12282" Type="http://schemas.openxmlformats.org/officeDocument/2006/relationships/hyperlink" Target="https://www.daloopa.com/src/19675649" TargetMode="External"/><Relationship Id="rId13680" Type="http://schemas.openxmlformats.org/officeDocument/2006/relationships/hyperlink" Target="https://www.daloopa.com/src/65313451" TargetMode="External"/><Relationship Id="rId14731" Type="http://schemas.openxmlformats.org/officeDocument/2006/relationships/hyperlink" Target="https://www.daloopa.com/src/38422632" TargetMode="External"/><Relationship Id="rId660" Type="http://schemas.openxmlformats.org/officeDocument/2006/relationships/hyperlink" Target="https://www.daloopa.com/src/38207935" TargetMode="External"/><Relationship Id="rId1290" Type="http://schemas.openxmlformats.org/officeDocument/2006/relationships/hyperlink" Target="https://www.daloopa.com/src/765880" TargetMode="External"/><Relationship Id="rId2341" Type="http://schemas.openxmlformats.org/officeDocument/2006/relationships/hyperlink" Target="https://www.daloopa.com/src/765509" TargetMode="External"/><Relationship Id="rId13333" Type="http://schemas.openxmlformats.org/officeDocument/2006/relationships/hyperlink" Target="https://www.daloopa.com/src/46751010" TargetMode="External"/><Relationship Id="rId17954" Type="http://schemas.openxmlformats.org/officeDocument/2006/relationships/hyperlink" Target="https://www.daloopa.com/src/114161105" TargetMode="External"/><Relationship Id="rId313" Type="http://schemas.openxmlformats.org/officeDocument/2006/relationships/hyperlink" Target="https://www.daloopa.com/src/803213" TargetMode="External"/><Relationship Id="rId6962" Type="http://schemas.openxmlformats.org/officeDocument/2006/relationships/hyperlink" Target="https://www.daloopa.com/src/38159283" TargetMode="External"/><Relationship Id="rId16556" Type="http://schemas.openxmlformats.org/officeDocument/2006/relationships/hyperlink" Target="https://www.daloopa.com/src/87385824" TargetMode="External"/><Relationship Id="rId17607" Type="http://schemas.openxmlformats.org/officeDocument/2006/relationships/hyperlink" Target="https://www.daloopa.com/src/107860273" TargetMode="External"/><Relationship Id="rId5564" Type="http://schemas.openxmlformats.org/officeDocument/2006/relationships/hyperlink" Target="https://www.daloopa.com/src/1033670" TargetMode="External"/><Relationship Id="rId6615" Type="http://schemas.openxmlformats.org/officeDocument/2006/relationships/hyperlink" Target="https://www.daloopa.com/src/801069" TargetMode="External"/><Relationship Id="rId15158" Type="http://schemas.openxmlformats.org/officeDocument/2006/relationships/hyperlink" Target="https://www.daloopa.com/src/38429683" TargetMode="External"/><Relationship Id="rId16209" Type="http://schemas.openxmlformats.org/officeDocument/2006/relationships/hyperlink" Target="https://www.daloopa.com/src/82320539" TargetMode="External"/><Relationship Id="rId19779" Type="http://schemas.openxmlformats.org/officeDocument/2006/relationships/hyperlink" Target="https://www.daloopa.com/src/155380680" TargetMode="External"/><Relationship Id="rId4166" Type="http://schemas.openxmlformats.org/officeDocument/2006/relationships/hyperlink" Target="https://www.daloopa.com/src/762566" TargetMode="External"/><Relationship Id="rId5217" Type="http://schemas.openxmlformats.org/officeDocument/2006/relationships/hyperlink" Target="https://www.daloopa.com/src/815368" TargetMode="External"/><Relationship Id="rId8787" Type="http://schemas.openxmlformats.org/officeDocument/2006/relationships/hyperlink" Target="https://www.daloopa.com/src/67046833" TargetMode="External"/><Relationship Id="rId9838" Type="http://schemas.openxmlformats.org/officeDocument/2006/relationships/hyperlink" Target="https://www.daloopa.com/src/7981895" TargetMode="External"/><Relationship Id="rId11768" Type="http://schemas.openxmlformats.org/officeDocument/2006/relationships/hyperlink" Target="https://www.daloopa.com/src/67088484" TargetMode="External"/><Relationship Id="rId1827" Type="http://schemas.openxmlformats.org/officeDocument/2006/relationships/hyperlink" Target="https://www.daloopa.com/src/794935" TargetMode="External"/><Relationship Id="rId7389" Type="http://schemas.openxmlformats.org/officeDocument/2006/relationships/hyperlink" Target="https://www.daloopa.com/src/750345" TargetMode="External"/><Relationship Id="rId12819" Type="http://schemas.openxmlformats.org/officeDocument/2006/relationships/hyperlink" Target="https://www.daloopa.com/src/38440449" TargetMode="External"/><Relationship Id="rId13190" Type="http://schemas.openxmlformats.org/officeDocument/2006/relationships/hyperlink" Target="https://www.daloopa.com/src/38435202" TargetMode="External"/><Relationship Id="rId14241" Type="http://schemas.openxmlformats.org/officeDocument/2006/relationships/hyperlink" Target="https://www.daloopa.com/src/19606577" TargetMode="External"/><Relationship Id="rId3999" Type="http://schemas.openxmlformats.org/officeDocument/2006/relationships/hyperlink" Target="https://www.daloopa.com/src/766649" TargetMode="External"/><Relationship Id="rId4300" Type="http://schemas.openxmlformats.org/officeDocument/2006/relationships/hyperlink" Target="https://www.daloopa.com/src/4744565" TargetMode="External"/><Relationship Id="rId18862" Type="http://schemas.openxmlformats.org/officeDocument/2006/relationships/hyperlink" Target="https://www.daloopa.com/src/125277078" TargetMode="External"/><Relationship Id="rId19913" Type="http://schemas.openxmlformats.org/officeDocument/2006/relationships/hyperlink" Target="https://www.daloopa.com/src/155405811" TargetMode="External"/><Relationship Id="rId170" Type="http://schemas.openxmlformats.org/officeDocument/2006/relationships/hyperlink" Target="https://www.daloopa.com/src/803028" TargetMode="External"/><Relationship Id="rId6472" Type="http://schemas.openxmlformats.org/officeDocument/2006/relationships/hyperlink" Target="https://www.daloopa.com/src/800802" TargetMode="External"/><Relationship Id="rId7523" Type="http://schemas.openxmlformats.org/officeDocument/2006/relationships/hyperlink" Target="https://www.daloopa.com/src/14718765" TargetMode="External"/><Relationship Id="rId7870" Type="http://schemas.openxmlformats.org/officeDocument/2006/relationships/hyperlink" Target="https://marketplace.daloopa.com/text-fundamental?id=754236&amp;value=8916&amp;id=754170&amp;value=8990&amp;id=753968&amp;value=10037&amp;id=753786&amp;value=15133&amp;id=753763&amp;value=10590&amp;id=753492&amp;value=10457&amp;id=753349&amp;value=11811&amp;id=753066&amp;value=16459&amp;id=752891&amp;value=11917&amp;id=752700&amp;value=12391&amp;id=752532&amp;value=14437&amp;id=752343&amp;value=20397&amp;id=752026&amp;value=14990&amp;id=751591&amp;value=16123&amp;id=751321&amp;value=18801&amp;id=750712&amp;value=25309&amp;id=750494&amp;value=18891&amp;id=750369&amp;value=21439&amp;id=750149&amp;value=26075&amp;id=749830&amp;value=34616&amp;id=749584&amp;value=25172&amp;id=749280&amp;value=27657&amp;id=749036&amp;value=30904&amp;id=748776&amp;value=38192&amp;id=748545&amp;value=31809&amp;id=748186&amp;value=36063&amp;id=1340332&amp;value=35794&amp;id=2623295&amp;value=47183&amp;id=4744421&amp;value=40056&amp;id=7981751&amp;value=51036&amp;id=10333601&amp;value=58334&amp;id=14718768&amp;value=72539&amp;id=20995119&amp;value=63926&amp;id=32451080&amp;value=66090&amp;id=38383800&amp;value=71474&amp;id=46660976&amp;value=78664&amp;id=53637931&amp;value=68547&amp;id=58837734&amp;value=71219&amp;id=63130480&amp;value=67760&amp;id=67046773&amp;value=79600&amp;" TargetMode="External"/><Relationship Id="rId8921" Type="http://schemas.openxmlformats.org/officeDocument/2006/relationships/hyperlink" Target="https://www.daloopa.com/src/750414" TargetMode="External"/><Relationship Id="rId10851" Type="http://schemas.openxmlformats.org/officeDocument/2006/relationships/hyperlink" Target="https://www.daloopa.com/src/38167603" TargetMode="External"/><Relationship Id="rId11902" Type="http://schemas.openxmlformats.org/officeDocument/2006/relationships/hyperlink" Target="https://www.daloopa.com/src/18445273" TargetMode="External"/><Relationship Id="rId16066" Type="http://schemas.openxmlformats.org/officeDocument/2006/relationships/hyperlink" Target="https://www.daloopa.com/src/82321865" TargetMode="External"/><Relationship Id="rId17464" Type="http://schemas.openxmlformats.org/officeDocument/2006/relationships/hyperlink" Target="https://www.daloopa.com/src/107923940" TargetMode="External"/><Relationship Id="rId18515" Type="http://schemas.openxmlformats.org/officeDocument/2006/relationships/hyperlink" Target="https://www.daloopa.com/src/114175053" TargetMode="External"/><Relationship Id="rId5074" Type="http://schemas.openxmlformats.org/officeDocument/2006/relationships/hyperlink" Target="https://www.daloopa.com/src/815632" TargetMode="External"/><Relationship Id="rId6125" Type="http://schemas.openxmlformats.org/officeDocument/2006/relationships/hyperlink" Target="https://www.daloopa.com/src/53637806" TargetMode="External"/><Relationship Id="rId10504" Type="http://schemas.openxmlformats.org/officeDocument/2006/relationships/hyperlink" Target="https://www.daloopa.com/src/38430998" TargetMode="External"/><Relationship Id="rId17117" Type="http://schemas.openxmlformats.org/officeDocument/2006/relationships/hyperlink" Target="https://www.daloopa.com/src/102613393" TargetMode="External"/><Relationship Id="rId8297" Type="http://schemas.openxmlformats.org/officeDocument/2006/relationships/hyperlink" Target="https://www.daloopa.com/src/800461" TargetMode="External"/><Relationship Id="rId9695" Type="http://schemas.openxmlformats.org/officeDocument/2006/relationships/hyperlink" Target="https://www.daloopa.com/src/46661088" TargetMode="External"/><Relationship Id="rId12676" Type="http://schemas.openxmlformats.org/officeDocument/2006/relationships/hyperlink" Target="https://www.daloopa.com/src/46750938" TargetMode="External"/><Relationship Id="rId13727" Type="http://schemas.openxmlformats.org/officeDocument/2006/relationships/hyperlink" Target="https://www.daloopa.com/src/65313710" TargetMode="External"/><Relationship Id="rId19289" Type="http://schemas.openxmlformats.org/officeDocument/2006/relationships/hyperlink" Target="https://www.daloopa.com/src/136859905" TargetMode="External"/><Relationship Id="rId1684" Type="http://schemas.openxmlformats.org/officeDocument/2006/relationships/hyperlink" Target="https://www.daloopa.com/src/38171399" TargetMode="External"/><Relationship Id="rId2735" Type="http://schemas.openxmlformats.org/officeDocument/2006/relationships/hyperlink" Target="https://www.daloopa.com/src/767229" TargetMode="External"/><Relationship Id="rId9348" Type="http://schemas.openxmlformats.org/officeDocument/2006/relationships/hyperlink" Target="https://www.daloopa.com/src/754192" TargetMode="External"/><Relationship Id="rId11278" Type="http://schemas.openxmlformats.org/officeDocument/2006/relationships/hyperlink" Target="https://www.daloopa.com/src/67048229" TargetMode="External"/><Relationship Id="rId12329" Type="http://schemas.openxmlformats.org/officeDocument/2006/relationships/hyperlink" Target="https://www.daloopa.com/src/19673540" TargetMode="External"/><Relationship Id="rId15899" Type="http://schemas.openxmlformats.org/officeDocument/2006/relationships/hyperlink" Target="https://www.daloopa.com/src/78900070" TargetMode="External"/><Relationship Id="rId16200" Type="http://schemas.openxmlformats.org/officeDocument/2006/relationships/hyperlink" Target="https://www.daloopa.com/src/82320082" TargetMode="External"/><Relationship Id="rId19770" Type="http://schemas.openxmlformats.org/officeDocument/2006/relationships/hyperlink" Target="https://www.daloopa.com/src/155380694" TargetMode="External"/><Relationship Id="rId707" Type="http://schemas.openxmlformats.org/officeDocument/2006/relationships/hyperlink" Target="https://www.daloopa.com/src/763965" TargetMode="External"/><Relationship Id="rId1337" Type="http://schemas.openxmlformats.org/officeDocument/2006/relationships/hyperlink" Target="https://www.daloopa.com/src/767153" TargetMode="External"/><Relationship Id="rId5958" Type="http://schemas.openxmlformats.org/officeDocument/2006/relationships/hyperlink" Target="https://www.daloopa.com/src/800665" TargetMode="External"/><Relationship Id="rId18372" Type="http://schemas.openxmlformats.org/officeDocument/2006/relationships/hyperlink" Target="https://www.daloopa.com/src/87393822" TargetMode="External"/><Relationship Id="rId19423" Type="http://schemas.openxmlformats.org/officeDocument/2006/relationships/hyperlink" Target="https://www.daloopa.com/src/145263922" TargetMode="External"/><Relationship Id="rId43" Type="http://schemas.openxmlformats.org/officeDocument/2006/relationships/hyperlink" Target="https://www.daloopa.com/document/206750" TargetMode="External"/><Relationship Id="rId7380" Type="http://schemas.openxmlformats.org/officeDocument/2006/relationships/hyperlink" Target="https://www.daloopa.com/src/752872" TargetMode="External"/><Relationship Id="rId8431" Type="http://schemas.openxmlformats.org/officeDocument/2006/relationships/hyperlink" Target="https://www.daloopa.com/src/800326" TargetMode="External"/><Relationship Id="rId10361" Type="http://schemas.openxmlformats.org/officeDocument/2006/relationships/hyperlink" Target="https://www.daloopa.com/src/38432251" TargetMode="External"/><Relationship Id="rId12810" Type="http://schemas.openxmlformats.org/officeDocument/2006/relationships/hyperlink" Target="https://www.daloopa.com/src/38439217" TargetMode="External"/><Relationship Id="rId18025" Type="http://schemas.openxmlformats.org/officeDocument/2006/relationships/hyperlink" Target="https://www.daloopa.com/src/114161693" TargetMode="External"/><Relationship Id="rId7033" Type="http://schemas.openxmlformats.org/officeDocument/2006/relationships/hyperlink" Target="https://www.daloopa.com/src/7982481" TargetMode="External"/><Relationship Id="rId10014" Type="http://schemas.openxmlformats.org/officeDocument/2006/relationships/hyperlink" Target="https://www.daloopa.com/src/753547" TargetMode="External"/><Relationship Id="rId11412" Type="http://schemas.openxmlformats.org/officeDocument/2006/relationships/hyperlink" Target="https://www.daloopa.com/document/23463551" TargetMode="External"/><Relationship Id="rId14982" Type="http://schemas.openxmlformats.org/officeDocument/2006/relationships/hyperlink" Target="https://www.daloopa.com/src/38422941" TargetMode="External"/><Relationship Id="rId3990" Type="http://schemas.openxmlformats.org/officeDocument/2006/relationships/hyperlink" Target="https://www.daloopa.com/document/204924" TargetMode="External"/><Relationship Id="rId13584" Type="http://schemas.openxmlformats.org/officeDocument/2006/relationships/hyperlink" Target="https://www.daloopa.com/document/23465099" TargetMode="External"/><Relationship Id="rId14635" Type="http://schemas.openxmlformats.org/officeDocument/2006/relationships/hyperlink" Target="https://www.daloopa.com/document/23229767" TargetMode="External"/><Relationship Id="rId1194" Type="http://schemas.openxmlformats.org/officeDocument/2006/relationships/hyperlink" Target="https://www.daloopa.com/src/32451198" TargetMode="External"/><Relationship Id="rId2592" Type="http://schemas.openxmlformats.org/officeDocument/2006/relationships/hyperlink" Target="https://www.daloopa.com/src/14718966" TargetMode="External"/><Relationship Id="rId3643" Type="http://schemas.openxmlformats.org/officeDocument/2006/relationships/hyperlink" Target="https://www.daloopa.com/src/45569675" TargetMode="External"/><Relationship Id="rId12186" Type="http://schemas.openxmlformats.org/officeDocument/2006/relationships/hyperlink" Target="https://www.daloopa.com/src/19677599" TargetMode="External"/><Relationship Id="rId13237" Type="http://schemas.openxmlformats.org/officeDocument/2006/relationships/hyperlink" Target="https://www.daloopa.com/src/38436967" TargetMode="External"/><Relationship Id="rId17858" Type="http://schemas.openxmlformats.org/officeDocument/2006/relationships/hyperlink" Target="https://www.daloopa.com/src/114154891" TargetMode="External"/><Relationship Id="rId18909" Type="http://schemas.openxmlformats.org/officeDocument/2006/relationships/hyperlink" Target="https://www.daloopa.com/src/125350218" TargetMode="External"/><Relationship Id="rId217" Type="http://schemas.openxmlformats.org/officeDocument/2006/relationships/hyperlink" Target="https://www.daloopa.com/src/803005" TargetMode="External"/><Relationship Id="rId564" Type="http://schemas.openxmlformats.org/officeDocument/2006/relationships/hyperlink" Target="https://www.daloopa.com/src/762601" TargetMode="External"/><Relationship Id="rId2245" Type="http://schemas.openxmlformats.org/officeDocument/2006/relationships/hyperlink" Target="https://www.daloopa.com/document/23465099" TargetMode="External"/><Relationship Id="rId6866" Type="http://schemas.openxmlformats.org/officeDocument/2006/relationships/hyperlink" Target="https://www.daloopa.com/src/801396" TargetMode="External"/><Relationship Id="rId7917" Type="http://schemas.openxmlformats.org/officeDocument/2006/relationships/hyperlink" Target="https://www.daloopa.com/src/748776" TargetMode="External"/><Relationship Id="rId19280" Type="http://schemas.openxmlformats.org/officeDocument/2006/relationships/hyperlink" Target="https://www.daloopa.com/src/136734076" TargetMode="External"/><Relationship Id="rId5468" Type="http://schemas.openxmlformats.org/officeDocument/2006/relationships/hyperlink" Target="https://www.daloopa.com/src/14824706" TargetMode="External"/><Relationship Id="rId6519" Type="http://schemas.openxmlformats.org/officeDocument/2006/relationships/hyperlink" Target="https://www.daloopa.com/src/800916" TargetMode="External"/><Relationship Id="rId12320" Type="http://schemas.openxmlformats.org/officeDocument/2006/relationships/hyperlink" Target="https://www.daloopa.com/src/19676320" TargetMode="External"/><Relationship Id="rId14492" Type="http://schemas.openxmlformats.org/officeDocument/2006/relationships/hyperlink" Target="https://www.daloopa.com/src/38422052" TargetMode="External"/><Relationship Id="rId15890" Type="http://schemas.openxmlformats.org/officeDocument/2006/relationships/hyperlink" Target="https://www.daloopa.com/src/78900037" TargetMode="External"/><Relationship Id="rId16941" Type="http://schemas.openxmlformats.org/officeDocument/2006/relationships/hyperlink" Target="https://www.daloopa.com/src/95056639" TargetMode="External"/><Relationship Id="rId4551" Type="http://schemas.openxmlformats.org/officeDocument/2006/relationships/hyperlink" Target="https://www.daloopa.com/src/762581" TargetMode="External"/><Relationship Id="rId13094" Type="http://schemas.openxmlformats.org/officeDocument/2006/relationships/hyperlink" Target="https://www.daloopa.com/src/67090344" TargetMode="External"/><Relationship Id="rId14145" Type="http://schemas.openxmlformats.org/officeDocument/2006/relationships/hyperlink" Target="https://www.daloopa.com/src/19606128" TargetMode="External"/><Relationship Id="rId15543" Type="http://schemas.openxmlformats.org/officeDocument/2006/relationships/hyperlink" Target="https://www.daloopa.com/src/72285213" TargetMode="External"/><Relationship Id="rId3153" Type="http://schemas.openxmlformats.org/officeDocument/2006/relationships/hyperlink" Target="https://www.daloopa.com/src/763985" TargetMode="External"/><Relationship Id="rId4204" Type="http://schemas.openxmlformats.org/officeDocument/2006/relationships/hyperlink" Target="https://www.daloopa.com/src/763679" TargetMode="External"/><Relationship Id="rId5602" Type="http://schemas.openxmlformats.org/officeDocument/2006/relationships/hyperlink" Target="https://www.daloopa.com/src/67087948" TargetMode="External"/><Relationship Id="rId18766" Type="http://schemas.openxmlformats.org/officeDocument/2006/relationships/hyperlink" Target="https://www.daloopa.com/src/125251783" TargetMode="External"/><Relationship Id="rId19817" Type="http://schemas.openxmlformats.org/officeDocument/2006/relationships/hyperlink" Target="https://www.daloopa.com/src/155388738" TargetMode="External"/><Relationship Id="rId7774" Type="http://schemas.openxmlformats.org/officeDocument/2006/relationships/hyperlink" Target="https://www.daloopa.com/src/800000" TargetMode="External"/><Relationship Id="rId8825" Type="http://schemas.openxmlformats.org/officeDocument/2006/relationships/hyperlink" Target="https://www.daloopa.com/src/748358" TargetMode="External"/><Relationship Id="rId10755" Type="http://schemas.openxmlformats.org/officeDocument/2006/relationships/hyperlink" Target="https://www.daloopa.com/src/38433544" TargetMode="External"/><Relationship Id="rId11806" Type="http://schemas.openxmlformats.org/officeDocument/2006/relationships/hyperlink" Target="https://www.daloopa.com/src/46749492" TargetMode="External"/><Relationship Id="rId17368" Type="http://schemas.openxmlformats.org/officeDocument/2006/relationships/hyperlink" Target="https://www.daloopa.com/src/102621530" TargetMode="External"/><Relationship Id="rId18419" Type="http://schemas.openxmlformats.org/officeDocument/2006/relationships/hyperlink" Target="https://www.daloopa.com/src/114146144" TargetMode="External"/><Relationship Id="rId6029" Type="http://schemas.openxmlformats.org/officeDocument/2006/relationships/hyperlink" Target="https://www.daloopa.com/src/38156739" TargetMode="External"/><Relationship Id="rId6376" Type="http://schemas.openxmlformats.org/officeDocument/2006/relationships/hyperlink" Target="https://www.daloopa.com/src/2623055" TargetMode="External"/><Relationship Id="rId7427" Type="http://schemas.openxmlformats.org/officeDocument/2006/relationships/hyperlink" Target="https://www.daloopa.com/src/753744" TargetMode="External"/><Relationship Id="rId10408" Type="http://schemas.openxmlformats.org/officeDocument/2006/relationships/hyperlink" Target="https://www.daloopa.com/src/38430604" TargetMode="External"/><Relationship Id="rId13978" Type="http://schemas.openxmlformats.org/officeDocument/2006/relationships/hyperlink" Target="https://www.daloopa.com/src/19606572" TargetMode="External"/><Relationship Id="rId2986" Type="http://schemas.openxmlformats.org/officeDocument/2006/relationships/hyperlink" Target="https://www.daloopa.com/src/765844" TargetMode="External"/><Relationship Id="rId9599" Type="http://schemas.openxmlformats.org/officeDocument/2006/relationships/hyperlink" Target="https://www.daloopa.com/src/749661" TargetMode="External"/><Relationship Id="rId16451" Type="http://schemas.openxmlformats.org/officeDocument/2006/relationships/hyperlink" Target="https://www.daloopa.com/src/87384966" TargetMode="External"/><Relationship Id="rId17502" Type="http://schemas.openxmlformats.org/officeDocument/2006/relationships/hyperlink" Target="https://www.daloopa.com/src/107861973" TargetMode="External"/><Relationship Id="rId18900" Type="http://schemas.openxmlformats.org/officeDocument/2006/relationships/hyperlink" Target="https://www.daloopa.com/src/125351005" TargetMode="External"/><Relationship Id="rId958" Type="http://schemas.openxmlformats.org/officeDocument/2006/relationships/hyperlink" Target="https://www.daloopa.com/src/38461567" TargetMode="External"/><Relationship Id="rId1588" Type="http://schemas.openxmlformats.org/officeDocument/2006/relationships/hyperlink" Target="https://www.daloopa.com/src/38170453" TargetMode="External"/><Relationship Id="rId2639" Type="http://schemas.openxmlformats.org/officeDocument/2006/relationships/hyperlink" Target="https://www.daloopa.com/src/38384594" TargetMode="External"/><Relationship Id="rId6510" Type="http://schemas.openxmlformats.org/officeDocument/2006/relationships/hyperlink" Target="https://www.daloopa.com/src/801086" TargetMode="External"/><Relationship Id="rId15053" Type="http://schemas.openxmlformats.org/officeDocument/2006/relationships/hyperlink" Target="https://www.daloopa.com/src/38424654" TargetMode="External"/><Relationship Id="rId16104" Type="http://schemas.openxmlformats.org/officeDocument/2006/relationships/hyperlink" Target="https://www.daloopa.com/src/82319286" TargetMode="External"/><Relationship Id="rId4061" Type="http://schemas.openxmlformats.org/officeDocument/2006/relationships/hyperlink" Target="https://www.daloopa.com/src/10334589" TargetMode="External"/><Relationship Id="rId5112" Type="http://schemas.openxmlformats.org/officeDocument/2006/relationships/hyperlink" Target="https://www.daloopa.com/src/67049288" TargetMode="External"/><Relationship Id="rId8682" Type="http://schemas.openxmlformats.org/officeDocument/2006/relationships/hyperlink" Target="https://www.daloopa.com/src/765681" TargetMode="External"/><Relationship Id="rId9733" Type="http://schemas.openxmlformats.org/officeDocument/2006/relationships/hyperlink" Target="https://www.daloopa.com/src/38383855" TargetMode="External"/><Relationship Id="rId18276" Type="http://schemas.openxmlformats.org/officeDocument/2006/relationships/hyperlink" Target="https://www.daloopa.com/src/87511097" TargetMode="External"/><Relationship Id="rId19674" Type="http://schemas.openxmlformats.org/officeDocument/2006/relationships/hyperlink" Target="https://www.daloopa.com/src/155380628" TargetMode="External"/><Relationship Id="rId7284" Type="http://schemas.openxmlformats.org/officeDocument/2006/relationships/hyperlink" Target="https://www.daloopa.com/src/38462753" TargetMode="External"/><Relationship Id="rId8335" Type="http://schemas.openxmlformats.org/officeDocument/2006/relationships/hyperlink" Target="https://www.daloopa.com/src/1340341" TargetMode="External"/><Relationship Id="rId11663" Type="http://schemas.openxmlformats.org/officeDocument/2006/relationships/hyperlink" Target="https://www.daloopa.com/src/815189" TargetMode="External"/><Relationship Id="rId12714" Type="http://schemas.openxmlformats.org/officeDocument/2006/relationships/hyperlink" Target="https://www.daloopa.com/src/19765759" TargetMode="External"/><Relationship Id="rId19327" Type="http://schemas.openxmlformats.org/officeDocument/2006/relationships/hyperlink" Target="https://www.daloopa.com/src/145263985" TargetMode="External"/><Relationship Id="rId1722" Type="http://schemas.openxmlformats.org/officeDocument/2006/relationships/hyperlink" Target="https://www.daloopa.com/src/10335161" TargetMode="External"/><Relationship Id="rId10265" Type="http://schemas.openxmlformats.org/officeDocument/2006/relationships/hyperlink" Target="https://www.daloopa.com/src/2752197" TargetMode="External"/><Relationship Id="rId11316" Type="http://schemas.openxmlformats.org/officeDocument/2006/relationships/hyperlink" Target="https://www.daloopa.com/document/23463551" TargetMode="External"/><Relationship Id="rId14886" Type="http://schemas.openxmlformats.org/officeDocument/2006/relationships/hyperlink" Target="https://www.daloopa.com/src/38422948" TargetMode="External"/><Relationship Id="rId15937" Type="http://schemas.openxmlformats.org/officeDocument/2006/relationships/hyperlink" Target="https://www.daloopa.com/src/78903496" TargetMode="External"/><Relationship Id="rId3894" Type="http://schemas.openxmlformats.org/officeDocument/2006/relationships/hyperlink" Target="https://www.daloopa.com/src/67048894" TargetMode="External"/><Relationship Id="rId4945" Type="http://schemas.openxmlformats.org/officeDocument/2006/relationships/hyperlink" Target="https://www.daloopa.com/src/67049294" TargetMode="External"/><Relationship Id="rId13488" Type="http://schemas.openxmlformats.org/officeDocument/2006/relationships/hyperlink" Target="https://www.daloopa.com/src/65312825" TargetMode="External"/><Relationship Id="rId14539" Type="http://schemas.openxmlformats.org/officeDocument/2006/relationships/hyperlink" Target="https://www.daloopa.com/src/38422545" TargetMode="External"/><Relationship Id="rId18410" Type="http://schemas.openxmlformats.org/officeDocument/2006/relationships/hyperlink" Target="https://www.daloopa.com/src/114150837" TargetMode="External"/><Relationship Id="rId2496" Type="http://schemas.openxmlformats.org/officeDocument/2006/relationships/hyperlink" Target="https://www.daloopa.com/document/204946" TargetMode="External"/><Relationship Id="rId3547" Type="http://schemas.openxmlformats.org/officeDocument/2006/relationships/hyperlink" Target="https://www.daloopa.com/src/763647" TargetMode="External"/><Relationship Id="rId17012" Type="http://schemas.openxmlformats.org/officeDocument/2006/relationships/hyperlink" Target="https://www.daloopa.com/src/95084205" TargetMode="External"/><Relationship Id="rId468" Type="http://schemas.openxmlformats.org/officeDocument/2006/relationships/hyperlink" Target="https://www.daloopa.com/src/45569564" TargetMode="External"/><Relationship Id="rId1098" Type="http://schemas.openxmlformats.org/officeDocument/2006/relationships/hyperlink" Target="https://www.daloopa.com/src/18433845" TargetMode="External"/><Relationship Id="rId2149" Type="http://schemas.openxmlformats.org/officeDocument/2006/relationships/hyperlink" Target="https://www.daloopa.com/src/66097045" TargetMode="External"/><Relationship Id="rId6020" Type="http://schemas.openxmlformats.org/officeDocument/2006/relationships/hyperlink" Target="https://www.daloopa.com/src/46660910" TargetMode="External"/><Relationship Id="rId9590" Type="http://schemas.openxmlformats.org/officeDocument/2006/relationships/hyperlink" Target="https://www.daloopa.com/src/752432" TargetMode="External"/><Relationship Id="rId12571" Type="http://schemas.openxmlformats.org/officeDocument/2006/relationships/hyperlink" Target="https://www.daloopa.com/src/19689959" TargetMode="External"/><Relationship Id="rId19184" Type="http://schemas.openxmlformats.org/officeDocument/2006/relationships/hyperlink" Target="https://www.daloopa.com/src/136733627" TargetMode="External"/><Relationship Id="rId2630" Type="http://schemas.openxmlformats.org/officeDocument/2006/relationships/hyperlink" Target="https://www.daloopa.com/src/761356" TargetMode="External"/><Relationship Id="rId8192" Type="http://schemas.openxmlformats.org/officeDocument/2006/relationships/hyperlink" Target="https://www.daloopa.com/src/46661220" TargetMode="External"/><Relationship Id="rId9243" Type="http://schemas.openxmlformats.org/officeDocument/2006/relationships/hyperlink" Target="https://www.daloopa.com/document/23463551" TargetMode="External"/><Relationship Id="rId11173" Type="http://schemas.openxmlformats.org/officeDocument/2006/relationships/hyperlink" Target="https://www.daloopa.com/src/53638753" TargetMode="External"/><Relationship Id="rId12224" Type="http://schemas.openxmlformats.org/officeDocument/2006/relationships/hyperlink" Target="https://www.daloopa.com/src/19678190" TargetMode="External"/><Relationship Id="rId13622" Type="http://schemas.openxmlformats.org/officeDocument/2006/relationships/hyperlink" Target="https://www.daloopa.com/document/23465099" TargetMode="External"/><Relationship Id="rId602" Type="http://schemas.openxmlformats.org/officeDocument/2006/relationships/hyperlink" Target="https://www.daloopa.com/src/762476" TargetMode="External"/><Relationship Id="rId1232" Type="http://schemas.openxmlformats.org/officeDocument/2006/relationships/hyperlink" Target="https://www.daloopa.com/src/762964" TargetMode="External"/><Relationship Id="rId15794" Type="http://schemas.openxmlformats.org/officeDocument/2006/relationships/hyperlink" Target="https://www.daloopa.com/src/78903355" TargetMode="External"/><Relationship Id="rId16845" Type="http://schemas.openxmlformats.org/officeDocument/2006/relationships/hyperlink" Target="https://www.daloopa.com/src/95069074" TargetMode="External"/><Relationship Id="rId5853" Type="http://schemas.openxmlformats.org/officeDocument/2006/relationships/hyperlink" Target="https://www.daloopa.com/src/800706" TargetMode="External"/><Relationship Id="rId6904" Type="http://schemas.openxmlformats.org/officeDocument/2006/relationships/hyperlink" Target="https://www.daloopa.com/src/67045937" TargetMode="External"/><Relationship Id="rId14396" Type="http://schemas.openxmlformats.org/officeDocument/2006/relationships/hyperlink" Target="https://www.daloopa.com/src/19628624" TargetMode="External"/><Relationship Id="rId15447" Type="http://schemas.openxmlformats.org/officeDocument/2006/relationships/hyperlink" Target="https://www.daloopa.com/src/72222892" TargetMode="External"/><Relationship Id="rId3057" Type="http://schemas.openxmlformats.org/officeDocument/2006/relationships/hyperlink" Target="https://www.daloopa.com/src/767990" TargetMode="External"/><Relationship Id="rId4108" Type="http://schemas.openxmlformats.org/officeDocument/2006/relationships/hyperlink" Target="https://www.daloopa.com/src/67048892" TargetMode="External"/><Relationship Id="rId4455" Type="http://schemas.openxmlformats.org/officeDocument/2006/relationships/hyperlink" Target="https://www.daloopa.com/src/46661772" TargetMode="External"/><Relationship Id="rId5506" Type="http://schemas.openxmlformats.org/officeDocument/2006/relationships/hyperlink" Target="https://www.daloopa.com/src/1033615" TargetMode="External"/><Relationship Id="rId14049" Type="http://schemas.openxmlformats.org/officeDocument/2006/relationships/hyperlink" Target="https://www.daloopa.com/src/32451852" TargetMode="External"/><Relationship Id="rId7678" Type="http://schemas.openxmlformats.org/officeDocument/2006/relationships/hyperlink" Target="https://www.daloopa.com/src/800003" TargetMode="External"/><Relationship Id="rId8729" Type="http://schemas.openxmlformats.org/officeDocument/2006/relationships/hyperlink" Target="https://www.daloopa.com/src/38465059" TargetMode="External"/><Relationship Id="rId10659" Type="http://schemas.openxmlformats.org/officeDocument/2006/relationships/hyperlink" Target="https://www.daloopa.com/src/38433543" TargetMode="External"/><Relationship Id="rId14530" Type="http://schemas.openxmlformats.org/officeDocument/2006/relationships/hyperlink" Target="https://www.daloopa.com/src/38422110" TargetMode="External"/><Relationship Id="rId12081" Type="http://schemas.openxmlformats.org/officeDocument/2006/relationships/hyperlink" Target="https://www.daloopa.com/src/19675269" TargetMode="External"/><Relationship Id="rId13132" Type="http://schemas.openxmlformats.org/officeDocument/2006/relationships/hyperlink" Target="https://www.daloopa.com/src/38436931" TargetMode="External"/><Relationship Id="rId2140" Type="http://schemas.openxmlformats.org/officeDocument/2006/relationships/hyperlink" Target="https://www.daloopa.com/src/66097038" TargetMode="External"/><Relationship Id="rId6761" Type="http://schemas.openxmlformats.org/officeDocument/2006/relationships/hyperlink" Target="https://www.daloopa.com/src/801334" TargetMode="External"/><Relationship Id="rId7812" Type="http://schemas.openxmlformats.org/officeDocument/2006/relationships/hyperlink" Target="https://www.daloopa.com/src/799843" TargetMode="External"/><Relationship Id="rId16355" Type="http://schemas.openxmlformats.org/officeDocument/2006/relationships/hyperlink" Target="https://www.daloopa.com/src/82365186" TargetMode="External"/><Relationship Id="rId17753" Type="http://schemas.openxmlformats.org/officeDocument/2006/relationships/hyperlink" Target="https://www.daloopa.com/src/107923857" TargetMode="External"/><Relationship Id="rId18804" Type="http://schemas.openxmlformats.org/officeDocument/2006/relationships/hyperlink" Target="https://www.daloopa.com/src/125269741" TargetMode="External"/><Relationship Id="rId20001" Type="http://schemas.openxmlformats.org/officeDocument/2006/relationships/hyperlink" Target="https://www.daloopa.com/src/155405759" TargetMode="External"/><Relationship Id="rId112" Type="http://schemas.openxmlformats.org/officeDocument/2006/relationships/hyperlink" Target="https://www.daloopa.com/src/7982501" TargetMode="External"/><Relationship Id="rId5363" Type="http://schemas.openxmlformats.org/officeDocument/2006/relationships/hyperlink" Target="https://www.daloopa.com/src/815371" TargetMode="External"/><Relationship Id="rId6414" Type="http://schemas.openxmlformats.org/officeDocument/2006/relationships/hyperlink" Target="https://www.daloopa.com/src/800952" TargetMode="External"/><Relationship Id="rId16008" Type="http://schemas.openxmlformats.org/officeDocument/2006/relationships/hyperlink" Target="https://www.daloopa.com/src/78962036" TargetMode="External"/><Relationship Id="rId17406" Type="http://schemas.openxmlformats.org/officeDocument/2006/relationships/hyperlink" Target="https://www.daloopa.com/src/102624109" TargetMode="External"/><Relationship Id="rId5016" Type="http://schemas.openxmlformats.org/officeDocument/2006/relationships/hyperlink" Target="https://www.daloopa.com/src/10335419" TargetMode="External"/><Relationship Id="rId9984" Type="http://schemas.openxmlformats.org/officeDocument/2006/relationships/hyperlink" Target="https://www.daloopa.com/src/2623440" TargetMode="External"/><Relationship Id="rId12965" Type="http://schemas.openxmlformats.org/officeDocument/2006/relationships/hyperlink" Target="https://www.daloopa.com/src/38441556" TargetMode="External"/><Relationship Id="rId19578" Type="http://schemas.openxmlformats.org/officeDocument/2006/relationships/hyperlink" Target="https://www.daloopa.com/src/145462946" TargetMode="External"/><Relationship Id="rId1973" Type="http://schemas.openxmlformats.org/officeDocument/2006/relationships/hyperlink" Target="https://www.daloopa.com/src/795155" TargetMode="External"/><Relationship Id="rId7188" Type="http://schemas.openxmlformats.org/officeDocument/2006/relationships/hyperlink" Target="https://www.daloopa.com/src/4744590" TargetMode="External"/><Relationship Id="rId8239" Type="http://schemas.openxmlformats.org/officeDocument/2006/relationships/hyperlink" Target="https://www.daloopa.com/src/53638181" TargetMode="External"/><Relationship Id="rId8586" Type="http://schemas.openxmlformats.org/officeDocument/2006/relationships/hyperlink" Target="https://www.daloopa.com/src/765992" TargetMode="External"/><Relationship Id="rId9637" Type="http://schemas.openxmlformats.org/officeDocument/2006/relationships/hyperlink" Target="https://www.daloopa.com/src/748238" TargetMode="External"/><Relationship Id="rId11567" Type="http://schemas.openxmlformats.org/officeDocument/2006/relationships/hyperlink" Target="https://www.daloopa.com/src/815017" TargetMode="External"/><Relationship Id="rId12618" Type="http://schemas.openxmlformats.org/officeDocument/2006/relationships/hyperlink" Target="https://www.daloopa.com/src/19695910" TargetMode="External"/><Relationship Id="rId1626" Type="http://schemas.openxmlformats.org/officeDocument/2006/relationships/hyperlink" Target="https://www.daloopa.com/src/53638307" TargetMode="External"/><Relationship Id="rId10169" Type="http://schemas.openxmlformats.org/officeDocument/2006/relationships/hyperlink" Target="https://www.daloopa.com/src/774113" TargetMode="External"/><Relationship Id="rId14040" Type="http://schemas.openxmlformats.org/officeDocument/2006/relationships/hyperlink" Target="https://www.daloopa.com/src/19605130" TargetMode="External"/><Relationship Id="rId18661" Type="http://schemas.openxmlformats.org/officeDocument/2006/relationships/hyperlink" Target="https://www.daloopa.com/src/125347124" TargetMode="External"/><Relationship Id="rId19712" Type="http://schemas.openxmlformats.org/officeDocument/2006/relationships/hyperlink" Target="https://www.daloopa.com/src/155384131" TargetMode="External"/><Relationship Id="rId3798" Type="http://schemas.openxmlformats.org/officeDocument/2006/relationships/hyperlink" Target="https://www.daloopa.com/src/63130779" TargetMode="External"/><Relationship Id="rId4849" Type="http://schemas.openxmlformats.org/officeDocument/2006/relationships/hyperlink" Target="https://www.daloopa.com/src/2623987" TargetMode="External"/><Relationship Id="rId8720" Type="http://schemas.openxmlformats.org/officeDocument/2006/relationships/hyperlink" Target="https://www.daloopa.com/src/38457946" TargetMode="External"/><Relationship Id="rId10650" Type="http://schemas.openxmlformats.org/officeDocument/2006/relationships/hyperlink" Target="https://www.daloopa.com/src/38433873" TargetMode="External"/><Relationship Id="rId17263" Type="http://schemas.openxmlformats.org/officeDocument/2006/relationships/hyperlink" Target="https://www.daloopa.com/src/102530103" TargetMode="External"/><Relationship Id="rId18314" Type="http://schemas.openxmlformats.org/officeDocument/2006/relationships/hyperlink" Target="https://www.daloopa.com/src/87393361" TargetMode="External"/><Relationship Id="rId6271" Type="http://schemas.openxmlformats.org/officeDocument/2006/relationships/hyperlink" Target="https://www.daloopa.com/src/1340312" TargetMode="External"/><Relationship Id="rId7322" Type="http://schemas.openxmlformats.org/officeDocument/2006/relationships/hyperlink" Target="https://www.daloopa.com/src/19647264" TargetMode="External"/><Relationship Id="rId10303" Type="http://schemas.openxmlformats.org/officeDocument/2006/relationships/hyperlink" Target="https://www.daloopa.com/src/53700437" TargetMode="External"/><Relationship Id="rId11701" Type="http://schemas.openxmlformats.org/officeDocument/2006/relationships/hyperlink" Target="https://www.daloopa.com/src/67088486" TargetMode="External"/><Relationship Id="rId9494" Type="http://schemas.openxmlformats.org/officeDocument/2006/relationships/hyperlink" Target="https://www.daloopa.com/src/749887" TargetMode="External"/><Relationship Id="rId13873" Type="http://schemas.openxmlformats.org/officeDocument/2006/relationships/hyperlink" Target="https://www.daloopa.com/src/65315321" TargetMode="External"/><Relationship Id="rId14924" Type="http://schemas.openxmlformats.org/officeDocument/2006/relationships/hyperlink" Target="https://www.daloopa.com/src/38428374" TargetMode="External"/><Relationship Id="rId19088" Type="http://schemas.openxmlformats.org/officeDocument/2006/relationships/hyperlink" Target="https://www.daloopa.com/src/136726217" TargetMode="External"/><Relationship Id="rId1483" Type="http://schemas.openxmlformats.org/officeDocument/2006/relationships/hyperlink" Target="https://www.daloopa.com/src/46661574" TargetMode="External"/><Relationship Id="rId2881" Type="http://schemas.openxmlformats.org/officeDocument/2006/relationships/hyperlink" Target="https://www.daloopa.com/src/767608" TargetMode="External"/><Relationship Id="rId3932" Type="http://schemas.openxmlformats.org/officeDocument/2006/relationships/hyperlink" Target="https://www.daloopa.com/src/762216" TargetMode="External"/><Relationship Id="rId8096" Type="http://schemas.openxmlformats.org/officeDocument/2006/relationships/hyperlink" Target="https://www.daloopa.com/src/800212" TargetMode="External"/><Relationship Id="rId9147" Type="http://schemas.openxmlformats.org/officeDocument/2006/relationships/hyperlink" Target="https://www.daloopa.com/src/753378" TargetMode="External"/><Relationship Id="rId11077" Type="http://schemas.openxmlformats.org/officeDocument/2006/relationships/hyperlink" Target="https://www.daloopa.com/src/38167859" TargetMode="External"/><Relationship Id="rId12475" Type="http://schemas.openxmlformats.org/officeDocument/2006/relationships/hyperlink" Target="https://www.daloopa.com/src/19689810" TargetMode="External"/><Relationship Id="rId13526" Type="http://schemas.openxmlformats.org/officeDocument/2006/relationships/hyperlink" Target="https://marketplace.daloopa.com/text-fundamental?id=65313131&amp;value=423&amp;id=65313067&amp;value=340&amp;id=65313020&amp;value=229&amp;id=65312992&amp;value=115&amp;id=67090412&amp;value=465&amp;" TargetMode="External"/><Relationship Id="rId506" Type="http://schemas.openxmlformats.org/officeDocument/2006/relationships/hyperlink" Target="https://www.daloopa.com/src/763403" TargetMode="External"/><Relationship Id="rId853" Type="http://schemas.openxmlformats.org/officeDocument/2006/relationships/hyperlink" Target="https://www.daloopa.com/src/18487005" TargetMode="External"/><Relationship Id="rId1136" Type="http://schemas.openxmlformats.org/officeDocument/2006/relationships/hyperlink" Target="https://www.daloopa.com/src/45569634" TargetMode="External"/><Relationship Id="rId2534" Type="http://schemas.openxmlformats.org/officeDocument/2006/relationships/hyperlink" Target="https://www.daloopa.com/src/761354" TargetMode="External"/><Relationship Id="rId12128" Type="http://schemas.openxmlformats.org/officeDocument/2006/relationships/hyperlink" Target="https://www.daloopa.com/src/19675722" TargetMode="External"/><Relationship Id="rId15698" Type="http://schemas.openxmlformats.org/officeDocument/2006/relationships/hyperlink" Target="https://www.daloopa.com/src/72287918" TargetMode="External"/><Relationship Id="rId16749" Type="http://schemas.openxmlformats.org/officeDocument/2006/relationships/hyperlink" Target="https://www.daloopa.com/src/87503733" TargetMode="External"/><Relationship Id="rId5757" Type="http://schemas.openxmlformats.org/officeDocument/2006/relationships/hyperlink" Target="https://www.daloopa.com/src/38464970" TargetMode="External"/><Relationship Id="rId6808" Type="http://schemas.openxmlformats.org/officeDocument/2006/relationships/hyperlink" Target="https://www.daloopa.com/src/14718893" TargetMode="External"/><Relationship Id="rId18171" Type="http://schemas.openxmlformats.org/officeDocument/2006/relationships/hyperlink" Target="https://www.daloopa.com/src/114261146" TargetMode="External"/><Relationship Id="rId19222" Type="http://schemas.openxmlformats.org/officeDocument/2006/relationships/hyperlink" Target="https://www.daloopa.com/src/136843043" TargetMode="External"/><Relationship Id="rId4359" Type="http://schemas.openxmlformats.org/officeDocument/2006/relationships/hyperlink" Target="https://www.daloopa.com/src/765935" TargetMode="External"/><Relationship Id="rId8230" Type="http://schemas.openxmlformats.org/officeDocument/2006/relationships/hyperlink" Target="https://www.daloopa.com/src/2623302" TargetMode="External"/><Relationship Id="rId10160" Type="http://schemas.openxmlformats.org/officeDocument/2006/relationships/hyperlink" Target="https://www.daloopa.com/src/14719147" TargetMode="External"/><Relationship Id="rId11211" Type="http://schemas.openxmlformats.org/officeDocument/2006/relationships/hyperlink" Target="https://www.daloopa.com/src/20995571" TargetMode="External"/><Relationship Id="rId14781" Type="http://schemas.openxmlformats.org/officeDocument/2006/relationships/hyperlink" Target="https://www.daloopa.com/src/53700625" TargetMode="External"/><Relationship Id="rId4840" Type="http://schemas.openxmlformats.org/officeDocument/2006/relationships/hyperlink" Target="https://www.daloopa.com/src/815389" TargetMode="External"/><Relationship Id="rId13383" Type="http://schemas.openxmlformats.org/officeDocument/2006/relationships/hyperlink" Target="https://www.daloopa.com/src/65311896" TargetMode="External"/><Relationship Id="rId14434" Type="http://schemas.openxmlformats.org/officeDocument/2006/relationships/hyperlink" Target="https://www.daloopa.com/document/23465099" TargetMode="External"/><Relationship Id="rId15832" Type="http://schemas.openxmlformats.org/officeDocument/2006/relationships/hyperlink" Target="https://www.daloopa.com/src/78908061" TargetMode="External"/><Relationship Id="rId2391" Type="http://schemas.openxmlformats.org/officeDocument/2006/relationships/hyperlink" Target="https://www.daloopa.com/src/763025" TargetMode="External"/><Relationship Id="rId3442" Type="http://schemas.openxmlformats.org/officeDocument/2006/relationships/hyperlink" Target="https://www.daloopa.com/src/767170" TargetMode="External"/><Relationship Id="rId13036" Type="http://schemas.openxmlformats.org/officeDocument/2006/relationships/hyperlink" Target="https://www.daloopa.com/src/38441564" TargetMode="External"/><Relationship Id="rId363" Type="http://schemas.openxmlformats.org/officeDocument/2006/relationships/hyperlink" Target="https://www.daloopa.com/src/14719039" TargetMode="External"/><Relationship Id="rId2044" Type="http://schemas.openxmlformats.org/officeDocument/2006/relationships/hyperlink" Target="https://www.daloopa.com/src/38384895" TargetMode="External"/><Relationship Id="rId17657" Type="http://schemas.openxmlformats.org/officeDocument/2006/relationships/hyperlink" Target="https://www.daloopa.com/src/107869293" TargetMode="External"/><Relationship Id="rId18708" Type="http://schemas.openxmlformats.org/officeDocument/2006/relationships/hyperlink" Target="https://www.daloopa.com/src/125264817" TargetMode="External"/><Relationship Id="rId5267" Type="http://schemas.openxmlformats.org/officeDocument/2006/relationships/hyperlink" Target="https://www.daloopa.com/src/4744781" TargetMode="External"/><Relationship Id="rId6318" Type="http://schemas.openxmlformats.org/officeDocument/2006/relationships/hyperlink" Target="https://www.daloopa.com/src/800779" TargetMode="External"/><Relationship Id="rId6665" Type="http://schemas.openxmlformats.org/officeDocument/2006/relationships/hyperlink" Target="https://www.daloopa.com/src/801108" TargetMode="External"/><Relationship Id="rId7716" Type="http://schemas.openxmlformats.org/officeDocument/2006/relationships/hyperlink" Target="https://www.daloopa.com/src/833424" TargetMode="External"/><Relationship Id="rId16259" Type="http://schemas.openxmlformats.org/officeDocument/2006/relationships/hyperlink" Target="https://www.daloopa.com/src/82323331" TargetMode="External"/><Relationship Id="rId9888" Type="http://schemas.openxmlformats.org/officeDocument/2006/relationships/hyperlink" Target="https://www.daloopa.com/src/753396" TargetMode="External"/><Relationship Id="rId12869" Type="http://schemas.openxmlformats.org/officeDocument/2006/relationships/hyperlink" Target="https://www.daloopa.com/src/38440018" TargetMode="External"/><Relationship Id="rId16740" Type="http://schemas.openxmlformats.org/officeDocument/2006/relationships/hyperlink" Target="https://www.daloopa.com/src/87513501" TargetMode="External"/><Relationship Id="rId1877" Type="http://schemas.openxmlformats.org/officeDocument/2006/relationships/hyperlink" Target="https://www.daloopa.com/src/794974" TargetMode="External"/><Relationship Id="rId2928" Type="http://schemas.openxmlformats.org/officeDocument/2006/relationships/hyperlink" Target="https://www.daloopa.com/src/765841" TargetMode="External"/><Relationship Id="rId14291" Type="http://schemas.openxmlformats.org/officeDocument/2006/relationships/hyperlink" Target="https://www.daloopa.com/src/19606887" TargetMode="External"/><Relationship Id="rId15342" Type="http://schemas.openxmlformats.org/officeDocument/2006/relationships/hyperlink" Target="https://www.daloopa.com/src/38431472" TargetMode="External"/><Relationship Id="rId4350" Type="http://schemas.openxmlformats.org/officeDocument/2006/relationships/hyperlink" Target="https://www.daloopa.com/src/53638473" TargetMode="External"/><Relationship Id="rId5401" Type="http://schemas.openxmlformats.org/officeDocument/2006/relationships/hyperlink" Target="https://www.daloopa.com/src/815432" TargetMode="External"/><Relationship Id="rId8971" Type="http://schemas.openxmlformats.org/officeDocument/2006/relationships/hyperlink" Target="https://www.daloopa.com/src/753808" TargetMode="External"/><Relationship Id="rId18565" Type="http://schemas.openxmlformats.org/officeDocument/2006/relationships/hyperlink" Target="https://www.daloopa.com/src/114162930" TargetMode="External"/><Relationship Id="rId19963" Type="http://schemas.openxmlformats.org/officeDocument/2006/relationships/hyperlink" Target="https://www.daloopa.com/src/155380903" TargetMode="External"/><Relationship Id="rId4003" Type="http://schemas.openxmlformats.org/officeDocument/2006/relationships/hyperlink" Target="https://marketplace.daloopa.com/text-fundamental?id=810790&amp;value=20&amp;id=810786&amp;value=88&amp;id=810781&amp;value=-332&amp;id=810777&amp;value=-254&amp;id=45569691&amp;value=-478&amp;" TargetMode="External"/><Relationship Id="rId7573" Type="http://schemas.openxmlformats.org/officeDocument/2006/relationships/hyperlink" Target="https://www.daloopa.com/src/748742" TargetMode="External"/><Relationship Id="rId8624" Type="http://schemas.openxmlformats.org/officeDocument/2006/relationships/hyperlink" Target="https://www.daloopa.com/src/767974" TargetMode="External"/><Relationship Id="rId11952" Type="http://schemas.openxmlformats.org/officeDocument/2006/relationships/hyperlink" Target="https://www.daloopa.com/src/32487995" TargetMode="External"/><Relationship Id="rId17167" Type="http://schemas.openxmlformats.org/officeDocument/2006/relationships/hyperlink" Target="https://www.daloopa.com/src/102515453" TargetMode="External"/><Relationship Id="rId18218" Type="http://schemas.openxmlformats.org/officeDocument/2006/relationships/hyperlink" Target="https://www.daloopa.com/src/87423360" TargetMode="External"/><Relationship Id="rId19616" Type="http://schemas.openxmlformats.org/officeDocument/2006/relationships/hyperlink" Target="https://www.daloopa.com/src/145409629" TargetMode="External"/><Relationship Id="rId6175" Type="http://schemas.openxmlformats.org/officeDocument/2006/relationships/hyperlink" Target="https://www.daloopa.com/src/38383775" TargetMode="External"/><Relationship Id="rId7226" Type="http://schemas.openxmlformats.org/officeDocument/2006/relationships/hyperlink" Target="https://www.daloopa.com/src/1096607" TargetMode="External"/><Relationship Id="rId10554" Type="http://schemas.openxmlformats.org/officeDocument/2006/relationships/hyperlink" Target="https://www.daloopa.com/src/38433872" TargetMode="External"/><Relationship Id="rId11605" Type="http://schemas.openxmlformats.org/officeDocument/2006/relationships/hyperlink" Target="https://www.daloopa.com/src/815118" TargetMode="External"/><Relationship Id="rId9398" Type="http://schemas.openxmlformats.org/officeDocument/2006/relationships/hyperlink" Target="https://www.daloopa.com/src/1340367" TargetMode="External"/><Relationship Id="rId10207" Type="http://schemas.openxmlformats.org/officeDocument/2006/relationships/hyperlink" Target="https://www.daloopa.com/src/38167122" TargetMode="External"/><Relationship Id="rId13777" Type="http://schemas.openxmlformats.org/officeDocument/2006/relationships/hyperlink" Target="https://www.daloopa.com/src/65313822" TargetMode="External"/><Relationship Id="rId14828" Type="http://schemas.openxmlformats.org/officeDocument/2006/relationships/hyperlink" Target="https://www.daloopa.com/src/38429691" TargetMode="External"/><Relationship Id="rId2785" Type="http://schemas.openxmlformats.org/officeDocument/2006/relationships/hyperlink" Target="https://marketplace.daloopa.com/text-fundamental?id=768400&amp;value=0.28&amp;id=768251&amp;value=0.31&amp;id=768108&amp;value=0.33&amp;id=767947&amp;value=0.25&amp;id=767708&amp;value=0.28&amp;id=767591&amp;value=0.29&amp;id=767232&amp;value=0.31&amp;id=767122&amp;value=0.27&amp;id=766740&amp;value=0.31&amp;id=810513&amp;value=0.32&amp;id=766238&amp;value=0.35&amp;id=765976&amp;value=0.28&amp;id=765835&amp;value=0.32&amp;id=765616&amp;value=0.32&amp;id=765316&amp;value=0.29&amp;id=764564&amp;value=0.25&amp;" TargetMode="External"/><Relationship Id="rId3836" Type="http://schemas.openxmlformats.org/officeDocument/2006/relationships/hyperlink" Target="https://www.daloopa.com/src/762180" TargetMode="External"/><Relationship Id="rId12379" Type="http://schemas.openxmlformats.org/officeDocument/2006/relationships/hyperlink" Target="https://www.daloopa.com/src/19673378" TargetMode="External"/><Relationship Id="rId16250" Type="http://schemas.openxmlformats.org/officeDocument/2006/relationships/hyperlink" Target="https://www.daloopa.com/src/82321121" TargetMode="External"/><Relationship Id="rId17301" Type="http://schemas.openxmlformats.org/officeDocument/2006/relationships/hyperlink" Target="https://www.daloopa.com/src/102562040" TargetMode="External"/><Relationship Id="rId757" Type="http://schemas.openxmlformats.org/officeDocument/2006/relationships/hyperlink" Target="https://www.daloopa.com/src/7982392" TargetMode="External"/><Relationship Id="rId1387" Type="http://schemas.openxmlformats.org/officeDocument/2006/relationships/hyperlink" Target="https://www.daloopa.com/src/767645" TargetMode="External"/><Relationship Id="rId2438" Type="http://schemas.openxmlformats.org/officeDocument/2006/relationships/hyperlink" Target="https://www.daloopa.com/src/763906" TargetMode="External"/><Relationship Id="rId12860" Type="http://schemas.openxmlformats.org/officeDocument/2006/relationships/hyperlink" Target="https://www.daloopa.com/src/67090280" TargetMode="External"/><Relationship Id="rId19473" Type="http://schemas.openxmlformats.org/officeDocument/2006/relationships/hyperlink" Target="https://www.daloopa.com/src/145277765" TargetMode="External"/><Relationship Id="rId93" Type="http://schemas.openxmlformats.org/officeDocument/2006/relationships/hyperlink" Target="https://www.daloopa.com/src/802942" TargetMode="External"/><Relationship Id="rId8481" Type="http://schemas.openxmlformats.org/officeDocument/2006/relationships/hyperlink" Target="https://www.daloopa.com/src/800341" TargetMode="External"/><Relationship Id="rId9532" Type="http://schemas.openxmlformats.org/officeDocument/2006/relationships/hyperlink" Target="https://www.daloopa.com/src/753536" TargetMode="External"/><Relationship Id="rId11462" Type="http://schemas.openxmlformats.org/officeDocument/2006/relationships/hyperlink" Target="https://www.daloopa.com/src/815154" TargetMode="External"/><Relationship Id="rId12513" Type="http://schemas.openxmlformats.org/officeDocument/2006/relationships/hyperlink" Target="https://www.daloopa.com/src/19689866" TargetMode="External"/><Relationship Id="rId13911" Type="http://schemas.openxmlformats.org/officeDocument/2006/relationships/hyperlink" Target="https://www.daloopa.com/src/67093419" TargetMode="External"/><Relationship Id="rId18075" Type="http://schemas.openxmlformats.org/officeDocument/2006/relationships/hyperlink" Target="https://www.daloopa.com/src/114286299" TargetMode="External"/><Relationship Id="rId19126" Type="http://schemas.openxmlformats.org/officeDocument/2006/relationships/hyperlink" Target="https://www.daloopa.com/src/136727031" TargetMode="External"/><Relationship Id="rId1521" Type="http://schemas.openxmlformats.org/officeDocument/2006/relationships/hyperlink" Target="https://www.daloopa.com/src/7982107" TargetMode="External"/><Relationship Id="rId7083" Type="http://schemas.openxmlformats.org/officeDocument/2006/relationships/hyperlink" Target="https://www.daloopa.com/src/2623643" TargetMode="External"/><Relationship Id="rId8134" Type="http://schemas.openxmlformats.org/officeDocument/2006/relationships/hyperlink" Target="https://www.daloopa.com/src/800257" TargetMode="External"/><Relationship Id="rId10064" Type="http://schemas.openxmlformats.org/officeDocument/2006/relationships/hyperlink" Target="https://www.daloopa.com/src/753860" TargetMode="External"/><Relationship Id="rId11115" Type="http://schemas.openxmlformats.org/officeDocument/2006/relationships/hyperlink" Target="https://www.daloopa.com/src/815111" TargetMode="External"/><Relationship Id="rId3693" Type="http://schemas.openxmlformats.org/officeDocument/2006/relationships/hyperlink" Target="https://www.daloopa.com/src/810664" TargetMode="External"/><Relationship Id="rId13287" Type="http://schemas.openxmlformats.org/officeDocument/2006/relationships/hyperlink" Target="https://www.daloopa.com/src/38277222" TargetMode="External"/><Relationship Id="rId14685" Type="http://schemas.openxmlformats.org/officeDocument/2006/relationships/hyperlink" Target="https://www.daloopa.com/src/38402805" TargetMode="External"/><Relationship Id="rId15736" Type="http://schemas.openxmlformats.org/officeDocument/2006/relationships/hyperlink" Target="https://www.daloopa.com/src/78901737" TargetMode="External"/><Relationship Id="rId2295" Type="http://schemas.openxmlformats.org/officeDocument/2006/relationships/hyperlink" Target="https://www.daloopa.com/src/763023" TargetMode="External"/><Relationship Id="rId3346" Type="http://schemas.openxmlformats.org/officeDocument/2006/relationships/hyperlink" Target="https://www.daloopa.com/src/762629" TargetMode="External"/><Relationship Id="rId4744" Type="http://schemas.openxmlformats.org/officeDocument/2006/relationships/hyperlink" Target="https://www.daloopa.com/src/767192" TargetMode="External"/><Relationship Id="rId14338" Type="http://schemas.openxmlformats.org/officeDocument/2006/relationships/hyperlink" Target="https://www.daloopa.com/src/45569819" TargetMode="External"/><Relationship Id="rId18959" Type="http://schemas.openxmlformats.org/officeDocument/2006/relationships/hyperlink" Target="https://www.daloopa.com/src/125348636" TargetMode="External"/><Relationship Id="rId267" Type="http://schemas.openxmlformats.org/officeDocument/2006/relationships/hyperlink" Target="https://www.daloopa.com/src/803132" TargetMode="External"/><Relationship Id="rId7967" Type="http://schemas.openxmlformats.org/officeDocument/2006/relationships/hyperlink" Target="https://www.daloopa.com/src/750713" TargetMode="External"/><Relationship Id="rId10948" Type="http://schemas.openxmlformats.org/officeDocument/2006/relationships/hyperlink" Target="https://www.daloopa.com/src/14719089" TargetMode="External"/><Relationship Id="rId6569" Type="http://schemas.openxmlformats.org/officeDocument/2006/relationships/hyperlink" Target="https://www.daloopa.com/src/800955" TargetMode="External"/><Relationship Id="rId12370" Type="http://schemas.openxmlformats.org/officeDocument/2006/relationships/hyperlink" Target="https://www.daloopa.com/src/46750750" TargetMode="External"/><Relationship Id="rId13421" Type="http://schemas.openxmlformats.org/officeDocument/2006/relationships/hyperlink" Target="https://marketplace.daloopa.com/text-fundamental?id=65311974&amp;value=74720&amp;id=65311912&amp;value=74464&amp;id=65311890&amp;value=93775&amp;id=65311780&amp;value=93755&amp;id=67092662&amp;value=102396&amp;" TargetMode="External"/><Relationship Id="rId16991" Type="http://schemas.openxmlformats.org/officeDocument/2006/relationships/hyperlink" Target="https://www.daloopa.com/src/95063121" TargetMode="External"/><Relationship Id="rId9042" Type="http://schemas.openxmlformats.org/officeDocument/2006/relationships/hyperlink" Target="https://www.daloopa.com/src/749076" TargetMode="External"/><Relationship Id="rId12023" Type="http://schemas.openxmlformats.org/officeDocument/2006/relationships/hyperlink" Target="https://www.daloopa.com/src/19677510" TargetMode="External"/><Relationship Id="rId15593" Type="http://schemas.openxmlformats.org/officeDocument/2006/relationships/hyperlink" Target="https://www.daloopa.com/src/72220328" TargetMode="External"/><Relationship Id="rId16644" Type="http://schemas.openxmlformats.org/officeDocument/2006/relationships/hyperlink" Target="https://www.daloopa.com/src/87514019" TargetMode="External"/><Relationship Id="rId401" Type="http://schemas.openxmlformats.org/officeDocument/2006/relationships/hyperlink" Target="https://www.daloopa.com/src/63165416" TargetMode="External"/><Relationship Id="rId1031" Type="http://schemas.openxmlformats.org/officeDocument/2006/relationships/hyperlink" Target="https://www.daloopa.com/src/18435587" TargetMode="External"/><Relationship Id="rId5652" Type="http://schemas.openxmlformats.org/officeDocument/2006/relationships/hyperlink" Target="https://www.daloopa.com/src/1033695" TargetMode="External"/><Relationship Id="rId6703" Type="http://schemas.openxmlformats.org/officeDocument/2006/relationships/hyperlink" Target="https://www.daloopa.com/src/38155599" TargetMode="External"/><Relationship Id="rId14195" Type="http://schemas.openxmlformats.org/officeDocument/2006/relationships/hyperlink" Target="https://www.daloopa.com/src/19605860" TargetMode="External"/><Relationship Id="rId15246" Type="http://schemas.openxmlformats.org/officeDocument/2006/relationships/hyperlink" Target="https://www.daloopa.com/src/38432700" TargetMode="External"/><Relationship Id="rId4254" Type="http://schemas.openxmlformats.org/officeDocument/2006/relationships/hyperlink" Target="https://www.daloopa.com/src/763932" TargetMode="External"/><Relationship Id="rId5305" Type="http://schemas.openxmlformats.org/officeDocument/2006/relationships/hyperlink" Target="https://www.daloopa.com/src/815460" TargetMode="External"/><Relationship Id="rId19867" Type="http://schemas.openxmlformats.org/officeDocument/2006/relationships/hyperlink" Target="https://www.daloopa.com/src/155506692" TargetMode="External"/><Relationship Id="rId7477" Type="http://schemas.openxmlformats.org/officeDocument/2006/relationships/hyperlink" Target="https://www.daloopa.com/src/754161" TargetMode="External"/><Relationship Id="rId8528" Type="http://schemas.openxmlformats.org/officeDocument/2006/relationships/hyperlink" Target="https://www.daloopa.com/src/800599" TargetMode="External"/><Relationship Id="rId8875" Type="http://schemas.openxmlformats.org/officeDocument/2006/relationships/hyperlink" Target="https://www.daloopa.com/src/748812" TargetMode="External"/><Relationship Id="rId9926" Type="http://schemas.openxmlformats.org/officeDocument/2006/relationships/hyperlink" Target="https://www.daloopa.com/src/753397" TargetMode="External"/><Relationship Id="rId11856" Type="http://schemas.openxmlformats.org/officeDocument/2006/relationships/hyperlink" Target="https://www.daloopa.com/src/63184721" TargetMode="External"/><Relationship Id="rId12907" Type="http://schemas.openxmlformats.org/officeDocument/2006/relationships/hyperlink" Target="https://www.daloopa.com/src/38439221" TargetMode="External"/><Relationship Id="rId18469" Type="http://schemas.openxmlformats.org/officeDocument/2006/relationships/hyperlink" Target="https://www.daloopa.com/src/114146152" TargetMode="External"/><Relationship Id="rId1915" Type="http://schemas.openxmlformats.org/officeDocument/2006/relationships/hyperlink" Target="https://www.daloopa.com/src/795244" TargetMode="External"/><Relationship Id="rId6079" Type="http://schemas.openxmlformats.org/officeDocument/2006/relationships/hyperlink" Target="https://www.daloopa.com/src/38157488" TargetMode="External"/><Relationship Id="rId10458" Type="http://schemas.openxmlformats.org/officeDocument/2006/relationships/hyperlink" Target="https://www.daloopa.com/src/38431763" TargetMode="External"/><Relationship Id="rId11509" Type="http://schemas.openxmlformats.org/officeDocument/2006/relationships/hyperlink" Target="https://www.daloopa.com/src/815082" TargetMode="External"/><Relationship Id="rId18950" Type="http://schemas.openxmlformats.org/officeDocument/2006/relationships/hyperlink" Target="https://www.daloopa.com/src/125345993" TargetMode="External"/><Relationship Id="rId17552" Type="http://schemas.openxmlformats.org/officeDocument/2006/relationships/hyperlink" Target="https://www.daloopa.com/src/107859737" TargetMode="External"/><Relationship Id="rId18603" Type="http://schemas.openxmlformats.org/officeDocument/2006/relationships/hyperlink" Target="https://www.daloopa.com/src/114163078" TargetMode="External"/><Relationship Id="rId2689" Type="http://schemas.openxmlformats.org/officeDocument/2006/relationships/hyperlink" Target="https://www.daloopa.com/src/38384593" TargetMode="External"/><Relationship Id="rId6560" Type="http://schemas.openxmlformats.org/officeDocument/2006/relationships/hyperlink" Target="https://www.daloopa.com/src/810505" TargetMode="External"/><Relationship Id="rId7611" Type="http://schemas.openxmlformats.org/officeDocument/2006/relationships/hyperlink" Target="https://www.daloopa.com/src/1340326" TargetMode="External"/><Relationship Id="rId16154" Type="http://schemas.openxmlformats.org/officeDocument/2006/relationships/hyperlink" Target="https://www.daloopa.com/src/82318259" TargetMode="External"/><Relationship Id="rId17205" Type="http://schemas.openxmlformats.org/officeDocument/2006/relationships/hyperlink" Target="https://www.daloopa.com/src/102520276" TargetMode="External"/><Relationship Id="rId5162" Type="http://schemas.openxmlformats.org/officeDocument/2006/relationships/hyperlink" Target="https://www.daloopa.com/src/815578" TargetMode="External"/><Relationship Id="rId6213" Type="http://schemas.openxmlformats.org/officeDocument/2006/relationships/hyperlink" Target="https://www.daloopa.com/src/800797" TargetMode="External"/><Relationship Id="rId9783" Type="http://schemas.openxmlformats.org/officeDocument/2006/relationships/hyperlink" Target="https://www.daloopa.com/src/750437" TargetMode="External"/><Relationship Id="rId19377" Type="http://schemas.openxmlformats.org/officeDocument/2006/relationships/hyperlink" Target="https://www.daloopa.com/src/145267068" TargetMode="External"/><Relationship Id="rId1772" Type="http://schemas.openxmlformats.org/officeDocument/2006/relationships/hyperlink" Target="https://www.daloopa.com/src/795240" TargetMode="External"/><Relationship Id="rId8385" Type="http://schemas.openxmlformats.org/officeDocument/2006/relationships/hyperlink" Target="https://www.daloopa.com/src/800282" TargetMode="External"/><Relationship Id="rId9436" Type="http://schemas.openxmlformats.org/officeDocument/2006/relationships/hyperlink" Target="https://www.daloopa.com/src/752100" TargetMode="External"/><Relationship Id="rId11366" Type="http://schemas.openxmlformats.org/officeDocument/2006/relationships/hyperlink" Target="https://www.daloopa.com/src/58838396" TargetMode="External"/><Relationship Id="rId12764" Type="http://schemas.openxmlformats.org/officeDocument/2006/relationships/hyperlink" Target="https://www.daloopa.com/src/67090272" TargetMode="External"/><Relationship Id="rId13815" Type="http://schemas.openxmlformats.org/officeDocument/2006/relationships/hyperlink" Target="https://www.daloopa.com/src/65315371" TargetMode="External"/><Relationship Id="rId1425" Type="http://schemas.openxmlformats.org/officeDocument/2006/relationships/hyperlink" Target="https://www.daloopa.com/src/38169791" TargetMode="External"/><Relationship Id="rId2823" Type="http://schemas.openxmlformats.org/officeDocument/2006/relationships/hyperlink" Target="https://www.daloopa.com/src/768402" TargetMode="External"/><Relationship Id="rId8038" Type="http://schemas.openxmlformats.org/officeDocument/2006/relationships/hyperlink" Target="https://www.daloopa.com/src/751594" TargetMode="External"/><Relationship Id="rId11019" Type="http://schemas.openxmlformats.org/officeDocument/2006/relationships/hyperlink" Target="https://www.daloopa.com/src/38167693" TargetMode="External"/><Relationship Id="rId12417" Type="http://schemas.openxmlformats.org/officeDocument/2006/relationships/hyperlink" Target="https://www.daloopa.com/src/19675279" TargetMode="External"/><Relationship Id="rId15987" Type="http://schemas.openxmlformats.org/officeDocument/2006/relationships/hyperlink" Target="https://www.daloopa.com/src/78962338" TargetMode="External"/><Relationship Id="rId4995" Type="http://schemas.openxmlformats.org/officeDocument/2006/relationships/hyperlink" Target="https://www.daloopa.com/src/45569752" TargetMode="External"/><Relationship Id="rId14589" Type="http://schemas.openxmlformats.org/officeDocument/2006/relationships/hyperlink" Target="https://www.daloopa.com/src/46751055" TargetMode="External"/><Relationship Id="rId18460" Type="http://schemas.openxmlformats.org/officeDocument/2006/relationships/hyperlink" Target="https://www.daloopa.com/src/114270649" TargetMode="External"/><Relationship Id="rId19511" Type="http://schemas.openxmlformats.org/officeDocument/2006/relationships/hyperlink" Target="https://www.daloopa.com/src/145264503" TargetMode="External"/><Relationship Id="rId2199" Type="http://schemas.openxmlformats.org/officeDocument/2006/relationships/hyperlink" Target="https://www.daloopa.com/src/66097445" TargetMode="External"/><Relationship Id="rId3597" Type="http://schemas.openxmlformats.org/officeDocument/2006/relationships/hyperlink" Target="https://www.daloopa.com/src/810712" TargetMode="External"/><Relationship Id="rId4648" Type="http://schemas.openxmlformats.org/officeDocument/2006/relationships/hyperlink" Target="https://www.daloopa.com/src/766692" TargetMode="External"/><Relationship Id="rId6070" Type="http://schemas.openxmlformats.org/officeDocument/2006/relationships/hyperlink" Target="https://www.daloopa.com/src/32451020" TargetMode="External"/><Relationship Id="rId11500" Type="http://schemas.openxmlformats.org/officeDocument/2006/relationships/hyperlink" Target="https://www.daloopa.com/src/815195" TargetMode="External"/><Relationship Id="rId17062" Type="http://schemas.openxmlformats.org/officeDocument/2006/relationships/hyperlink" Target="https://www.daloopa.com/src/95203591" TargetMode="External"/><Relationship Id="rId18113" Type="http://schemas.openxmlformats.org/officeDocument/2006/relationships/hyperlink" Target="https://www.daloopa.com/src/114281989" TargetMode="External"/><Relationship Id="rId7121" Type="http://schemas.openxmlformats.org/officeDocument/2006/relationships/hyperlink" Target="https://www.daloopa.com/src/1096583" TargetMode="External"/><Relationship Id="rId10102" Type="http://schemas.openxmlformats.org/officeDocument/2006/relationships/hyperlink" Target="https://www.daloopa.com/src/38167168" TargetMode="External"/><Relationship Id="rId13672" Type="http://schemas.openxmlformats.org/officeDocument/2006/relationships/hyperlink" Target="https://www.daloopa.com/src/65313272" TargetMode="External"/><Relationship Id="rId14723" Type="http://schemas.openxmlformats.org/officeDocument/2006/relationships/hyperlink" Target="https://www.daloopa.com/src/38422585" TargetMode="External"/><Relationship Id="rId2680" Type="http://schemas.openxmlformats.org/officeDocument/2006/relationships/hyperlink" Target="https://www.daloopa.com/src/761357" TargetMode="External"/><Relationship Id="rId3731" Type="http://schemas.openxmlformats.org/officeDocument/2006/relationships/hyperlink" Target="https://www.daloopa.com/src/810682" TargetMode="External"/><Relationship Id="rId9293" Type="http://schemas.openxmlformats.org/officeDocument/2006/relationships/hyperlink" Target="https://www.daloopa.com/src/67051978" TargetMode="External"/><Relationship Id="rId12274" Type="http://schemas.openxmlformats.org/officeDocument/2006/relationships/hyperlink" Target="https://www.daloopa.com/src/19676918" TargetMode="External"/><Relationship Id="rId13325" Type="http://schemas.openxmlformats.org/officeDocument/2006/relationships/hyperlink" Target="https://www.daloopa.com/src/38975478" TargetMode="External"/><Relationship Id="rId652" Type="http://schemas.openxmlformats.org/officeDocument/2006/relationships/hyperlink" Target="https://www.daloopa.com/src/45569579" TargetMode="External"/><Relationship Id="rId1282" Type="http://schemas.openxmlformats.org/officeDocument/2006/relationships/hyperlink" Target="https://www.daloopa.com/src/767795" TargetMode="External"/><Relationship Id="rId2333" Type="http://schemas.openxmlformats.org/officeDocument/2006/relationships/hyperlink" Target="https://www.daloopa.com/src/767425" TargetMode="External"/><Relationship Id="rId15497" Type="http://schemas.openxmlformats.org/officeDocument/2006/relationships/hyperlink" Target="https://www.daloopa.com/src/72218595" TargetMode="External"/><Relationship Id="rId16895" Type="http://schemas.openxmlformats.org/officeDocument/2006/relationships/hyperlink" Target="https://www.daloopa.com/src/95055259" TargetMode="External"/><Relationship Id="rId17946" Type="http://schemas.openxmlformats.org/officeDocument/2006/relationships/hyperlink" Target="https://www.daloopa.com/src/114145743" TargetMode="External"/><Relationship Id="rId305" Type="http://schemas.openxmlformats.org/officeDocument/2006/relationships/hyperlink" Target="https://www.daloopa.com/src/803205" TargetMode="External"/><Relationship Id="rId5556" Type="http://schemas.openxmlformats.org/officeDocument/2006/relationships/hyperlink" Target="https://www.daloopa.com/src/14825142" TargetMode="External"/><Relationship Id="rId6607" Type="http://schemas.openxmlformats.org/officeDocument/2006/relationships/hyperlink" Target="https://www.daloopa.com/document/23463551" TargetMode="External"/><Relationship Id="rId6954" Type="http://schemas.openxmlformats.org/officeDocument/2006/relationships/hyperlink" Target="https://www.daloopa.com/src/58837622" TargetMode="External"/><Relationship Id="rId14099" Type="http://schemas.openxmlformats.org/officeDocument/2006/relationships/hyperlink" Target="https://www.daloopa.com/src/19605858" TargetMode="External"/><Relationship Id="rId16548" Type="http://schemas.openxmlformats.org/officeDocument/2006/relationships/hyperlink" Target="https://www.daloopa.com/src/87385739" TargetMode="External"/><Relationship Id="rId19021" Type="http://schemas.openxmlformats.org/officeDocument/2006/relationships/hyperlink" Target="https://www.daloopa.com/src/136727080" TargetMode="External"/><Relationship Id="rId4158" Type="http://schemas.openxmlformats.org/officeDocument/2006/relationships/hyperlink" Target="https://www.daloopa.com/src/810736" TargetMode="External"/><Relationship Id="rId5209" Type="http://schemas.openxmlformats.org/officeDocument/2006/relationships/hyperlink" Target="https://www.daloopa.com/src/815486" TargetMode="External"/><Relationship Id="rId8779" Type="http://schemas.openxmlformats.org/officeDocument/2006/relationships/hyperlink" Target="https://www.daloopa.com/src/14719093" TargetMode="External"/><Relationship Id="rId11010" Type="http://schemas.openxmlformats.org/officeDocument/2006/relationships/hyperlink" Target="https://www.daloopa.com/src/46661157" TargetMode="External"/><Relationship Id="rId14580" Type="http://schemas.openxmlformats.org/officeDocument/2006/relationships/hyperlink" Target="https://www.daloopa.com/src/38402764" TargetMode="External"/><Relationship Id="rId15631" Type="http://schemas.openxmlformats.org/officeDocument/2006/relationships/hyperlink" Target="https://www.daloopa.com/src/72287532" TargetMode="External"/><Relationship Id="rId1819" Type="http://schemas.openxmlformats.org/officeDocument/2006/relationships/hyperlink" Target="https://www.daloopa.com/src/795134" TargetMode="External"/><Relationship Id="rId13182" Type="http://schemas.openxmlformats.org/officeDocument/2006/relationships/hyperlink" Target="https://www.daloopa.com/src/38436281" TargetMode="External"/><Relationship Id="rId14233" Type="http://schemas.openxmlformats.org/officeDocument/2006/relationships/hyperlink" Target="https://www.daloopa.com/src/19608402" TargetMode="External"/><Relationship Id="rId18854" Type="http://schemas.openxmlformats.org/officeDocument/2006/relationships/hyperlink" Target="https://www.daloopa.com/src/125275305" TargetMode="External"/><Relationship Id="rId2190" Type="http://schemas.openxmlformats.org/officeDocument/2006/relationships/hyperlink" Target="https://www.daloopa.com/src/66097052" TargetMode="External"/><Relationship Id="rId3241" Type="http://schemas.openxmlformats.org/officeDocument/2006/relationships/hyperlink" Target="https://www.daloopa.com/src/1340468" TargetMode="External"/><Relationship Id="rId7862" Type="http://schemas.openxmlformats.org/officeDocument/2006/relationships/hyperlink" Target="https://www.daloopa.com/src/800025" TargetMode="External"/><Relationship Id="rId8913" Type="http://schemas.openxmlformats.org/officeDocument/2006/relationships/hyperlink" Target="https://www.daloopa.com/src/752746" TargetMode="External"/><Relationship Id="rId17456" Type="http://schemas.openxmlformats.org/officeDocument/2006/relationships/hyperlink" Target="https://www.daloopa.com/src/107863133" TargetMode="External"/><Relationship Id="rId18507" Type="http://schemas.openxmlformats.org/officeDocument/2006/relationships/hyperlink" Target="https://www.daloopa.com/src/114175045" TargetMode="External"/><Relationship Id="rId19905" Type="http://schemas.openxmlformats.org/officeDocument/2006/relationships/hyperlink" Target="https://www.daloopa.com/src/155506685" TargetMode="External"/><Relationship Id="rId20051" Type="http://schemas.openxmlformats.org/officeDocument/2006/relationships/hyperlink" Target="https://www.daloopa.com/src/155380917" TargetMode="External"/><Relationship Id="rId162" Type="http://schemas.openxmlformats.org/officeDocument/2006/relationships/hyperlink" Target="https://www.daloopa.com/src/58838318" TargetMode="External"/><Relationship Id="rId6464" Type="http://schemas.openxmlformats.org/officeDocument/2006/relationships/hyperlink" Target="https://www.daloopa.com/src/800972" TargetMode="External"/><Relationship Id="rId7515" Type="http://schemas.openxmlformats.org/officeDocument/2006/relationships/hyperlink" Target="https://www.daloopa.com/src/67046522" TargetMode="External"/><Relationship Id="rId10843" Type="http://schemas.openxmlformats.org/officeDocument/2006/relationships/hyperlink" Target="https://www.daloopa.com/src/20995958" TargetMode="External"/><Relationship Id="rId16058" Type="http://schemas.openxmlformats.org/officeDocument/2006/relationships/hyperlink" Target="https://www.daloopa.com/src/82321868" TargetMode="External"/><Relationship Id="rId17109" Type="http://schemas.openxmlformats.org/officeDocument/2006/relationships/hyperlink" Target="https://www.daloopa.com/src/95204359" TargetMode="External"/><Relationship Id="rId5066" Type="http://schemas.openxmlformats.org/officeDocument/2006/relationships/hyperlink" Target="https://www.daloopa.com/src/46662291" TargetMode="External"/><Relationship Id="rId6117" Type="http://schemas.openxmlformats.org/officeDocument/2006/relationships/hyperlink" Target="https://www.daloopa.com/src/4744380" TargetMode="External"/><Relationship Id="rId9687" Type="http://schemas.openxmlformats.org/officeDocument/2006/relationships/hyperlink" Target="https://www.daloopa.com/src/2623435" TargetMode="External"/><Relationship Id="rId8289" Type="http://schemas.openxmlformats.org/officeDocument/2006/relationships/hyperlink" Target="https://www.daloopa.com/src/20995164" TargetMode="External"/><Relationship Id="rId12668" Type="http://schemas.openxmlformats.org/officeDocument/2006/relationships/hyperlink" Target="https://www.daloopa.com/src/19766687" TargetMode="External"/><Relationship Id="rId13719" Type="http://schemas.openxmlformats.org/officeDocument/2006/relationships/hyperlink" Target="https://www.daloopa.com/src/65313832" TargetMode="External"/><Relationship Id="rId1676" Type="http://schemas.openxmlformats.org/officeDocument/2006/relationships/hyperlink" Target="https://www.daloopa.com/src/53638569" TargetMode="External"/><Relationship Id="rId2727" Type="http://schemas.openxmlformats.org/officeDocument/2006/relationships/hyperlink" Target="https://marketplace.daloopa.com/text-fundamental?id=768397&amp;value=0.14&amp;id=768249&amp;value=0.16&amp;id=768105&amp;value=0.18&amp;id=767944&amp;value=0.21&amp;id=767705&amp;value=0.13&amp;id=767588&amp;value=0.14&amp;id=767229&amp;value=0.05&amp;id=767119&amp;value=0.01&amp;id=766743&amp;value=0.05&amp;id=810510&amp;value=0.07&amp;id=766235&amp;value=0.09&amp;id=765973&amp;value=0.12&amp;id=765834&amp;value=0.08&amp;id=765615&amp;value=0.12&amp;id=765320&amp;value=0.09&amp;id=764561&amp;value=0.07&amp;" TargetMode="External"/><Relationship Id="rId14090" Type="http://schemas.openxmlformats.org/officeDocument/2006/relationships/hyperlink" Target="https://www.daloopa.com/src/19607927" TargetMode="External"/><Relationship Id="rId15141" Type="http://schemas.openxmlformats.org/officeDocument/2006/relationships/hyperlink" Target="https://www.daloopa.com/document/18378379" TargetMode="External"/><Relationship Id="rId19762" Type="http://schemas.openxmlformats.org/officeDocument/2006/relationships/hyperlink" Target="https://www.daloopa.com/src/155380689" TargetMode="External"/><Relationship Id="rId1329" Type="http://schemas.openxmlformats.org/officeDocument/2006/relationships/hyperlink" Target="https://marketplace.daloopa.com/text-fundamental?id=768336&amp;value=6679&amp;id=768175&amp;value=6209&amp;id=768003&amp;value=6791&amp;id=767803&amp;value=10256&amp;id=38169963&amp;value=29935&amp;id=767644&amp;value=7883&amp;id=767376&amp;value=7342&amp;id=767153&amp;value=7712&amp;id=766907&amp;value=10581&amp;id=38169914&amp;value=33519&amp;id=766621&amp;value=7745&amp;id=766434&amp;value=7565&amp;id=766012&amp;value=8267&amp;id=765884&amp;value=11841&amp;id=38169792&amp;value=35418&amp;id=765720&amp;value=9566&amp;id=765484&amp;value=9844&amp;id=764726&amp;value=10609&amp;id=764004&amp;value=13965&amp;id=38169635&amp;value=43983&amp;id=763886&amp;value=11061&amp;id=763473&amp;value=11485&amp;id=763200&amp;value=13714&amp;id=762974&amp;value=18038&amp;id=38169580&amp;value=54297&amp;id=762694&amp;value=14875&amp;id=762522&amp;value=14612&amp;id=762404&amp;value=15549&amp;id=762121&amp;value=20829&amp;id=38169509&amp;value=65866&amp;id=761447&amp;value=16192&amp;id=761325&amp;value=16370&amp;id=1340403&amp;value=18348&amp;id=2623480&amp;value=23813&amp;id=38169368&amp;value=74723&amp;id=4744513&amp;value=19106&amp;id=7982075&amp;value=22668&amp;id=10334238&amp;value=25171&amp;id=14718945&amp;value=37467&amp;id=14718948&amp;value=104412&amp;id=20995989&amp;value=30649&amp;id=32451201&amp;value=30721&amp;id=38384348&amp;value=29145&amp;id=46661573&amp;value=37272&amp;id=46664841&amp;value=127787&amp;id=53638268&amp;value=28759&amp;id=58838016&amp;value=27065&amp;id=63130134&amp;value=27720&amp;id=67048454&amp;value=34463&amp;id=67053335&amp;value=118007&amp;" TargetMode="External"/><Relationship Id="rId4899" Type="http://schemas.openxmlformats.org/officeDocument/2006/relationships/hyperlink" Target="https://www.daloopa.com/src/46662299" TargetMode="External"/><Relationship Id="rId5200" Type="http://schemas.openxmlformats.org/officeDocument/2006/relationships/hyperlink" Target="https://www.daloopa.com/src/815607" TargetMode="External"/><Relationship Id="rId8770" Type="http://schemas.openxmlformats.org/officeDocument/2006/relationships/hyperlink" Target="https://www.daloopa.com/src/749071" TargetMode="External"/><Relationship Id="rId9821" Type="http://schemas.openxmlformats.org/officeDocument/2006/relationships/hyperlink" Target="https://www.daloopa.com/src/752438" TargetMode="External"/><Relationship Id="rId11751" Type="http://schemas.openxmlformats.org/officeDocument/2006/relationships/hyperlink" Target="https://www.daloopa.com/src/1033927" TargetMode="External"/><Relationship Id="rId12802" Type="http://schemas.openxmlformats.org/officeDocument/2006/relationships/hyperlink" Target="https://www.daloopa.com/document/23465099" TargetMode="External"/><Relationship Id="rId18364" Type="http://schemas.openxmlformats.org/officeDocument/2006/relationships/hyperlink" Target="https://www.daloopa.com/src/87505883" TargetMode="External"/><Relationship Id="rId19415" Type="http://schemas.openxmlformats.org/officeDocument/2006/relationships/hyperlink" Target="https://www.daloopa.com/src/145409614" TargetMode="External"/><Relationship Id="rId35" Type="http://schemas.openxmlformats.org/officeDocument/2006/relationships/hyperlink" Target="https://www.daloopa.com/document/21788926" TargetMode="External"/><Relationship Id="rId1810" Type="http://schemas.openxmlformats.org/officeDocument/2006/relationships/hyperlink" Target="https://www.daloopa.com/src/795252" TargetMode="External"/><Relationship Id="rId7372" Type="http://schemas.openxmlformats.org/officeDocument/2006/relationships/hyperlink" Target="https://www.daloopa.com/src/754225" TargetMode="External"/><Relationship Id="rId8423" Type="http://schemas.openxmlformats.org/officeDocument/2006/relationships/hyperlink" Target="https://www.daloopa.com/src/800402" TargetMode="External"/><Relationship Id="rId10353" Type="http://schemas.openxmlformats.org/officeDocument/2006/relationships/hyperlink" Target="https://www.daloopa.com/src/38429996" TargetMode="External"/><Relationship Id="rId11404" Type="http://schemas.openxmlformats.org/officeDocument/2006/relationships/hyperlink" Target="https://www.daloopa.com/src/32451646" TargetMode="External"/><Relationship Id="rId18017" Type="http://schemas.openxmlformats.org/officeDocument/2006/relationships/hyperlink" Target="https://www.daloopa.com/src/114261147" TargetMode="External"/><Relationship Id="rId3982" Type="http://schemas.openxmlformats.org/officeDocument/2006/relationships/hyperlink" Target="https://www.daloopa.com/src/32451400" TargetMode="External"/><Relationship Id="rId7025" Type="http://schemas.openxmlformats.org/officeDocument/2006/relationships/hyperlink" Target="https://www.daloopa.com/src/1096678" TargetMode="External"/><Relationship Id="rId10006" Type="http://schemas.openxmlformats.org/officeDocument/2006/relationships/hyperlink" Target="https://www.daloopa.com/src/67052043" TargetMode="External"/><Relationship Id="rId13576" Type="http://schemas.openxmlformats.org/officeDocument/2006/relationships/hyperlink" Target="https://www.daloopa.com/document/23465099" TargetMode="External"/><Relationship Id="rId14974" Type="http://schemas.openxmlformats.org/officeDocument/2006/relationships/hyperlink" Target="https://www.daloopa.com/src/38428889" TargetMode="External"/><Relationship Id="rId2584" Type="http://schemas.openxmlformats.org/officeDocument/2006/relationships/hyperlink" Target="https://www.daloopa.com/src/762169" TargetMode="External"/><Relationship Id="rId3635" Type="http://schemas.openxmlformats.org/officeDocument/2006/relationships/hyperlink" Target="https://www.daloopa.com/src/20995299" TargetMode="External"/><Relationship Id="rId9197" Type="http://schemas.openxmlformats.org/officeDocument/2006/relationships/hyperlink" Target="https://www.daloopa.com/src/753523" TargetMode="External"/><Relationship Id="rId12178" Type="http://schemas.openxmlformats.org/officeDocument/2006/relationships/hyperlink" Target="https://www.daloopa.com/src/19675720" TargetMode="External"/><Relationship Id="rId13229" Type="http://schemas.openxmlformats.org/officeDocument/2006/relationships/hyperlink" Target="https://www.daloopa.com/src/38435160" TargetMode="External"/><Relationship Id="rId14627" Type="http://schemas.openxmlformats.org/officeDocument/2006/relationships/hyperlink" Target="https://www.daloopa.com/src/38402674" TargetMode="External"/><Relationship Id="rId17100" Type="http://schemas.openxmlformats.org/officeDocument/2006/relationships/hyperlink" Target="https://www.daloopa.com/src/95191095" TargetMode="External"/><Relationship Id="rId556" Type="http://schemas.openxmlformats.org/officeDocument/2006/relationships/hyperlink" Target="https://www.daloopa.com/src/38207927" TargetMode="External"/><Relationship Id="rId1186" Type="http://schemas.openxmlformats.org/officeDocument/2006/relationships/hyperlink" Target="https://www.daloopa.com/src/761319" TargetMode="External"/><Relationship Id="rId2237" Type="http://schemas.openxmlformats.org/officeDocument/2006/relationships/hyperlink" Target="https://www.daloopa.com/src/66097752" TargetMode="External"/><Relationship Id="rId16799" Type="http://schemas.openxmlformats.org/officeDocument/2006/relationships/hyperlink" Target="https://www.daloopa.com/src/95069442" TargetMode="External"/><Relationship Id="rId209" Type="http://schemas.openxmlformats.org/officeDocument/2006/relationships/hyperlink" Target="https://www.daloopa.com/src/803013" TargetMode="External"/><Relationship Id="rId6858" Type="http://schemas.openxmlformats.org/officeDocument/2006/relationships/hyperlink" Target="https://www.daloopa.com/src/38158759" TargetMode="External"/><Relationship Id="rId7909" Type="http://schemas.openxmlformats.org/officeDocument/2006/relationships/hyperlink" Target="https://www.daloopa.com/src/58837734" TargetMode="External"/><Relationship Id="rId8280" Type="http://schemas.openxmlformats.org/officeDocument/2006/relationships/hyperlink" Target="https://www.daloopa.com/src/800287" TargetMode="External"/><Relationship Id="rId13710" Type="http://schemas.openxmlformats.org/officeDocument/2006/relationships/hyperlink" Target="https://www.daloopa.com/src/65313667" TargetMode="External"/><Relationship Id="rId19272" Type="http://schemas.openxmlformats.org/officeDocument/2006/relationships/hyperlink" Target="https://www.daloopa.com/src/136743403" TargetMode="External"/><Relationship Id="rId9331" Type="http://schemas.openxmlformats.org/officeDocument/2006/relationships/hyperlink" Target="https://www.daloopa.com/src/53638002" TargetMode="External"/><Relationship Id="rId11261" Type="http://schemas.openxmlformats.org/officeDocument/2006/relationships/hyperlink" Target="https://marketplace.daloopa.com/text-fundamental?id=814890&amp;value=7649&amp;id=814904&amp;value=8693&amp;id=1266718&amp;value=8754&amp;id=2623973&amp;value=9628&amp;id=4744743&amp;value=10013&amp;id=7982528&amp;value=10504&amp;id=10335404&amp;value=11054&amp;id=14719051&amp;value=10642&amp;id=20995572&amp;value=11448&amp;id=32451651&amp;value=11435&amp;id=38385300&amp;value=11271&amp;id=46662242&amp;value=11163&amp;id=53638752&amp;value=10534&amp;id=58838388&amp;value=9789&amp;id=63130674&amp;value=8561&amp;id=67048229&amp;value=7941&amp;" TargetMode="External"/><Relationship Id="rId12312" Type="http://schemas.openxmlformats.org/officeDocument/2006/relationships/hyperlink" Target="https://www.daloopa.com/src/19677766" TargetMode="External"/><Relationship Id="rId15882" Type="http://schemas.openxmlformats.org/officeDocument/2006/relationships/hyperlink" Target="https://www.daloopa.com/src/78899847" TargetMode="External"/><Relationship Id="rId16933" Type="http://schemas.openxmlformats.org/officeDocument/2006/relationships/hyperlink" Target="https://www.daloopa.com/src/95065090" TargetMode="External"/><Relationship Id="rId1320" Type="http://schemas.openxmlformats.org/officeDocument/2006/relationships/hyperlink" Target="https://www.daloopa.com/src/38168934" TargetMode="External"/><Relationship Id="rId4890" Type="http://schemas.openxmlformats.org/officeDocument/2006/relationships/hyperlink" Target="https://www.daloopa.com/src/1340492" TargetMode="External"/><Relationship Id="rId5941" Type="http://schemas.openxmlformats.org/officeDocument/2006/relationships/hyperlink" Target="https://www.daloopa.com/src/801037" TargetMode="External"/><Relationship Id="rId14484" Type="http://schemas.openxmlformats.org/officeDocument/2006/relationships/hyperlink" Target="https://www.daloopa.com/src/67089040" TargetMode="External"/><Relationship Id="rId15535" Type="http://schemas.openxmlformats.org/officeDocument/2006/relationships/hyperlink" Target="https://www.daloopa.com/src/72219712" TargetMode="External"/><Relationship Id="rId3492" Type="http://schemas.openxmlformats.org/officeDocument/2006/relationships/hyperlink" Target="https://www.daloopa.com/src/767659" TargetMode="External"/><Relationship Id="rId4543" Type="http://schemas.openxmlformats.org/officeDocument/2006/relationships/hyperlink" Target="https://www.daloopa.com/src/810877" TargetMode="External"/><Relationship Id="rId13086" Type="http://schemas.openxmlformats.org/officeDocument/2006/relationships/hyperlink" Target="https://www.daloopa.com/src/38441435" TargetMode="External"/><Relationship Id="rId14137" Type="http://schemas.openxmlformats.org/officeDocument/2006/relationships/hyperlink" Target="https://www.daloopa.com/src/19607928" TargetMode="External"/><Relationship Id="rId2094" Type="http://schemas.openxmlformats.org/officeDocument/2006/relationships/hyperlink" Target="https://www.daloopa.com/src/66096981" TargetMode="External"/><Relationship Id="rId3145" Type="http://schemas.openxmlformats.org/officeDocument/2006/relationships/hyperlink" Target="https://www.daloopa.com/src/766663" TargetMode="External"/><Relationship Id="rId7766" Type="http://schemas.openxmlformats.org/officeDocument/2006/relationships/hyperlink" Target="https://marketplace.daloopa.com/text-fundamental?id=833425&amp;value=1732&amp;id=833421&amp;value=1807&amp;id=833417&amp;value=1773&amp;id=836978&amp;value=1930&amp;id=799993&amp;value=2117&amp;id=799996&amp;value=2377&amp;id=800000&amp;value=2813&amp;id=800005&amp;value=2892&amp;id=800010&amp;value=2926&amp;id=800015&amp;value=3047&amp;id=800020&amp;value=3216&amp;id=800024&amp;value=3373&amp;id=799934&amp;value=3522&amp;id=799931&amp;value=3892&amp;id=799916&amp;value=4296&amp;id=799892&amp;value=4723&amp;id=799883&amp;value=5054&amp;id=799880&amp;value=5437&amp;id=799851&amp;value=8083&amp;id=799843&amp;value=8897&amp;id=799835&amp;value=9814&amp;id=799827&amp;value=10907&amp;id=799824&amp;value=11238&amp;id=799821&amp;value=11202&amp;id=799813&amp;value=12783&amp;id=799799&amp;value=13462&amp;id=1340478&amp;value=14535&amp;id=2623294&amp;value=16314&amp;id=4744416&amp;value=16456&amp;id=7982432&amp;value=17601&amp;id=10333869&amp;value=20150&amp;id=14718870&amp;value=22778&amp;id=20995102&amp;value=25660&amp;id=32451148&amp;value=27273&amp;id=38383955&amp;value=29227&amp;id=46661178&amp;value=27235&amp;id=53638143&amp;value=32033&amp;id=58837931&amp;value=33730&amp;id=63130531&amp;value=37503&amp;id=67047019&amp;value=42758&amp;" TargetMode="External"/><Relationship Id="rId8817" Type="http://schemas.openxmlformats.org/officeDocument/2006/relationships/hyperlink" Target="https://www.daloopa.com/src/750412" TargetMode="External"/><Relationship Id="rId18758" Type="http://schemas.openxmlformats.org/officeDocument/2006/relationships/hyperlink" Target="https://www.daloopa.com/src/125251775" TargetMode="External"/><Relationship Id="rId19809" Type="http://schemas.openxmlformats.org/officeDocument/2006/relationships/hyperlink" Target="https://www.daloopa.com/src/155380728" TargetMode="External"/><Relationship Id="rId6368" Type="http://schemas.openxmlformats.org/officeDocument/2006/relationships/hyperlink" Target="https://www.daloopa.com/src/800820" TargetMode="External"/><Relationship Id="rId7419" Type="http://schemas.openxmlformats.org/officeDocument/2006/relationships/hyperlink" Target="https://www.daloopa.com/src/14718763" TargetMode="External"/><Relationship Id="rId10747" Type="http://schemas.openxmlformats.org/officeDocument/2006/relationships/hyperlink" Target="https://www.daloopa.com/src/38433797" TargetMode="External"/><Relationship Id="rId13220" Type="http://schemas.openxmlformats.org/officeDocument/2006/relationships/hyperlink" Target="https://www.daloopa.com/src/38436279" TargetMode="External"/><Relationship Id="rId16790" Type="http://schemas.openxmlformats.org/officeDocument/2006/relationships/hyperlink" Target="https://www.daloopa.com/src/95069451" TargetMode="External"/><Relationship Id="rId17841" Type="http://schemas.openxmlformats.org/officeDocument/2006/relationships/hyperlink" Target="https://www.daloopa.com/src/114149133" TargetMode="External"/><Relationship Id="rId200" Type="http://schemas.openxmlformats.org/officeDocument/2006/relationships/hyperlink" Target="https://www.daloopa.com/src/32451496" TargetMode="External"/><Relationship Id="rId2978" Type="http://schemas.openxmlformats.org/officeDocument/2006/relationships/hyperlink" Target="https://www.daloopa.com/src/802830" TargetMode="External"/><Relationship Id="rId7900" Type="http://schemas.openxmlformats.org/officeDocument/2006/relationships/hyperlink" Target="https://www.daloopa.com/src/4744421" TargetMode="External"/><Relationship Id="rId15392" Type="http://schemas.openxmlformats.org/officeDocument/2006/relationships/hyperlink" Target="https://www.daloopa.com/src/72222285" TargetMode="External"/><Relationship Id="rId16443" Type="http://schemas.openxmlformats.org/officeDocument/2006/relationships/hyperlink" Target="https://www.daloopa.com/src/87387086" TargetMode="External"/><Relationship Id="rId5451" Type="http://schemas.openxmlformats.org/officeDocument/2006/relationships/hyperlink" Target="https://www.daloopa.com/src/1033323" TargetMode="External"/><Relationship Id="rId6502" Type="http://schemas.openxmlformats.org/officeDocument/2006/relationships/hyperlink" Target="https://marketplace.daloopa.com/text-fundamental?id=801199&amp;value=-100&amp;id=801180&amp;value=-62&amp;id=801159&amp;value=-18&amp;id=801142&amp;value=-59&amp;id=38157943&amp;value=-239&amp;id=810504&amp;value=-26&amp;id=801105&amp;value=-12&amp;id=801086&amp;value=-90&amp;id=801067&amp;value=-162&amp;id=38157728&amp;value=-289&amp;id=801048&amp;value=-234&amp;id=801029&amp;value=-102&amp;id=801011&amp;value=-159&amp;id=800992&amp;value=-170&amp;id=38157475&amp;value=-665&amp;id=800973&amp;value=-15&amp;id=800954&amp;value=-106&amp;id=800935&amp;value=-84&amp;id=800916&amp;value=-89&amp;id=38156974&amp;value=-294&amp;id=800898&amp;value=-52&amp;id=800879&amp;value=38&amp;id=800860&amp;value=-31&amp;id=800823&amp;value=-255&amp;id=38156726&amp;value=-300&amp;id=800803&amp;value=-11&amp;id=800783&amp;value=-378&amp;id=800762&amp;value=-334&amp;id=800741&amp;value=-436&amp;id=38155765&amp;value=-1160&amp;id=800719&amp;value=-19&amp;id=800675&amp;value=-195&amp;id=1340317&amp;value=-525&amp;id=2623058&amp;value=174&amp;id=38155601&amp;value=-565&amp;id=4744389&amp;value=-606&amp;id=7982473&amp;value=378&amp;id=10333490&amp;value=615&amp;id=14718911&amp;value=892&amp;id=14718930&amp;value=1279&amp;id=20995907&amp;value=1403&amp;id=32451016&amp;value=932&amp;id=38383770&amp;value=-537&amp;id=46660914&amp;value=11474&amp;id=46664710&amp;value=13272&amp;id=53637820&amp;value=-8934&amp;id=58837653&amp;value=-5970&amp;id=63129627&amp;value=419&amp;id=67045711&amp;value=-3699&amp;id=67051545&amp;value=-18184&amp;" TargetMode="External"/><Relationship Id="rId15045" Type="http://schemas.openxmlformats.org/officeDocument/2006/relationships/hyperlink" Target="https://www.daloopa.com/src/46758869" TargetMode="External"/><Relationship Id="rId19666" Type="http://schemas.openxmlformats.org/officeDocument/2006/relationships/hyperlink" Target="https://www.daloopa.com/src/155385155" TargetMode="External"/><Relationship Id="rId4053" Type="http://schemas.openxmlformats.org/officeDocument/2006/relationships/hyperlink" Target="https://www.daloopa.com/src/762445" TargetMode="External"/><Relationship Id="rId5104" Type="http://schemas.openxmlformats.org/officeDocument/2006/relationships/hyperlink" Target="https://www.daloopa.com/src/14719064" TargetMode="External"/><Relationship Id="rId8674" Type="http://schemas.openxmlformats.org/officeDocument/2006/relationships/hyperlink" Target="https://www.daloopa.com/src/767624" TargetMode="External"/><Relationship Id="rId9725" Type="http://schemas.openxmlformats.org/officeDocument/2006/relationships/hyperlink" Target="https://www.daloopa.com/src/67052040" TargetMode="External"/><Relationship Id="rId11655" Type="http://schemas.openxmlformats.org/officeDocument/2006/relationships/hyperlink" Target="https://www.daloopa.com/src/814951" TargetMode="External"/><Relationship Id="rId18268" Type="http://schemas.openxmlformats.org/officeDocument/2006/relationships/hyperlink" Target="https://www.daloopa.com/src/87506149" TargetMode="External"/><Relationship Id="rId19319" Type="http://schemas.openxmlformats.org/officeDocument/2006/relationships/hyperlink" Target="https://www.daloopa.com/src/145409651" TargetMode="External"/><Relationship Id="rId1714" Type="http://schemas.openxmlformats.org/officeDocument/2006/relationships/hyperlink" Target="https://www.daloopa.com/src/794934" TargetMode="External"/><Relationship Id="rId7276" Type="http://schemas.openxmlformats.org/officeDocument/2006/relationships/hyperlink" Target="https://www.daloopa.com/src/38461930" TargetMode="External"/><Relationship Id="rId8327" Type="http://schemas.openxmlformats.org/officeDocument/2006/relationships/hyperlink" Target="https://www.daloopa.com/src/800324" TargetMode="External"/><Relationship Id="rId10257" Type="http://schemas.openxmlformats.org/officeDocument/2006/relationships/hyperlink" Target="https://www.daloopa.com/src/53700439" TargetMode="External"/><Relationship Id="rId11308" Type="http://schemas.openxmlformats.org/officeDocument/2006/relationships/hyperlink" Target="https://www.daloopa.com/src/32451642" TargetMode="External"/><Relationship Id="rId12706" Type="http://schemas.openxmlformats.org/officeDocument/2006/relationships/hyperlink" Target="https://www.daloopa.com/document/23465099" TargetMode="External"/><Relationship Id="rId14878" Type="http://schemas.openxmlformats.org/officeDocument/2006/relationships/hyperlink" Target="https://www.daloopa.com/src/63135971" TargetMode="External"/><Relationship Id="rId15929" Type="http://schemas.openxmlformats.org/officeDocument/2006/relationships/hyperlink" Target="https://www.daloopa.com/src/78900307" TargetMode="External"/><Relationship Id="rId19800" Type="http://schemas.openxmlformats.org/officeDocument/2006/relationships/hyperlink" Target="https://www.daloopa.com/src/155387514" TargetMode="External"/><Relationship Id="rId2488" Type="http://schemas.openxmlformats.org/officeDocument/2006/relationships/hyperlink" Target="https://www.daloopa.com/src/768136" TargetMode="External"/><Relationship Id="rId3886" Type="http://schemas.openxmlformats.org/officeDocument/2006/relationships/hyperlink" Target="https://www.daloopa.com/src/14719017" TargetMode="External"/><Relationship Id="rId4937" Type="http://schemas.openxmlformats.org/officeDocument/2006/relationships/hyperlink" Target="https://www.daloopa.com/src/14719058" TargetMode="External"/><Relationship Id="rId17351" Type="http://schemas.openxmlformats.org/officeDocument/2006/relationships/hyperlink" Target="https://www.daloopa.com/src/102620943" TargetMode="External"/><Relationship Id="rId18402" Type="http://schemas.openxmlformats.org/officeDocument/2006/relationships/hyperlink" Target="https://www.daloopa.com/src/114294100" TargetMode="External"/><Relationship Id="rId3539" Type="http://schemas.openxmlformats.org/officeDocument/2006/relationships/hyperlink" Target="https://www.daloopa.com/src/766467" TargetMode="External"/><Relationship Id="rId6012" Type="http://schemas.openxmlformats.org/officeDocument/2006/relationships/hyperlink" Target="https://www.daloopa.com/src/2623048" TargetMode="External"/><Relationship Id="rId7410" Type="http://schemas.openxmlformats.org/officeDocument/2006/relationships/hyperlink" Target="https://www.daloopa.com/src/63130409" TargetMode="External"/><Relationship Id="rId13961" Type="http://schemas.openxmlformats.org/officeDocument/2006/relationships/hyperlink" Target="https://www.daloopa.com/src/67093346" TargetMode="External"/><Relationship Id="rId17004" Type="http://schemas.openxmlformats.org/officeDocument/2006/relationships/hyperlink" Target="https://www.daloopa.com/src/95084210" TargetMode="External"/><Relationship Id="rId9582" Type="http://schemas.openxmlformats.org/officeDocument/2006/relationships/hyperlink" Target="https://www.daloopa.com/src/753835" TargetMode="External"/><Relationship Id="rId12563" Type="http://schemas.openxmlformats.org/officeDocument/2006/relationships/hyperlink" Target="https://www.daloopa.com/src/19689956" TargetMode="External"/><Relationship Id="rId13614" Type="http://schemas.openxmlformats.org/officeDocument/2006/relationships/hyperlink" Target="https://www.daloopa.com/src/65313350" TargetMode="External"/><Relationship Id="rId19176" Type="http://schemas.openxmlformats.org/officeDocument/2006/relationships/hyperlink" Target="https://www.daloopa.com/src/136761508" TargetMode="External"/><Relationship Id="rId941" Type="http://schemas.openxmlformats.org/officeDocument/2006/relationships/hyperlink" Target="https://www.daloopa.com/src/18436280" TargetMode="External"/><Relationship Id="rId1571" Type="http://schemas.openxmlformats.org/officeDocument/2006/relationships/hyperlink" Target="https://www.daloopa.com/src/58838019" TargetMode="External"/><Relationship Id="rId2622" Type="http://schemas.openxmlformats.org/officeDocument/2006/relationships/hyperlink" Target="https://www.daloopa.com/src/763643" TargetMode="External"/><Relationship Id="rId8184" Type="http://schemas.openxmlformats.org/officeDocument/2006/relationships/hyperlink" Target="https://www.daloopa.com/src/2623299" TargetMode="External"/><Relationship Id="rId9235" Type="http://schemas.openxmlformats.org/officeDocument/2006/relationships/hyperlink" Target="https://www.daloopa.com/src/38161958" TargetMode="External"/><Relationship Id="rId11165" Type="http://schemas.openxmlformats.org/officeDocument/2006/relationships/hyperlink" Target="https://www.daloopa.com/src/4744741" TargetMode="External"/><Relationship Id="rId12216" Type="http://schemas.openxmlformats.org/officeDocument/2006/relationships/hyperlink" Target="https://www.daloopa.com/src/19675652" TargetMode="External"/><Relationship Id="rId15786" Type="http://schemas.openxmlformats.org/officeDocument/2006/relationships/hyperlink" Target="https://www.daloopa.com/src/78903357" TargetMode="External"/><Relationship Id="rId1224" Type="http://schemas.openxmlformats.org/officeDocument/2006/relationships/hyperlink" Target="https://www.daloopa.com/src/765879" TargetMode="External"/><Relationship Id="rId4794" Type="http://schemas.openxmlformats.org/officeDocument/2006/relationships/hyperlink" Target="https://www.daloopa.com/src/815298" TargetMode="External"/><Relationship Id="rId5845" Type="http://schemas.openxmlformats.org/officeDocument/2006/relationships/hyperlink" Target="https://www.daloopa.com/src/800885" TargetMode="External"/><Relationship Id="rId14388" Type="http://schemas.openxmlformats.org/officeDocument/2006/relationships/hyperlink" Target="https://www.daloopa.com/src/19629706" TargetMode="External"/><Relationship Id="rId15439" Type="http://schemas.openxmlformats.org/officeDocument/2006/relationships/hyperlink" Target="https://www.daloopa.com/src/72222873" TargetMode="External"/><Relationship Id="rId16837" Type="http://schemas.openxmlformats.org/officeDocument/2006/relationships/hyperlink" Target="https://www.daloopa.com/src/95069558" TargetMode="External"/><Relationship Id="rId19310" Type="http://schemas.openxmlformats.org/officeDocument/2006/relationships/hyperlink" Target="https://www.daloopa.com/src/145264475" TargetMode="External"/><Relationship Id="rId3396" Type="http://schemas.openxmlformats.org/officeDocument/2006/relationships/hyperlink" Target="https://www.daloopa.com/src/7982399" TargetMode="External"/><Relationship Id="rId4447" Type="http://schemas.openxmlformats.org/officeDocument/2006/relationships/hyperlink" Target="https://www.daloopa.com/src/2623613" TargetMode="External"/><Relationship Id="rId3049" Type="http://schemas.openxmlformats.org/officeDocument/2006/relationships/hyperlink" Target="https://www.daloopa.com/src/767138" TargetMode="External"/><Relationship Id="rId10998" Type="http://schemas.openxmlformats.org/officeDocument/2006/relationships/hyperlink" Target="https://www.daloopa.com/src/748900" TargetMode="External"/><Relationship Id="rId15920" Type="http://schemas.openxmlformats.org/officeDocument/2006/relationships/hyperlink" Target="https://www.daloopa.com/src/78907264" TargetMode="External"/><Relationship Id="rId9092" Type="http://schemas.openxmlformats.org/officeDocument/2006/relationships/hyperlink" Target="https://www.daloopa.com/src/753811" TargetMode="External"/><Relationship Id="rId13471" Type="http://schemas.openxmlformats.org/officeDocument/2006/relationships/hyperlink" Target="https://www.daloopa.com/document/23465099" TargetMode="External"/><Relationship Id="rId14522" Type="http://schemas.openxmlformats.org/officeDocument/2006/relationships/hyperlink" Target="https://www.daloopa.com/src/46751051" TargetMode="External"/><Relationship Id="rId1081" Type="http://schemas.openxmlformats.org/officeDocument/2006/relationships/hyperlink" Target="https://www.daloopa.com/src/18435591" TargetMode="External"/><Relationship Id="rId3530" Type="http://schemas.openxmlformats.org/officeDocument/2006/relationships/hyperlink" Target="https://www.daloopa.com/src/768358" TargetMode="External"/><Relationship Id="rId12073" Type="http://schemas.openxmlformats.org/officeDocument/2006/relationships/hyperlink" Target="https://www.daloopa.com/src/19676683" TargetMode="External"/><Relationship Id="rId13124" Type="http://schemas.openxmlformats.org/officeDocument/2006/relationships/hyperlink" Target="https://www.daloopa.com/src/38441971" TargetMode="External"/><Relationship Id="rId16694" Type="http://schemas.openxmlformats.org/officeDocument/2006/relationships/hyperlink" Target="https://www.daloopa.com/src/87514945" TargetMode="External"/><Relationship Id="rId17745" Type="http://schemas.openxmlformats.org/officeDocument/2006/relationships/hyperlink" Target="https://www.daloopa.com/src/107870360" TargetMode="External"/><Relationship Id="rId451" Type="http://schemas.openxmlformats.org/officeDocument/2006/relationships/hyperlink" Target="https://www.daloopa.com/src/762275" TargetMode="External"/><Relationship Id="rId2132" Type="http://schemas.openxmlformats.org/officeDocument/2006/relationships/hyperlink" Target="https://www.daloopa.com/src/66096635" TargetMode="External"/><Relationship Id="rId6753" Type="http://schemas.openxmlformats.org/officeDocument/2006/relationships/hyperlink" Target="https://www.daloopa.com/src/38156730" TargetMode="External"/><Relationship Id="rId7804" Type="http://schemas.openxmlformats.org/officeDocument/2006/relationships/hyperlink" Target="https://www.daloopa.com/src/53638143" TargetMode="External"/><Relationship Id="rId15296" Type="http://schemas.openxmlformats.org/officeDocument/2006/relationships/hyperlink" Target="https://www.daloopa.com/src/38431765" TargetMode="External"/><Relationship Id="rId16347" Type="http://schemas.openxmlformats.org/officeDocument/2006/relationships/hyperlink" Target="https://www.daloopa.com/src/82364699" TargetMode="External"/><Relationship Id="rId104" Type="http://schemas.openxmlformats.org/officeDocument/2006/relationships/hyperlink" Target="https://www.daloopa.com/src/802964" TargetMode="External"/><Relationship Id="rId5355" Type="http://schemas.openxmlformats.org/officeDocument/2006/relationships/hyperlink" Target="https://www.daloopa.com/src/815489" TargetMode="External"/><Relationship Id="rId6406" Type="http://schemas.openxmlformats.org/officeDocument/2006/relationships/hyperlink" Target="https://www.daloopa.com/src/801103" TargetMode="External"/><Relationship Id="rId9976" Type="http://schemas.openxmlformats.org/officeDocument/2006/relationships/hyperlink" Target="https://www.daloopa.com/src/749903" TargetMode="External"/><Relationship Id="rId5008" Type="http://schemas.openxmlformats.org/officeDocument/2006/relationships/hyperlink" Target="https://www.daloopa.com/src/815333" TargetMode="External"/><Relationship Id="rId8578" Type="http://schemas.openxmlformats.org/officeDocument/2006/relationships/hyperlink" Target="https://www.daloopa.com/src/766612" TargetMode="External"/><Relationship Id="rId9629" Type="http://schemas.openxmlformats.org/officeDocument/2006/relationships/hyperlink" Target="https://marketplace.daloopa.com/text-fundamental?id=749886&amp;value=583&amp;id=38164117&amp;value=1897&amp;id=749658&amp;value=371&amp;id=749380&amp;value=294&amp;id=749090&amp;value=825&amp;id=748855&amp;value=614&amp;id=38163958&amp;value=2104&amp;id=774082&amp;value=569&amp;id=748238&amp;value=919&amp;id=1340369&amp;value=1312&amp;id=2623431&amp;value=1371&amp;id=38162640&amp;value=4172&amp;id=4744477&amp;value=1367&amp;id=7981885&amp;value=844&amp;id=10333750&amp;value=1255&amp;id=14719118&amp;value=1629&amp;id=14719124&amp;value=5096&amp;id=20995939&amp;value=895&amp;id=32451120&amp;value=1300&amp;id=38383849&amp;value=997&amp;id=46661090&amp;value=2465&amp;id=46664755&amp;value=5657&amp;id=53638027&amp;value=1209&amp;id=58837850&amp;value=1626&amp;id=63129162&amp;value=1337&amp;id=67046865&amp;value=1152&amp;id=67051998&amp;value=5324&amp;" TargetMode="External"/><Relationship Id="rId12957" Type="http://schemas.openxmlformats.org/officeDocument/2006/relationships/hyperlink" Target="https://www.daloopa.com/src/67090335" TargetMode="External"/><Relationship Id="rId1965" Type="http://schemas.openxmlformats.org/officeDocument/2006/relationships/hyperlink" Target="https://www.daloopa.com/src/795265" TargetMode="External"/><Relationship Id="rId11559" Type="http://schemas.openxmlformats.org/officeDocument/2006/relationships/hyperlink" Target="https://www.daloopa.com/src/815129" TargetMode="External"/><Relationship Id="rId14032" Type="http://schemas.openxmlformats.org/officeDocument/2006/relationships/hyperlink" Target="https://www.daloopa.com/src/19606155" TargetMode="External"/><Relationship Id="rId15430" Type="http://schemas.openxmlformats.org/officeDocument/2006/relationships/hyperlink" Target="https://www.daloopa.com/src/72221517" TargetMode="External"/><Relationship Id="rId1618" Type="http://schemas.openxmlformats.org/officeDocument/2006/relationships/hyperlink" Target="https://www.daloopa.com/src/4744521" TargetMode="External"/><Relationship Id="rId3040" Type="http://schemas.openxmlformats.org/officeDocument/2006/relationships/hyperlink" Target="https://marketplace.daloopa.com/text-fundamental?id=768444&amp;value=5058&amp;id=768316&amp;value=4397&amp;id=768152&amp;value=5033&amp;id=767989&amp;value=7227&amp;id=45569660&amp;value=21715&amp;id=767770&amp;value=5467&amp;id=767625&amp;value=4844&amp;id=767332&amp;value=5244&amp;id=767138&amp;value=6950&amp;id=45569661&amp;value=22505&amp;" TargetMode="External"/><Relationship Id="rId18653" Type="http://schemas.openxmlformats.org/officeDocument/2006/relationships/hyperlink" Target="https://www.daloopa.com/src/125247588" TargetMode="External"/><Relationship Id="rId19704" Type="http://schemas.openxmlformats.org/officeDocument/2006/relationships/hyperlink" Target="https://www.daloopa.com/src/155380720" TargetMode="External"/><Relationship Id="rId7661" Type="http://schemas.openxmlformats.org/officeDocument/2006/relationships/hyperlink" Target="https://www.daloopa.com/src/799810" TargetMode="External"/><Relationship Id="rId8712" Type="http://schemas.openxmlformats.org/officeDocument/2006/relationships/hyperlink" Target="https://www.daloopa.com/src/63184620" TargetMode="External"/><Relationship Id="rId10642" Type="http://schemas.openxmlformats.org/officeDocument/2006/relationships/hyperlink" Target="https://www.daloopa.com/src/53700659" TargetMode="External"/><Relationship Id="rId17255" Type="http://schemas.openxmlformats.org/officeDocument/2006/relationships/hyperlink" Target="https://www.daloopa.com/src/102524152" TargetMode="External"/><Relationship Id="rId18306" Type="http://schemas.openxmlformats.org/officeDocument/2006/relationships/hyperlink" Target="https://www.daloopa.com/src/87393310" TargetMode="External"/><Relationship Id="rId6263" Type="http://schemas.openxmlformats.org/officeDocument/2006/relationships/hyperlink" Target="https://www.daloopa.com/src/800855" TargetMode="External"/><Relationship Id="rId7314" Type="http://schemas.openxmlformats.org/officeDocument/2006/relationships/hyperlink" Target="https://marketplace.daloopa.com/text-fundamental?id=19648650&amp;value=2.4&amp;id=19648440&amp;value=3.3&amp;id=19648326&amp;value=3.8&amp;id=19648158&amp;value=5&amp;id=19647906&amp;value=6.3&amp;id=19647151&amp;value=8.2&amp;id=19647264&amp;value=11&amp;id=19647192&amp;value=10.9&amp;id=46750649&amp;value=16.9&amp;id=67085090&amp;value=20.6&amp;" TargetMode="External"/><Relationship Id="rId13865" Type="http://schemas.openxmlformats.org/officeDocument/2006/relationships/hyperlink" Target="https://www.daloopa.com/src/65315419" TargetMode="External"/><Relationship Id="rId2873" Type="http://schemas.openxmlformats.org/officeDocument/2006/relationships/hyperlink" Target="https://www.daloopa.com/src/767126" TargetMode="External"/><Relationship Id="rId3924" Type="http://schemas.openxmlformats.org/officeDocument/2006/relationships/hyperlink" Target="https://www.daloopa.com/src/763674" TargetMode="External"/><Relationship Id="rId9486" Type="http://schemas.openxmlformats.org/officeDocument/2006/relationships/hyperlink" Target="https://www.daloopa.com/src/752430" TargetMode="External"/><Relationship Id="rId12467" Type="http://schemas.openxmlformats.org/officeDocument/2006/relationships/hyperlink" Target="https://www.daloopa.com/src/46750756" TargetMode="External"/><Relationship Id="rId13518" Type="http://schemas.openxmlformats.org/officeDocument/2006/relationships/hyperlink" Target="https://www.daloopa.com/src/67090442" TargetMode="External"/><Relationship Id="rId14916" Type="http://schemas.openxmlformats.org/officeDocument/2006/relationships/hyperlink" Target="https://www.daloopa.com/src/38428543" TargetMode="External"/><Relationship Id="rId845" Type="http://schemas.openxmlformats.org/officeDocument/2006/relationships/hyperlink" Target="https://www.daloopa.com/src/18437352" TargetMode="External"/><Relationship Id="rId1475" Type="http://schemas.openxmlformats.org/officeDocument/2006/relationships/hyperlink" Target="https://www.daloopa.com/src/2623482" TargetMode="External"/><Relationship Id="rId2526" Type="http://schemas.openxmlformats.org/officeDocument/2006/relationships/hyperlink" Target="https://www.daloopa.com/src/763641" TargetMode="External"/><Relationship Id="rId8088" Type="http://schemas.openxmlformats.org/officeDocument/2006/relationships/hyperlink" Target="https://www.daloopa.com/src/800240" TargetMode="External"/><Relationship Id="rId9139" Type="http://schemas.openxmlformats.org/officeDocument/2006/relationships/hyperlink" Target="https://marketplace.daloopa.com/text-fundamental?id=754260&amp;value=729&amp;id=754189&amp;value=-211&amp;id=774100&amp;value=-125&amp;id=753812&amp;value=-1239&amp;id=38162524&amp;value=-846&amp;id=790261&amp;value=727&amp;id=753522&amp;value=-299&amp;id=753378&amp;value=-362&amp;id=753087&amp;value=-1104&amp;id=38162316&amp;value=-1039&amp;id=752936&amp;value=441&amp;id=752752&amp;value=-430&amp;id=752562&amp;value=-588&amp;id=752423&amp;value=-1178&amp;id=38162171&amp;value=-1755&amp;id=752081&amp;value=412&amp;id=751674&amp;value=-1184&amp;id=751390&amp;value=-671&amp;id=750768&amp;value=-1924&amp;id=38161967&amp;value=-3367&amp;id=750514&amp;value=994&amp;id=750417&amp;value=-1242&amp;id=750211&amp;value=-1758&amp;id=749862&amp;value=-2781&amp;id=38161826&amp;value=-4786&amp;id=749641&amp;value=1029&amp;id=749356&amp;value=-1364&amp;id=749078&amp;value=-2884&amp;id=748817&amp;value=-1395&amp;id=38161718&amp;value=-4615&amp;id=748596&amp;value=-401&amp;id=748364&amp;value=-2193&amp;id=1340363&amp;value=-1181&amp;id=2623425&amp;value=-3906&amp;id=38161525&amp;value=-7681&amp;id=4744471&amp;value=1262&amp;id=7981984&amp;value=-2854&amp;id=10333649&amp;value=-2016&amp;id=14719100&amp;value=-4560&amp;id=14719112&amp;value=-8169&amp;id=20995929&amp;value=-2255&amp;id=32452179&amp;value=-4462&amp;id=38383835&amp;value=-4890&amp;id=46661041&amp;value=-6556&amp;id=46664738&amp;value=-18163&amp;id=53637997&amp;value=-1516&amp;id=58837787&amp;value=-6799&amp;id=63129122&amp;value=-4794&amp;id=67046834&amp;value=-8788&amp;id=67051975&amp;value=-21897&amp;" TargetMode="External"/><Relationship Id="rId11069" Type="http://schemas.openxmlformats.org/officeDocument/2006/relationships/hyperlink" Target="https://www.daloopa.com/src/10333844" TargetMode="External"/><Relationship Id="rId1128" Type="http://schemas.openxmlformats.org/officeDocument/2006/relationships/hyperlink" Target="https://www.daloopa.com/src/45569632" TargetMode="External"/><Relationship Id="rId4698" Type="http://schemas.openxmlformats.org/officeDocument/2006/relationships/hyperlink" Target="https://www.daloopa.com/src/764933" TargetMode="External"/><Relationship Id="rId5749" Type="http://schemas.openxmlformats.org/officeDocument/2006/relationships/hyperlink" Target="https://www.daloopa.com/src/46750220" TargetMode="External"/><Relationship Id="rId18163" Type="http://schemas.openxmlformats.org/officeDocument/2006/relationships/hyperlink" Target="https://www.daloopa.com/src/114299896" TargetMode="External"/><Relationship Id="rId19561" Type="http://schemas.openxmlformats.org/officeDocument/2006/relationships/hyperlink" Target="https://www.daloopa.com/src/145409524" TargetMode="External"/><Relationship Id="rId7171" Type="http://schemas.openxmlformats.org/officeDocument/2006/relationships/hyperlink" Target="https://www.daloopa.com/src/1096559" TargetMode="External"/><Relationship Id="rId8222" Type="http://schemas.openxmlformats.org/officeDocument/2006/relationships/hyperlink" Target="https://www.daloopa.com/src/800315" TargetMode="External"/><Relationship Id="rId9620" Type="http://schemas.openxmlformats.org/officeDocument/2006/relationships/hyperlink" Target="https://www.daloopa.com/src/38164443" TargetMode="External"/><Relationship Id="rId11550" Type="http://schemas.openxmlformats.org/officeDocument/2006/relationships/hyperlink" Target="https://www.daloopa.com/src/814988" TargetMode="External"/><Relationship Id="rId12601" Type="http://schemas.openxmlformats.org/officeDocument/2006/relationships/hyperlink" Target="https://www.daloopa.com/src/19694956" TargetMode="External"/><Relationship Id="rId19214" Type="http://schemas.openxmlformats.org/officeDocument/2006/relationships/hyperlink" Target="https://www.daloopa.com/src/136726959" TargetMode="External"/><Relationship Id="rId10152" Type="http://schemas.openxmlformats.org/officeDocument/2006/relationships/hyperlink" Target="https://www.daloopa.com/src/67051964" TargetMode="External"/><Relationship Id="rId11203" Type="http://schemas.openxmlformats.org/officeDocument/2006/relationships/hyperlink" Target="https://www.daloopa.com/src/814889" TargetMode="External"/><Relationship Id="rId14773" Type="http://schemas.openxmlformats.org/officeDocument/2006/relationships/hyperlink" Target="https://www.daloopa.com/src/38402748" TargetMode="External"/><Relationship Id="rId15824" Type="http://schemas.openxmlformats.org/officeDocument/2006/relationships/hyperlink" Target="https://www.daloopa.com/src/78908050" TargetMode="External"/><Relationship Id="rId3781" Type="http://schemas.openxmlformats.org/officeDocument/2006/relationships/hyperlink" Target="https://www.daloopa.com/src/762552" TargetMode="External"/><Relationship Id="rId4832" Type="http://schemas.openxmlformats.org/officeDocument/2006/relationships/hyperlink" Target="https://www.daloopa.com/src/815505" TargetMode="External"/><Relationship Id="rId13375" Type="http://schemas.openxmlformats.org/officeDocument/2006/relationships/hyperlink" Target="https://www.daloopa.com/src/38277220" TargetMode="External"/><Relationship Id="rId14426" Type="http://schemas.openxmlformats.org/officeDocument/2006/relationships/hyperlink" Target="https://www.daloopa.com/src/19628308" TargetMode="External"/><Relationship Id="rId17996" Type="http://schemas.openxmlformats.org/officeDocument/2006/relationships/hyperlink" Target="https://www.daloopa.com/src/114168939" TargetMode="External"/><Relationship Id="rId2383" Type="http://schemas.openxmlformats.org/officeDocument/2006/relationships/hyperlink" Target="https://www.daloopa.com/src/765895" TargetMode="External"/><Relationship Id="rId3434" Type="http://schemas.openxmlformats.org/officeDocument/2006/relationships/hyperlink" Target="https://marketplace.daloopa.com/text-fundamental?id=768356&amp;value=9391&amp;id=768196&amp;value=9495&amp;id=768049&amp;value=10301&amp;id=767893&amp;value=15331&amp;id=45569666&amp;value=44518&amp;id=767658&amp;value=11858&amp;id=767492&amp;value=11998&amp;id=767170&amp;value=12867&amp;id=767016&amp;value=18747&amp;id=45569667&amp;value=55470&amp;id=766638&amp;value=13406&amp;id=766465&amp;value=13796&amp;id=766067&amp;value=15006&amp;id=765903&amp;value=21501&amp;id=45569668&amp;value=63709&amp;id=810685&amp;value=16996&amp;id=810677&amp;value=17674&amp;id=810668&amp;value=18874&amp;id=810659&amp;value=26240&amp;id=45569669&amp;value=79784&amp;id=764827&amp;value=20992&amp;id=763645&amp;value=22370&amp;id=763326&amp;value=25446&amp;id=763050&amp;value=37302&amp;id=45569670&amp;value=106110&amp;id=762882&amp;value=30725&amp;id=762547&amp;value=32169&amp;id=762424&amp;value=34348&amp;id=762172&amp;value=44124&amp;id=45569671&amp;value=141366&amp;id=761964&amp;value=35812&amp;id=761566&amp;value=38653&amp;id=1340422&amp;value=42638&amp;id=2623582&amp;value=53670&amp;id=45569672&amp;value=170773&amp;id=4744545&amp;value=46127&amp;id=7982335&amp;value=55436&amp;id=10334336&amp;value=59373&amp;id=14718981&amp;value=75346&amp;id=45569673&amp;value=236282&amp;id=20995297&amp;value=64366&amp;id=32451301&amp;value=67550&amp;id=38384688&amp;value=65557&amp;id=46661725&amp;value=82360&amp;id=46664278&amp;value=279833&amp;id=53638462&amp;value=69244&amp;id=58838166&amp;value=74430&amp;id=63130781&amp;value=78843&amp;id=67048633&amp;value=93363&amp;id=67054489&amp;value=315880&amp;" TargetMode="External"/><Relationship Id="rId13028" Type="http://schemas.openxmlformats.org/officeDocument/2006/relationships/hyperlink" Target="https://www.daloopa.com/src/38441560" TargetMode="External"/><Relationship Id="rId16598" Type="http://schemas.openxmlformats.org/officeDocument/2006/relationships/hyperlink" Target="https://www.daloopa.com/src/87500913" TargetMode="External"/><Relationship Id="rId17649" Type="http://schemas.openxmlformats.org/officeDocument/2006/relationships/hyperlink" Target="https://www.daloopa.com/src/107874993" TargetMode="External"/><Relationship Id="rId355" Type="http://schemas.openxmlformats.org/officeDocument/2006/relationships/hyperlink" Target="https://www.daloopa.com/src/803154" TargetMode="External"/><Relationship Id="rId2036" Type="http://schemas.openxmlformats.org/officeDocument/2006/relationships/hyperlink" Target="https://www.daloopa.com/src/1340413" TargetMode="External"/><Relationship Id="rId6657" Type="http://schemas.openxmlformats.org/officeDocument/2006/relationships/hyperlink" Target="https://www.daloopa.com/src/67051537" TargetMode="External"/><Relationship Id="rId7708" Type="http://schemas.openxmlformats.org/officeDocument/2006/relationships/hyperlink" Target="https://www.daloopa.com/src/63130533" TargetMode="External"/><Relationship Id="rId19071" Type="http://schemas.openxmlformats.org/officeDocument/2006/relationships/hyperlink" Target="https://www.daloopa.com/src/136843074" TargetMode="External"/><Relationship Id="rId5259" Type="http://schemas.openxmlformats.org/officeDocument/2006/relationships/hyperlink" Target="https://www.daloopa.com/src/815369" TargetMode="External"/><Relationship Id="rId9130" Type="http://schemas.openxmlformats.org/officeDocument/2006/relationships/hyperlink" Target="https://www.daloopa.com/src/38162317" TargetMode="External"/><Relationship Id="rId11060" Type="http://schemas.openxmlformats.org/officeDocument/2006/relationships/hyperlink" Target="https://www.daloopa.com/src/749422" TargetMode="External"/><Relationship Id="rId12111" Type="http://schemas.openxmlformats.org/officeDocument/2006/relationships/hyperlink" Target="https://www.daloopa.com/src/19676375" TargetMode="External"/><Relationship Id="rId15681" Type="http://schemas.openxmlformats.org/officeDocument/2006/relationships/hyperlink" Target="https://www.daloopa.com/src/72223103" TargetMode="External"/><Relationship Id="rId16732" Type="http://schemas.openxmlformats.org/officeDocument/2006/relationships/hyperlink" Target="https://www.daloopa.com/src/87502208" TargetMode="External"/><Relationship Id="rId1869" Type="http://schemas.openxmlformats.org/officeDocument/2006/relationships/hyperlink" Target="https://www.daloopa.com/src/795153" TargetMode="External"/><Relationship Id="rId3291" Type="http://schemas.openxmlformats.org/officeDocument/2006/relationships/hyperlink" Target="https://www.daloopa.com/src/765953" TargetMode="External"/><Relationship Id="rId5740" Type="http://schemas.openxmlformats.org/officeDocument/2006/relationships/hyperlink" Target="https://www.daloopa.com/document/23465099" TargetMode="External"/><Relationship Id="rId14283" Type="http://schemas.openxmlformats.org/officeDocument/2006/relationships/hyperlink" Target="https://www.daloopa.com/src/19608596" TargetMode="External"/><Relationship Id="rId15334" Type="http://schemas.openxmlformats.org/officeDocument/2006/relationships/hyperlink" Target="https://www.daloopa.com/src/38432985" TargetMode="External"/><Relationship Id="rId19955" Type="http://schemas.openxmlformats.org/officeDocument/2006/relationships/hyperlink" Target="https://www.daloopa.com/src/155406042" TargetMode="External"/><Relationship Id="rId4342" Type="http://schemas.openxmlformats.org/officeDocument/2006/relationships/hyperlink" Target="https://www.daloopa.com/src/4744566" TargetMode="External"/><Relationship Id="rId8963" Type="http://schemas.openxmlformats.org/officeDocument/2006/relationships/hyperlink" Target="https://www.daloopa.com/src/38162529" TargetMode="External"/><Relationship Id="rId10893" Type="http://schemas.openxmlformats.org/officeDocument/2006/relationships/hyperlink" Target="https://www.daloopa.com/src/63129318" TargetMode="External"/><Relationship Id="rId11944" Type="http://schemas.openxmlformats.org/officeDocument/2006/relationships/hyperlink" Target="https://www.daloopa.com/src/19675659" TargetMode="External"/><Relationship Id="rId18557" Type="http://schemas.openxmlformats.org/officeDocument/2006/relationships/hyperlink" Target="https://www.daloopa.com/src/114175040" TargetMode="External"/><Relationship Id="rId19608" Type="http://schemas.openxmlformats.org/officeDocument/2006/relationships/hyperlink" Target="https://www.daloopa.com/src/145462005" TargetMode="External"/><Relationship Id="rId7565" Type="http://schemas.openxmlformats.org/officeDocument/2006/relationships/hyperlink" Target="https://www.daloopa.com/src/58837702" TargetMode="External"/><Relationship Id="rId8616" Type="http://schemas.openxmlformats.org/officeDocument/2006/relationships/hyperlink" Target="https://www.daloopa.com/src/767075" TargetMode="External"/><Relationship Id="rId10546" Type="http://schemas.openxmlformats.org/officeDocument/2006/relationships/hyperlink" Target="https://www.daloopa.com/src/53700657" TargetMode="External"/><Relationship Id="rId17159" Type="http://schemas.openxmlformats.org/officeDocument/2006/relationships/hyperlink" Target="https://www.daloopa.com/src/102531027" TargetMode="External"/><Relationship Id="rId6167" Type="http://schemas.openxmlformats.org/officeDocument/2006/relationships/hyperlink" Target="https://www.daloopa.com/src/1340310" TargetMode="External"/><Relationship Id="rId7218" Type="http://schemas.openxmlformats.org/officeDocument/2006/relationships/hyperlink" Target="https://www.daloopa.com/src/38428457" TargetMode="External"/><Relationship Id="rId2777" Type="http://schemas.openxmlformats.org/officeDocument/2006/relationships/hyperlink" Target="https://www.daloopa.com/src/765831" TargetMode="External"/><Relationship Id="rId13769" Type="http://schemas.openxmlformats.org/officeDocument/2006/relationships/hyperlink" Target="https://marketplace.daloopa.com/text-fundamental?id=65313898&amp;value=6642&amp;id=65313881&amp;value=14884&amp;id=65313866&amp;value=15350&amp;id=65313863&amp;value=15996&amp;id=65313848&amp;value=17095&amp;id=65313835&amp;value=16495&amp;id=65313822&amp;value=16729&amp;id=65374111&amp;value=17490&amp;id=65313811&amp;value=18060&amp;id=65313801&amp;value=16930&amp;id=65313777&amp;value=16228&amp;id=65313762&amp;value=15807&amp;id=65313743&amp;value=15670&amp;id=65313712&amp;value=14085&amp;id=65313693&amp;value=12625&amp;id=65313668&amp;value=11595&amp;id=67090548&amp;value=11386&amp;" TargetMode="External"/><Relationship Id="rId15191" Type="http://schemas.openxmlformats.org/officeDocument/2006/relationships/hyperlink" Target="https://www.daloopa.com/document/23465099" TargetMode="External"/><Relationship Id="rId16242" Type="http://schemas.openxmlformats.org/officeDocument/2006/relationships/hyperlink" Target="https://www.daloopa.com/src/82450728" TargetMode="External"/><Relationship Id="rId17640" Type="http://schemas.openxmlformats.org/officeDocument/2006/relationships/hyperlink" Target="https://www.daloopa.com/src/107877945" TargetMode="External"/><Relationship Id="rId749" Type="http://schemas.openxmlformats.org/officeDocument/2006/relationships/hyperlink" Target="https://www.daloopa.com/src/762606" TargetMode="External"/><Relationship Id="rId1379" Type="http://schemas.openxmlformats.org/officeDocument/2006/relationships/hyperlink" Target="https://www.daloopa.com/src/46664841" TargetMode="External"/><Relationship Id="rId3828" Type="http://schemas.openxmlformats.org/officeDocument/2006/relationships/hyperlink" Target="https://www.daloopa.com/src/810667" TargetMode="External"/><Relationship Id="rId5250" Type="http://schemas.openxmlformats.org/officeDocument/2006/relationships/hyperlink" Target="https://www.daloopa.com/src/815500" TargetMode="External"/><Relationship Id="rId6301" Type="http://schemas.openxmlformats.org/officeDocument/2006/relationships/hyperlink" Target="https://www.daloopa.com/src/810500" TargetMode="External"/><Relationship Id="rId9871" Type="http://schemas.openxmlformats.org/officeDocument/2006/relationships/hyperlink" Target="https://www.daloopa.com/src/38165807" TargetMode="External"/><Relationship Id="rId12852" Type="http://schemas.openxmlformats.org/officeDocument/2006/relationships/hyperlink" Target="https://www.daloopa.com/src/38440526" TargetMode="External"/><Relationship Id="rId13903" Type="http://schemas.openxmlformats.org/officeDocument/2006/relationships/hyperlink" Target="https://www.daloopa.com/document/23465099" TargetMode="External"/><Relationship Id="rId19465" Type="http://schemas.openxmlformats.org/officeDocument/2006/relationships/hyperlink" Target="https://www.daloopa.com/src/145264360" TargetMode="External"/><Relationship Id="rId85" Type="http://schemas.openxmlformats.org/officeDocument/2006/relationships/hyperlink" Target="https://www.daloopa.com/src/802934" TargetMode="External"/><Relationship Id="rId1860" Type="http://schemas.openxmlformats.org/officeDocument/2006/relationships/hyperlink" Target="https://www.daloopa.com/src/795273" TargetMode="External"/><Relationship Id="rId2911" Type="http://schemas.openxmlformats.org/officeDocument/2006/relationships/hyperlink" Target="https://www.daloopa.com/src/765642" TargetMode="External"/><Relationship Id="rId7075" Type="http://schemas.openxmlformats.org/officeDocument/2006/relationships/hyperlink" Target="https://www.daloopa.com/src/1096662" TargetMode="External"/><Relationship Id="rId8473" Type="http://schemas.openxmlformats.org/officeDocument/2006/relationships/hyperlink" Target="https://www.daloopa.com/src/800419" TargetMode="External"/><Relationship Id="rId9524" Type="http://schemas.openxmlformats.org/officeDocument/2006/relationships/hyperlink" Target="https://www.daloopa.com/src/67051994" TargetMode="External"/><Relationship Id="rId11454" Type="http://schemas.openxmlformats.org/officeDocument/2006/relationships/hyperlink" Target="https://www.daloopa.com/document/23463551" TargetMode="External"/><Relationship Id="rId12505" Type="http://schemas.openxmlformats.org/officeDocument/2006/relationships/hyperlink" Target="https://www.daloopa.com/src/19689595" TargetMode="External"/><Relationship Id="rId18067" Type="http://schemas.openxmlformats.org/officeDocument/2006/relationships/hyperlink" Target="https://www.daloopa.com/src/114286296" TargetMode="External"/><Relationship Id="rId19118" Type="http://schemas.openxmlformats.org/officeDocument/2006/relationships/hyperlink" Target="https://www.daloopa.com/src/136727018" TargetMode="External"/><Relationship Id="rId1513" Type="http://schemas.openxmlformats.org/officeDocument/2006/relationships/hyperlink" Target="https://www.daloopa.com/src/762525" TargetMode="External"/><Relationship Id="rId8126" Type="http://schemas.openxmlformats.org/officeDocument/2006/relationships/hyperlink" Target="https://www.daloopa.com/src/72471245" TargetMode="External"/><Relationship Id="rId10056" Type="http://schemas.openxmlformats.org/officeDocument/2006/relationships/hyperlink" Target="https://www.daloopa.com/src/14719148" TargetMode="External"/><Relationship Id="rId11107" Type="http://schemas.openxmlformats.org/officeDocument/2006/relationships/hyperlink" Target="https://www.daloopa.com/src/815206" TargetMode="External"/><Relationship Id="rId14677" Type="http://schemas.openxmlformats.org/officeDocument/2006/relationships/hyperlink" Target="https://www.daloopa.com/src/38421808" TargetMode="External"/><Relationship Id="rId15728" Type="http://schemas.openxmlformats.org/officeDocument/2006/relationships/hyperlink" Target="https://www.daloopa.com/src/78901735" TargetMode="External"/><Relationship Id="rId3685" Type="http://schemas.openxmlformats.org/officeDocument/2006/relationships/hyperlink" Target="https://marketplace.daloopa.com/text-fundamental?id=766642&amp;value=0.77&amp;id=766469&amp;value=1.11&amp;id=765907&amp;value=0.36&amp;id=810689&amp;value=1.29&amp;id=810681&amp;value=1.0&amp;id=810673&amp;value=0.34&amp;id=810664&amp;value=0.26&amp;id=764835&amp;value=0.01&amp;id=763650&amp;value=-0.4&amp;id=763331&amp;value=-0.51&amp;id=763055&amp;value=1.08&amp;id=762887&amp;value=0.95&amp;id=762550&amp;value=3.21&amp;id=762177&amp;value=0.32&amp;id=761969&amp;value=0.98&amp;id=761571&amp;value=-0.15&amp;id=1340427&amp;value=-0.37&amp;id=2623587&amp;value=-0.16&amp;id=4744550&amp;value=-0.43&amp;id=10334340&amp;value=0.76&amp;id=14718977&amp;value=0.55&amp;id=20995298&amp;value=1.62&amp;id=32451305&amp;value=0.45&amp;id=38384686&amp;value=-0.62&amp;id=46661723&amp;value=-1.08&amp;id=53638459&amp;value=-1.47&amp;id=58838165&amp;value=-1.22&amp;id=63130776&amp;value=-1.58&amp;id=67048630&amp;value=0.53&amp;" TargetMode="External"/><Relationship Id="rId4736" Type="http://schemas.openxmlformats.org/officeDocument/2006/relationships/hyperlink" Target="https://marketplace.daloopa.com/text-fundamental?id=768394&amp;value=0.15&amp;id=768230&amp;value=0.21&amp;id=768092&amp;value=0.26&amp;id=767941&amp;value=0.21&amp;id=767699&amp;value=0.2&amp;id=767575&amp;value=0.14&amp;id=767192&amp;value=-0.12&amp;id=767048&amp;value=-0.1&amp;id=766698&amp;value=-0.01&amp;id=766542&amp;value=0.34&amp;id=766232&amp;value=1.34&amp;id=765966&amp;value=1.49&amp;" TargetMode="External"/><Relationship Id="rId13279" Type="http://schemas.openxmlformats.org/officeDocument/2006/relationships/hyperlink" Target="https://www.daloopa.com/src/38276509" TargetMode="External"/><Relationship Id="rId17150" Type="http://schemas.openxmlformats.org/officeDocument/2006/relationships/hyperlink" Target="https://www.daloopa.com/src/102531199" TargetMode="External"/><Relationship Id="rId18201" Type="http://schemas.openxmlformats.org/officeDocument/2006/relationships/hyperlink" Target="https://www.daloopa.com/src/87393598" TargetMode="External"/><Relationship Id="rId2287" Type="http://schemas.openxmlformats.org/officeDocument/2006/relationships/hyperlink" Target="https://www.daloopa.com/src/765893" TargetMode="External"/><Relationship Id="rId3338" Type="http://schemas.openxmlformats.org/officeDocument/2006/relationships/hyperlink" Target="https://www.daloopa.com/src/765590" TargetMode="External"/><Relationship Id="rId7959" Type="http://schemas.openxmlformats.org/officeDocument/2006/relationships/hyperlink" Target="https://www.daloopa.com/src/46660977" TargetMode="External"/><Relationship Id="rId259" Type="http://schemas.openxmlformats.org/officeDocument/2006/relationships/hyperlink" Target="https://www.daloopa.com/src/803140" TargetMode="External"/><Relationship Id="rId9381" Type="http://schemas.openxmlformats.org/officeDocument/2006/relationships/hyperlink" Target="https://www.daloopa.com/src/752757" TargetMode="External"/><Relationship Id="rId13760" Type="http://schemas.openxmlformats.org/officeDocument/2006/relationships/hyperlink" Target="https://www.daloopa.com/src/65313815" TargetMode="External"/><Relationship Id="rId14811" Type="http://schemas.openxmlformats.org/officeDocument/2006/relationships/hyperlink" Target="https://www.daloopa.com/src/38429289" TargetMode="External"/><Relationship Id="rId1370" Type="http://schemas.openxmlformats.org/officeDocument/2006/relationships/hyperlink" Target="https://www.daloopa.com/src/67048454" TargetMode="External"/><Relationship Id="rId9034" Type="http://schemas.openxmlformats.org/officeDocument/2006/relationships/hyperlink" Target="https://www.daloopa.com/src/751382" TargetMode="External"/><Relationship Id="rId12362" Type="http://schemas.openxmlformats.org/officeDocument/2006/relationships/hyperlink" Target="https://www.daloopa.com/src/19675284" TargetMode="External"/><Relationship Id="rId13413" Type="http://schemas.openxmlformats.org/officeDocument/2006/relationships/hyperlink" Target="https://www.daloopa.com/src/67090530" TargetMode="External"/><Relationship Id="rId16983" Type="http://schemas.openxmlformats.org/officeDocument/2006/relationships/hyperlink" Target="https://www.daloopa.com/src/95428474" TargetMode="External"/><Relationship Id="rId740" Type="http://schemas.openxmlformats.org/officeDocument/2006/relationships/hyperlink" Target="https://www.daloopa.com/src/38207957" TargetMode="External"/><Relationship Id="rId1023" Type="http://schemas.openxmlformats.org/officeDocument/2006/relationships/hyperlink" Target="https://www.daloopa.com/src/18436277" TargetMode="External"/><Relationship Id="rId2421" Type="http://schemas.openxmlformats.org/officeDocument/2006/relationships/hyperlink" Target="https://www.daloopa.com/document/23463551" TargetMode="External"/><Relationship Id="rId5991" Type="http://schemas.openxmlformats.org/officeDocument/2006/relationships/hyperlink" Target="https://www.daloopa.com/src/801076" TargetMode="External"/><Relationship Id="rId12015" Type="http://schemas.openxmlformats.org/officeDocument/2006/relationships/hyperlink" Target="https://www.daloopa.com/document/8212" TargetMode="External"/><Relationship Id="rId15585" Type="http://schemas.openxmlformats.org/officeDocument/2006/relationships/hyperlink" Target="https://www.daloopa.com/src/72228653" TargetMode="External"/><Relationship Id="rId16636" Type="http://schemas.openxmlformats.org/officeDocument/2006/relationships/hyperlink" Target="https://www.daloopa.com/src/87388246" TargetMode="External"/><Relationship Id="rId4593" Type="http://schemas.openxmlformats.org/officeDocument/2006/relationships/hyperlink" Target="https://www.daloopa.com/src/7982369" TargetMode="External"/><Relationship Id="rId5644" Type="http://schemas.openxmlformats.org/officeDocument/2006/relationships/hyperlink" Target="https://www.daloopa.com/src/2750794" TargetMode="External"/><Relationship Id="rId14187" Type="http://schemas.openxmlformats.org/officeDocument/2006/relationships/hyperlink" Target="https://www.daloopa.com/src/19607652" TargetMode="External"/><Relationship Id="rId15238" Type="http://schemas.openxmlformats.org/officeDocument/2006/relationships/hyperlink" Target="https://www.daloopa.com/src/38432468" TargetMode="External"/><Relationship Id="rId19859" Type="http://schemas.openxmlformats.org/officeDocument/2006/relationships/hyperlink" Target="https://www.daloopa.com/src/155385158" TargetMode="External"/><Relationship Id="rId3195" Type="http://schemas.openxmlformats.org/officeDocument/2006/relationships/hyperlink" Target="https://www.daloopa.com/src/762112" TargetMode="External"/><Relationship Id="rId4246" Type="http://schemas.openxmlformats.org/officeDocument/2006/relationships/hyperlink" Target="https://www.daloopa.com/src/766653" TargetMode="External"/><Relationship Id="rId8867" Type="http://schemas.openxmlformats.org/officeDocument/2006/relationships/hyperlink" Target="https://www.daloopa.com/src/750762" TargetMode="External"/><Relationship Id="rId9918" Type="http://schemas.openxmlformats.org/officeDocument/2006/relationships/hyperlink" Target="https://marketplace.daloopa.com/text-fundamental?id=754275&amp;value=-182&amp;id=754200&amp;value=-290&amp;id=754007&amp;value=-255&amp;id=753844&amp;value=-270&amp;id=38165808&amp;value=-1011&amp;id=753668&amp;value=-361&amp;id=753541&amp;value=-475&amp;id=753397&amp;value=-440&amp;id=753160&amp;value=-183&amp;id=38165689&amp;value=-513&amp;id=752948&amp;value=-316&amp;id=752779&amp;value=-215&amp;id=752591&amp;value=-181&amp;id=752437&amp;value=-940&amp;id=38165563&amp;value=-1652&amp;id=752122&amp;value=-175&amp;id=751720&amp;value=-70&amp;id=751455&amp;value=-26&amp;id=750978&amp;value=-84&amp;id=38165465&amp;value=-354&amp;id=750541&amp;value=-69&amp;id=750436&amp;value=-54&amp;id=750257&amp;value=-79&amp;id=749906&amp;value=-1170&amp;id=38165390&amp;value=-1372&amp;id=749682&amp;value=-202&amp;id=749397&amp;value=-149&amp;id=749108&amp;value=-183&amp;id=748872&amp;value=-134&amp;id=38164929&amp;value=-668&amp;id=748640&amp;value=-351&amp;id=748271&amp;value=-112&amp;id=1340375&amp;value=-355&amp;id=2623437&amp;value=-1865&amp;id=38164785&amp;value=-2684&amp;" TargetMode="External"/><Relationship Id="rId10797" Type="http://schemas.openxmlformats.org/officeDocument/2006/relationships/hyperlink" Target="https://www.daloopa.com/src/751505" TargetMode="External"/><Relationship Id="rId7469" Type="http://schemas.openxmlformats.org/officeDocument/2006/relationships/hyperlink" Target="https://www.daloopa.com/src/748740" TargetMode="External"/><Relationship Id="rId11848" Type="http://schemas.openxmlformats.org/officeDocument/2006/relationships/hyperlink" Target="https://www.daloopa.com/src/38463843" TargetMode="External"/><Relationship Id="rId13270" Type="http://schemas.openxmlformats.org/officeDocument/2006/relationships/hyperlink" Target="https://www.daloopa.com/document/23465099" TargetMode="External"/><Relationship Id="rId14321" Type="http://schemas.openxmlformats.org/officeDocument/2006/relationships/hyperlink" Target="https://www.daloopa.com/src/19607841" TargetMode="External"/><Relationship Id="rId1907" Type="http://schemas.openxmlformats.org/officeDocument/2006/relationships/hyperlink" Target="https://marketplace.daloopa.com/text-fundamental?id=795334&amp;value=18&amp;id=795344&amp;value=-13&amp;id=795284&amp;value=12&amp;id=795274&amp;value=-179&amp;id=38171658&amp;value=-161&amp;id=795264&amp;value=-73&amp;id=795254&amp;value=-94&amp;id=795244&amp;value=205&amp;id=795234&amp;value=-205&amp;id=38171610&amp;value=-167&amp;id=795212&amp;value=-71&amp;id=795202&amp;value=-266&amp;id=795186&amp;value=-161&amp;id=795170&amp;value=-453&amp;id=38171542&amp;value=-950&amp;id=795154&amp;value=-475&amp;id=795145&amp;value=-307&amp;id=795136&amp;value=-229&amp;id=795094&amp;value=-414&amp;id=38171484&amp;value=-1425&amp;id=795074&amp;value=-229&amp;id=795060&amp;value=-467&amp;id=795028&amp;value=-58&amp;id=794987&amp;value=-16&amp;id=38171400&amp;value=-769&amp;id=794975&amp;value=-287&amp;id=794956&amp;value=-74&amp;id=794937&amp;value=-508&amp;id=794930&amp;value=-327&amp;id=38171352&amp;value=-1197&amp;id=795048&amp;value=-836&amp;id=794880&amp;value=-257&amp;id=1340411&amp;value=-494&amp;id=2623513&amp;value=-786&amp;id=38171304&amp;value=-2374&amp;id=4744526&amp;value=-744&amp;id=7982416&amp;value=-984&amp;id=10335162&amp;value=-569&amp;id=14719024&amp;value=-566&amp;id=14719031&amp;value=-2863&amp;id=20996135&amp;value=-2156&amp;id=32451443&amp;value=-868&amp;id=38384896&amp;value=-1155&amp;id=46662048&amp;value=-612&amp;id=46664905&amp;value=-4791&amp;id=53638566&amp;value=1422&amp;id=58838300&amp;value=637&amp;id=63130303&amp;value=-69&amp;id=67047837&amp;value=1227&amp;id=67052104&amp;value=3217&amp;" TargetMode="External"/><Relationship Id="rId17891" Type="http://schemas.openxmlformats.org/officeDocument/2006/relationships/hyperlink" Target="https://www.daloopa.com/src/114269725" TargetMode="External"/><Relationship Id="rId18942" Type="http://schemas.openxmlformats.org/officeDocument/2006/relationships/hyperlink" Target="https://www.daloopa.com/src/125281349" TargetMode="External"/><Relationship Id="rId250" Type="http://schemas.openxmlformats.org/officeDocument/2006/relationships/hyperlink" Target="https://www.daloopa.com/document/206955" TargetMode="External"/><Relationship Id="rId7950" Type="http://schemas.openxmlformats.org/officeDocument/2006/relationships/hyperlink" Target="https://www.daloopa.com/src/1340333" TargetMode="External"/><Relationship Id="rId10931" Type="http://schemas.openxmlformats.org/officeDocument/2006/relationships/hyperlink" Target="https://www.daloopa.com/src/10333847" TargetMode="External"/><Relationship Id="rId15095" Type="http://schemas.openxmlformats.org/officeDocument/2006/relationships/hyperlink" Target="https://www.daloopa.com/src/58885238" TargetMode="External"/><Relationship Id="rId16493" Type="http://schemas.openxmlformats.org/officeDocument/2006/relationships/hyperlink" Target="https://www.daloopa.com/src/87388325" TargetMode="External"/><Relationship Id="rId17544" Type="http://schemas.openxmlformats.org/officeDocument/2006/relationships/hyperlink" Target="https://www.daloopa.com/src/107859743" TargetMode="External"/><Relationship Id="rId5154" Type="http://schemas.openxmlformats.org/officeDocument/2006/relationships/hyperlink" Target="https://www.daloopa.com/src/67049290" TargetMode="External"/><Relationship Id="rId6552" Type="http://schemas.openxmlformats.org/officeDocument/2006/relationships/hyperlink" Target="https://www.daloopa.com/src/46664710" TargetMode="External"/><Relationship Id="rId7603" Type="http://schemas.openxmlformats.org/officeDocument/2006/relationships/hyperlink" Target="https://www.daloopa.com/src/750114" TargetMode="External"/><Relationship Id="rId16146" Type="http://schemas.openxmlformats.org/officeDocument/2006/relationships/hyperlink" Target="https://www.daloopa.com/src/82323386" TargetMode="External"/><Relationship Id="rId6205" Type="http://schemas.openxmlformats.org/officeDocument/2006/relationships/hyperlink" Target="https://www.daloopa.com/src/800967" TargetMode="External"/><Relationship Id="rId9775" Type="http://schemas.openxmlformats.org/officeDocument/2006/relationships/hyperlink" Target="https://www.daloopa.com/src/752780" TargetMode="External"/><Relationship Id="rId12756" Type="http://schemas.openxmlformats.org/officeDocument/2006/relationships/hyperlink" Target="https://www.daloopa.com/src/38440241" TargetMode="External"/><Relationship Id="rId13807" Type="http://schemas.openxmlformats.org/officeDocument/2006/relationships/hyperlink" Target="https://www.daloopa.com/document/23465099" TargetMode="External"/><Relationship Id="rId19369" Type="http://schemas.openxmlformats.org/officeDocument/2006/relationships/hyperlink" Target="https://www.daloopa.com/src/145264394" TargetMode="External"/><Relationship Id="rId1764" Type="http://schemas.openxmlformats.org/officeDocument/2006/relationships/hyperlink" Target="https://marketplace.daloopa.com/text-fundamental?id=795330&amp;value=-229&amp;id=795340&amp;value=-298&amp;id=795280&amp;value=-281&amp;id=795270&amp;value=-326&amp;id=38171660&amp;value=-1134&amp;id=795260&amp;value=-321&amp;id=795250&amp;value=-391&amp;id=795240&amp;value=-377&amp;id=795230&amp;value=-408&amp;id=38171606&amp;value=-1497&amp;id=795208&amp;value=-407&amp;id=795198&amp;value=-563&amp;id=795182&amp;value=-544&amp;id=795166&amp;value=-606&amp;id=38171537&amp;value=-2119&amp;id=795151&amp;value=-589&amp;id=795142&amp;value=-823&amp;id=795133&amp;value=-808&amp;id=795091&amp;value=-921&amp;id=38171482&amp;value=-3142&amp;" TargetMode="External"/><Relationship Id="rId2815" Type="http://schemas.openxmlformats.org/officeDocument/2006/relationships/hyperlink" Target="https://www.daloopa.com/src/766239" TargetMode="External"/><Relationship Id="rId8377" Type="http://schemas.openxmlformats.org/officeDocument/2006/relationships/hyperlink" Target="https://www.daloopa.com/src/800339" TargetMode="External"/><Relationship Id="rId9428" Type="http://schemas.openxmlformats.org/officeDocument/2006/relationships/hyperlink" Target="https://www.daloopa.com/src/753658" TargetMode="External"/><Relationship Id="rId11358" Type="http://schemas.openxmlformats.org/officeDocument/2006/relationships/hyperlink" Target="https://www.daloopa.com/src/7982534" TargetMode="External"/><Relationship Id="rId12409" Type="http://schemas.openxmlformats.org/officeDocument/2006/relationships/hyperlink" Target="https://www.daloopa.com/src/19676696" TargetMode="External"/><Relationship Id="rId1417" Type="http://schemas.openxmlformats.org/officeDocument/2006/relationships/hyperlink" Target="https://www.daloopa.com/src/38384349" TargetMode="External"/><Relationship Id="rId4987" Type="http://schemas.openxmlformats.org/officeDocument/2006/relationships/hyperlink" Target="https://www.daloopa.com/src/67049297" TargetMode="External"/><Relationship Id="rId15979" Type="http://schemas.openxmlformats.org/officeDocument/2006/relationships/hyperlink" Target="https://www.daloopa.com/src/78962293" TargetMode="External"/><Relationship Id="rId18452" Type="http://schemas.openxmlformats.org/officeDocument/2006/relationships/hyperlink" Target="https://www.daloopa.com/src/114297770" TargetMode="External"/><Relationship Id="rId19850" Type="http://schemas.openxmlformats.org/officeDocument/2006/relationships/hyperlink" Target="https://www.daloopa.com/src/155506704" TargetMode="External"/><Relationship Id="rId3589" Type="http://schemas.openxmlformats.org/officeDocument/2006/relationships/hyperlink" Target="https://marketplace.daloopa.com/text-fundamental?id=810711&amp;value=3157&amp;id=810706&amp;value=3611&amp;id=810701&amp;value=3778&amp;id=810696&amp;value=4099&amp;" TargetMode="External"/><Relationship Id="rId7460" Type="http://schemas.openxmlformats.org/officeDocument/2006/relationships/hyperlink" Target="https://www.daloopa.com/src/53637890" TargetMode="External"/><Relationship Id="rId8511" Type="http://schemas.openxmlformats.org/officeDocument/2006/relationships/hyperlink" Target="https://www.daloopa.com/src/2623307" TargetMode="External"/><Relationship Id="rId17054" Type="http://schemas.openxmlformats.org/officeDocument/2006/relationships/hyperlink" Target="https://www.daloopa.com/src/95205341" TargetMode="External"/><Relationship Id="rId18105" Type="http://schemas.openxmlformats.org/officeDocument/2006/relationships/hyperlink" Target="https://www.daloopa.com/src/114281251" TargetMode="External"/><Relationship Id="rId19503" Type="http://schemas.openxmlformats.org/officeDocument/2006/relationships/hyperlink" Target="https://www.daloopa.com/src/145280936" TargetMode="External"/><Relationship Id="rId6062" Type="http://schemas.openxmlformats.org/officeDocument/2006/relationships/hyperlink" Target="https://www.daloopa.com/src/800667" TargetMode="External"/><Relationship Id="rId7113" Type="http://schemas.openxmlformats.org/officeDocument/2006/relationships/hyperlink" Target="https://www.daloopa.com/src/1096452" TargetMode="External"/><Relationship Id="rId10441" Type="http://schemas.openxmlformats.org/officeDocument/2006/relationships/hyperlink" Target="https://www.daloopa.com/src/38432284" TargetMode="External"/><Relationship Id="rId9285" Type="http://schemas.openxmlformats.org/officeDocument/2006/relationships/hyperlink" Target="https://www.daloopa.com/src/38162312" TargetMode="External"/><Relationship Id="rId13664" Type="http://schemas.openxmlformats.org/officeDocument/2006/relationships/hyperlink" Target="https://www.daloopa.com/src/65313410" TargetMode="External"/><Relationship Id="rId14715" Type="http://schemas.openxmlformats.org/officeDocument/2006/relationships/hyperlink" Target="https://www.daloopa.com/src/38422541" TargetMode="External"/><Relationship Id="rId991" Type="http://schemas.openxmlformats.org/officeDocument/2006/relationships/hyperlink" Target="https://www.daloopa.com/src/38461570" TargetMode="External"/><Relationship Id="rId2672" Type="http://schemas.openxmlformats.org/officeDocument/2006/relationships/hyperlink" Target="https://www.daloopa.com/src/763644" TargetMode="External"/><Relationship Id="rId3723" Type="http://schemas.openxmlformats.org/officeDocument/2006/relationships/hyperlink" Target="https://www.daloopa.com/src/767496" TargetMode="External"/><Relationship Id="rId12266" Type="http://schemas.openxmlformats.org/officeDocument/2006/relationships/hyperlink" Target="https://www.daloopa.com/src/19675650" TargetMode="External"/><Relationship Id="rId13317" Type="http://schemas.openxmlformats.org/officeDocument/2006/relationships/hyperlink" Target="https://www.daloopa.com/src/38276569" TargetMode="External"/><Relationship Id="rId16887" Type="http://schemas.openxmlformats.org/officeDocument/2006/relationships/hyperlink" Target="https://www.daloopa.com/src/95055273" TargetMode="External"/><Relationship Id="rId17938" Type="http://schemas.openxmlformats.org/officeDocument/2006/relationships/hyperlink" Target="https://www.daloopa.com/src/114145637" TargetMode="External"/><Relationship Id="rId644" Type="http://schemas.openxmlformats.org/officeDocument/2006/relationships/hyperlink" Target="https://www.daloopa.com/src/38384769" TargetMode="External"/><Relationship Id="rId1274" Type="http://schemas.openxmlformats.org/officeDocument/2006/relationships/hyperlink" Target="https://www.daloopa.com/src/764712" TargetMode="External"/><Relationship Id="rId2325" Type="http://schemas.openxmlformats.org/officeDocument/2006/relationships/hyperlink" Target="https://www.daloopa.com/src/67053351" TargetMode="External"/><Relationship Id="rId5895" Type="http://schemas.openxmlformats.org/officeDocument/2006/relationships/hyperlink" Target="https://www.daloopa.com/src/800923" TargetMode="External"/><Relationship Id="rId6946" Type="http://schemas.openxmlformats.org/officeDocument/2006/relationships/hyperlink" Target="https://www.daloopa.com/src/7982487" TargetMode="External"/><Relationship Id="rId15489" Type="http://schemas.openxmlformats.org/officeDocument/2006/relationships/hyperlink" Target="https://www.daloopa.com/src/72218579" TargetMode="External"/><Relationship Id="rId19360" Type="http://schemas.openxmlformats.org/officeDocument/2006/relationships/hyperlink" Target="https://www.daloopa.com/src/145264397" TargetMode="External"/><Relationship Id="rId4497" Type="http://schemas.openxmlformats.org/officeDocument/2006/relationships/hyperlink" Target="https://www.daloopa.com/src/66602834" TargetMode="External"/><Relationship Id="rId5548" Type="http://schemas.openxmlformats.org/officeDocument/2006/relationships/hyperlink" Target="https://www.daloopa.com/document/23465099" TargetMode="External"/><Relationship Id="rId12400" Type="http://schemas.openxmlformats.org/officeDocument/2006/relationships/hyperlink" Target="https://www.daloopa.com/src/19677966" TargetMode="External"/><Relationship Id="rId19013" Type="http://schemas.openxmlformats.org/officeDocument/2006/relationships/hyperlink" Target="https://www.daloopa.com/src/136742371" TargetMode="External"/><Relationship Id="rId3099" Type="http://schemas.openxmlformats.org/officeDocument/2006/relationships/hyperlink" Target="https://www.daloopa.com/src/767775" TargetMode="External"/><Relationship Id="rId8021" Type="http://schemas.openxmlformats.org/officeDocument/2006/relationships/hyperlink" Target="https://www.daloopa.com/src/46660978" TargetMode="External"/><Relationship Id="rId11002" Type="http://schemas.openxmlformats.org/officeDocument/2006/relationships/hyperlink" Target="https://www.daloopa.com/src/2623456" TargetMode="External"/><Relationship Id="rId15970" Type="http://schemas.openxmlformats.org/officeDocument/2006/relationships/hyperlink" Target="https://www.daloopa.com/src/78963160" TargetMode="External"/><Relationship Id="rId3580" Type="http://schemas.openxmlformats.org/officeDocument/2006/relationships/hyperlink" Target="https://www.daloopa.com/src/810704" TargetMode="External"/><Relationship Id="rId13174" Type="http://schemas.openxmlformats.org/officeDocument/2006/relationships/hyperlink" Target="https://www.daloopa.com/src/38436930" TargetMode="External"/><Relationship Id="rId14572" Type="http://schemas.openxmlformats.org/officeDocument/2006/relationships/hyperlink" Target="https://www.daloopa.com/src/38402848" TargetMode="External"/><Relationship Id="rId15623" Type="http://schemas.openxmlformats.org/officeDocument/2006/relationships/hyperlink" Target="https://www.daloopa.com/src/72287361" TargetMode="External"/><Relationship Id="rId2182" Type="http://schemas.openxmlformats.org/officeDocument/2006/relationships/hyperlink" Target="https://www.daloopa.com/src/66097082" TargetMode="External"/><Relationship Id="rId3233" Type="http://schemas.openxmlformats.org/officeDocument/2006/relationships/hyperlink" Target="https://www.daloopa.com/src/763443" TargetMode="External"/><Relationship Id="rId4631" Type="http://schemas.openxmlformats.org/officeDocument/2006/relationships/hyperlink" Target="https://www.daloopa.com/src/32451317" TargetMode="External"/><Relationship Id="rId14225" Type="http://schemas.openxmlformats.org/officeDocument/2006/relationships/hyperlink" Target="https://www.daloopa.com/src/67053411" TargetMode="External"/><Relationship Id="rId17795" Type="http://schemas.openxmlformats.org/officeDocument/2006/relationships/hyperlink" Target="https://www.daloopa.com/src/114150807" TargetMode="External"/><Relationship Id="rId18846" Type="http://schemas.openxmlformats.org/officeDocument/2006/relationships/hyperlink" Target="https://www.daloopa.com/src/125353409" TargetMode="External"/><Relationship Id="rId20043" Type="http://schemas.openxmlformats.org/officeDocument/2006/relationships/hyperlink" Target="https://www.daloopa.com/src/155397161" TargetMode="External"/><Relationship Id="rId154" Type="http://schemas.openxmlformats.org/officeDocument/2006/relationships/hyperlink" Target="https://www.daloopa.com/src/7982497" TargetMode="External"/><Relationship Id="rId7854" Type="http://schemas.openxmlformats.org/officeDocument/2006/relationships/hyperlink" Target="https://www.daloopa.com/src/38383982" TargetMode="External"/><Relationship Id="rId8905" Type="http://schemas.openxmlformats.org/officeDocument/2006/relationships/hyperlink" Target="https://www.daloopa.com/src/754185" TargetMode="External"/><Relationship Id="rId10835" Type="http://schemas.openxmlformats.org/officeDocument/2006/relationships/hyperlink" Target="https://www.daloopa.com/src/748679" TargetMode="External"/><Relationship Id="rId16397" Type="http://schemas.openxmlformats.org/officeDocument/2006/relationships/hyperlink" Target="https://www.daloopa.com/src/87524403" TargetMode="External"/><Relationship Id="rId17448" Type="http://schemas.openxmlformats.org/officeDocument/2006/relationships/hyperlink" Target="https://www.daloopa.com/src/107863137" TargetMode="External"/><Relationship Id="rId6456" Type="http://schemas.openxmlformats.org/officeDocument/2006/relationships/hyperlink" Target="https://www.daloopa.com/src/801141" TargetMode="External"/><Relationship Id="rId7507" Type="http://schemas.openxmlformats.org/officeDocument/2006/relationships/hyperlink" Target="https://www.daloopa.com/src/14718765" TargetMode="External"/><Relationship Id="rId5058" Type="http://schemas.openxmlformats.org/officeDocument/2006/relationships/hyperlink" Target="https://www.daloopa.com/src/2623992" TargetMode="External"/><Relationship Id="rId6109" Type="http://schemas.openxmlformats.org/officeDocument/2006/relationships/hyperlink" Target="https://www.daloopa.com/src/800795" TargetMode="External"/><Relationship Id="rId9679" Type="http://schemas.openxmlformats.org/officeDocument/2006/relationships/hyperlink" Target="https://www.daloopa.com/src/749890" TargetMode="External"/><Relationship Id="rId15480" Type="http://schemas.openxmlformats.org/officeDocument/2006/relationships/hyperlink" Target="https://www.daloopa.com/src/72223054" TargetMode="External"/><Relationship Id="rId16531" Type="http://schemas.openxmlformats.org/officeDocument/2006/relationships/hyperlink" Target="https://www.daloopa.com/src/87384607" TargetMode="External"/><Relationship Id="rId1668" Type="http://schemas.openxmlformats.org/officeDocument/2006/relationships/hyperlink" Target="https://www.daloopa.com/src/4744522" TargetMode="External"/><Relationship Id="rId2719" Type="http://schemas.openxmlformats.org/officeDocument/2006/relationships/hyperlink" Target="https://www.daloopa.com/src/765829" TargetMode="External"/><Relationship Id="rId14082" Type="http://schemas.openxmlformats.org/officeDocument/2006/relationships/hyperlink" Target="https://www.daloopa.com/src/19608799" TargetMode="External"/><Relationship Id="rId15133" Type="http://schemas.openxmlformats.org/officeDocument/2006/relationships/hyperlink" Target="https://www.daloopa.com/src/38428258" TargetMode="External"/><Relationship Id="rId3090" Type="http://schemas.openxmlformats.org/officeDocument/2006/relationships/hyperlink" Target="https://www.daloopa.com/src/767629" TargetMode="External"/><Relationship Id="rId4141" Type="http://schemas.openxmlformats.org/officeDocument/2006/relationships/hyperlink" Target="https://www.daloopa.com/src/63130829" TargetMode="External"/><Relationship Id="rId19754" Type="http://schemas.openxmlformats.org/officeDocument/2006/relationships/hyperlink" Target="https://www.daloopa.com/src/155380323" TargetMode="External"/><Relationship Id="rId7364" Type="http://schemas.openxmlformats.org/officeDocument/2006/relationships/hyperlink" Target="https://www.daloopa.com/src/38506906" TargetMode="External"/><Relationship Id="rId8762" Type="http://schemas.openxmlformats.org/officeDocument/2006/relationships/hyperlink" Target="https://www.daloopa.com/src/751377" TargetMode="External"/><Relationship Id="rId9813" Type="http://schemas.openxmlformats.org/officeDocument/2006/relationships/hyperlink" Target="https://www.daloopa.com/src/46664781" TargetMode="External"/><Relationship Id="rId10692" Type="http://schemas.openxmlformats.org/officeDocument/2006/relationships/hyperlink" Target="https://www.daloopa.com/src/38432912" TargetMode="External"/><Relationship Id="rId11743" Type="http://schemas.openxmlformats.org/officeDocument/2006/relationships/hyperlink" Target="https://www.daloopa.com/src/46750121" TargetMode="External"/><Relationship Id="rId18356" Type="http://schemas.openxmlformats.org/officeDocument/2006/relationships/hyperlink" Target="https://www.daloopa.com/src/87514332" TargetMode="External"/><Relationship Id="rId19407" Type="http://schemas.openxmlformats.org/officeDocument/2006/relationships/hyperlink" Target="https://www.daloopa.com/src/145409540" TargetMode="External"/><Relationship Id="rId27" Type="http://schemas.openxmlformats.org/officeDocument/2006/relationships/hyperlink" Target="https://www.daloopa.com/document/7355889" TargetMode="External"/><Relationship Id="rId1802" Type="http://schemas.openxmlformats.org/officeDocument/2006/relationships/hyperlink" Target="https://www.daloopa.com/src/38171543" TargetMode="External"/><Relationship Id="rId7017" Type="http://schemas.openxmlformats.org/officeDocument/2006/relationships/hyperlink" Target="https://www.daloopa.com/src/1096582" TargetMode="External"/><Relationship Id="rId8415" Type="http://schemas.openxmlformats.org/officeDocument/2006/relationships/hyperlink" Target="https://www.daloopa.com/src/800474" TargetMode="External"/><Relationship Id="rId10345" Type="http://schemas.openxmlformats.org/officeDocument/2006/relationships/hyperlink" Target="https://www.daloopa.com/src/53700648" TargetMode="External"/><Relationship Id="rId14966" Type="http://schemas.openxmlformats.org/officeDocument/2006/relationships/hyperlink" Target="https://www.daloopa.com/src/38428490" TargetMode="External"/><Relationship Id="rId18009" Type="http://schemas.openxmlformats.org/officeDocument/2006/relationships/hyperlink" Target="https://www.daloopa.com/src/114146069" TargetMode="External"/><Relationship Id="rId3974" Type="http://schemas.openxmlformats.org/officeDocument/2006/relationships/hyperlink" Target="https://www.daloopa.com/src/762217" TargetMode="External"/><Relationship Id="rId13568" Type="http://schemas.openxmlformats.org/officeDocument/2006/relationships/hyperlink" Target="https://marketplace.daloopa.com/text-fundamental?id=65313125&amp;value=8495&amp;id=65313062&amp;value=9372&amp;id=65313014&amp;value=9254&amp;id=65312986&amp;value=9135&amp;id=67092834&amp;value=9032&amp;" TargetMode="External"/><Relationship Id="rId14619" Type="http://schemas.openxmlformats.org/officeDocument/2006/relationships/hyperlink" Target="https://www.daloopa.com/src/38402795" TargetMode="External"/><Relationship Id="rId895" Type="http://schemas.openxmlformats.org/officeDocument/2006/relationships/hyperlink" Target="https://www.daloopa.com/src/38461566" TargetMode="External"/><Relationship Id="rId2576" Type="http://schemas.openxmlformats.org/officeDocument/2006/relationships/hyperlink" Target="https://www.daloopa.com/src/764047" TargetMode="External"/><Relationship Id="rId3627" Type="http://schemas.openxmlformats.org/officeDocument/2006/relationships/hyperlink" Target="https://www.daloopa.com/src/761967" TargetMode="External"/><Relationship Id="rId9189" Type="http://schemas.openxmlformats.org/officeDocument/2006/relationships/hyperlink" Target="https://www.daloopa.com/src/46664738" TargetMode="External"/><Relationship Id="rId16041" Type="http://schemas.openxmlformats.org/officeDocument/2006/relationships/hyperlink" Target="https://www.daloopa.com/src/78963806" TargetMode="External"/><Relationship Id="rId548" Type="http://schemas.openxmlformats.org/officeDocument/2006/relationships/hyperlink" Target="https://www.daloopa.com/src/46661847" TargetMode="External"/><Relationship Id="rId1178" Type="http://schemas.openxmlformats.org/officeDocument/2006/relationships/hyperlink" Target="https://www.daloopa.com/src/763458" TargetMode="External"/><Relationship Id="rId2229" Type="http://schemas.openxmlformats.org/officeDocument/2006/relationships/hyperlink" Target="https://www.daloopa.com/src/66097442" TargetMode="External"/><Relationship Id="rId5799" Type="http://schemas.openxmlformats.org/officeDocument/2006/relationships/hyperlink" Target="https://www.daloopa.com/src/800748" TargetMode="External"/><Relationship Id="rId6100" Type="http://schemas.openxmlformats.org/officeDocument/2006/relationships/hyperlink" Target="https://www.daloopa.com/src/800984" TargetMode="External"/><Relationship Id="rId9670" Type="http://schemas.openxmlformats.org/officeDocument/2006/relationships/hyperlink" Target="https://www.daloopa.com/src/752575" TargetMode="External"/><Relationship Id="rId19264" Type="http://schemas.openxmlformats.org/officeDocument/2006/relationships/hyperlink" Target="https://www.daloopa.com/src/136843059" TargetMode="External"/><Relationship Id="rId8272" Type="http://schemas.openxmlformats.org/officeDocument/2006/relationships/hyperlink" Target="https://www.daloopa.com/src/800344" TargetMode="External"/><Relationship Id="rId9323" Type="http://schemas.openxmlformats.org/officeDocument/2006/relationships/hyperlink" Target="https://www.daloopa.com/src/4744474" TargetMode="External"/><Relationship Id="rId12651" Type="http://schemas.openxmlformats.org/officeDocument/2006/relationships/hyperlink" Target="https://www.daloopa.com/src/19765755" TargetMode="External"/><Relationship Id="rId13702" Type="http://schemas.openxmlformats.org/officeDocument/2006/relationships/hyperlink" Target="https://www.daloopa.com/src/65374112" TargetMode="External"/><Relationship Id="rId1312" Type="http://schemas.openxmlformats.org/officeDocument/2006/relationships/hyperlink" Target="https://www.daloopa.com/src/32451196" TargetMode="External"/><Relationship Id="rId2710" Type="http://schemas.openxmlformats.org/officeDocument/2006/relationships/hyperlink" Target="https://www.daloopa.com/src/767943" TargetMode="External"/><Relationship Id="rId11253" Type="http://schemas.openxmlformats.org/officeDocument/2006/relationships/hyperlink" Target="https://www.daloopa.com/src/20995574" TargetMode="External"/><Relationship Id="rId12304" Type="http://schemas.openxmlformats.org/officeDocument/2006/relationships/hyperlink" Target="https://www.daloopa.com/src/19678691" TargetMode="External"/><Relationship Id="rId15874" Type="http://schemas.openxmlformats.org/officeDocument/2006/relationships/hyperlink" Target="https://www.daloopa.com/src/78899491" TargetMode="External"/><Relationship Id="rId16925" Type="http://schemas.openxmlformats.org/officeDocument/2006/relationships/hyperlink" Target="https://www.daloopa.com/src/95056639" TargetMode="External"/><Relationship Id="rId4882" Type="http://schemas.openxmlformats.org/officeDocument/2006/relationships/hyperlink" Target="https://www.daloopa.com/src/815390" TargetMode="External"/><Relationship Id="rId5933" Type="http://schemas.openxmlformats.org/officeDocument/2006/relationships/hyperlink" Target="https://www.daloopa.com/src/801188" TargetMode="External"/><Relationship Id="rId14476" Type="http://schemas.openxmlformats.org/officeDocument/2006/relationships/hyperlink" Target="https://www.daloopa.com/src/19629512" TargetMode="External"/><Relationship Id="rId15527" Type="http://schemas.openxmlformats.org/officeDocument/2006/relationships/hyperlink" Target="https://www.daloopa.com/src/72219603" TargetMode="External"/><Relationship Id="rId2086" Type="http://schemas.openxmlformats.org/officeDocument/2006/relationships/hyperlink" Target="https://www.daloopa.com/src/66096720" TargetMode="External"/><Relationship Id="rId3484" Type="http://schemas.openxmlformats.org/officeDocument/2006/relationships/hyperlink" Target="https://www.daloopa.com/src/46664278" TargetMode="External"/><Relationship Id="rId4535" Type="http://schemas.openxmlformats.org/officeDocument/2006/relationships/hyperlink" Target="https://www.daloopa.com/src/67048760" TargetMode="External"/><Relationship Id="rId13078" Type="http://schemas.openxmlformats.org/officeDocument/2006/relationships/hyperlink" Target="https://www.daloopa.com/document/23465099" TargetMode="External"/><Relationship Id="rId14129" Type="http://schemas.openxmlformats.org/officeDocument/2006/relationships/hyperlink" Target="https://marketplace.daloopa.com/text-fundamental?id=19608800&amp;value=1&amp;id=19608712&amp;value=1&amp;id=19608514&amp;value=-1&amp;id=19608400&amp;value=-2&amp;id=19608179&amp;value=-2&amp;id=19608243&amp;value=-3&amp;id=19608033&amp;value=1&amp;id=19608020&amp;value=1&amp;id=19607928&amp;value=1&amp;id=19607651&amp;value=1&amp;id=19607838&amp;value=5&amp;id=19606884&amp;value=1&amp;id=19606832&amp;value=1&amp;id=19606575&amp;value=2&amp;id=19606317&amp;value=3&amp;id=19606356&amp;value=8&amp;id=19606157&amp;value=3&amp;id=19606148&amp;value=2&amp;id=19606128&amp;value=3&amp;id=19605859&amp;value=-1&amp;id=19605925&amp;value=7&amp;id=19605769&amp;value=2&amp;id=19605705&amp;value=1&amp;id=19605246&amp;value=1&amp;id=19605162&amp;value=2&amp;id=19605171&amp;value=8&amp;id=19605132&amp;value=1&amp;id=19605041&amp;value=-1&amp;id=19604992&amp;value=-2&amp;id=19604835&amp;value=-2&amp;id=19604882&amp;value=-4&amp;id=19604514&amp;value=-6&amp;id=19604389&amp;value=-17&amp;id=19604310&amp;value=-5&amp;id=19604371&amp;value=-28&amp;id=20996228&amp;value=-14&amp;id=32451854&amp;value=-12&amp;id=38385553&amp;value=-8&amp;id=46664952&amp;value=-34&amp;id=53638951&amp;value=6&amp;id=58838574&amp;value=7&amp;id=63129992&amp;value=4&amp;id=67049400&amp;value=281&amp;id=67053410&amp;value=298&amp;" TargetMode="External"/><Relationship Id="rId17699" Type="http://schemas.openxmlformats.org/officeDocument/2006/relationships/hyperlink" Target="https://www.daloopa.com/src/107918715" TargetMode="External"/><Relationship Id="rId18000" Type="http://schemas.openxmlformats.org/officeDocument/2006/relationships/hyperlink" Target="https://www.daloopa.com/src/114168846" TargetMode="External"/><Relationship Id="rId3137" Type="http://schemas.openxmlformats.org/officeDocument/2006/relationships/hyperlink" Target="https://www.daloopa.com/src/774132" TargetMode="External"/><Relationship Id="rId7758" Type="http://schemas.openxmlformats.org/officeDocument/2006/relationships/hyperlink" Target="https://www.daloopa.com/src/800023" TargetMode="External"/><Relationship Id="rId8809" Type="http://schemas.openxmlformats.org/officeDocument/2006/relationships/hyperlink" Target="https://www.daloopa.com/src/752744" TargetMode="External"/><Relationship Id="rId10739" Type="http://schemas.openxmlformats.org/officeDocument/2006/relationships/hyperlink" Target="https://www.daloopa.com/src/58848692" TargetMode="External"/><Relationship Id="rId14610" Type="http://schemas.openxmlformats.org/officeDocument/2006/relationships/hyperlink" Target="https://www.daloopa.com/src/38422572" TargetMode="External"/><Relationship Id="rId9180" Type="http://schemas.openxmlformats.org/officeDocument/2006/relationships/hyperlink" Target="https://www.daloopa.com/src/67046834" TargetMode="External"/><Relationship Id="rId12161" Type="http://schemas.openxmlformats.org/officeDocument/2006/relationships/hyperlink" Target="https://www.daloopa.com/src/19676364" TargetMode="External"/><Relationship Id="rId13212" Type="http://schemas.openxmlformats.org/officeDocument/2006/relationships/hyperlink" Target="https://www.daloopa.com/src/38436883" TargetMode="External"/><Relationship Id="rId2220" Type="http://schemas.openxmlformats.org/officeDocument/2006/relationships/hyperlink" Target="https://www.daloopa.com/src/66097435" TargetMode="External"/><Relationship Id="rId5790" Type="http://schemas.openxmlformats.org/officeDocument/2006/relationships/hyperlink" Target="https://www.daloopa.com/src/800940" TargetMode="External"/><Relationship Id="rId15384" Type="http://schemas.openxmlformats.org/officeDocument/2006/relationships/hyperlink" Target="https://www.daloopa.com/src/53700661" TargetMode="External"/><Relationship Id="rId16782" Type="http://schemas.openxmlformats.org/officeDocument/2006/relationships/hyperlink" Target="https://www.daloopa.com/src/88577191" TargetMode="External"/><Relationship Id="rId17833" Type="http://schemas.openxmlformats.org/officeDocument/2006/relationships/hyperlink" Target="https://www.daloopa.com/src/114158853" TargetMode="External"/><Relationship Id="rId4392" Type="http://schemas.openxmlformats.org/officeDocument/2006/relationships/hyperlink" Target="https://www.daloopa.com/src/766202" TargetMode="External"/><Relationship Id="rId5443" Type="http://schemas.openxmlformats.org/officeDocument/2006/relationships/hyperlink" Target="https://www.daloopa.com/src/2750744" TargetMode="External"/><Relationship Id="rId6841" Type="http://schemas.openxmlformats.org/officeDocument/2006/relationships/hyperlink" Target="https://www.daloopa.com/src/4744600" TargetMode="External"/><Relationship Id="rId15037" Type="http://schemas.openxmlformats.org/officeDocument/2006/relationships/hyperlink" Target="https://www.daloopa.com/src/45569845" TargetMode="External"/><Relationship Id="rId16435" Type="http://schemas.openxmlformats.org/officeDocument/2006/relationships/hyperlink" Target="https://www.daloopa.com/src/87511356" TargetMode="External"/><Relationship Id="rId4045" Type="http://schemas.openxmlformats.org/officeDocument/2006/relationships/hyperlink" Target="https://www.daloopa.com/src/810725" TargetMode="External"/><Relationship Id="rId11994" Type="http://schemas.openxmlformats.org/officeDocument/2006/relationships/hyperlink" Target="https://www.daloopa.com/src/58884914" TargetMode="External"/><Relationship Id="rId19658" Type="http://schemas.openxmlformats.org/officeDocument/2006/relationships/hyperlink" Target="https://www.daloopa.com/src/155380504" TargetMode="External"/><Relationship Id="rId8666" Type="http://schemas.openxmlformats.org/officeDocument/2006/relationships/hyperlink" Target="https://www.daloopa.com/src/765996" TargetMode="External"/><Relationship Id="rId9717" Type="http://schemas.openxmlformats.org/officeDocument/2006/relationships/hyperlink" Target="https://www.daloopa.com/src/38383856" TargetMode="External"/><Relationship Id="rId10596" Type="http://schemas.openxmlformats.org/officeDocument/2006/relationships/hyperlink" Target="https://www.daloopa.com/src/38433951" TargetMode="External"/><Relationship Id="rId11647" Type="http://schemas.openxmlformats.org/officeDocument/2006/relationships/hyperlink" Target="https://www.daloopa.com/src/815063" TargetMode="External"/><Relationship Id="rId1706" Type="http://schemas.openxmlformats.org/officeDocument/2006/relationships/hyperlink" Target="https://www.daloopa.com/src/795131" TargetMode="External"/><Relationship Id="rId7268" Type="http://schemas.openxmlformats.org/officeDocument/2006/relationships/hyperlink" Target="https://www.daloopa.com/src/38462025" TargetMode="External"/><Relationship Id="rId8319" Type="http://schemas.openxmlformats.org/officeDocument/2006/relationships/hyperlink" Target="https://www.daloopa.com/src/800400" TargetMode="External"/><Relationship Id="rId10249" Type="http://schemas.openxmlformats.org/officeDocument/2006/relationships/hyperlink" Target="https://www.daloopa.com/src/4797908" TargetMode="External"/><Relationship Id="rId14120" Type="http://schemas.openxmlformats.org/officeDocument/2006/relationships/hyperlink" Target="https://www.daloopa.com/src/19608242" TargetMode="External"/><Relationship Id="rId17690" Type="http://schemas.openxmlformats.org/officeDocument/2006/relationships/hyperlink" Target="https://www.daloopa.com/src/107875659" TargetMode="External"/><Relationship Id="rId18741" Type="http://schemas.openxmlformats.org/officeDocument/2006/relationships/hyperlink" Target="https://www.daloopa.com/src/125343335" TargetMode="External"/><Relationship Id="rId3878" Type="http://schemas.openxmlformats.org/officeDocument/2006/relationships/hyperlink" Target="https://www.daloopa.com/src/762252" TargetMode="External"/><Relationship Id="rId4929" Type="http://schemas.openxmlformats.org/officeDocument/2006/relationships/hyperlink" Target="https://www.daloopa.com/src/815316" TargetMode="External"/><Relationship Id="rId8800" Type="http://schemas.openxmlformats.org/officeDocument/2006/relationships/hyperlink" Target="https://www.daloopa.com/src/754254" TargetMode="External"/><Relationship Id="rId16292" Type="http://schemas.openxmlformats.org/officeDocument/2006/relationships/hyperlink" Target="https://www.daloopa.com/src/82365350" TargetMode="External"/><Relationship Id="rId17343" Type="http://schemas.openxmlformats.org/officeDocument/2006/relationships/hyperlink" Target="https://www.daloopa.com/src/102515454" TargetMode="External"/><Relationship Id="rId799" Type="http://schemas.openxmlformats.org/officeDocument/2006/relationships/hyperlink" Target="https://www.daloopa.com/src/45569588" TargetMode="External"/><Relationship Id="rId6351" Type="http://schemas.openxmlformats.org/officeDocument/2006/relationships/hyperlink" Target="https://www.daloopa.com/src/801164" TargetMode="External"/><Relationship Id="rId7402" Type="http://schemas.openxmlformats.org/officeDocument/2006/relationships/hyperlink" Target="https://www.daloopa.com/src/10333575" TargetMode="External"/><Relationship Id="rId10730" Type="http://schemas.openxmlformats.org/officeDocument/2006/relationships/hyperlink" Target="https://www.daloopa.com/src/38432952" TargetMode="External"/><Relationship Id="rId6004" Type="http://schemas.openxmlformats.org/officeDocument/2006/relationships/hyperlink" Target="https://www.daloopa.com/src/800813" TargetMode="External"/><Relationship Id="rId9574" Type="http://schemas.openxmlformats.org/officeDocument/2006/relationships/hyperlink" Target="https://www.daloopa.com/src/14719126" TargetMode="External"/><Relationship Id="rId13953" Type="http://schemas.openxmlformats.org/officeDocument/2006/relationships/hyperlink" Target="https://www.daloopa.com/src/67093580" TargetMode="External"/><Relationship Id="rId19168" Type="http://schemas.openxmlformats.org/officeDocument/2006/relationships/hyperlink" Target="https://www.daloopa.com/src/136734916" TargetMode="External"/><Relationship Id="rId2961" Type="http://schemas.openxmlformats.org/officeDocument/2006/relationships/hyperlink" Target="https://www.daloopa.com/src/767612" TargetMode="External"/><Relationship Id="rId8176" Type="http://schemas.openxmlformats.org/officeDocument/2006/relationships/hyperlink" Target="https://www.daloopa.com/src/14718874" TargetMode="External"/><Relationship Id="rId9227" Type="http://schemas.openxmlformats.org/officeDocument/2006/relationships/hyperlink" Target="https://www.daloopa.com/src/46661049" TargetMode="External"/><Relationship Id="rId12555" Type="http://schemas.openxmlformats.org/officeDocument/2006/relationships/hyperlink" Target="https://www.daloopa.com/src/19688165" TargetMode="External"/><Relationship Id="rId13606" Type="http://schemas.openxmlformats.org/officeDocument/2006/relationships/hyperlink" Target="https://www.daloopa.com/src/65313479" TargetMode="External"/><Relationship Id="rId933" Type="http://schemas.openxmlformats.org/officeDocument/2006/relationships/hyperlink" Target="https://www.daloopa.com/src/18435851" TargetMode="External"/><Relationship Id="rId1563" Type="http://schemas.openxmlformats.org/officeDocument/2006/relationships/hyperlink" Target="https://www.daloopa.com/src/7982108" TargetMode="External"/><Relationship Id="rId2614" Type="http://schemas.openxmlformats.org/officeDocument/2006/relationships/hyperlink" Target="https://www.daloopa.com/src/766458" TargetMode="External"/><Relationship Id="rId11157" Type="http://schemas.openxmlformats.org/officeDocument/2006/relationships/hyperlink" Target="https://www.daloopa.com/src/814958" TargetMode="External"/><Relationship Id="rId12208" Type="http://schemas.openxmlformats.org/officeDocument/2006/relationships/hyperlink" Target="https://www.daloopa.com/document/10486306" TargetMode="External"/><Relationship Id="rId15778" Type="http://schemas.openxmlformats.org/officeDocument/2006/relationships/hyperlink" Target="https://www.daloopa.com/src/78903182" TargetMode="External"/><Relationship Id="rId16829" Type="http://schemas.openxmlformats.org/officeDocument/2006/relationships/hyperlink" Target="https://www.daloopa.com/src/95068235" TargetMode="External"/><Relationship Id="rId1216" Type="http://schemas.openxmlformats.org/officeDocument/2006/relationships/hyperlink" Target="https://www.daloopa.com/src/767794" TargetMode="External"/><Relationship Id="rId4786" Type="http://schemas.openxmlformats.org/officeDocument/2006/relationships/hyperlink" Target="https://www.daloopa.com/src/815418" TargetMode="External"/><Relationship Id="rId5837" Type="http://schemas.openxmlformats.org/officeDocument/2006/relationships/hyperlink" Target="https://www.daloopa.com/src/801035" TargetMode="External"/><Relationship Id="rId18251" Type="http://schemas.openxmlformats.org/officeDocument/2006/relationships/hyperlink" Target="https://www.daloopa.com/src/87393127" TargetMode="External"/><Relationship Id="rId19302" Type="http://schemas.openxmlformats.org/officeDocument/2006/relationships/hyperlink" Target="https://www.daloopa.com/src/145288025" TargetMode="External"/><Relationship Id="rId3388" Type="http://schemas.openxmlformats.org/officeDocument/2006/relationships/hyperlink" Target="https://www.daloopa.com/src/762630" TargetMode="External"/><Relationship Id="rId4439" Type="http://schemas.openxmlformats.org/officeDocument/2006/relationships/hyperlink" Target="https://www.daloopa.com/src/763111" TargetMode="External"/><Relationship Id="rId8310" Type="http://schemas.openxmlformats.org/officeDocument/2006/relationships/hyperlink" Target="https://www.daloopa.com/src/800482" TargetMode="External"/><Relationship Id="rId10240" Type="http://schemas.openxmlformats.org/officeDocument/2006/relationships/hyperlink" Target="https://www.daloopa.com/src/65763006" TargetMode="External"/><Relationship Id="rId14861" Type="http://schemas.openxmlformats.org/officeDocument/2006/relationships/hyperlink" Target="https://www.daloopa.com/src/67052917" TargetMode="External"/><Relationship Id="rId15912" Type="http://schemas.openxmlformats.org/officeDocument/2006/relationships/hyperlink" Target="https://www.daloopa.com/src/78907273" TargetMode="External"/><Relationship Id="rId790" Type="http://schemas.openxmlformats.org/officeDocument/2006/relationships/hyperlink" Target="https://www.daloopa.com/src/20995376" TargetMode="External"/><Relationship Id="rId2471" Type="http://schemas.openxmlformats.org/officeDocument/2006/relationships/hyperlink" Target="https://www.daloopa.com/src/67053352" TargetMode="External"/><Relationship Id="rId3522" Type="http://schemas.openxmlformats.org/officeDocument/2006/relationships/hyperlink" Target="https://www.daloopa.com/src/38384692" TargetMode="External"/><Relationship Id="rId4920" Type="http://schemas.openxmlformats.org/officeDocument/2006/relationships/hyperlink" Target="https://www.daloopa.com/src/815451" TargetMode="External"/><Relationship Id="rId9084" Type="http://schemas.openxmlformats.org/officeDocument/2006/relationships/hyperlink" Target="https://www.daloopa.com/src/38162311" TargetMode="External"/><Relationship Id="rId12065" Type="http://schemas.openxmlformats.org/officeDocument/2006/relationships/hyperlink" Target="https://www.daloopa.com/src/19676245" TargetMode="External"/><Relationship Id="rId13116" Type="http://schemas.openxmlformats.org/officeDocument/2006/relationships/hyperlink" Target="https://www.daloopa.com/src/46751769" TargetMode="External"/><Relationship Id="rId13463" Type="http://schemas.openxmlformats.org/officeDocument/2006/relationships/hyperlink" Target="https://marketplace.daloopa.com/text-fundamental?id=65312614&amp;value=32902&amp;id=65312582&amp;value=33780&amp;id=65312487&amp;value=37137&amp;id=65312469&amp;value=42459&amp;id=67090535&amp;value=40949&amp;" TargetMode="External"/><Relationship Id="rId14514" Type="http://schemas.openxmlformats.org/officeDocument/2006/relationships/hyperlink" Target="https://www.daloopa.com/src/38422634" TargetMode="External"/><Relationship Id="rId443" Type="http://schemas.openxmlformats.org/officeDocument/2006/relationships/hyperlink" Target="https://www.daloopa.com/src/763959" TargetMode="External"/><Relationship Id="rId1073" Type="http://schemas.openxmlformats.org/officeDocument/2006/relationships/hyperlink" Target="https://www.daloopa.com/src/18436276" TargetMode="External"/><Relationship Id="rId2124" Type="http://schemas.openxmlformats.org/officeDocument/2006/relationships/hyperlink" Target="https://marketplace.daloopa.com/text-fundamental?id=66096749&amp;value=129954&amp;id=66096737&amp;value=172158&amp;id=66096715&amp;value=239980&amp;id=66096712&amp;value=277242&amp;id=66096696&amp;value=318171&amp;id=66096643&amp;value=454425&amp;id=66096635&amp;value=570560&amp;id=67090569&amp;value=617483&amp;" TargetMode="External"/><Relationship Id="rId16686" Type="http://schemas.openxmlformats.org/officeDocument/2006/relationships/hyperlink" Target="https://www.daloopa.com/src/87514931" TargetMode="External"/><Relationship Id="rId17737" Type="http://schemas.openxmlformats.org/officeDocument/2006/relationships/hyperlink" Target="https://www.daloopa.com/src/107923437" TargetMode="External"/><Relationship Id="rId4296" Type="http://schemas.openxmlformats.org/officeDocument/2006/relationships/hyperlink" Target="https://www.daloopa.com/src/774066" TargetMode="External"/><Relationship Id="rId5694" Type="http://schemas.openxmlformats.org/officeDocument/2006/relationships/hyperlink" Target="https://www.daloopa.com/document/23465099" TargetMode="External"/><Relationship Id="rId6745" Type="http://schemas.openxmlformats.org/officeDocument/2006/relationships/hyperlink" Target="https://www.daloopa.com/src/53637804" TargetMode="External"/><Relationship Id="rId15288" Type="http://schemas.openxmlformats.org/officeDocument/2006/relationships/hyperlink" Target="https://www.daloopa.com/src/38432008" TargetMode="External"/><Relationship Id="rId16339" Type="http://schemas.openxmlformats.org/officeDocument/2006/relationships/hyperlink" Target="https://www.daloopa.com/src/82364523" TargetMode="External"/><Relationship Id="rId5347" Type="http://schemas.openxmlformats.org/officeDocument/2006/relationships/hyperlink" Target="https://www.daloopa.com/src/815596" TargetMode="External"/><Relationship Id="rId9968" Type="http://schemas.openxmlformats.org/officeDocument/2006/relationships/hyperlink" Target="https://www.daloopa.com/src/752439" TargetMode="External"/><Relationship Id="rId11898" Type="http://schemas.openxmlformats.org/officeDocument/2006/relationships/hyperlink" Target="https://www.daloopa.com/src/67085207" TargetMode="External"/><Relationship Id="rId12949" Type="http://schemas.openxmlformats.org/officeDocument/2006/relationships/hyperlink" Target="https://www.daloopa.com/src/38442153" TargetMode="External"/><Relationship Id="rId16820" Type="http://schemas.openxmlformats.org/officeDocument/2006/relationships/hyperlink" Target="https://www.daloopa.com/src/95067617" TargetMode="External"/><Relationship Id="rId1957" Type="http://schemas.openxmlformats.org/officeDocument/2006/relationships/hyperlink" Target="https://www.daloopa.com/src/46664905" TargetMode="External"/><Relationship Id="rId14371" Type="http://schemas.openxmlformats.org/officeDocument/2006/relationships/hyperlink" Target="https://www.daloopa.com/src/19629718" TargetMode="External"/><Relationship Id="rId15422" Type="http://schemas.openxmlformats.org/officeDocument/2006/relationships/hyperlink" Target="https://www.daloopa.com/src/72221331" TargetMode="External"/><Relationship Id="rId4430" Type="http://schemas.openxmlformats.org/officeDocument/2006/relationships/hyperlink" Target="https://www.daloopa.com/src/766203" TargetMode="External"/><Relationship Id="rId14024" Type="http://schemas.openxmlformats.org/officeDocument/2006/relationships/hyperlink" Target="https://www.daloopa.com/src/19608031" TargetMode="External"/><Relationship Id="rId17594" Type="http://schemas.openxmlformats.org/officeDocument/2006/relationships/hyperlink" Target="https://www.daloopa.com/src/107875524" TargetMode="External"/><Relationship Id="rId18992" Type="http://schemas.openxmlformats.org/officeDocument/2006/relationships/hyperlink" Target="https://www.daloopa.com/src/136843100" TargetMode="External"/><Relationship Id="rId3032" Type="http://schemas.openxmlformats.org/officeDocument/2006/relationships/hyperlink" Target="https://www.daloopa.com/src/768423" TargetMode="External"/><Relationship Id="rId7653" Type="http://schemas.openxmlformats.org/officeDocument/2006/relationships/hyperlink" Target="https://www.daloopa.com/src/799881" TargetMode="External"/><Relationship Id="rId10981" Type="http://schemas.openxmlformats.org/officeDocument/2006/relationships/hyperlink" Target="https://www.daloopa.com/src/753411" TargetMode="External"/><Relationship Id="rId16196" Type="http://schemas.openxmlformats.org/officeDocument/2006/relationships/hyperlink" Target="https://www.daloopa.com/src/82320088" TargetMode="External"/><Relationship Id="rId17247" Type="http://schemas.openxmlformats.org/officeDocument/2006/relationships/hyperlink" Target="https://www.daloopa.com/src/102523718" TargetMode="External"/><Relationship Id="rId18645" Type="http://schemas.openxmlformats.org/officeDocument/2006/relationships/hyperlink" Target="https://www.daloopa.com/src/125247585" TargetMode="External"/><Relationship Id="rId6255" Type="http://schemas.openxmlformats.org/officeDocument/2006/relationships/hyperlink" Target="https://www.daloopa.com/src/801006" TargetMode="External"/><Relationship Id="rId7306" Type="http://schemas.openxmlformats.org/officeDocument/2006/relationships/hyperlink" Target="https://www.daloopa.com/src/58886556" TargetMode="External"/><Relationship Id="rId8704" Type="http://schemas.openxmlformats.org/officeDocument/2006/relationships/hyperlink" Target="https://www.daloopa.com/src/38456218" TargetMode="External"/><Relationship Id="rId10634" Type="http://schemas.openxmlformats.org/officeDocument/2006/relationships/hyperlink" Target="https://www.daloopa.com/src/38432948" TargetMode="External"/><Relationship Id="rId13857" Type="http://schemas.openxmlformats.org/officeDocument/2006/relationships/hyperlink" Target="https://www.daloopa.com/src/65315301" TargetMode="External"/><Relationship Id="rId14908" Type="http://schemas.openxmlformats.org/officeDocument/2006/relationships/hyperlink" Target="https://www.daloopa.com/src/38424702" TargetMode="External"/><Relationship Id="rId2865" Type="http://schemas.openxmlformats.org/officeDocument/2006/relationships/hyperlink" Target="https://www.daloopa.com/src/768103" TargetMode="External"/><Relationship Id="rId3916" Type="http://schemas.openxmlformats.org/officeDocument/2006/relationships/hyperlink" Target="https://www.daloopa.com/src/766479" TargetMode="External"/><Relationship Id="rId9478" Type="http://schemas.openxmlformats.org/officeDocument/2006/relationships/hyperlink" Target="https://www.daloopa.com/src/753996" TargetMode="External"/><Relationship Id="rId12459" Type="http://schemas.openxmlformats.org/officeDocument/2006/relationships/hyperlink" Target="https://www.daloopa.com/src/19675285" TargetMode="External"/><Relationship Id="rId16330" Type="http://schemas.openxmlformats.org/officeDocument/2006/relationships/hyperlink" Target="https://www.daloopa.com/src/82364130" TargetMode="External"/><Relationship Id="rId837" Type="http://schemas.openxmlformats.org/officeDocument/2006/relationships/hyperlink" Target="https://www.daloopa.com/src/18438942" TargetMode="External"/><Relationship Id="rId1467" Type="http://schemas.openxmlformats.org/officeDocument/2006/relationships/hyperlink" Target="https://www.daloopa.com/src/762976" TargetMode="External"/><Relationship Id="rId2518" Type="http://schemas.openxmlformats.org/officeDocument/2006/relationships/hyperlink" Target="https://www.daloopa.com/src/766460" TargetMode="External"/><Relationship Id="rId19553" Type="http://schemas.openxmlformats.org/officeDocument/2006/relationships/hyperlink" Target="https://www.daloopa.com/src/145409585" TargetMode="External"/><Relationship Id="rId8561" Type="http://schemas.openxmlformats.org/officeDocument/2006/relationships/hyperlink" Target="https://www.daloopa.com/src/802799" TargetMode="External"/><Relationship Id="rId9612" Type="http://schemas.openxmlformats.org/officeDocument/2006/relationships/hyperlink" Target="https://www.daloopa.com/src/32451119" TargetMode="External"/><Relationship Id="rId10491" Type="http://schemas.openxmlformats.org/officeDocument/2006/relationships/hyperlink" Target="https://www.daloopa.com/src/38431906" TargetMode="External"/><Relationship Id="rId12940" Type="http://schemas.openxmlformats.org/officeDocument/2006/relationships/hyperlink" Target="https://www.daloopa.com/src/38441961" TargetMode="External"/><Relationship Id="rId18155" Type="http://schemas.openxmlformats.org/officeDocument/2006/relationships/hyperlink" Target="https://www.daloopa.com/src/114163023" TargetMode="External"/><Relationship Id="rId19206" Type="http://schemas.openxmlformats.org/officeDocument/2006/relationships/hyperlink" Target="https://www.daloopa.com/src/136843112" TargetMode="External"/><Relationship Id="rId1601" Type="http://schemas.openxmlformats.org/officeDocument/2006/relationships/hyperlink" Target="https://www.daloopa.com/src/765889" TargetMode="External"/><Relationship Id="rId7163" Type="http://schemas.openxmlformats.org/officeDocument/2006/relationships/hyperlink" Target="https://www.daloopa.com/src/1096443" TargetMode="External"/><Relationship Id="rId8214" Type="http://schemas.openxmlformats.org/officeDocument/2006/relationships/hyperlink" Target="https://www.daloopa.com/src/800388" TargetMode="External"/><Relationship Id="rId10144" Type="http://schemas.openxmlformats.org/officeDocument/2006/relationships/hyperlink" Target="https://www.daloopa.com/src/14719143" TargetMode="External"/><Relationship Id="rId11542" Type="http://schemas.openxmlformats.org/officeDocument/2006/relationships/hyperlink" Target="https://www.daloopa.com/src/815099" TargetMode="External"/><Relationship Id="rId14765" Type="http://schemas.openxmlformats.org/officeDocument/2006/relationships/hyperlink" Target="https://www.daloopa.com/src/38402834" TargetMode="External"/><Relationship Id="rId15816" Type="http://schemas.openxmlformats.org/officeDocument/2006/relationships/hyperlink" Target="https://www.daloopa.com/src/78903720" TargetMode="External"/><Relationship Id="rId694" Type="http://schemas.openxmlformats.org/officeDocument/2006/relationships/hyperlink" Target="https://marketplace.daloopa.com/text-fundamental?id=46661841&amp;value=0.33&amp;id=53638502&amp;value=0.25&amp;id=58838234&amp;value=0.21&amp;id=63130920&amp;value=0.3&amp;id=67047596&amp;value=0.23&amp;" TargetMode="External"/><Relationship Id="rId2375" Type="http://schemas.openxmlformats.org/officeDocument/2006/relationships/hyperlink" Target="https://www.daloopa.com/src/14718962" TargetMode="External"/><Relationship Id="rId3773" Type="http://schemas.openxmlformats.org/officeDocument/2006/relationships/hyperlink" Target="https://www.daloopa.com/src/810683" TargetMode="External"/><Relationship Id="rId4824" Type="http://schemas.openxmlformats.org/officeDocument/2006/relationships/hyperlink" Target="https://www.daloopa.com/src/815613" TargetMode="External"/><Relationship Id="rId13367" Type="http://schemas.openxmlformats.org/officeDocument/2006/relationships/hyperlink" Target="https://www.daloopa.com/src/38276512" TargetMode="External"/><Relationship Id="rId14418" Type="http://schemas.openxmlformats.org/officeDocument/2006/relationships/hyperlink" Target="https://www.daloopa.com/src/46758864" TargetMode="External"/><Relationship Id="rId17988" Type="http://schemas.openxmlformats.org/officeDocument/2006/relationships/hyperlink" Target="https://www.daloopa.com/src/114162766" TargetMode="External"/><Relationship Id="rId347" Type="http://schemas.openxmlformats.org/officeDocument/2006/relationships/hyperlink" Target="https://www.daloopa.com/src/803166" TargetMode="External"/><Relationship Id="rId2028" Type="http://schemas.openxmlformats.org/officeDocument/2006/relationships/hyperlink" Target="https://www.daloopa.com/src/795031" TargetMode="External"/><Relationship Id="rId3426" Type="http://schemas.openxmlformats.org/officeDocument/2006/relationships/hyperlink" Target="https://www.daloopa.com/src/20995421" TargetMode="External"/><Relationship Id="rId6996" Type="http://schemas.openxmlformats.org/officeDocument/2006/relationships/hyperlink" Target="https://www.daloopa.com/src/65388684" TargetMode="External"/><Relationship Id="rId5598" Type="http://schemas.openxmlformats.org/officeDocument/2006/relationships/hyperlink" Target="https://www.daloopa.com/src/1033658" TargetMode="External"/><Relationship Id="rId6649" Type="http://schemas.openxmlformats.org/officeDocument/2006/relationships/hyperlink" Target="https://www.daloopa.com/src/38157723" TargetMode="External"/><Relationship Id="rId12450" Type="http://schemas.openxmlformats.org/officeDocument/2006/relationships/hyperlink" Target="https://www.daloopa.com/src/19676844" TargetMode="External"/><Relationship Id="rId13501" Type="http://schemas.openxmlformats.org/officeDocument/2006/relationships/hyperlink" Target="https://www.daloopa.com/src/65312781" TargetMode="External"/><Relationship Id="rId19063" Type="http://schemas.openxmlformats.org/officeDocument/2006/relationships/hyperlink" Target="https://www.daloopa.com/src/136727125" TargetMode="External"/><Relationship Id="rId8071" Type="http://schemas.openxmlformats.org/officeDocument/2006/relationships/hyperlink" Target="https://www.daloopa.com/src/2623298" TargetMode="External"/><Relationship Id="rId9122" Type="http://schemas.openxmlformats.org/officeDocument/2006/relationships/hyperlink" Target="https://www.daloopa.com/src/32452183" TargetMode="External"/><Relationship Id="rId11052" Type="http://schemas.openxmlformats.org/officeDocument/2006/relationships/hyperlink" Target="https://www.daloopa.com/src/751771" TargetMode="External"/><Relationship Id="rId12103" Type="http://schemas.openxmlformats.org/officeDocument/2006/relationships/hyperlink" Target="https://www.daloopa.com/src/19675661" TargetMode="External"/><Relationship Id="rId15673" Type="http://schemas.openxmlformats.org/officeDocument/2006/relationships/hyperlink" Target="https://www.daloopa.com/src/72287073" TargetMode="External"/><Relationship Id="rId1111" Type="http://schemas.openxmlformats.org/officeDocument/2006/relationships/hyperlink" Target="https://www.daloopa.com/src/18438427" TargetMode="External"/><Relationship Id="rId4681" Type="http://schemas.openxmlformats.org/officeDocument/2006/relationships/hyperlink" Target="https://www.daloopa.com/src/766229" TargetMode="External"/><Relationship Id="rId5732" Type="http://schemas.openxmlformats.org/officeDocument/2006/relationships/hyperlink" Target="https://www.daloopa.com/src/19659295" TargetMode="External"/><Relationship Id="rId14275" Type="http://schemas.openxmlformats.org/officeDocument/2006/relationships/hyperlink" Target="https://www.daloopa.com/src/46664946" TargetMode="External"/><Relationship Id="rId15326" Type="http://schemas.openxmlformats.org/officeDocument/2006/relationships/hyperlink" Target="https://www.daloopa.com/src/38433094" TargetMode="External"/><Relationship Id="rId16724" Type="http://schemas.openxmlformats.org/officeDocument/2006/relationships/hyperlink" Target="https://www.daloopa.com/src/87502590" TargetMode="External"/><Relationship Id="rId3283" Type="http://schemas.openxmlformats.org/officeDocument/2006/relationships/hyperlink" Target="https://www.daloopa.com/src/767934" TargetMode="External"/><Relationship Id="rId4334" Type="http://schemas.openxmlformats.org/officeDocument/2006/relationships/hyperlink" Target="https://www.daloopa.com/src/762932" TargetMode="External"/><Relationship Id="rId18896" Type="http://schemas.openxmlformats.org/officeDocument/2006/relationships/hyperlink" Target="https://www.daloopa.com/src/125350644" TargetMode="External"/><Relationship Id="rId19947" Type="http://schemas.openxmlformats.org/officeDocument/2006/relationships/hyperlink" Target="https://www.daloopa.com/src/155406017" TargetMode="External"/><Relationship Id="rId8955" Type="http://schemas.openxmlformats.org/officeDocument/2006/relationships/hyperlink" Target="https://www.daloopa.com/src/753518" TargetMode="External"/><Relationship Id="rId10885" Type="http://schemas.openxmlformats.org/officeDocument/2006/relationships/hyperlink" Target="https://www.daloopa.com/src/10333846" TargetMode="External"/><Relationship Id="rId11936" Type="http://schemas.openxmlformats.org/officeDocument/2006/relationships/hyperlink" Target="https://www.daloopa.com/src/19676909" TargetMode="External"/><Relationship Id="rId17498" Type="http://schemas.openxmlformats.org/officeDocument/2006/relationships/hyperlink" Target="https://www.daloopa.com/src/107861969" TargetMode="External"/><Relationship Id="rId18549" Type="http://schemas.openxmlformats.org/officeDocument/2006/relationships/hyperlink" Target="https://www.daloopa.com/src/114162643" TargetMode="External"/><Relationship Id="rId6159" Type="http://schemas.openxmlformats.org/officeDocument/2006/relationships/hyperlink" Target="https://www.daloopa.com/src/800853" TargetMode="External"/><Relationship Id="rId7557" Type="http://schemas.openxmlformats.org/officeDocument/2006/relationships/hyperlink" Target="https://www.daloopa.com/src/7981658" TargetMode="External"/><Relationship Id="rId8608" Type="http://schemas.openxmlformats.org/officeDocument/2006/relationships/hyperlink" Target="https://www.daloopa.com/document/206897" TargetMode="External"/><Relationship Id="rId10538" Type="http://schemas.openxmlformats.org/officeDocument/2006/relationships/hyperlink" Target="https://www.daloopa.com/src/38431749" TargetMode="External"/><Relationship Id="rId13011" Type="http://schemas.openxmlformats.org/officeDocument/2006/relationships/hyperlink" Target="https://www.daloopa.com/src/46751763" TargetMode="External"/><Relationship Id="rId16581" Type="http://schemas.openxmlformats.org/officeDocument/2006/relationships/hyperlink" Target="https://www.daloopa.com/src/87385982" TargetMode="External"/><Relationship Id="rId17632" Type="http://schemas.openxmlformats.org/officeDocument/2006/relationships/hyperlink" Target="https://www.daloopa.com/src/107878301" TargetMode="External"/><Relationship Id="rId2769" Type="http://schemas.openxmlformats.org/officeDocument/2006/relationships/hyperlink" Target="https://www.daloopa.com/src/767707" TargetMode="External"/><Relationship Id="rId6640" Type="http://schemas.openxmlformats.org/officeDocument/2006/relationships/hyperlink" Target="https://www.daloopa.com/src/20995915" TargetMode="External"/><Relationship Id="rId15183" Type="http://schemas.openxmlformats.org/officeDocument/2006/relationships/hyperlink" Target="https://www.daloopa.com/src/38429148" TargetMode="External"/><Relationship Id="rId16234" Type="http://schemas.openxmlformats.org/officeDocument/2006/relationships/hyperlink" Target="https://www.daloopa.com/src/82363078" TargetMode="External"/><Relationship Id="rId4191" Type="http://schemas.openxmlformats.org/officeDocument/2006/relationships/hyperlink" Target="https://www.daloopa.com/src/767675" TargetMode="External"/><Relationship Id="rId5242" Type="http://schemas.openxmlformats.org/officeDocument/2006/relationships/hyperlink" Target="https://www.daloopa.com/src/815608" TargetMode="External"/><Relationship Id="rId9863" Type="http://schemas.openxmlformats.org/officeDocument/2006/relationships/hyperlink" Target="https://www.daloopa.com/src/752946" TargetMode="External"/><Relationship Id="rId19457" Type="http://schemas.openxmlformats.org/officeDocument/2006/relationships/hyperlink" Target="https://www.daloopa.com/src/145264375" TargetMode="External"/><Relationship Id="rId77" Type="http://schemas.openxmlformats.org/officeDocument/2006/relationships/hyperlink" Target="https://www.daloopa.com/document/22825769" TargetMode="External"/><Relationship Id="rId8465" Type="http://schemas.openxmlformats.org/officeDocument/2006/relationships/hyperlink" Target="https://www.daloopa.com/src/800494" TargetMode="External"/><Relationship Id="rId9516" Type="http://schemas.openxmlformats.org/officeDocument/2006/relationships/hyperlink" Target="https://www.daloopa.com/src/38164442" TargetMode="External"/><Relationship Id="rId11793" Type="http://schemas.openxmlformats.org/officeDocument/2006/relationships/hyperlink" Target="https://www.daloopa.com/src/1020284" TargetMode="External"/><Relationship Id="rId12844" Type="http://schemas.openxmlformats.org/officeDocument/2006/relationships/hyperlink" Target="https://www.daloopa.com/src/38439460" TargetMode="External"/><Relationship Id="rId18059" Type="http://schemas.openxmlformats.org/officeDocument/2006/relationships/hyperlink" Target="https://www.daloopa.com/src/114286812" TargetMode="External"/><Relationship Id="rId1852" Type="http://schemas.openxmlformats.org/officeDocument/2006/relationships/hyperlink" Target="https://www.daloopa.com/src/14719029" TargetMode="External"/><Relationship Id="rId2903" Type="http://schemas.openxmlformats.org/officeDocument/2006/relationships/hyperlink" Target="https://www.daloopa.com/src/767609" TargetMode="External"/><Relationship Id="rId7067" Type="http://schemas.openxmlformats.org/officeDocument/2006/relationships/hyperlink" Target="https://www.daloopa.com/src/1096558" TargetMode="External"/><Relationship Id="rId8118" Type="http://schemas.openxmlformats.org/officeDocument/2006/relationships/hyperlink" Target="https://www.daloopa.com/src/800251" TargetMode="External"/><Relationship Id="rId10048" Type="http://schemas.openxmlformats.org/officeDocument/2006/relationships/hyperlink" Target="https://www.daloopa.com/src/67046943" TargetMode="External"/><Relationship Id="rId10395" Type="http://schemas.openxmlformats.org/officeDocument/2006/relationships/hyperlink" Target="https://www.daloopa.com/src/38429993" TargetMode="External"/><Relationship Id="rId11446" Type="http://schemas.openxmlformats.org/officeDocument/2006/relationships/hyperlink" Target="https://www.daloopa.com/src/32451645" TargetMode="External"/><Relationship Id="rId1505" Type="http://schemas.openxmlformats.org/officeDocument/2006/relationships/hyperlink" Target="https://www.daloopa.com/src/765489" TargetMode="External"/><Relationship Id="rId14669" Type="http://schemas.openxmlformats.org/officeDocument/2006/relationships/hyperlink" Target="https://www.daloopa.com/src/38422034" TargetMode="External"/><Relationship Id="rId18540" Type="http://schemas.openxmlformats.org/officeDocument/2006/relationships/hyperlink" Target="https://www.daloopa.com/src/114162393" TargetMode="External"/><Relationship Id="rId3677" Type="http://schemas.openxmlformats.org/officeDocument/2006/relationships/hyperlink" Target="https://www.daloopa.com/src/58838172" TargetMode="External"/><Relationship Id="rId4728" Type="http://schemas.openxmlformats.org/officeDocument/2006/relationships/hyperlink" Target="https://www.daloopa.com/src/766697" TargetMode="External"/><Relationship Id="rId16091" Type="http://schemas.openxmlformats.org/officeDocument/2006/relationships/hyperlink" Target="https://www.daloopa.com/src/82321906" TargetMode="External"/><Relationship Id="rId17142" Type="http://schemas.openxmlformats.org/officeDocument/2006/relationships/hyperlink" Target="https://www.daloopa.com/src/102530652" TargetMode="External"/><Relationship Id="rId598" Type="http://schemas.openxmlformats.org/officeDocument/2006/relationships/hyperlink" Target="https://www.daloopa.com/src/763405" TargetMode="External"/><Relationship Id="rId2279" Type="http://schemas.openxmlformats.org/officeDocument/2006/relationships/hyperlink" Target="https://www.daloopa.com/src/767820" TargetMode="External"/><Relationship Id="rId6150" Type="http://schemas.openxmlformats.org/officeDocument/2006/relationships/hyperlink" Target="https://www.daloopa.com/src/801023" TargetMode="External"/><Relationship Id="rId7201" Type="http://schemas.openxmlformats.org/officeDocument/2006/relationships/hyperlink" Target="https://www.daloopa.com/src/65388771" TargetMode="External"/><Relationship Id="rId2760" Type="http://schemas.openxmlformats.org/officeDocument/2006/relationships/hyperlink" Target="https://www.daloopa.com/src/765612" TargetMode="External"/><Relationship Id="rId3811" Type="http://schemas.openxmlformats.org/officeDocument/2006/relationships/hyperlink" Target="https://marketplace.daloopa.com/text-fundamental?id=768363&amp;value=0.046&amp;id=768203&amp;value=0.045&amp;id=768048&amp;value=0.043&amp;id=767900&amp;value=0.042&amp;id=767665&amp;value=0.042&amp;id=767499&amp;value=0.040999999999999995&amp;id=767177&amp;value=0.035&amp;id=767023&amp;value=0.038&amp;id=766645&amp;value=0.027999999999999997&amp;id=766472&amp;value=0.034&amp;id=766073&amp;value=0.042&amp;id=765910&amp;value=0.043&amp;id=810692&amp;value=0.026000000000000002&amp;id=810684&amp;value=0.03&amp;id=810676&amp;value=0.028999999999999998&amp;id=810667&amp;value=0.03&amp;id=764833&amp;value=0.027999999999999997&amp;id=763653&amp;value=0.024&amp;id=763334&amp;value=0.021&amp;id=763058&amp;value=0.027000000000000003&amp;id=762889&amp;value=0.028999999999999998&amp;id=762553&amp;value=0.038&amp;id=762428&amp;value=0.05&amp;id=762180&amp;value=0.051&amp;id=761972&amp;value=0.057&amp;id=761573&amp;value=0.053&amp;id=1340430&amp;value=0.046&amp;id=2623590&amp;value=0.040999999999999995&amp;id=4744553&amp;value=0.034&amp;id=7982343&amp;value=0.034&amp;id=10334343&amp;value=0.035&amp;id=14718973&amp;value=0.037000000000000005&amp;id=20995294&amp;value=0.042&amp;id=32451299&amp;value=0.044000000000000004&amp;id=38384684&amp;value=0.038&amp;id=46661727&amp;value=0.026000000000000002&amp;id=53638460&amp;value=0.008&amp;id=58838171&amp;value=-0.005&amp;id=63130778&amp;value=-0.009000000000000001&amp;id=67048628&amp;value=-0.009000000000000001&amp;" TargetMode="External"/><Relationship Id="rId9373" Type="http://schemas.openxmlformats.org/officeDocument/2006/relationships/hyperlink" Target="https://www.daloopa.com/src/754193" TargetMode="External"/><Relationship Id="rId12354" Type="http://schemas.openxmlformats.org/officeDocument/2006/relationships/hyperlink" Target="https://www.daloopa.com/src/19676698" TargetMode="External"/><Relationship Id="rId13405" Type="http://schemas.openxmlformats.org/officeDocument/2006/relationships/hyperlink" Target="https://www.daloopa.com/src/65311783" TargetMode="External"/><Relationship Id="rId13752" Type="http://schemas.openxmlformats.org/officeDocument/2006/relationships/hyperlink" Target="https://www.daloopa.com/src/65313897" TargetMode="External"/><Relationship Id="rId14803" Type="http://schemas.openxmlformats.org/officeDocument/2006/relationships/hyperlink" Target="https://www.daloopa.com/src/38429479" TargetMode="External"/><Relationship Id="rId732" Type="http://schemas.openxmlformats.org/officeDocument/2006/relationships/hyperlink" Target="https://www.daloopa.com/src/45569583" TargetMode="External"/><Relationship Id="rId1362" Type="http://schemas.openxmlformats.org/officeDocument/2006/relationships/hyperlink" Target="https://www.daloopa.com/src/14718945" TargetMode="External"/><Relationship Id="rId2413" Type="http://schemas.openxmlformats.org/officeDocument/2006/relationships/hyperlink" Target="https://www.daloopa.com/src/20177006" TargetMode="External"/><Relationship Id="rId9026" Type="http://schemas.openxmlformats.org/officeDocument/2006/relationships/hyperlink" Target="https://www.daloopa.com/src/753376" TargetMode="External"/><Relationship Id="rId12007" Type="http://schemas.openxmlformats.org/officeDocument/2006/relationships/hyperlink" Target="https://www.daloopa.com/document/23465099" TargetMode="External"/><Relationship Id="rId16975" Type="http://schemas.openxmlformats.org/officeDocument/2006/relationships/hyperlink" Target="https://www.daloopa.com/src/95194190" TargetMode="External"/><Relationship Id="rId1015" Type="http://schemas.openxmlformats.org/officeDocument/2006/relationships/hyperlink" Target="https://www.daloopa.com/src/18437316" TargetMode="External"/><Relationship Id="rId4585" Type="http://schemas.openxmlformats.org/officeDocument/2006/relationships/hyperlink" Target="https://www.daloopa.com/src/762582" TargetMode="External"/><Relationship Id="rId5983" Type="http://schemas.openxmlformats.org/officeDocument/2006/relationships/hyperlink" Target="https://marketplace.daloopa.com/text-fundamental?id=801189&amp;value=1796&amp;id=801170&amp;value=1837&amp;id=801151&amp;value=2034&amp;id=801132&amp;value=2918&amp;id=38157940&amp;value=8585&amp;id=810494&amp;value=2317&amp;id=801095&amp;value=2382&amp;id=801076&amp;value=2643&amp;id=801057&amp;value=3424&amp;id=38157734&amp;value=10766&amp;id=801038&amp;value=2759&amp;id=801020&amp;value=2876&amp;id=801001&amp;value=3230&amp;id=800982&amp;value=4546&amp;id=38157484&amp;value=13410&amp;id=800963&amp;value=3687&amp;id=800944&amp;value=3878&amp;id=800925&amp;value=4335&amp;id=800906&amp;value=5719&amp;id=38156982&amp;value=17619&amp;id=800888&amp;value=4697&amp;id=800869&amp;value=5158&amp;id=800850&amp;value=6420&amp;id=800813&amp;value=8974&amp;id=38156739&amp;value=25249&amp;id=800793&amp;value=7792&amp;id=800773&amp;value=7932&amp;id=800752&amp;value=8275&amp;id=800731&amp;value=10028&amp;id=38155774&amp;value=34027&amp;id=800709&amp;value=8601&amp;id=800666&amp;value=9271&amp;id=1340307&amp;value=10167&amp;id=2623048&amp;value=12192&amp;id=38155597&amp;value=40232&amp;id=4744379&amp;value=11531&amp;id=7982463&amp;value=13806&amp;id=10333497&amp;value=14705&amp;id=14718901&amp;value=18474&amp;id=14718920&amp;value=58517&amp;id=20995916&amp;value=16530&amp;id=32451019&amp;value=17638&amp;id=38383779&amp;value=18498&amp;id=46660910&amp;value=22445&amp;id=46664714&amp;value=75111&amp;id=53637805&amp;value=20271&amp;id=58837665&amp;value=20342&amp;id=63129640&amp;value=20583&amp;id=67045715&amp;value=23103&amp;id=67051535&amp;value=84299&amp;" TargetMode="External"/><Relationship Id="rId14179" Type="http://schemas.openxmlformats.org/officeDocument/2006/relationships/hyperlink" Target="https://www.daloopa.com/src/19608801" TargetMode="External"/><Relationship Id="rId15577" Type="http://schemas.openxmlformats.org/officeDocument/2006/relationships/hyperlink" Target="https://www.daloopa.com/src/72228906" TargetMode="External"/><Relationship Id="rId16628" Type="http://schemas.openxmlformats.org/officeDocument/2006/relationships/hyperlink" Target="https://www.daloopa.com/src/87388247" TargetMode="External"/><Relationship Id="rId3187" Type="http://schemas.openxmlformats.org/officeDocument/2006/relationships/hyperlink" Target="https://www.daloopa.com/src/763987" TargetMode="External"/><Relationship Id="rId4238" Type="http://schemas.openxmlformats.org/officeDocument/2006/relationships/hyperlink" Target="https://www.daloopa.com/src/768372" TargetMode="External"/><Relationship Id="rId5636" Type="http://schemas.openxmlformats.org/officeDocument/2006/relationships/hyperlink" Target="https://www.daloopa.com/src/46749953" TargetMode="External"/><Relationship Id="rId18050" Type="http://schemas.openxmlformats.org/officeDocument/2006/relationships/hyperlink" Target="https://www.daloopa.com/src/114278540" TargetMode="External"/><Relationship Id="rId19101" Type="http://schemas.openxmlformats.org/officeDocument/2006/relationships/hyperlink" Target="https://www.daloopa.com/src/136726230" TargetMode="External"/><Relationship Id="rId8859" Type="http://schemas.openxmlformats.org/officeDocument/2006/relationships/hyperlink" Target="https://www.daloopa.com/src/753081" TargetMode="External"/><Relationship Id="rId10789" Type="http://schemas.openxmlformats.org/officeDocument/2006/relationships/hyperlink" Target="https://www.daloopa.com/src/753409" TargetMode="External"/><Relationship Id="rId14660" Type="http://schemas.openxmlformats.org/officeDocument/2006/relationships/hyperlink" Target="https://www.daloopa.com/src/63184501" TargetMode="External"/><Relationship Id="rId15711" Type="http://schemas.openxmlformats.org/officeDocument/2006/relationships/hyperlink" Target="https://www.daloopa.com/src/72218592" TargetMode="External"/><Relationship Id="rId13262" Type="http://schemas.openxmlformats.org/officeDocument/2006/relationships/hyperlink" Target="https://www.daloopa.com/src/58885039" TargetMode="External"/><Relationship Id="rId14313" Type="http://schemas.openxmlformats.org/officeDocument/2006/relationships/hyperlink" Target="https://www.daloopa.com/src/38385551" TargetMode="External"/><Relationship Id="rId17883" Type="http://schemas.openxmlformats.org/officeDocument/2006/relationships/hyperlink" Target="https://www.daloopa.com/src/114157300" TargetMode="External"/><Relationship Id="rId2270" Type="http://schemas.openxmlformats.org/officeDocument/2006/relationships/hyperlink" Target="https://www.daloopa.com/src/66097667" TargetMode="External"/><Relationship Id="rId3321" Type="http://schemas.openxmlformats.org/officeDocument/2006/relationships/hyperlink" Target="https://www.daloopa.com/src/7982397" TargetMode="External"/><Relationship Id="rId6891" Type="http://schemas.openxmlformats.org/officeDocument/2006/relationships/hyperlink" Target="https://www.daloopa.com/src/1340481" TargetMode="External"/><Relationship Id="rId7942" Type="http://schemas.openxmlformats.org/officeDocument/2006/relationships/hyperlink" Target="https://www.daloopa.com/src/750150" TargetMode="External"/><Relationship Id="rId16485" Type="http://schemas.openxmlformats.org/officeDocument/2006/relationships/hyperlink" Target="https://www.daloopa.com/src/87388321" TargetMode="External"/><Relationship Id="rId17536" Type="http://schemas.openxmlformats.org/officeDocument/2006/relationships/hyperlink" Target="https://www.daloopa.com/src/107869566" TargetMode="External"/><Relationship Id="rId18934" Type="http://schemas.openxmlformats.org/officeDocument/2006/relationships/hyperlink" Target="https://www.daloopa.com/src/125351384" TargetMode="External"/><Relationship Id="rId242" Type="http://schemas.openxmlformats.org/officeDocument/2006/relationships/hyperlink" Target="https://www.daloopa.com/src/32451484" TargetMode="External"/><Relationship Id="rId5493" Type="http://schemas.openxmlformats.org/officeDocument/2006/relationships/hyperlink" Target="https://www.daloopa.com/src/1033618" TargetMode="External"/><Relationship Id="rId6544" Type="http://schemas.openxmlformats.org/officeDocument/2006/relationships/hyperlink" Target="https://www.daloopa.com/src/38157943" TargetMode="External"/><Relationship Id="rId10923" Type="http://schemas.openxmlformats.org/officeDocument/2006/relationships/hyperlink" Target="https://www.daloopa.com/src/749153" TargetMode="External"/><Relationship Id="rId15087" Type="http://schemas.openxmlformats.org/officeDocument/2006/relationships/hyperlink" Target="https://www.daloopa.com/src/38422811" TargetMode="External"/><Relationship Id="rId16138" Type="http://schemas.openxmlformats.org/officeDocument/2006/relationships/hyperlink" Target="https://www.daloopa.com/src/82323385" TargetMode="External"/><Relationship Id="rId4095" Type="http://schemas.openxmlformats.org/officeDocument/2006/relationships/hyperlink" Target="https://www.daloopa.com/src/1340435" TargetMode="External"/><Relationship Id="rId5146" Type="http://schemas.openxmlformats.org/officeDocument/2006/relationships/hyperlink" Target="https://www.daloopa.com/src/14719065" TargetMode="External"/><Relationship Id="rId8369" Type="http://schemas.openxmlformats.org/officeDocument/2006/relationships/hyperlink" Target="https://www.daloopa.com/src/800417" TargetMode="External"/><Relationship Id="rId9767" Type="http://schemas.openxmlformats.org/officeDocument/2006/relationships/hyperlink" Target="https://www.daloopa.com/src/67046880" TargetMode="External"/><Relationship Id="rId11697" Type="http://schemas.openxmlformats.org/officeDocument/2006/relationships/hyperlink" Target="https://www.daloopa.com/src/1033833" TargetMode="External"/><Relationship Id="rId12748" Type="http://schemas.openxmlformats.org/officeDocument/2006/relationships/hyperlink" Target="https://www.daloopa.com/src/38440412" TargetMode="External"/><Relationship Id="rId1756" Type="http://schemas.openxmlformats.org/officeDocument/2006/relationships/hyperlink" Target="https://www.daloopa.com/src/795150" TargetMode="External"/><Relationship Id="rId2807" Type="http://schemas.openxmlformats.org/officeDocument/2006/relationships/hyperlink" Target="https://www.daloopa.com/src/768109" TargetMode="External"/><Relationship Id="rId10299" Type="http://schemas.openxmlformats.org/officeDocument/2006/relationships/hyperlink" Target="https://www.daloopa.com/src/21047260" TargetMode="External"/><Relationship Id="rId14170" Type="http://schemas.openxmlformats.org/officeDocument/2006/relationships/hyperlink" Target="https://www.daloopa.com/src/19605171" TargetMode="External"/><Relationship Id="rId15221" Type="http://schemas.openxmlformats.org/officeDocument/2006/relationships/hyperlink" Target="https://www.daloopa.com/src/38429263" TargetMode="External"/><Relationship Id="rId18791" Type="http://schemas.openxmlformats.org/officeDocument/2006/relationships/hyperlink" Target="https://www.daloopa.com/src/125245266" TargetMode="External"/><Relationship Id="rId19842" Type="http://schemas.openxmlformats.org/officeDocument/2006/relationships/hyperlink" Target="https://www.daloopa.com/src/155380750" TargetMode="External"/><Relationship Id="rId1409" Type="http://schemas.openxmlformats.org/officeDocument/2006/relationships/hyperlink" Target="https://www.daloopa.com/src/1340401" TargetMode="External"/><Relationship Id="rId4979" Type="http://schemas.openxmlformats.org/officeDocument/2006/relationships/hyperlink" Target="https://www.daloopa.com/src/14719059" TargetMode="External"/><Relationship Id="rId8850" Type="http://schemas.openxmlformats.org/officeDocument/2006/relationships/hyperlink" Target="https://marketplace.daloopa.com/text-fundamental?id=754255&amp;value=229&amp;id=754183&amp;value=298&amp;id=774094&amp;value=281&amp;id=753806&amp;value=326&amp;id=38162536&amp;value=1134&amp;id=790255&amp;value=321&amp;id=753516&amp;value=391&amp;id=753372&amp;value=377&amp;id=753081&amp;value=408&amp;id=38162321&amp;value=1497&amp;id=752924&amp;value=407&amp;id=752745&amp;value=563&amp;id=752555&amp;value=544&amp;id=752416&amp;value=606&amp;id=38162178&amp;value=2119&amp;id=752074&amp;value=544&amp;id=751662&amp;value=768&amp;id=751379&amp;value=776&amp;id=750762&amp;value=887&amp;id=38161956&amp;value=2975&amp;id=750509&amp;value=792&amp;id=750413&amp;value=1158&amp;id=750206&amp;value=1085&amp;id=749857&amp;value=1179&amp;id=38161823&amp;value=4215&amp;id=749637&amp;value=1182&amp;id=749347&amp;value=1468&amp;id=749073&amp;value=1350&amp;id=748812&amp;value=1417&amp;id=38161720&amp;value=5418&amp;id=748591&amp;value=1274&amp;id=748359&amp;value=1971&amp;id=1340358&amp;value=1779&amp;id=2623420&amp;value=1840&amp;id=38161519&amp;value=6864&amp;id=4744466&amp;value=1757&amp;id=7981979&amp;value=2601&amp;id=10333651&amp;value=2288&amp;id=14719095&amp;value=2562&amp;id=14719107&amp;value=9208&amp;id=20995926&amp;value=2306&amp;id=32452181&amp;value=3591&amp;id=38383831&amp;value=3180&amp;id=46661046&amp;value=3680&amp;id=46664743&amp;value=12757&amp;id=53637992&amp;value=3250&amp;id=58837776&amp;value=5209&amp;id=63129130&amp;value=5556&amp;id=67046836&amp;value=5606&amp;id=67051980&amp;value=19621&amp;" TargetMode="External"/><Relationship Id="rId9901" Type="http://schemas.openxmlformats.org/officeDocument/2006/relationships/hyperlink" Target="https://www.daloopa.com/src/749907" TargetMode="External"/><Relationship Id="rId10780" Type="http://schemas.openxmlformats.org/officeDocument/2006/relationships/hyperlink" Target="https://www.daloopa.com/src/67052741" TargetMode="External"/><Relationship Id="rId17393" Type="http://schemas.openxmlformats.org/officeDocument/2006/relationships/hyperlink" Target="https://www.daloopa.com/src/102618396" TargetMode="External"/><Relationship Id="rId18444" Type="http://schemas.openxmlformats.org/officeDocument/2006/relationships/hyperlink" Target="https://www.daloopa.com/src/114174452" TargetMode="External"/><Relationship Id="rId7452" Type="http://schemas.openxmlformats.org/officeDocument/2006/relationships/hyperlink" Target="https://www.daloopa.com/src/4744404" TargetMode="External"/><Relationship Id="rId8503" Type="http://schemas.openxmlformats.org/officeDocument/2006/relationships/hyperlink" Target="https://www.daloopa.com/src/63130579" TargetMode="External"/><Relationship Id="rId10433" Type="http://schemas.openxmlformats.org/officeDocument/2006/relationships/hyperlink" Target="https://marketplace.daloopa.com/text-fundamental?id=38432504&amp;value=-775&amp;id=38432534&amp;value=-863&amp;id=38432552&amp;value=-969&amp;id=38432618&amp;value=-1103&amp;id=38432469&amp;value=-1285&amp;id=38432328&amp;value=-1537&amp;id=38432284&amp;value=-1832&amp;id=38432250&amp;value=-2144&amp;id=38432667&amp;value=-2462&amp;id=38432138&amp;value=-2761&amp;id=38432113&amp;value=-3298&amp;id=38432086&amp;value=-3579&amp;id=38432701&amp;value=-3860&amp;id=38432067&amp;value=-3891&amp;id=38432035&amp;value=-4003&amp;id=38432012&amp;value=-4331&amp;id=38432721&amp;value=-4799&amp;id=38431910&amp;value=-5981&amp;id=38431879&amp;value=-6037&amp;id=38431857&amp;value=-7016&amp;id=38432779&amp;value=-7449&amp;id=38431824&amp;value=-7649&amp;id=38431794&amp;value=-8693&amp;id=38431763&amp;value=-8754&amp;id=38432799&amp;value=-9628&amp;id=38431751&amp;value=-10013&amp;id=38431721&amp;value=-10504&amp;id=38431706&amp;value=-11054&amp;id=38432821&amp;value=-10642&amp;id=38431595&amp;value=-11448&amp;id=38431003&amp;value=-11435&amp;id=38974311&amp;value=-11271&amp;id=46751364&amp;value=-11163&amp;id=53700658&amp;value=-10534&amp;id=58849003&amp;value=-9789&amp;id=63135989&amp;value=-8561&amp;id=67052927&amp;value=-7941&amp;" TargetMode="External"/><Relationship Id="rId11831" Type="http://schemas.openxmlformats.org/officeDocument/2006/relationships/hyperlink" Target="https://www.daloopa.com/document/204924" TargetMode="External"/><Relationship Id="rId17046" Type="http://schemas.openxmlformats.org/officeDocument/2006/relationships/hyperlink" Target="https://www.daloopa.com/src/95205049" TargetMode="External"/><Relationship Id="rId6054" Type="http://schemas.openxmlformats.org/officeDocument/2006/relationships/hyperlink" Target="https://www.daloopa.com/src/800870" TargetMode="External"/><Relationship Id="rId7105" Type="http://schemas.openxmlformats.org/officeDocument/2006/relationships/hyperlink" Target="https://www.daloopa.com/src/67085841" TargetMode="External"/><Relationship Id="rId983" Type="http://schemas.openxmlformats.org/officeDocument/2006/relationships/hyperlink" Target="https://www.daloopa.com/src/18435522" TargetMode="External"/><Relationship Id="rId2664" Type="http://schemas.openxmlformats.org/officeDocument/2006/relationships/hyperlink" Target="https://www.daloopa.com/src/766459" TargetMode="External"/><Relationship Id="rId9277" Type="http://schemas.openxmlformats.org/officeDocument/2006/relationships/hyperlink" Target="https://www.daloopa.com/src/32452188" TargetMode="External"/><Relationship Id="rId12258" Type="http://schemas.openxmlformats.org/officeDocument/2006/relationships/hyperlink" Target="https://www.daloopa.com/document/10486306" TargetMode="External"/><Relationship Id="rId13656" Type="http://schemas.openxmlformats.org/officeDocument/2006/relationships/hyperlink" Target="https://www.daloopa.com/src/67090375" TargetMode="External"/><Relationship Id="rId14707" Type="http://schemas.openxmlformats.org/officeDocument/2006/relationships/hyperlink" Target="https://www.daloopa.com/src/38422508" TargetMode="External"/><Relationship Id="rId636" Type="http://schemas.openxmlformats.org/officeDocument/2006/relationships/hyperlink" Target="https://www.daloopa.com/src/1340455" TargetMode="External"/><Relationship Id="rId1266" Type="http://schemas.openxmlformats.org/officeDocument/2006/relationships/hyperlink" Target="https://www.daloopa.com/src/765479" TargetMode="External"/><Relationship Id="rId2317" Type="http://schemas.openxmlformats.org/officeDocument/2006/relationships/hyperlink" Target="https://www.daloopa.com/src/20177052" TargetMode="External"/><Relationship Id="rId3715" Type="http://schemas.openxmlformats.org/officeDocument/2006/relationships/hyperlink" Target="https://www.daloopa.com/src/67048630" TargetMode="External"/><Relationship Id="rId13309" Type="http://schemas.openxmlformats.org/officeDocument/2006/relationships/hyperlink" Target="https://www.daloopa.com/src/38277218" TargetMode="External"/><Relationship Id="rId16879" Type="http://schemas.openxmlformats.org/officeDocument/2006/relationships/hyperlink" Target="https://www.daloopa.com/src/95084268" TargetMode="External"/><Relationship Id="rId5887" Type="http://schemas.openxmlformats.org/officeDocument/2006/relationships/hyperlink" Target="https://www.daloopa.com/src/801074" TargetMode="External"/><Relationship Id="rId6938" Type="http://schemas.openxmlformats.org/officeDocument/2006/relationships/hyperlink" Target="https://www.daloopa.com/src/801357" TargetMode="External"/><Relationship Id="rId19352" Type="http://schemas.openxmlformats.org/officeDocument/2006/relationships/hyperlink" Target="https://www.daloopa.com/src/145264440" TargetMode="External"/><Relationship Id="rId4489" Type="http://schemas.openxmlformats.org/officeDocument/2006/relationships/hyperlink" Target="https://www.daloopa.com/src/32451321" TargetMode="External"/><Relationship Id="rId8360" Type="http://schemas.openxmlformats.org/officeDocument/2006/relationships/hyperlink" Target="https://www.daloopa.com/document/23463551" TargetMode="External"/><Relationship Id="rId9411" Type="http://schemas.openxmlformats.org/officeDocument/2006/relationships/hyperlink" Target="https://www.daloopa.com/src/67046838" TargetMode="External"/><Relationship Id="rId10290" Type="http://schemas.openxmlformats.org/officeDocument/2006/relationships/hyperlink" Target="https://www.daloopa.com/src/2752300" TargetMode="External"/><Relationship Id="rId11341" Type="http://schemas.openxmlformats.org/officeDocument/2006/relationships/hyperlink" Target="https://www.daloopa.com/src/10335407" TargetMode="External"/><Relationship Id="rId15962" Type="http://schemas.openxmlformats.org/officeDocument/2006/relationships/hyperlink" Target="https://www.daloopa.com/src/78962767" TargetMode="External"/><Relationship Id="rId19005" Type="http://schemas.openxmlformats.org/officeDocument/2006/relationships/hyperlink" Target="https://www.daloopa.com/src/136726954" TargetMode="External"/><Relationship Id="rId1400" Type="http://schemas.openxmlformats.org/officeDocument/2006/relationships/hyperlink" Target="https://www.daloopa.com/src/763474" TargetMode="External"/><Relationship Id="rId4970" Type="http://schemas.openxmlformats.org/officeDocument/2006/relationships/hyperlink" Target="https://www.daloopa.com/src/815332" TargetMode="External"/><Relationship Id="rId8013" Type="http://schemas.openxmlformats.org/officeDocument/2006/relationships/hyperlink" Target="https://www.daloopa.com/src/753788" TargetMode="External"/><Relationship Id="rId14564" Type="http://schemas.openxmlformats.org/officeDocument/2006/relationships/hyperlink" Target="https://www.daloopa.com/src/38421994" TargetMode="External"/><Relationship Id="rId15615" Type="http://schemas.openxmlformats.org/officeDocument/2006/relationships/hyperlink" Target="https://www.daloopa.com/src/72290024" TargetMode="External"/><Relationship Id="rId3572" Type="http://schemas.openxmlformats.org/officeDocument/2006/relationships/hyperlink" Target="https://www.daloopa.com/src/810708" TargetMode="External"/><Relationship Id="rId4623" Type="http://schemas.openxmlformats.org/officeDocument/2006/relationships/hyperlink" Target="https://www.daloopa.com/src/761692" TargetMode="External"/><Relationship Id="rId13166" Type="http://schemas.openxmlformats.org/officeDocument/2006/relationships/hyperlink" Target="https://www.daloopa.com/src/38438040" TargetMode="External"/><Relationship Id="rId14217" Type="http://schemas.openxmlformats.org/officeDocument/2006/relationships/hyperlink" Target="https://www.daloopa.com/src/19608244" TargetMode="External"/><Relationship Id="rId493" Type="http://schemas.openxmlformats.org/officeDocument/2006/relationships/hyperlink" Target="https://www.daloopa.com/src/7982384" TargetMode="External"/><Relationship Id="rId2174" Type="http://schemas.openxmlformats.org/officeDocument/2006/relationships/hyperlink" Target="https://www.daloopa.com/src/66097011" TargetMode="External"/><Relationship Id="rId3225" Type="http://schemas.openxmlformats.org/officeDocument/2006/relationships/hyperlink" Target="https://marketplace.daloopa.com/text-fundamental?id=765810&amp;value=0.42&amp;id=765586&amp;value=0.44&amp;id=765066&amp;value=0.43&amp;id=764674&amp;value=0.35&amp;id=763988&amp;value=0.34&amp;id=763835&amp;value=0.36&amp;id=763443&amp;value=0.39&amp;id=763177&amp;value=0.31&amp;id=762958&amp;value=0.38&amp;id=762627&amp;value=0.31&amp;id=762498&amp;value=0.22&amp;id=762357&amp;value=0.23&amp;id=762113&amp;value=0.21&amp;id=761835&amp;value=0.36&amp;id=1340468&amp;value=0.46&amp;id=2623648&amp;value=0.43&amp;id=4744594&amp;value=0.49&amp;id=7982396&amp;value=0.68&amp;id=10334541&amp;value=0.57&amp;id=14719007&amp;value=0.67&amp;id=20995417&amp;value=0.57&amp;id=32451372&amp;value=0.3&amp;id=38384792&amp;value=0.2&amp;id=46661971&amp;value=0.1&amp;id=53638512&amp;value=0.14&amp;id=58838257&amp;value=0.09&amp;id=63130816&amp;value=0.1&amp;id=67048796&amp;value=0.04&amp;" TargetMode="External"/><Relationship Id="rId6795" Type="http://schemas.openxmlformats.org/officeDocument/2006/relationships/hyperlink" Target="https://www.daloopa.com/src/38384142" TargetMode="External"/><Relationship Id="rId16389" Type="http://schemas.openxmlformats.org/officeDocument/2006/relationships/hyperlink" Target="https://www.daloopa.com/src/87386532" TargetMode="External"/><Relationship Id="rId17787" Type="http://schemas.openxmlformats.org/officeDocument/2006/relationships/hyperlink" Target="https://www.daloopa.com/src/114299881" TargetMode="External"/><Relationship Id="rId18838" Type="http://schemas.openxmlformats.org/officeDocument/2006/relationships/hyperlink" Target="https://www.daloopa.com/src/125244831" TargetMode="External"/><Relationship Id="rId20035" Type="http://schemas.openxmlformats.org/officeDocument/2006/relationships/hyperlink" Target="https://www.daloopa.com/src/155398377" TargetMode="External"/><Relationship Id="rId146" Type="http://schemas.openxmlformats.org/officeDocument/2006/relationships/hyperlink" Target="https://www.daloopa.com/src/802838" TargetMode="External"/><Relationship Id="rId5397" Type="http://schemas.openxmlformats.org/officeDocument/2006/relationships/hyperlink" Target="https://www.daloopa.com/src/815490" TargetMode="External"/><Relationship Id="rId6448" Type="http://schemas.openxmlformats.org/officeDocument/2006/relationships/hyperlink" Target="https://www.daloopa.com/src/14718928" TargetMode="External"/><Relationship Id="rId7846" Type="http://schemas.openxmlformats.org/officeDocument/2006/relationships/hyperlink" Target="https://www.daloopa.com/src/1340479" TargetMode="External"/><Relationship Id="rId10827" Type="http://schemas.openxmlformats.org/officeDocument/2006/relationships/hyperlink" Target="https://www.daloopa.com/src/38167691" TargetMode="External"/><Relationship Id="rId12999" Type="http://schemas.openxmlformats.org/officeDocument/2006/relationships/hyperlink" Target="https://www.daloopa.com/document/23465099" TargetMode="External"/><Relationship Id="rId13300" Type="http://schemas.openxmlformats.org/officeDocument/2006/relationships/hyperlink" Target="https://www.daloopa.com/src/45569876" TargetMode="External"/><Relationship Id="rId16870" Type="http://schemas.openxmlformats.org/officeDocument/2006/relationships/hyperlink" Target="https://www.daloopa.com/src/95084257" TargetMode="External"/><Relationship Id="rId17921" Type="http://schemas.openxmlformats.org/officeDocument/2006/relationships/hyperlink" Target="https://www.daloopa.com/src/114145984" TargetMode="External"/><Relationship Id="rId15472" Type="http://schemas.openxmlformats.org/officeDocument/2006/relationships/hyperlink" Target="https://www.daloopa.com/src/72222961" TargetMode="External"/><Relationship Id="rId16523" Type="http://schemas.openxmlformats.org/officeDocument/2006/relationships/hyperlink" Target="https://www.daloopa.com/src/87384540" TargetMode="External"/><Relationship Id="rId4480" Type="http://schemas.openxmlformats.org/officeDocument/2006/relationships/hyperlink" Target="https://www.daloopa.com/src/774070" TargetMode="External"/><Relationship Id="rId5531" Type="http://schemas.openxmlformats.org/officeDocument/2006/relationships/hyperlink" Target="https://www.daloopa.com/src/2750758" TargetMode="External"/><Relationship Id="rId14074" Type="http://schemas.openxmlformats.org/officeDocument/2006/relationships/hyperlink" Target="https://www.daloopa.com/src/19604390" TargetMode="External"/><Relationship Id="rId15125" Type="http://schemas.openxmlformats.org/officeDocument/2006/relationships/hyperlink" Target="https://www.daloopa.com/src/38422780" TargetMode="External"/><Relationship Id="rId18695" Type="http://schemas.openxmlformats.org/officeDocument/2006/relationships/hyperlink" Target="https://www.daloopa.com/src/125246955" TargetMode="External"/><Relationship Id="rId19746" Type="http://schemas.openxmlformats.org/officeDocument/2006/relationships/hyperlink" Target="https://www.daloopa.com/src/155380315" TargetMode="External"/><Relationship Id="rId3082" Type="http://schemas.openxmlformats.org/officeDocument/2006/relationships/hyperlink" Target="https://www.daloopa.com/src/45569663" TargetMode="External"/><Relationship Id="rId4133" Type="http://schemas.openxmlformats.org/officeDocument/2006/relationships/hyperlink" Target="https://www.daloopa.com/src/2623606" TargetMode="External"/><Relationship Id="rId8754" Type="http://schemas.openxmlformats.org/officeDocument/2006/relationships/hyperlink" Target="https://www.daloopa.com/src/753370" TargetMode="External"/><Relationship Id="rId9805" Type="http://schemas.openxmlformats.org/officeDocument/2006/relationships/hyperlink" Target="https://www.daloopa.com/src/67046879" TargetMode="External"/><Relationship Id="rId17297" Type="http://schemas.openxmlformats.org/officeDocument/2006/relationships/hyperlink" Target="https://www.daloopa.com/src/102620449" TargetMode="External"/><Relationship Id="rId18348" Type="http://schemas.openxmlformats.org/officeDocument/2006/relationships/hyperlink" Target="https://www.daloopa.com/src/87393318" TargetMode="External"/><Relationship Id="rId19" Type="http://schemas.openxmlformats.org/officeDocument/2006/relationships/hyperlink" Target="https://www.daloopa.com/document/8315" TargetMode="External"/><Relationship Id="rId7356" Type="http://schemas.openxmlformats.org/officeDocument/2006/relationships/hyperlink" Target="https://www.daloopa.com/src/32487464" TargetMode="External"/><Relationship Id="rId8407" Type="http://schemas.openxmlformats.org/officeDocument/2006/relationships/hyperlink" Target="https://www.daloopa.com/src/2623305" TargetMode="External"/><Relationship Id="rId10337" Type="http://schemas.openxmlformats.org/officeDocument/2006/relationships/hyperlink" Target="https://www.daloopa.com/src/38431754" TargetMode="External"/><Relationship Id="rId10684" Type="http://schemas.openxmlformats.org/officeDocument/2006/relationships/hyperlink" Target="https://www.daloopa.com/src/67052738" TargetMode="External"/><Relationship Id="rId11735" Type="http://schemas.openxmlformats.org/officeDocument/2006/relationships/hyperlink" Target="https://www.daloopa.com/src/1034034" TargetMode="External"/><Relationship Id="rId7009" Type="http://schemas.openxmlformats.org/officeDocument/2006/relationships/hyperlink" Target="https://www.daloopa.com/src/1096451" TargetMode="External"/><Relationship Id="rId14958" Type="http://schemas.openxmlformats.org/officeDocument/2006/relationships/hyperlink" Target="https://www.daloopa.com/src/38424602" TargetMode="External"/><Relationship Id="rId3966" Type="http://schemas.openxmlformats.org/officeDocument/2006/relationships/hyperlink" Target="https://www.daloopa.com/src/763673" TargetMode="External"/><Relationship Id="rId16380" Type="http://schemas.openxmlformats.org/officeDocument/2006/relationships/hyperlink" Target="https://www.daloopa.com/src/87499447" TargetMode="External"/><Relationship Id="rId17431" Type="http://schemas.openxmlformats.org/officeDocument/2006/relationships/hyperlink" Target="https://www.daloopa.com/src/102623339" TargetMode="External"/><Relationship Id="rId3" Type="http://schemas.openxmlformats.org/officeDocument/2006/relationships/hyperlink" Target="https://www.daloopa.com/document/8103" TargetMode="External"/><Relationship Id="rId887" Type="http://schemas.openxmlformats.org/officeDocument/2006/relationships/hyperlink" Target="https://www.daloopa.com/src/18435519" TargetMode="External"/><Relationship Id="rId2568" Type="http://schemas.openxmlformats.org/officeDocument/2006/relationships/hyperlink" Target="https://www.daloopa.com/src/767477" TargetMode="External"/><Relationship Id="rId3619" Type="http://schemas.openxmlformats.org/officeDocument/2006/relationships/hyperlink" Target="https://www.daloopa.com/src/764830" TargetMode="External"/><Relationship Id="rId5041" Type="http://schemas.openxmlformats.org/officeDocument/2006/relationships/hyperlink" Target="https://www.daloopa.com/src/815534" TargetMode="External"/><Relationship Id="rId12990" Type="http://schemas.openxmlformats.org/officeDocument/2006/relationships/hyperlink" Target="https://www.daloopa.com/src/46751759" TargetMode="External"/><Relationship Id="rId16033" Type="http://schemas.openxmlformats.org/officeDocument/2006/relationships/hyperlink" Target="https://www.daloopa.com/src/78963139" TargetMode="External"/><Relationship Id="rId9662" Type="http://schemas.openxmlformats.org/officeDocument/2006/relationships/hyperlink" Target="https://www.daloopa.com/src/753999" TargetMode="External"/><Relationship Id="rId11592" Type="http://schemas.openxmlformats.org/officeDocument/2006/relationships/hyperlink" Target="https://www.daloopa.com/src/814934" TargetMode="External"/><Relationship Id="rId12643" Type="http://schemas.openxmlformats.org/officeDocument/2006/relationships/hyperlink" Target="https://www.daloopa.com/src/19766406" TargetMode="External"/><Relationship Id="rId19256" Type="http://schemas.openxmlformats.org/officeDocument/2006/relationships/hyperlink" Target="https://www.daloopa.com/src/136843048" TargetMode="External"/><Relationship Id="rId1651" Type="http://schemas.openxmlformats.org/officeDocument/2006/relationships/hyperlink" Target="https://www.daloopa.com/src/795163" TargetMode="External"/><Relationship Id="rId2702" Type="http://schemas.openxmlformats.org/officeDocument/2006/relationships/hyperlink" Target="https://www.daloopa.com/src/14718972" TargetMode="External"/><Relationship Id="rId8264" Type="http://schemas.openxmlformats.org/officeDocument/2006/relationships/hyperlink" Target="https://www.daloopa.com/src/800425" TargetMode="External"/><Relationship Id="rId9315" Type="http://schemas.openxmlformats.org/officeDocument/2006/relationships/hyperlink" Target="https://www.daloopa.com/src/749865" TargetMode="External"/><Relationship Id="rId10194" Type="http://schemas.openxmlformats.org/officeDocument/2006/relationships/hyperlink" Target="https://www.daloopa.com/src/7982007" TargetMode="External"/><Relationship Id="rId11245" Type="http://schemas.openxmlformats.org/officeDocument/2006/relationships/hyperlink" Target="https://www.daloopa.com/src/814894" TargetMode="External"/><Relationship Id="rId1304" Type="http://schemas.openxmlformats.org/officeDocument/2006/relationships/hyperlink" Target="https://www.daloopa.com/src/761321" TargetMode="External"/><Relationship Id="rId4874" Type="http://schemas.openxmlformats.org/officeDocument/2006/relationships/hyperlink" Target="https://www.daloopa.com/src/815506" TargetMode="External"/><Relationship Id="rId14468" Type="http://schemas.openxmlformats.org/officeDocument/2006/relationships/hyperlink" Target="https://www.daloopa.com/src/32487682" TargetMode="External"/><Relationship Id="rId15866" Type="http://schemas.openxmlformats.org/officeDocument/2006/relationships/hyperlink" Target="https://www.daloopa.com/src/78899452" TargetMode="External"/><Relationship Id="rId16917" Type="http://schemas.openxmlformats.org/officeDocument/2006/relationships/hyperlink" Target="https://www.daloopa.com/src/95055563" TargetMode="External"/><Relationship Id="rId3476" Type="http://schemas.openxmlformats.org/officeDocument/2006/relationships/hyperlink" Target="https://www.daloopa.com/src/45569666" TargetMode="External"/><Relationship Id="rId4527" Type="http://schemas.openxmlformats.org/officeDocument/2006/relationships/hyperlink" Target="https://www.daloopa.com/src/14718990" TargetMode="External"/><Relationship Id="rId5925" Type="http://schemas.openxmlformats.org/officeDocument/2006/relationships/hyperlink" Target="https://www.daloopa.com/src/38156743" TargetMode="External"/><Relationship Id="rId15519" Type="http://schemas.openxmlformats.org/officeDocument/2006/relationships/hyperlink" Target="https://www.daloopa.com/src/72219481" TargetMode="External"/><Relationship Id="rId10" Type="http://schemas.openxmlformats.org/officeDocument/2006/relationships/hyperlink" Target="https://www.daloopa.com/document/8211" TargetMode="External"/><Relationship Id="rId397" Type="http://schemas.openxmlformats.org/officeDocument/2006/relationships/hyperlink" Target="https://www.daloopa.com/src/2624061" TargetMode="External"/><Relationship Id="rId2078" Type="http://schemas.openxmlformats.org/officeDocument/2006/relationships/hyperlink" Target="https://www.daloopa.com/src/66096632" TargetMode="External"/><Relationship Id="rId3129" Type="http://schemas.openxmlformats.org/officeDocument/2006/relationships/hyperlink" Target="https://www.daloopa.com/src/768151" TargetMode="External"/><Relationship Id="rId7000" Type="http://schemas.openxmlformats.org/officeDocument/2006/relationships/hyperlink" Target="https://www.daloopa.com/src/65388650" TargetMode="External"/><Relationship Id="rId6699" Type="http://schemas.openxmlformats.org/officeDocument/2006/relationships/hyperlink" Target="https://www.daloopa.com/src/38157471" TargetMode="External"/><Relationship Id="rId9172" Type="http://schemas.openxmlformats.org/officeDocument/2006/relationships/hyperlink" Target="https://www.daloopa.com/src/14719100" TargetMode="External"/><Relationship Id="rId13551" Type="http://schemas.openxmlformats.org/officeDocument/2006/relationships/hyperlink" Target="https://www.daloopa.com/src/65313017" TargetMode="External"/><Relationship Id="rId14602" Type="http://schemas.openxmlformats.org/officeDocument/2006/relationships/hyperlink" Target="https://www.daloopa.com/src/38422518" TargetMode="External"/><Relationship Id="rId3610" Type="http://schemas.openxmlformats.org/officeDocument/2006/relationships/hyperlink" Target="https://www.daloopa.com/src/767019" TargetMode="External"/><Relationship Id="rId12153" Type="http://schemas.openxmlformats.org/officeDocument/2006/relationships/hyperlink" Target="https://www.daloopa.com/src/19675653" TargetMode="External"/><Relationship Id="rId13204" Type="http://schemas.openxmlformats.org/officeDocument/2006/relationships/hyperlink" Target="https://www.daloopa.com/src/46751417" TargetMode="External"/><Relationship Id="rId16774" Type="http://schemas.openxmlformats.org/officeDocument/2006/relationships/hyperlink" Target="https://www.daloopa.com/src/87523361" TargetMode="External"/><Relationship Id="rId17825" Type="http://schemas.openxmlformats.org/officeDocument/2006/relationships/hyperlink" Target="https://www.daloopa.com/src/114268920" TargetMode="External"/><Relationship Id="rId531" Type="http://schemas.openxmlformats.org/officeDocument/2006/relationships/hyperlink" Target="https://www.daloopa.com/src/45569571" TargetMode="External"/><Relationship Id="rId1161" Type="http://schemas.openxmlformats.org/officeDocument/2006/relationships/hyperlink" Target="https://www.daloopa.com/src/768333" TargetMode="External"/><Relationship Id="rId2212" Type="http://schemas.openxmlformats.org/officeDocument/2006/relationships/hyperlink" Target="https://www.daloopa.com/src/66097370" TargetMode="External"/><Relationship Id="rId5782" Type="http://schemas.openxmlformats.org/officeDocument/2006/relationships/hyperlink" Target="https://www.daloopa.com/src/801091" TargetMode="External"/><Relationship Id="rId6833" Type="http://schemas.openxmlformats.org/officeDocument/2006/relationships/hyperlink" Target="https://www.daloopa.com/src/801295" TargetMode="External"/><Relationship Id="rId15376" Type="http://schemas.openxmlformats.org/officeDocument/2006/relationships/hyperlink" Target="https://www.daloopa.com/src/38432955" TargetMode="External"/><Relationship Id="rId16427" Type="http://schemas.openxmlformats.org/officeDocument/2006/relationships/hyperlink" Target="https://www.daloopa.com/src/87513310" TargetMode="External"/><Relationship Id="rId4384" Type="http://schemas.openxmlformats.org/officeDocument/2006/relationships/hyperlink" Target="https://www.daloopa.com/src/53638474" TargetMode="External"/><Relationship Id="rId5435" Type="http://schemas.openxmlformats.org/officeDocument/2006/relationships/hyperlink" Target="https://marketplace.daloopa.com/text-fundamental?id=1033363&amp;value=10535&amp;id=1033360&amp;value=11919&amp;id=1033322&amp;value=11816&amp;id=1033277&amp;value=14148&amp;id=1033253&amp;value=16951&amp;id=1033210&amp;value=19881&amp;id=2750744&amp;value=22232&amp;id=14824707&amp;value=29565&amp;id=46749810&amp;value=37326&amp;id=67087430&amp;value=33598&amp;" TargetMode="External"/><Relationship Id="rId15029" Type="http://schemas.openxmlformats.org/officeDocument/2006/relationships/hyperlink" Target="https://www.daloopa.com/src/45569843" TargetMode="External"/><Relationship Id="rId18599" Type="http://schemas.openxmlformats.org/officeDocument/2006/relationships/hyperlink" Target="https://www.daloopa.com/src/114175056" TargetMode="External"/><Relationship Id="rId19997" Type="http://schemas.openxmlformats.org/officeDocument/2006/relationships/hyperlink" Target="https://www.daloopa.com/src/155405755" TargetMode="External"/><Relationship Id="rId4037" Type="http://schemas.openxmlformats.org/officeDocument/2006/relationships/hyperlink" Target="https://www.daloopa.com/src/767182" TargetMode="External"/><Relationship Id="rId8658" Type="http://schemas.openxmlformats.org/officeDocument/2006/relationships/hyperlink" Target="https://www.daloopa.com/src/766616" TargetMode="External"/><Relationship Id="rId9709" Type="http://schemas.openxmlformats.org/officeDocument/2006/relationships/hyperlink" Target="https://www.daloopa.com/src/67051997" TargetMode="External"/><Relationship Id="rId11986" Type="http://schemas.openxmlformats.org/officeDocument/2006/relationships/hyperlink" Target="https://www.daloopa.com/src/19673708" TargetMode="External"/><Relationship Id="rId10588" Type="http://schemas.openxmlformats.org/officeDocument/2006/relationships/hyperlink" Target="https://www.daloopa.com/src/67052736" TargetMode="External"/><Relationship Id="rId11639" Type="http://schemas.openxmlformats.org/officeDocument/2006/relationships/hyperlink" Target="https://marketplace.daloopa.com/text-fundamental?id=815151&amp;value=-2194&amp;id=815136&amp;value=-1217&amp;id=815121&amp;value=-492&amp;id=815106&amp;value=637&amp;id=815092&amp;value=2493&amp;id=815077&amp;value=1612&amp;id=815063&amp;value=2547&amp;id=815049&amp;value=3434&amp;id=815035&amp;value=3855&amp;id=815021&amp;value=3345&amp;id=815007&amp;value=1489&amp;id=814993&amp;value=-1030&amp;id=814979&amp;value=-1461&amp;id=814965&amp;value=-2985&amp;id=814951&amp;value=546&amp;id=814937&amp;value=5384&amp;id=814923&amp;value=8448&amp;" TargetMode="External"/><Relationship Id="rId15510" Type="http://schemas.openxmlformats.org/officeDocument/2006/relationships/hyperlink" Target="https://www.daloopa.com/src/72218753" TargetMode="External"/><Relationship Id="rId3120" Type="http://schemas.openxmlformats.org/officeDocument/2006/relationships/hyperlink" Target="https://www.daloopa.com/src/767632" TargetMode="External"/><Relationship Id="rId13061" Type="http://schemas.openxmlformats.org/officeDocument/2006/relationships/hyperlink" Target="https://www.daloopa.com/src/38441318" TargetMode="External"/><Relationship Id="rId14112" Type="http://schemas.openxmlformats.org/officeDocument/2006/relationships/hyperlink" Target="https://www.daloopa.com/src/32451851" TargetMode="External"/><Relationship Id="rId17682" Type="http://schemas.openxmlformats.org/officeDocument/2006/relationships/hyperlink" Target="https://www.daloopa.com/src/107916709" TargetMode="External"/><Relationship Id="rId18733" Type="http://schemas.openxmlformats.org/officeDocument/2006/relationships/hyperlink" Target="https://www.daloopa.com/src/125248960" TargetMode="External"/><Relationship Id="rId6690" Type="http://schemas.openxmlformats.org/officeDocument/2006/relationships/hyperlink" Target="https://www.daloopa.com/src/32451017" TargetMode="External"/><Relationship Id="rId7741" Type="http://schemas.openxmlformats.org/officeDocument/2006/relationships/hyperlink" Target="https://www.daloopa.com/src/799798" TargetMode="External"/><Relationship Id="rId10722" Type="http://schemas.openxmlformats.org/officeDocument/2006/relationships/hyperlink" Target="https://www.daloopa.com/src/38433049" TargetMode="External"/><Relationship Id="rId16284" Type="http://schemas.openxmlformats.org/officeDocument/2006/relationships/hyperlink" Target="https://www.daloopa.com/src/82365343" TargetMode="External"/><Relationship Id="rId17335" Type="http://schemas.openxmlformats.org/officeDocument/2006/relationships/hyperlink" Target="https://www.daloopa.com/src/102518296" TargetMode="External"/><Relationship Id="rId5292" Type="http://schemas.openxmlformats.org/officeDocument/2006/relationships/hyperlink" Target="https://www.daloopa.com/src/815637" TargetMode="External"/><Relationship Id="rId6343" Type="http://schemas.openxmlformats.org/officeDocument/2006/relationships/hyperlink" Target="https://www.daloopa.com/src/38155605" TargetMode="External"/><Relationship Id="rId2953" Type="http://schemas.openxmlformats.org/officeDocument/2006/relationships/hyperlink" Target="https://www.daloopa.com/src/45569655" TargetMode="External"/><Relationship Id="rId9566" Type="http://schemas.openxmlformats.org/officeDocument/2006/relationships/hyperlink" Target="https://www.daloopa.com/src/67046860" TargetMode="External"/><Relationship Id="rId11496" Type="http://schemas.openxmlformats.org/officeDocument/2006/relationships/hyperlink" Target="https://www.daloopa.com/document/23463551" TargetMode="External"/><Relationship Id="rId12547" Type="http://schemas.openxmlformats.org/officeDocument/2006/relationships/hyperlink" Target="https://www.daloopa.com/src/19689563" TargetMode="External"/><Relationship Id="rId12894" Type="http://schemas.openxmlformats.org/officeDocument/2006/relationships/hyperlink" Target="https://www.daloopa.com/document/23465099" TargetMode="External"/><Relationship Id="rId13945" Type="http://schemas.openxmlformats.org/officeDocument/2006/relationships/hyperlink" Target="https://www.daloopa.com/src/67093481" TargetMode="External"/><Relationship Id="rId925" Type="http://schemas.openxmlformats.org/officeDocument/2006/relationships/hyperlink" Target="https://www.daloopa.com/src/32487246" TargetMode="External"/><Relationship Id="rId1555" Type="http://schemas.openxmlformats.org/officeDocument/2006/relationships/hyperlink" Target="https://www.daloopa.com/src/762526" TargetMode="External"/><Relationship Id="rId2606" Type="http://schemas.openxmlformats.org/officeDocument/2006/relationships/hyperlink" Target="https://www.daloopa.com/src/20177061" TargetMode="External"/><Relationship Id="rId8168" Type="http://schemas.openxmlformats.org/officeDocument/2006/relationships/hyperlink" Target="https://www.daloopa.com/src/67047179" TargetMode="External"/><Relationship Id="rId9219" Type="http://schemas.openxmlformats.org/officeDocument/2006/relationships/hyperlink" Target="https://www.daloopa.com/src/2623426" TargetMode="External"/><Relationship Id="rId10098" Type="http://schemas.openxmlformats.org/officeDocument/2006/relationships/hyperlink" Target="https://www.daloopa.com/src/58837878" TargetMode="External"/><Relationship Id="rId11149" Type="http://schemas.openxmlformats.org/officeDocument/2006/relationships/hyperlink" Target="https://www.daloopa.com/src/815070" TargetMode="External"/><Relationship Id="rId15020" Type="http://schemas.openxmlformats.org/officeDocument/2006/relationships/hyperlink" Target="https://www.daloopa.com/src/38428370" TargetMode="External"/><Relationship Id="rId1208" Type="http://schemas.openxmlformats.org/officeDocument/2006/relationships/hyperlink" Target="https://www.daloopa.com/src/14718942" TargetMode="External"/><Relationship Id="rId18590" Type="http://schemas.openxmlformats.org/officeDocument/2006/relationships/hyperlink" Target="https://www.daloopa.com/src/114297056" TargetMode="External"/><Relationship Id="rId19641" Type="http://schemas.openxmlformats.org/officeDocument/2006/relationships/hyperlink" Target="https://www.daloopa.com/src/155380835" TargetMode="External"/><Relationship Id="rId4778" Type="http://schemas.openxmlformats.org/officeDocument/2006/relationships/hyperlink" Target="https://www.daloopa.com/src/815529" TargetMode="External"/><Relationship Id="rId5829" Type="http://schemas.openxmlformats.org/officeDocument/2006/relationships/hyperlink" Target="https://www.daloopa.com/src/801186" TargetMode="External"/><Relationship Id="rId7251" Type="http://schemas.openxmlformats.org/officeDocument/2006/relationships/hyperlink" Target="https://www.daloopa.com/src/67045989" TargetMode="External"/><Relationship Id="rId9700" Type="http://schemas.openxmlformats.org/officeDocument/2006/relationships/hyperlink" Target="https://www.daloopa.com/src/38164593" TargetMode="External"/><Relationship Id="rId11630" Type="http://schemas.openxmlformats.org/officeDocument/2006/relationships/hyperlink" Target="https://www.daloopa.com/src/815034" TargetMode="External"/><Relationship Id="rId17192" Type="http://schemas.openxmlformats.org/officeDocument/2006/relationships/hyperlink" Target="https://www.daloopa.com/src/102513730" TargetMode="External"/><Relationship Id="rId18243" Type="http://schemas.openxmlformats.org/officeDocument/2006/relationships/hyperlink" Target="https://www.daloopa.com/src/87393115" TargetMode="External"/><Relationship Id="rId8302" Type="http://schemas.openxmlformats.org/officeDocument/2006/relationships/hyperlink" Target="https://www.daloopa.com/src/800287" TargetMode="External"/><Relationship Id="rId10232" Type="http://schemas.openxmlformats.org/officeDocument/2006/relationships/hyperlink" Target="https://www.daloopa.com/src/38461410" TargetMode="External"/><Relationship Id="rId14853" Type="http://schemas.openxmlformats.org/officeDocument/2006/relationships/hyperlink" Target="https://www.daloopa.com/src/38430500" TargetMode="External"/><Relationship Id="rId15904" Type="http://schemas.openxmlformats.org/officeDocument/2006/relationships/hyperlink" Target="https://www.daloopa.com/src/78900231" TargetMode="External"/><Relationship Id="rId3861" Type="http://schemas.openxmlformats.org/officeDocument/2006/relationships/hyperlink" Target="https://www.daloopa.com/src/767178" TargetMode="External"/><Relationship Id="rId4912" Type="http://schemas.openxmlformats.org/officeDocument/2006/relationships/hyperlink" Target="https://www.daloopa.com/src/815560" TargetMode="External"/><Relationship Id="rId13455" Type="http://schemas.openxmlformats.org/officeDocument/2006/relationships/hyperlink" Target="https://www.daloopa.com/src/67090537" TargetMode="External"/><Relationship Id="rId14506" Type="http://schemas.openxmlformats.org/officeDocument/2006/relationships/hyperlink" Target="https://www.daloopa.com/src/38422586" TargetMode="External"/><Relationship Id="rId782" Type="http://schemas.openxmlformats.org/officeDocument/2006/relationships/hyperlink" Target="https://www.daloopa.com/src/762285" TargetMode="External"/><Relationship Id="rId2463" Type="http://schemas.openxmlformats.org/officeDocument/2006/relationships/hyperlink" Target="https://www.daloopa.com/src/20177050" TargetMode="External"/><Relationship Id="rId3514" Type="http://schemas.openxmlformats.org/officeDocument/2006/relationships/hyperlink" Target="https://www.daloopa.com/src/1340423" TargetMode="External"/><Relationship Id="rId9076" Type="http://schemas.openxmlformats.org/officeDocument/2006/relationships/hyperlink" Target="https://www.daloopa.com/src/752750" TargetMode="External"/><Relationship Id="rId12057" Type="http://schemas.openxmlformats.org/officeDocument/2006/relationships/hyperlink" Target="https://www.daloopa.com/src/19677723" TargetMode="External"/><Relationship Id="rId13108" Type="http://schemas.openxmlformats.org/officeDocument/2006/relationships/hyperlink" Target="https://www.daloopa.com/src/38442228" TargetMode="External"/><Relationship Id="rId16678" Type="http://schemas.openxmlformats.org/officeDocument/2006/relationships/hyperlink" Target="https://www.daloopa.com/src/87514524" TargetMode="External"/><Relationship Id="rId435" Type="http://schemas.openxmlformats.org/officeDocument/2006/relationships/hyperlink" Target="https://www.daloopa.com/src/46752108" TargetMode="External"/><Relationship Id="rId1065" Type="http://schemas.openxmlformats.org/officeDocument/2006/relationships/hyperlink" Target="https://www.daloopa.com/src/18437313" TargetMode="External"/><Relationship Id="rId2116" Type="http://schemas.openxmlformats.org/officeDocument/2006/relationships/hyperlink" Target="https://www.daloopa.com/src/66096750" TargetMode="External"/><Relationship Id="rId5686" Type="http://schemas.openxmlformats.org/officeDocument/2006/relationships/hyperlink" Target="https://www.daloopa.com/src/1033767" TargetMode="External"/><Relationship Id="rId6737" Type="http://schemas.openxmlformats.org/officeDocument/2006/relationships/hyperlink" Target="https://www.daloopa.com/src/4744393" TargetMode="External"/><Relationship Id="rId17729" Type="http://schemas.openxmlformats.org/officeDocument/2006/relationships/hyperlink" Target="https://www.daloopa.com/src/107922801" TargetMode="External"/><Relationship Id="rId19151" Type="http://schemas.openxmlformats.org/officeDocument/2006/relationships/hyperlink" Target="https://www.daloopa.com/src/136733315" TargetMode="External"/><Relationship Id="rId4288" Type="http://schemas.openxmlformats.org/officeDocument/2006/relationships/hyperlink" Target="https://www.daloopa.com/src/763933" TargetMode="External"/><Relationship Id="rId5339" Type="http://schemas.openxmlformats.org/officeDocument/2006/relationships/hyperlink" Target="https://www.daloopa.com/src/52279007" TargetMode="External"/><Relationship Id="rId9210" Type="http://schemas.openxmlformats.org/officeDocument/2006/relationships/hyperlink" Target="https://www.daloopa.com/src/750212" TargetMode="External"/><Relationship Id="rId11140" Type="http://schemas.openxmlformats.org/officeDocument/2006/relationships/hyperlink" Target="https://www.daloopa.com/src/38385298" TargetMode="External"/><Relationship Id="rId15761" Type="http://schemas.openxmlformats.org/officeDocument/2006/relationships/hyperlink" Target="https://www.daloopa.com/src/78901833" TargetMode="External"/><Relationship Id="rId16812" Type="http://schemas.openxmlformats.org/officeDocument/2006/relationships/hyperlink" Target="https://www.daloopa.com/src/95066120" TargetMode="External"/><Relationship Id="rId1949" Type="http://schemas.openxmlformats.org/officeDocument/2006/relationships/hyperlink" Target="https://www.daloopa.com/src/38171658" TargetMode="External"/><Relationship Id="rId5820" Type="http://schemas.openxmlformats.org/officeDocument/2006/relationships/hyperlink" Target="https://www.daloopa.com/src/38156975" TargetMode="External"/><Relationship Id="rId14363" Type="http://schemas.openxmlformats.org/officeDocument/2006/relationships/hyperlink" Target="https://www.daloopa.com/src/21047821" TargetMode="External"/><Relationship Id="rId15414" Type="http://schemas.openxmlformats.org/officeDocument/2006/relationships/hyperlink" Target="https://www.daloopa.com/src/72285600" TargetMode="External"/><Relationship Id="rId18984" Type="http://schemas.openxmlformats.org/officeDocument/2006/relationships/hyperlink" Target="https://www.daloopa.com/src/136727139" TargetMode="External"/><Relationship Id="rId292" Type="http://schemas.openxmlformats.org/officeDocument/2006/relationships/hyperlink" Target="https://www.daloopa.com/src/803192" TargetMode="External"/><Relationship Id="rId3371" Type="http://schemas.openxmlformats.org/officeDocument/2006/relationships/hyperlink" Target="https://www.daloopa.com/src/767682" TargetMode="External"/><Relationship Id="rId4422" Type="http://schemas.openxmlformats.org/officeDocument/2006/relationships/hyperlink" Target="https://www.daloopa.com/src/810908" TargetMode="External"/><Relationship Id="rId7992" Type="http://schemas.openxmlformats.org/officeDocument/2006/relationships/hyperlink" Target="https://www.daloopa.com/src/749832" TargetMode="External"/><Relationship Id="rId14016" Type="http://schemas.openxmlformats.org/officeDocument/2006/relationships/hyperlink" Target="https://www.daloopa.com/src/19608886" TargetMode="External"/><Relationship Id="rId17586" Type="http://schemas.openxmlformats.org/officeDocument/2006/relationships/hyperlink" Target="https://www.daloopa.com/src/107875482" TargetMode="External"/><Relationship Id="rId18637" Type="http://schemas.openxmlformats.org/officeDocument/2006/relationships/hyperlink" Target="https://www.daloopa.com/src/125279950" TargetMode="External"/><Relationship Id="rId3024" Type="http://schemas.openxmlformats.org/officeDocument/2006/relationships/hyperlink" Target="https://www.daloopa.com/src/765636" TargetMode="External"/><Relationship Id="rId6594" Type="http://schemas.openxmlformats.org/officeDocument/2006/relationships/hyperlink" Target="https://www.daloopa.com/src/63129629" TargetMode="External"/><Relationship Id="rId7645" Type="http://schemas.openxmlformats.org/officeDocument/2006/relationships/hyperlink" Target="https://www.daloopa.com/src/800008" TargetMode="External"/><Relationship Id="rId10973" Type="http://schemas.openxmlformats.org/officeDocument/2006/relationships/hyperlink" Target="https://marketplace.daloopa.com/text-fundamental?id=754289&amp;value=340&amp;id=754105&amp;value=447&amp;id=754025&amp;value=526&amp;id=753869&amp;value=554&amp;id=38167910&amp;value=1867&amp;id=753682&amp;value=716&amp;id=753551&amp;value=920&amp;id=753411&amp;value=1158&amp;id=753184&amp;value=1214&amp;id=38167858&amp;value=4008&amp;id=752993&amp;value=954&amp;id=752792&amp;value=1384&amp;id=752617&amp;value=1047&amp;id=752447&amp;value=1332&amp;id=38167782&amp;value=4717&amp;id=752147&amp;value=875&amp;id=751770&amp;value=1422&amp;id=751508&amp;value=1369&amp;id=751081&amp;value=2038&amp;id=38167750&amp;value=5704&amp;id=750595&amp;value=1888&amp;id=750628&amp;value=2724&amp;id=750278&amp;value=2256&amp;id=749993&amp;value=2770&amp;id=38167693&amp;value=9637&amp;id=749716&amp;value=2270&amp;id=749421&amp;value=2335&amp;id=749154&amp;value=2329&amp;id=748900&amp;value=3680&amp;id=38167658&amp;value=10615&amp;id=748684&amp;value=2628&amp;id=748431&amp;value=3307&amp;id=1340399&amp;value=3606&amp;id=2623456&amp;value=4182&amp;id=38167608&amp;value=13723&amp;id=4744501&amp;value=2166&amp;id=7982020&amp;value=3155&amp;id=10333845&amp;value=3571&amp;id=14719083&amp;value=2695&amp;id=14719091&amp;value=11588&amp;id=20995963&amp;value=2067&amp;id=32451138&amp;value=1642&amp;id=38383921&amp;value=1744&amp;id=46661157&amp;value=1608&amp;id=46664813&amp;value=7061&amp;id=53638129&amp;value=166&amp;id=58837903&amp;value=61&amp;id=63129315&amp;value=131&amp;id=67046985&amp;value=317&amp;id=67052077&amp;value=675&amp;" TargetMode="External"/><Relationship Id="rId16188" Type="http://schemas.openxmlformats.org/officeDocument/2006/relationships/hyperlink" Target="https://www.daloopa.com/src/82319784" TargetMode="External"/><Relationship Id="rId17239" Type="http://schemas.openxmlformats.org/officeDocument/2006/relationships/hyperlink" Target="https://www.daloopa.com/src/102520518" TargetMode="External"/><Relationship Id="rId5196" Type="http://schemas.openxmlformats.org/officeDocument/2006/relationships/hyperlink" Target="https://www.daloopa.com/document/23463551" TargetMode="External"/><Relationship Id="rId6247" Type="http://schemas.openxmlformats.org/officeDocument/2006/relationships/hyperlink" Target="https://www.daloopa.com/src/801156" TargetMode="External"/><Relationship Id="rId10626" Type="http://schemas.openxmlformats.org/officeDocument/2006/relationships/hyperlink" Target="https://www.daloopa.com/src/63136620" TargetMode="External"/><Relationship Id="rId12798" Type="http://schemas.openxmlformats.org/officeDocument/2006/relationships/hyperlink" Target="https://www.daloopa.com/src/38439995" TargetMode="External"/><Relationship Id="rId13849" Type="http://schemas.openxmlformats.org/officeDocument/2006/relationships/hyperlink" Target="https://www.daloopa.com/src/65315412" TargetMode="External"/><Relationship Id="rId17720" Type="http://schemas.openxmlformats.org/officeDocument/2006/relationships/hyperlink" Target="https://www.daloopa.com/src/107917953" TargetMode="External"/><Relationship Id="rId1459" Type="http://schemas.openxmlformats.org/officeDocument/2006/relationships/hyperlink" Target="https://www.daloopa.com/src/765886" TargetMode="External"/><Relationship Id="rId2857" Type="http://schemas.openxmlformats.org/officeDocument/2006/relationships/hyperlink" Target="https://www.daloopa.com/src/45569644" TargetMode="External"/><Relationship Id="rId3908" Type="http://schemas.openxmlformats.org/officeDocument/2006/relationships/hyperlink" Target="https://www.daloopa.com/src/810527" TargetMode="External"/><Relationship Id="rId5330" Type="http://schemas.openxmlformats.org/officeDocument/2006/relationships/hyperlink" Target="https://www.daloopa.com/src/67049298" TargetMode="External"/><Relationship Id="rId15271" Type="http://schemas.openxmlformats.org/officeDocument/2006/relationships/hyperlink" Target="https://marketplace.daloopa.com/text-fundamental?id=38432510&amp;value=-539&amp;id=38432533&amp;value=-557&amp;id=38432554&amp;value=-537&amp;id=38432619&amp;value=-720&amp;id=38432467&amp;value=4432&amp;id=38432326&amp;value=3955&amp;id=38432289&amp;value=3453&amp;id=38432247&amp;value=3136&amp;id=38432666&amp;value=-3763&amp;id=38432144&amp;value=-3900&amp;id=38432116&amp;value=-4247&amp;id=38432088&amp;value=-4345&amp;id=38432695&amp;value=-2911&amp;id=38432065&amp;value=-3657&amp;id=38432033&amp;value=-3769&amp;id=38432008&amp;value=11916&amp;id=38432722&amp;value=9860&amp;id=38431911&amp;value=8653&amp;id=38431883&amp;value=8535&amp;id=38431856&amp;value=-8496&amp;id=38432778&amp;value=-7686&amp;id=38431825&amp;value=-7899&amp;id=38431796&amp;value=-8665&amp;id=38431765&amp;value=-8255&amp;id=38432804&amp;value=-10066&amp;id=38431747&amp;value=-10280&amp;id=38431715&amp;value=-714&amp;id=38431701&amp;value=-2859&amp;id=38432815&amp;value=-1104&amp;id=38431592&amp;value=-1989&amp;id=38431000&amp;value=6246&amp;id=38974306&amp;value=7575&amp;id=46751291&amp;value=6291&amp;id=53700652&amp;value=11757&amp;id=58885301&amp;value=740&amp;id=63184269&amp;value=6532&amp;id=67086830&amp;value=9718&amp;" TargetMode="External"/><Relationship Id="rId16322" Type="http://schemas.openxmlformats.org/officeDocument/2006/relationships/hyperlink" Target="https://www.daloopa.com/src/82364293" TargetMode="External"/><Relationship Id="rId19892" Type="http://schemas.openxmlformats.org/officeDocument/2006/relationships/hyperlink" Target="https://www.daloopa.com/src/155391909" TargetMode="External"/><Relationship Id="rId829" Type="http://schemas.openxmlformats.org/officeDocument/2006/relationships/hyperlink" Target="https://www.daloopa.com/src/38384770" TargetMode="External"/><Relationship Id="rId9951" Type="http://schemas.openxmlformats.org/officeDocument/2006/relationships/hyperlink" Target="https://www.daloopa.com/src/38165465" TargetMode="External"/><Relationship Id="rId11881" Type="http://schemas.openxmlformats.org/officeDocument/2006/relationships/hyperlink" Target="https://www.daloopa.com/document/23465099" TargetMode="External"/><Relationship Id="rId12932" Type="http://schemas.openxmlformats.org/officeDocument/2006/relationships/hyperlink" Target="https://www.daloopa.com/src/46751687" TargetMode="External"/><Relationship Id="rId18494" Type="http://schemas.openxmlformats.org/officeDocument/2006/relationships/hyperlink" Target="https://www.daloopa.com/src/114264850" TargetMode="External"/><Relationship Id="rId19545" Type="http://schemas.openxmlformats.org/officeDocument/2006/relationships/hyperlink" Target="https://www.daloopa.com/src/145278857" TargetMode="External"/><Relationship Id="rId1940" Type="http://schemas.openxmlformats.org/officeDocument/2006/relationships/hyperlink" Target="https://www.daloopa.com/src/14719024" TargetMode="External"/><Relationship Id="rId8553" Type="http://schemas.openxmlformats.org/officeDocument/2006/relationships/hyperlink" Target="https://www.daloopa.com/src/53639299" TargetMode="External"/><Relationship Id="rId9604" Type="http://schemas.openxmlformats.org/officeDocument/2006/relationships/hyperlink" Target="https://www.daloopa.com/src/748241" TargetMode="External"/><Relationship Id="rId10483" Type="http://schemas.openxmlformats.org/officeDocument/2006/relationships/hyperlink" Target="https://www.daloopa.com/src/38432140" TargetMode="External"/><Relationship Id="rId11534" Type="http://schemas.openxmlformats.org/officeDocument/2006/relationships/hyperlink" Target="https://www.daloopa.com/src/58838394" TargetMode="External"/><Relationship Id="rId17096" Type="http://schemas.openxmlformats.org/officeDocument/2006/relationships/hyperlink" Target="https://www.daloopa.com/src/95427918" TargetMode="External"/><Relationship Id="rId18147" Type="http://schemas.openxmlformats.org/officeDocument/2006/relationships/hyperlink" Target="https://www.daloopa.com/src/114261180" TargetMode="External"/><Relationship Id="rId7155" Type="http://schemas.openxmlformats.org/officeDocument/2006/relationships/hyperlink" Target="https://www.daloopa.com/src/65388661" TargetMode="External"/><Relationship Id="rId8206" Type="http://schemas.openxmlformats.org/officeDocument/2006/relationships/hyperlink" Target="https://www.daloopa.com/src/800460" TargetMode="External"/><Relationship Id="rId10136" Type="http://schemas.openxmlformats.org/officeDocument/2006/relationships/hyperlink" Target="https://www.daloopa.com/src/748882" TargetMode="External"/><Relationship Id="rId14757" Type="http://schemas.openxmlformats.org/officeDocument/2006/relationships/hyperlink" Target="https://www.daloopa.com/src/38421848" TargetMode="External"/><Relationship Id="rId3765" Type="http://schemas.openxmlformats.org/officeDocument/2006/relationships/hyperlink" Target="https://www.daloopa.com/src/767497" TargetMode="External"/><Relationship Id="rId4816" Type="http://schemas.openxmlformats.org/officeDocument/2006/relationships/hyperlink" Target="https://www.daloopa.com/src/45569743" TargetMode="External"/><Relationship Id="rId13359" Type="http://schemas.openxmlformats.org/officeDocument/2006/relationships/hyperlink" Target="https://www.daloopa.com/src/38276588" TargetMode="External"/><Relationship Id="rId15808" Type="http://schemas.openxmlformats.org/officeDocument/2006/relationships/hyperlink" Target="https://www.daloopa.com/src/78903722" TargetMode="External"/><Relationship Id="rId17230" Type="http://schemas.openxmlformats.org/officeDocument/2006/relationships/hyperlink" Target="https://www.daloopa.com/src/102523360" TargetMode="External"/><Relationship Id="rId686" Type="http://schemas.openxmlformats.org/officeDocument/2006/relationships/hyperlink" Target="https://www.daloopa.com/src/67047600" TargetMode="External"/><Relationship Id="rId2367" Type="http://schemas.openxmlformats.org/officeDocument/2006/relationships/hyperlink" Target="https://www.daloopa.com/src/67048535" TargetMode="External"/><Relationship Id="rId3418" Type="http://schemas.openxmlformats.org/officeDocument/2006/relationships/hyperlink" Target="https://www.daloopa.com/src/762117" TargetMode="External"/><Relationship Id="rId339" Type="http://schemas.openxmlformats.org/officeDocument/2006/relationships/hyperlink" Target="https://www.daloopa.com/src/803174" TargetMode="External"/><Relationship Id="rId6988" Type="http://schemas.openxmlformats.org/officeDocument/2006/relationships/hyperlink" Target="https://www.daloopa.com/src/32451755" TargetMode="External"/><Relationship Id="rId9461" Type="http://schemas.openxmlformats.org/officeDocument/2006/relationships/hyperlink" Target="https://www.daloopa.com/src/58837847" TargetMode="External"/><Relationship Id="rId13840" Type="http://schemas.openxmlformats.org/officeDocument/2006/relationships/hyperlink" Target="https://www.daloopa.com/src/65315279" TargetMode="External"/><Relationship Id="rId19055" Type="http://schemas.openxmlformats.org/officeDocument/2006/relationships/hyperlink" Target="https://www.daloopa.com/src/136727144" TargetMode="External"/><Relationship Id="rId8063" Type="http://schemas.openxmlformats.org/officeDocument/2006/relationships/hyperlink" Target="https://www.daloopa.com/src/63130481" TargetMode="External"/><Relationship Id="rId9114" Type="http://schemas.openxmlformats.org/officeDocument/2006/relationships/hyperlink" Target="https://www.daloopa.com/src/748363" TargetMode="External"/><Relationship Id="rId11391" Type="http://schemas.openxmlformats.org/officeDocument/2006/relationships/hyperlink" Target="https://www.daloopa.com/src/814967" TargetMode="External"/><Relationship Id="rId12442" Type="http://schemas.openxmlformats.org/officeDocument/2006/relationships/hyperlink" Target="https://www.daloopa.com/src/19677965" TargetMode="External"/><Relationship Id="rId820" Type="http://schemas.openxmlformats.org/officeDocument/2006/relationships/hyperlink" Target="https://www.daloopa.com/src/761742" TargetMode="External"/><Relationship Id="rId1450" Type="http://schemas.openxmlformats.org/officeDocument/2006/relationships/hyperlink" Target="https://www.daloopa.com/src/768005" TargetMode="External"/><Relationship Id="rId2501" Type="http://schemas.openxmlformats.org/officeDocument/2006/relationships/hyperlink" Target="https://www.daloopa.com/src/767733" TargetMode="External"/><Relationship Id="rId11044" Type="http://schemas.openxmlformats.org/officeDocument/2006/relationships/hyperlink" Target="https://www.daloopa.com/src/753552" TargetMode="External"/><Relationship Id="rId15665" Type="http://schemas.openxmlformats.org/officeDocument/2006/relationships/hyperlink" Target="https://www.daloopa.com/src/72286567" TargetMode="External"/><Relationship Id="rId16716" Type="http://schemas.openxmlformats.org/officeDocument/2006/relationships/hyperlink" Target="https://www.daloopa.com/src/87503279" TargetMode="External"/><Relationship Id="rId1103" Type="http://schemas.openxmlformats.org/officeDocument/2006/relationships/hyperlink" Target="https://www.daloopa.com/src/63184239" TargetMode="External"/><Relationship Id="rId4673" Type="http://schemas.openxmlformats.org/officeDocument/2006/relationships/hyperlink" Target="https://www.daloopa.com/src/768089" TargetMode="External"/><Relationship Id="rId5724" Type="http://schemas.openxmlformats.org/officeDocument/2006/relationships/hyperlink" Target="https://www.daloopa.com/src/19658993" TargetMode="External"/><Relationship Id="rId14267" Type="http://schemas.openxmlformats.org/officeDocument/2006/relationships/hyperlink" Target="https://www.daloopa.com/src/19608714" TargetMode="External"/><Relationship Id="rId15318" Type="http://schemas.openxmlformats.org/officeDocument/2006/relationships/hyperlink" Target="https://www.daloopa.com/src/38433845" TargetMode="External"/><Relationship Id="rId18888" Type="http://schemas.openxmlformats.org/officeDocument/2006/relationships/hyperlink" Target="https://www.daloopa.com/src/125349491" TargetMode="External"/><Relationship Id="rId3275" Type="http://schemas.openxmlformats.org/officeDocument/2006/relationships/hyperlink" Target="https://www.daloopa.com/src/45569734" TargetMode="External"/><Relationship Id="rId4326" Type="http://schemas.openxmlformats.org/officeDocument/2006/relationships/hyperlink" Target="https://www.daloopa.com/src/810881" TargetMode="External"/><Relationship Id="rId7896" Type="http://schemas.openxmlformats.org/officeDocument/2006/relationships/hyperlink" Target="https://www.daloopa.com/src/748545" TargetMode="External"/><Relationship Id="rId8947" Type="http://schemas.openxmlformats.org/officeDocument/2006/relationships/hyperlink" Target="https://www.daloopa.com/src/38161829" TargetMode="External"/><Relationship Id="rId19939" Type="http://schemas.openxmlformats.org/officeDocument/2006/relationships/hyperlink" Target="https://www.daloopa.com/src/155400411" TargetMode="External"/><Relationship Id="rId196" Type="http://schemas.openxmlformats.org/officeDocument/2006/relationships/hyperlink" Target="https://www.daloopa.com/src/7982524" TargetMode="External"/><Relationship Id="rId6498" Type="http://schemas.openxmlformats.org/officeDocument/2006/relationships/hyperlink" Target="https://www.daloopa.com/src/38155603" TargetMode="External"/><Relationship Id="rId7549" Type="http://schemas.openxmlformats.org/officeDocument/2006/relationships/hyperlink" Target="https://www.daloopa.com/src/749243" TargetMode="External"/><Relationship Id="rId10877" Type="http://schemas.openxmlformats.org/officeDocument/2006/relationships/hyperlink" Target="https://marketplace.daloopa.com/text-fundamental?id=748681&amp;value=2&amp;id=748428&amp;value=4&amp;id=1340396&amp;value=14&amp;id=2623453&amp;value=19&amp;id=38167607&amp;value=39&amp;id=4744498&amp;value=22&amp;id=7982017&amp;value=21&amp;id=10333846&amp;value=28&amp;id=14719080&amp;value=31&amp;id=14719088&amp;value=102&amp;id=20995959&amp;value=33&amp;id=32451136&amp;value=35&amp;id=38383919&amp;value=48&amp;id=46661160&amp;value=37&amp;id=46664815&amp;value=153&amp;id=53638132&amp;value=58&amp;id=58837904&amp;value=55&amp;id=63129318&amp;value=39&amp;id=67046983&amp;value=55&amp;id=67052075&amp;value=207&amp;" TargetMode="External"/><Relationship Id="rId11928" Type="http://schemas.openxmlformats.org/officeDocument/2006/relationships/hyperlink" Target="https://www.daloopa.com/src/19678192" TargetMode="External"/><Relationship Id="rId13350" Type="http://schemas.openxmlformats.org/officeDocument/2006/relationships/hyperlink" Target="https://www.daloopa.com/src/58885040" TargetMode="External"/><Relationship Id="rId14401" Type="http://schemas.openxmlformats.org/officeDocument/2006/relationships/hyperlink" Target="https://www.daloopa.com/src/19628170" TargetMode="External"/><Relationship Id="rId17971" Type="http://schemas.openxmlformats.org/officeDocument/2006/relationships/hyperlink" Target="https://www.daloopa.com/src/114162337" TargetMode="External"/><Relationship Id="rId330" Type="http://schemas.openxmlformats.org/officeDocument/2006/relationships/hyperlink" Target="https://marketplace.daloopa.com/text-fundamental?id=803181&amp;value=-0.34&amp;id=803180&amp;value=-0.44&amp;id=803179&amp;value=-0.5&amp;id=803178&amp;value=-0.2&amp;id=803177&amp;value=-0.455&amp;id=803176&amp;value=-0.81&amp;id=803175&amp;value=-0.57&amp;id=803174&amp;value=-0.45&amp;id=803173&amp;value=-0.5&amp;id=803172&amp;value=-0.48&amp;id=803171&amp;value=0.08&amp;id=803170&amp;value=0.1&amp;id=803169&amp;value=0.375&amp;id=803168&amp;value=0.05&amp;id=803167&amp;value=0&amp;id=803166&amp;value=0.25&amp;id=803165&amp;value=0.425&amp;id=803164&amp;value=-0.4&amp;id=803161&amp;value=0.3&amp;id=803160&amp;value=0.3&amp;id=803159&amp;value=1.1&amp;id=803158&amp;value=1.4&amp;id=803157&amp;value=2.1&amp;id=803154&amp;value=2.3&amp;id=803151&amp;value=2.6&amp;id=803150&amp;value=2.1&amp;id=1340488&amp;value=1.2&amp;id=2623926&amp;value=3&amp;id=4744659&amp;value=-1.5&amp;id=7982543&amp;value=2&amp;id=10335301&amp;value=1&amp;id=14719039&amp;value=3&amp;id=20995565&amp;value=4.5&amp;id=32451589&amp;value=2.5&amp;id=38385126&amp;value=0&amp;id=46662189&amp;value=3&amp;id=53638679&amp;value=-1&amp;id=58838349&amp;value=0&amp;id=63128833&amp;value=0&amp;id=67049180&amp;value=0&amp;" TargetMode="External"/><Relationship Id="rId2011" Type="http://schemas.openxmlformats.org/officeDocument/2006/relationships/hyperlink" Target="https://www.daloopa.com/src/795346" TargetMode="External"/><Relationship Id="rId13003" Type="http://schemas.openxmlformats.org/officeDocument/2006/relationships/hyperlink" Target="https://www.daloopa.com/src/38442218" TargetMode="External"/><Relationship Id="rId16573" Type="http://schemas.openxmlformats.org/officeDocument/2006/relationships/hyperlink" Target="https://www.daloopa.com/src/87385966" TargetMode="External"/><Relationship Id="rId17624" Type="http://schemas.openxmlformats.org/officeDocument/2006/relationships/hyperlink" Target="https://www.daloopa.com/src/107877136" TargetMode="External"/><Relationship Id="rId4183" Type="http://schemas.openxmlformats.org/officeDocument/2006/relationships/hyperlink" Target="https://www.daloopa.com/src/63130827" TargetMode="External"/><Relationship Id="rId5581" Type="http://schemas.openxmlformats.org/officeDocument/2006/relationships/hyperlink" Target="https://marketplace.daloopa.com/text-fundamental?id=1033677&amp;value=4509&amp;id=1033672&amp;value=5223&amp;id=1033667&amp;value=6155&amp;id=1033657&amp;value=7342&amp;id=2750782&amp;value=7939&amp;id=14825139&amp;value=10676&amp;id=46749892&amp;value=11678&amp;id=67087947&amp;value=12968&amp;" TargetMode="External"/><Relationship Id="rId6632" Type="http://schemas.openxmlformats.org/officeDocument/2006/relationships/hyperlink" Target="https://www.daloopa.com/src/800721" TargetMode="External"/><Relationship Id="rId15175" Type="http://schemas.openxmlformats.org/officeDocument/2006/relationships/hyperlink" Target="https://www.daloopa.com/src/38429360" TargetMode="External"/><Relationship Id="rId16226" Type="http://schemas.openxmlformats.org/officeDocument/2006/relationships/hyperlink" Target="https://www.daloopa.com/src/82321008" TargetMode="External"/><Relationship Id="rId19796" Type="http://schemas.openxmlformats.org/officeDocument/2006/relationships/hyperlink" Target="https://www.daloopa.com/src/155387508" TargetMode="External"/><Relationship Id="rId5234" Type="http://schemas.openxmlformats.org/officeDocument/2006/relationships/hyperlink" Target="https://www.daloopa.com/src/58838425" TargetMode="External"/><Relationship Id="rId9855" Type="http://schemas.openxmlformats.org/officeDocument/2006/relationships/hyperlink" Target="https://www.daloopa.com/src/14719141" TargetMode="External"/><Relationship Id="rId11785" Type="http://schemas.openxmlformats.org/officeDocument/2006/relationships/hyperlink" Target="https://www.daloopa.com/src/1020327" TargetMode="External"/><Relationship Id="rId12836" Type="http://schemas.openxmlformats.org/officeDocument/2006/relationships/hyperlink" Target="https://www.daloopa.com/src/67090275" TargetMode="External"/><Relationship Id="rId18398" Type="http://schemas.openxmlformats.org/officeDocument/2006/relationships/hyperlink" Target="https://www.daloopa.com/src/114174365" TargetMode="External"/><Relationship Id="rId19449" Type="http://schemas.openxmlformats.org/officeDocument/2006/relationships/hyperlink" Target="https://www.daloopa.com/src/145264340" TargetMode="External"/><Relationship Id="rId69" Type="http://schemas.openxmlformats.org/officeDocument/2006/relationships/hyperlink" Target="https://www.daloopa.com/document/10451784" TargetMode="External"/><Relationship Id="rId1844" Type="http://schemas.openxmlformats.org/officeDocument/2006/relationships/hyperlink" Target="https://www.daloopa.com/src/67047836" TargetMode="External"/><Relationship Id="rId8457" Type="http://schemas.openxmlformats.org/officeDocument/2006/relationships/hyperlink" Target="https://www.daloopa.com/src/800319" TargetMode="External"/><Relationship Id="rId9508" Type="http://schemas.openxmlformats.org/officeDocument/2006/relationships/hyperlink" Target="https://www.daloopa.com/src/32451121" TargetMode="External"/><Relationship Id="rId10387" Type="http://schemas.openxmlformats.org/officeDocument/2006/relationships/hyperlink" Target="https://www.daloopa.com/src/53700647" TargetMode="External"/><Relationship Id="rId11438" Type="http://schemas.openxmlformats.org/officeDocument/2006/relationships/hyperlink" Target="https://www.daloopa.com/src/814912" TargetMode="External"/><Relationship Id="rId7059" Type="http://schemas.openxmlformats.org/officeDocument/2006/relationships/hyperlink" Target="https://www.daloopa.com/src/1096442" TargetMode="External"/><Relationship Id="rId19930" Type="http://schemas.openxmlformats.org/officeDocument/2006/relationships/hyperlink" Target="https://www.daloopa.com/src/155396358" TargetMode="External"/><Relationship Id="rId3669" Type="http://schemas.openxmlformats.org/officeDocument/2006/relationships/hyperlink" Target="https://www.daloopa.com/src/4744549" TargetMode="External"/><Relationship Id="rId7540" Type="http://schemas.openxmlformats.org/officeDocument/2006/relationships/hyperlink" Target="https://www.daloopa.com/src/752016" TargetMode="External"/><Relationship Id="rId16083" Type="http://schemas.openxmlformats.org/officeDocument/2006/relationships/hyperlink" Target="https://www.daloopa.com/src/82321644" TargetMode="External"/><Relationship Id="rId17134" Type="http://schemas.openxmlformats.org/officeDocument/2006/relationships/hyperlink" Target="https://www.daloopa.com/src/102620717" TargetMode="External"/><Relationship Id="rId17481" Type="http://schemas.openxmlformats.org/officeDocument/2006/relationships/hyperlink" Target="https://www.daloopa.com/src/107876091" TargetMode="External"/><Relationship Id="rId18532" Type="http://schemas.openxmlformats.org/officeDocument/2006/relationships/hyperlink" Target="https://www.daloopa.com/src/114162388" TargetMode="External"/><Relationship Id="rId5091" Type="http://schemas.openxmlformats.org/officeDocument/2006/relationships/hyperlink" Target="https://www.daloopa.com/src/815395" TargetMode="External"/><Relationship Id="rId6142" Type="http://schemas.openxmlformats.org/officeDocument/2006/relationships/hyperlink" Target="https://www.daloopa.com/src/801173" TargetMode="External"/><Relationship Id="rId10521" Type="http://schemas.openxmlformats.org/officeDocument/2006/relationships/hyperlink" Target="https://www.daloopa.com/src/38432664" TargetMode="External"/><Relationship Id="rId12693" Type="http://schemas.openxmlformats.org/officeDocument/2006/relationships/hyperlink" Target="https://www.daloopa.com/src/19766401" TargetMode="External"/><Relationship Id="rId13744" Type="http://schemas.openxmlformats.org/officeDocument/2006/relationships/hyperlink" Target="https://www.daloopa.com/src/65313758" TargetMode="External"/><Relationship Id="rId2752" Type="http://schemas.openxmlformats.org/officeDocument/2006/relationships/hyperlink" Target="https://www.daloopa.com/src/767589" TargetMode="External"/><Relationship Id="rId3803" Type="http://schemas.openxmlformats.org/officeDocument/2006/relationships/hyperlink" Target="https://www.daloopa.com/src/768202" TargetMode="External"/><Relationship Id="rId9365" Type="http://schemas.openxmlformats.org/officeDocument/2006/relationships/hyperlink" Target="https://www.daloopa.com/src/750215" TargetMode="External"/><Relationship Id="rId11295" Type="http://schemas.openxmlformats.org/officeDocument/2006/relationships/hyperlink" Target="https://www.daloopa.com/src/63130679" TargetMode="External"/><Relationship Id="rId12346" Type="http://schemas.openxmlformats.org/officeDocument/2006/relationships/hyperlink" Target="https://www.daloopa.com/src/19677902" TargetMode="External"/><Relationship Id="rId16967" Type="http://schemas.openxmlformats.org/officeDocument/2006/relationships/hyperlink" Target="https://www.daloopa.com/src/95057562" TargetMode="External"/><Relationship Id="rId724" Type="http://schemas.openxmlformats.org/officeDocument/2006/relationships/hyperlink" Target="https://www.daloopa.com/src/32451360" TargetMode="External"/><Relationship Id="rId1354" Type="http://schemas.openxmlformats.org/officeDocument/2006/relationships/hyperlink" Target="https://www.daloopa.com/src/762121" TargetMode="External"/><Relationship Id="rId2405" Type="http://schemas.openxmlformats.org/officeDocument/2006/relationships/hyperlink" Target="https://www.daloopa.com/src/32451238" TargetMode="External"/><Relationship Id="rId5975" Type="http://schemas.openxmlformats.org/officeDocument/2006/relationships/hyperlink" Target="https://www.daloopa.com/src/38157483" TargetMode="External"/><Relationship Id="rId9018" Type="http://schemas.openxmlformats.org/officeDocument/2006/relationships/hyperlink" Target="https://marketplace.daloopa.com/text-fundamental?id=754258&amp;value=-80&amp;id=754187&amp;value=21&amp;id=774098&amp;value=11&amp;id=753809&amp;value=-109&amp;id=38162523&amp;value=-156&amp;id=790258&amp;value=-185&amp;id=753520&amp;value=-49&amp;id=753376&amp;value=-270&amp;id=753084&amp;value=185&amp;id=38162309&amp;value=-316&amp;id=752928&amp;value=-2&amp;id=752749&amp;value=-43&amp;id=752559&amp;value=-63&amp;id=752420&amp;value=190&amp;id=38162169&amp;value=81&amp;id=752078&amp;value=11&amp;id=751664&amp;value=106&amp;id=751382&amp;value=-81&amp;id=750763&amp;value=-282&amp;id=38161961&amp;value=-246&amp;id=750512&amp;value=-22&amp;id=750419&amp;value=376&amp;id=750209&amp;value=-74&amp;id=749860&amp;value=-308&amp;id=38161832&amp;value=-29&amp;id=749640&amp;value=141&amp;id=749350&amp;value=-139&amp;id=749076&amp;value=266&amp;id=748815&amp;value=173&amp;id=38161725&amp;value=441&amp;id=748594&amp;value=415&amp;id=748362&amp;value=105&amp;id=1340361&amp;value=92&amp;id=2623423&amp;value=185&amp;id=38161523&amp;value=796&amp;id=4744469&amp;value=322&amp;id=7981982&amp;value=465&amp;id=10333655&amp;value=295&amp;id=14719098&amp;value=-1636&amp;id=14719110&amp;value=-554&amp;id=20995924&amp;value=1703&amp;id=32452186&amp;value=701&amp;id=38383836&amp;value=909&amp;id=46661043&amp;value=-3623&amp;id=46664745&amp;value=-310&amp;id=53638003&amp;value=-2001&amp;id=58837783&amp;value=-1955&amp;id=63129128&amp;value=-825&amp;id=67046835&amp;value=-3367&amp;id=67051977&amp;value=-8148&amp;" TargetMode="External"/><Relationship Id="rId15569" Type="http://schemas.openxmlformats.org/officeDocument/2006/relationships/hyperlink" Target="https://www.daloopa.com/src/72242294" TargetMode="External"/><Relationship Id="rId19440" Type="http://schemas.openxmlformats.org/officeDocument/2006/relationships/hyperlink" Target="https://www.daloopa.com/src/145264200" TargetMode="External"/><Relationship Id="rId60" Type="http://schemas.openxmlformats.org/officeDocument/2006/relationships/hyperlink" Target="https://www.daloopa.com/document/204791" TargetMode="External"/><Relationship Id="rId1007" Type="http://schemas.openxmlformats.org/officeDocument/2006/relationships/hyperlink" Target="https://www.daloopa.com/src/58884795" TargetMode="External"/><Relationship Id="rId4577" Type="http://schemas.openxmlformats.org/officeDocument/2006/relationships/hyperlink" Target="https://www.daloopa.com/src/810878" TargetMode="External"/><Relationship Id="rId5628" Type="http://schemas.openxmlformats.org/officeDocument/2006/relationships/hyperlink" Target="https://www.daloopa.com/document/23465099" TargetMode="External"/><Relationship Id="rId18042" Type="http://schemas.openxmlformats.org/officeDocument/2006/relationships/hyperlink" Target="https://www.daloopa.com/src/114267504" TargetMode="External"/><Relationship Id="rId3179" Type="http://schemas.openxmlformats.org/officeDocument/2006/relationships/hyperlink" Target="https://www.daloopa.com/src/766664" TargetMode="External"/><Relationship Id="rId7050" Type="http://schemas.openxmlformats.org/officeDocument/2006/relationships/hyperlink" Target="https://www.daloopa.com/src/65388670" TargetMode="External"/><Relationship Id="rId8101" Type="http://schemas.openxmlformats.org/officeDocument/2006/relationships/hyperlink" Target="https://www.daloopa.com/src/800178" TargetMode="External"/><Relationship Id="rId10031" Type="http://schemas.openxmlformats.org/officeDocument/2006/relationships/hyperlink" Target="https://www.daloopa.com/src/749116" TargetMode="External"/><Relationship Id="rId14652" Type="http://schemas.openxmlformats.org/officeDocument/2006/relationships/hyperlink" Target="https://www.daloopa.com/document/23229767" TargetMode="External"/><Relationship Id="rId15703" Type="http://schemas.openxmlformats.org/officeDocument/2006/relationships/hyperlink" Target="https://www.daloopa.com/src/72288276" TargetMode="External"/><Relationship Id="rId581" Type="http://schemas.openxmlformats.org/officeDocument/2006/relationships/hyperlink" Target="https://www.daloopa.com/src/63130925" TargetMode="External"/><Relationship Id="rId2262" Type="http://schemas.openxmlformats.org/officeDocument/2006/relationships/hyperlink" Target="https://www.daloopa.com/src/66097636" TargetMode="External"/><Relationship Id="rId3660" Type="http://schemas.openxmlformats.org/officeDocument/2006/relationships/hyperlink" Target="https://www.daloopa.com/src/763054" TargetMode="External"/><Relationship Id="rId4711" Type="http://schemas.openxmlformats.org/officeDocument/2006/relationships/hyperlink" Target="https://www.daloopa.com/src/766540" TargetMode="External"/><Relationship Id="rId13254" Type="http://schemas.openxmlformats.org/officeDocument/2006/relationships/hyperlink" Target="https://www.daloopa.com/src/38276529" TargetMode="External"/><Relationship Id="rId14305" Type="http://schemas.openxmlformats.org/officeDocument/2006/relationships/hyperlink" Target="https://www.daloopa.com/src/19604995" TargetMode="External"/><Relationship Id="rId17875" Type="http://schemas.openxmlformats.org/officeDocument/2006/relationships/hyperlink" Target="https://www.daloopa.com/src/114157299" TargetMode="External"/><Relationship Id="rId18926" Type="http://schemas.openxmlformats.org/officeDocument/2006/relationships/hyperlink" Target="https://www.daloopa.com/src/125349847" TargetMode="External"/><Relationship Id="rId234" Type="http://schemas.openxmlformats.org/officeDocument/2006/relationships/hyperlink" Target="https://www.daloopa.com/src/802978" TargetMode="External"/><Relationship Id="rId3313" Type="http://schemas.openxmlformats.org/officeDocument/2006/relationships/hyperlink" Target="https://www.daloopa.com/src/762628" TargetMode="External"/><Relationship Id="rId6883" Type="http://schemas.openxmlformats.org/officeDocument/2006/relationships/hyperlink" Target="https://www.daloopa.com/src/801362" TargetMode="External"/><Relationship Id="rId7934" Type="http://schemas.openxmlformats.org/officeDocument/2006/relationships/hyperlink" Target="https://www.daloopa.com/src/752533" TargetMode="External"/><Relationship Id="rId16477" Type="http://schemas.openxmlformats.org/officeDocument/2006/relationships/hyperlink" Target="https://www.daloopa.com/src/87387678" TargetMode="External"/><Relationship Id="rId17528" Type="http://schemas.openxmlformats.org/officeDocument/2006/relationships/hyperlink" Target="https://www.daloopa.com/src/107869561" TargetMode="External"/><Relationship Id="rId5485" Type="http://schemas.openxmlformats.org/officeDocument/2006/relationships/hyperlink" Target="https://www.daloopa.com/src/1033257" TargetMode="External"/><Relationship Id="rId6536" Type="http://schemas.openxmlformats.org/officeDocument/2006/relationships/hyperlink" Target="https://www.daloopa.com/src/20995907" TargetMode="External"/><Relationship Id="rId10915" Type="http://schemas.openxmlformats.org/officeDocument/2006/relationships/hyperlink" Target="https://www.daloopa.com/src/751507" TargetMode="External"/><Relationship Id="rId15079" Type="http://schemas.openxmlformats.org/officeDocument/2006/relationships/hyperlink" Target="https://www.daloopa.com/src/38422933" TargetMode="External"/><Relationship Id="rId4087" Type="http://schemas.openxmlformats.org/officeDocument/2006/relationships/hyperlink" Target="https://www.daloopa.com/src/763370" TargetMode="External"/><Relationship Id="rId5138" Type="http://schemas.openxmlformats.org/officeDocument/2006/relationships/hyperlink" Target="https://www.daloopa.com/src/815321" TargetMode="External"/><Relationship Id="rId9759" Type="http://schemas.openxmlformats.org/officeDocument/2006/relationships/hyperlink" Target="https://www.daloopa.com/src/7981893" TargetMode="External"/><Relationship Id="rId1748" Type="http://schemas.openxmlformats.org/officeDocument/2006/relationships/hyperlink" Target="https://www.daloopa.com/src/795259" TargetMode="External"/><Relationship Id="rId11689" Type="http://schemas.openxmlformats.org/officeDocument/2006/relationships/hyperlink" Target="https://www.daloopa.com/src/1033921" TargetMode="External"/><Relationship Id="rId14162" Type="http://schemas.openxmlformats.org/officeDocument/2006/relationships/hyperlink" Target="https://www.daloopa.com/src/58838574" TargetMode="External"/><Relationship Id="rId15560" Type="http://schemas.openxmlformats.org/officeDocument/2006/relationships/hyperlink" Target="https://www.daloopa.com/src/72220177" TargetMode="External"/><Relationship Id="rId16611" Type="http://schemas.openxmlformats.org/officeDocument/2006/relationships/hyperlink" Target="https://www.daloopa.com/src/87523354" TargetMode="External"/><Relationship Id="rId3170" Type="http://schemas.openxmlformats.org/officeDocument/2006/relationships/hyperlink" Target="https://www.daloopa.com/document/22825769" TargetMode="External"/><Relationship Id="rId4221" Type="http://schemas.openxmlformats.org/officeDocument/2006/relationships/hyperlink" Target="https://www.daloopa.com/src/38384812" TargetMode="External"/><Relationship Id="rId15213" Type="http://schemas.openxmlformats.org/officeDocument/2006/relationships/hyperlink" Target="https://www.daloopa.com/src/38429455" TargetMode="External"/><Relationship Id="rId18783" Type="http://schemas.openxmlformats.org/officeDocument/2006/relationships/hyperlink" Target="https://www.daloopa.com/src/125247756" TargetMode="External"/><Relationship Id="rId19834" Type="http://schemas.openxmlformats.org/officeDocument/2006/relationships/hyperlink" Target="https://www.daloopa.com/src/155380718" TargetMode="External"/><Relationship Id="rId6393" Type="http://schemas.openxmlformats.org/officeDocument/2006/relationships/hyperlink" Target="https://www.daloopa.com/src/38156733" TargetMode="External"/><Relationship Id="rId7791" Type="http://schemas.openxmlformats.org/officeDocument/2006/relationships/hyperlink" Target="https://www.daloopa.com/src/799821" TargetMode="External"/><Relationship Id="rId8842" Type="http://schemas.openxmlformats.org/officeDocument/2006/relationships/hyperlink" Target="https://www.daloopa.com/src/38162175" TargetMode="External"/><Relationship Id="rId10772" Type="http://schemas.openxmlformats.org/officeDocument/2006/relationships/hyperlink" Target="https://www.daloopa.com/src/38434660" TargetMode="External"/><Relationship Id="rId11823" Type="http://schemas.openxmlformats.org/officeDocument/2006/relationships/hyperlink" Target="https://marketplace.daloopa.com/text-fundamental?id=18493254&amp;value=7.1&amp;id=18493244&amp;value=18.4&amp;id=65479655&amp;value=18&amp;id=18493181&amp;value=8&amp;id=65479232&amp;value=15&amp;" TargetMode="External"/><Relationship Id="rId17385" Type="http://schemas.openxmlformats.org/officeDocument/2006/relationships/hyperlink" Target="https://www.daloopa.com/src/102619368" TargetMode="External"/><Relationship Id="rId18436" Type="http://schemas.openxmlformats.org/officeDocument/2006/relationships/hyperlink" Target="https://www.daloopa.com/src/114174448" TargetMode="External"/><Relationship Id="rId6046" Type="http://schemas.openxmlformats.org/officeDocument/2006/relationships/hyperlink" Target="https://www.daloopa.com/src/801021" TargetMode="External"/><Relationship Id="rId7444" Type="http://schemas.openxmlformats.org/officeDocument/2006/relationships/hyperlink" Target="https://www.daloopa.com/src/749565" TargetMode="External"/><Relationship Id="rId10425" Type="http://schemas.openxmlformats.org/officeDocument/2006/relationships/hyperlink" Target="https://www.daloopa.com/src/38431596" TargetMode="External"/><Relationship Id="rId13995" Type="http://schemas.openxmlformats.org/officeDocument/2006/relationships/hyperlink" Target="https://www.daloopa.com/src/19604313" TargetMode="External"/><Relationship Id="rId17038" Type="http://schemas.openxmlformats.org/officeDocument/2006/relationships/hyperlink" Target="https://www.daloopa.com/src/95190777" TargetMode="External"/><Relationship Id="rId12597" Type="http://schemas.openxmlformats.org/officeDocument/2006/relationships/hyperlink" Target="https://www.daloopa.com/src/19695587" TargetMode="External"/><Relationship Id="rId13648" Type="http://schemas.openxmlformats.org/officeDocument/2006/relationships/hyperlink" Target="https://www.daloopa.com/src/65313372" TargetMode="External"/><Relationship Id="rId975" Type="http://schemas.openxmlformats.org/officeDocument/2006/relationships/hyperlink" Target="https://www.daloopa.com/src/18436227" TargetMode="External"/><Relationship Id="rId2656" Type="http://schemas.openxmlformats.org/officeDocument/2006/relationships/hyperlink" Target="https://www.daloopa.com/src/768195" TargetMode="External"/><Relationship Id="rId3707" Type="http://schemas.openxmlformats.org/officeDocument/2006/relationships/hyperlink" Target="https://www.daloopa.com/src/14718977" TargetMode="External"/><Relationship Id="rId9269" Type="http://schemas.openxmlformats.org/officeDocument/2006/relationships/hyperlink" Target="https://www.daloopa.com/src/748366" TargetMode="External"/><Relationship Id="rId11199" Type="http://schemas.openxmlformats.org/officeDocument/2006/relationships/hyperlink" Target="https://www.daloopa.com/src/814959" TargetMode="External"/><Relationship Id="rId15070" Type="http://schemas.openxmlformats.org/officeDocument/2006/relationships/hyperlink" Target="https://www.daloopa.com/src/38428885" TargetMode="External"/><Relationship Id="rId16121" Type="http://schemas.openxmlformats.org/officeDocument/2006/relationships/hyperlink" Target="https://www.daloopa.com/src/82323225" TargetMode="External"/><Relationship Id="rId628" Type="http://schemas.openxmlformats.org/officeDocument/2006/relationships/hyperlink" Target="https://www.daloopa.com/src/763406" TargetMode="External"/><Relationship Id="rId1258" Type="http://schemas.openxmlformats.org/officeDocument/2006/relationships/hyperlink" Target="https://www.daloopa.com/src/38168632" TargetMode="External"/><Relationship Id="rId2309" Type="http://schemas.openxmlformats.org/officeDocument/2006/relationships/hyperlink" Target="https://www.daloopa.com/src/32451239" TargetMode="External"/><Relationship Id="rId5879" Type="http://schemas.openxmlformats.org/officeDocument/2006/relationships/hyperlink" Target="https://marketplace.daloopa.com/text-fundamental?id=801187&amp;value=16070&amp;id=801168&amp;value=15704&amp;id=801149&amp;value=17092&amp;id=801130&amp;value=25587&amp;id=38157935&amp;value=74452&amp;id=810492&amp;value=19741&amp;id=801093&amp;value=19340&amp;id=801074&amp;value=20579&amp;id=801055&amp;value=29328&amp;id=38157737&amp;value=88988&amp;id=801036&amp;value=22717&amp;id=801018&amp;value=23185&amp;id=800999&amp;value=25358&amp;id=800980&amp;value=35747&amp;id=38157482&amp;value=107006&amp;id=800961&amp;value=29128&amp;id=800942&amp;value=30404&amp;id=800923&amp;value=32714&amp;id=800904&amp;value=43741&amp;id=38156980&amp;value=135987&amp;id=800886&amp;value=35714&amp;id=800867&amp;value=37955&amp;id=800848&amp;value=43744&amp;id=800811&amp;value=60453&amp;id=38156743&amp;value=177866&amp;id=800791&amp;value=51042&amp;id=800771&amp;value=52886&amp;id=800750&amp;value=56576&amp;id=800729&amp;value=72383&amp;id=38155775&amp;value=232887&amp;id=800707&amp;value=59700&amp;id=800664&amp;value=63404&amp;id=1340305&amp;value=69981&amp;id=2623046&amp;value=87437&amp;id=38155598&amp;value=280522&amp;id=4744377&amp;value=75452&amp;id=7982461&amp;value=88912&amp;id=10333493&amp;value=96145&amp;id=14718899&amp;value=125555&amp;id=14718918&amp;value=386064&amp;id=20995917&amp;value=108518&amp;id=32451022&amp;value=113080&amp;id=38383782&amp;value=110812&amp;id=46660911&amp;value=137412&amp;id=46664722&amp;value=469822&amp;id=53637819&amp;value=116444&amp;id=58837652&amp;value=121234&amp;id=63129644&amp;value=127101&amp;id=67045714&amp;value=149204&amp;id=67051528&amp;value=513983&amp;" TargetMode="External"/><Relationship Id="rId9750" Type="http://schemas.openxmlformats.org/officeDocument/2006/relationships/hyperlink" Target="https://www.daloopa.com/src/58837861" TargetMode="External"/><Relationship Id="rId18293" Type="http://schemas.openxmlformats.org/officeDocument/2006/relationships/hyperlink" Target="https://www.daloopa.com/src/87423669" TargetMode="External"/><Relationship Id="rId19344" Type="http://schemas.openxmlformats.org/officeDocument/2006/relationships/hyperlink" Target="https://www.daloopa.com/src/145290511" TargetMode="External"/><Relationship Id="rId19691" Type="http://schemas.openxmlformats.org/officeDocument/2006/relationships/hyperlink" Target="https://www.daloopa.com/src/155380724" TargetMode="External"/><Relationship Id="rId8352" Type="http://schemas.openxmlformats.org/officeDocument/2006/relationships/hyperlink" Target="https://www.daloopa.com/src/800345" TargetMode="External"/><Relationship Id="rId9403" Type="http://schemas.openxmlformats.org/officeDocument/2006/relationships/hyperlink" Target="https://www.daloopa.com/src/14719104" TargetMode="External"/><Relationship Id="rId11680" Type="http://schemas.openxmlformats.org/officeDocument/2006/relationships/hyperlink" Target="https://www.daloopa.com/src/815149" TargetMode="External"/><Relationship Id="rId12731" Type="http://schemas.openxmlformats.org/officeDocument/2006/relationships/hyperlink" Target="https://www.daloopa.com/src/38439667" TargetMode="External"/><Relationship Id="rId8005" Type="http://schemas.openxmlformats.org/officeDocument/2006/relationships/hyperlink" Target="https://www.daloopa.com/src/20995118" TargetMode="External"/><Relationship Id="rId10282" Type="http://schemas.openxmlformats.org/officeDocument/2006/relationships/hyperlink" Target="https://www.daloopa.com/src/63184199" TargetMode="External"/><Relationship Id="rId11333" Type="http://schemas.openxmlformats.org/officeDocument/2006/relationships/hyperlink" Target="https://marketplace.daloopa.com/text-fundamental?id=814893&amp;value=76&amp;id=814907&amp;value=176&amp;id=1266721&amp;value=302&amp;id=2623976&amp;value=392&amp;id=4744746&amp;value=407&amp;id=7982531&amp;value=415&amp;id=10335407&amp;value=413&amp;id=14719045&amp;value=427&amp;id=20995575&amp;value=525&amp;id=32451639&amp;value=550&amp;id=38385293&amp;value=582&amp;id=46662247&amp;value=687&amp;id=53638743&amp;value=714&amp;id=58838392&amp;value=751&amp;id=63130678&amp;value=706&amp;id=67048234&amp;value=670&amp;" TargetMode="External"/><Relationship Id="rId15954" Type="http://schemas.openxmlformats.org/officeDocument/2006/relationships/hyperlink" Target="https://www.daloopa.com/src/78962766" TargetMode="External"/><Relationship Id="rId4962" Type="http://schemas.openxmlformats.org/officeDocument/2006/relationships/hyperlink" Target="https://www.daloopa.com/src/815452" TargetMode="External"/><Relationship Id="rId14556" Type="http://schemas.openxmlformats.org/officeDocument/2006/relationships/hyperlink" Target="https://www.daloopa.com/src/38422112" TargetMode="External"/><Relationship Id="rId15607" Type="http://schemas.openxmlformats.org/officeDocument/2006/relationships/hyperlink" Target="https://www.daloopa.com/src/72223026" TargetMode="External"/><Relationship Id="rId3564" Type="http://schemas.openxmlformats.org/officeDocument/2006/relationships/hyperlink" Target="https://www.daloopa.com/src/38384687" TargetMode="External"/><Relationship Id="rId4615" Type="http://schemas.openxmlformats.org/officeDocument/2006/relationships/hyperlink" Target="https://www.daloopa.com/src/763717" TargetMode="External"/><Relationship Id="rId13158" Type="http://schemas.openxmlformats.org/officeDocument/2006/relationships/hyperlink" Target="https://www.daloopa.com/src/38975286" TargetMode="External"/><Relationship Id="rId14209" Type="http://schemas.openxmlformats.org/officeDocument/2006/relationships/hyperlink" Target="https://www.daloopa.com/src/32451857" TargetMode="External"/><Relationship Id="rId17779" Type="http://schemas.openxmlformats.org/officeDocument/2006/relationships/hyperlink" Target="https://www.daloopa.com/src/114153980" TargetMode="External"/><Relationship Id="rId485" Type="http://schemas.openxmlformats.org/officeDocument/2006/relationships/hyperlink" Target="https://www.daloopa.com/src/762599" TargetMode="External"/><Relationship Id="rId2166" Type="http://schemas.openxmlformats.org/officeDocument/2006/relationships/hyperlink" Target="https://marketplace.daloopa.com/text-fundamental?id=66097054&amp;value=1831&amp;id=66097056&amp;value=1823&amp;id=66097084&amp;value=1802&amp;id=67090581&amp;value=1802&amp;" TargetMode="External"/><Relationship Id="rId3217" Type="http://schemas.openxmlformats.org/officeDocument/2006/relationships/hyperlink" Target="https://www.daloopa.com/src/45569731" TargetMode="External"/><Relationship Id="rId6787" Type="http://schemas.openxmlformats.org/officeDocument/2006/relationships/hyperlink" Target="https://www.daloopa.com/src/1340473" TargetMode="External"/><Relationship Id="rId7838" Type="http://schemas.openxmlformats.org/officeDocument/2006/relationships/hyperlink" Target="https://www.daloopa.com/src/802785" TargetMode="External"/><Relationship Id="rId20027" Type="http://schemas.openxmlformats.org/officeDocument/2006/relationships/hyperlink" Target="https://www.daloopa.com/src/155400248" TargetMode="External"/><Relationship Id="rId138" Type="http://schemas.openxmlformats.org/officeDocument/2006/relationships/hyperlink" Target="https://www.daloopa.com/src/802846" TargetMode="External"/><Relationship Id="rId5389" Type="http://schemas.openxmlformats.org/officeDocument/2006/relationships/hyperlink" Target="https://www.daloopa.com/src/815597" TargetMode="External"/><Relationship Id="rId9260" Type="http://schemas.openxmlformats.org/officeDocument/2006/relationships/hyperlink" Target="https://www.daloopa.com/src/750518" TargetMode="External"/><Relationship Id="rId10819" Type="http://schemas.openxmlformats.org/officeDocument/2006/relationships/hyperlink" Target="https://www.daloopa.com/src/53638128" TargetMode="External"/><Relationship Id="rId11190" Type="http://schemas.openxmlformats.org/officeDocument/2006/relationships/hyperlink" Target="https://www.daloopa.com/src/815085" TargetMode="External"/><Relationship Id="rId12241" Type="http://schemas.openxmlformats.org/officeDocument/2006/relationships/hyperlink" Target="https://www.daloopa.com/src/19675450" TargetMode="External"/><Relationship Id="rId2300" Type="http://schemas.openxmlformats.org/officeDocument/2006/relationships/hyperlink" Target="https://www.daloopa.com/src/761926" TargetMode="External"/><Relationship Id="rId16862" Type="http://schemas.openxmlformats.org/officeDocument/2006/relationships/hyperlink" Target="https://www.daloopa.com/src/95069173" TargetMode="External"/><Relationship Id="rId17913" Type="http://schemas.openxmlformats.org/officeDocument/2006/relationships/hyperlink" Target="https://www.daloopa.com/src/114145987" TargetMode="External"/><Relationship Id="rId1999" Type="http://schemas.openxmlformats.org/officeDocument/2006/relationships/hyperlink" Target="https://www.daloopa.com/src/38171604" TargetMode="External"/><Relationship Id="rId4472" Type="http://schemas.openxmlformats.org/officeDocument/2006/relationships/hyperlink" Target="https://www.daloopa.com/src/763937" TargetMode="External"/><Relationship Id="rId5870" Type="http://schemas.openxmlformats.org/officeDocument/2006/relationships/hyperlink" Target="https://www.daloopa.com/src/38157736" TargetMode="External"/><Relationship Id="rId6921" Type="http://schemas.openxmlformats.org/officeDocument/2006/relationships/hyperlink" Target="https://www.daloopa.com/src/801391" TargetMode="External"/><Relationship Id="rId15464" Type="http://schemas.openxmlformats.org/officeDocument/2006/relationships/hyperlink" Target="https://www.daloopa.com/src/72222956" TargetMode="External"/><Relationship Id="rId16515" Type="http://schemas.openxmlformats.org/officeDocument/2006/relationships/hyperlink" Target="https://www.daloopa.com/src/87384547" TargetMode="External"/><Relationship Id="rId3074" Type="http://schemas.openxmlformats.org/officeDocument/2006/relationships/hyperlink" Target="https://www.daloopa.com/src/768319" TargetMode="External"/><Relationship Id="rId4125" Type="http://schemas.openxmlformats.org/officeDocument/2006/relationships/hyperlink" Target="https://www.daloopa.com/src/763097" TargetMode="External"/><Relationship Id="rId5523" Type="http://schemas.openxmlformats.org/officeDocument/2006/relationships/hyperlink" Target="https://www.daloopa.com/src/46749842" TargetMode="External"/><Relationship Id="rId14066" Type="http://schemas.openxmlformats.org/officeDocument/2006/relationships/hyperlink" Target="https://marketplace.daloopa.com/text-fundamental?id=19604989&amp;value=-108&amp;id=19604879&amp;value=-108&amp;" TargetMode="External"/><Relationship Id="rId15117" Type="http://schemas.openxmlformats.org/officeDocument/2006/relationships/hyperlink" Target="https://www.daloopa.com/src/38422915" TargetMode="External"/><Relationship Id="rId18687" Type="http://schemas.openxmlformats.org/officeDocument/2006/relationships/hyperlink" Target="https://www.daloopa.com/src/125279585" TargetMode="External"/><Relationship Id="rId19738" Type="http://schemas.openxmlformats.org/officeDocument/2006/relationships/hyperlink" Target="https://www.daloopa.com/src/155380307" TargetMode="External"/><Relationship Id="rId7695" Type="http://schemas.openxmlformats.org/officeDocument/2006/relationships/hyperlink" Target="https://www.daloopa.com/src/799797" TargetMode="External"/><Relationship Id="rId8746" Type="http://schemas.openxmlformats.org/officeDocument/2006/relationships/hyperlink" Target="https://marketplace.daloopa.com/text-fundamental?id=754253&amp;value=82&amp;id=754182&amp;value=-7&amp;id=774092&amp;value=-41&amp;id=753804&amp;value=239&amp;id=38162525&amp;value=274&amp;id=790253&amp;value=108&amp;id=753514&amp;value=-126&amp;id=753370&amp;value=-437&amp;id=753079&amp;value=214&amp;id=38162323&amp;value=-241&amp;id=752922&amp;value=-57&amp;id=752743&amp;value=92&amp;id=752553&amp;value=79&amp;id=752414&amp;value=482&amp;id=38162166&amp;value=596&amp;id=752072&amp;value=513&amp;id=751660&amp;value=857&amp;id=751377&amp;value=252&amp;id=750760&amp;value=749&amp;id=38161964&amp;value=2371&amp;id=750507&amp;value=724&amp;id=750411&amp;value=197&amp;id=750204&amp;value=256&amp;id=749855&amp;value=1856&amp;id=38161827&amp;value=3033&amp;id=749635&amp;value=1629&amp;id=749345&amp;value=2534&amp;id=749071&amp;value=2883&amp;id=748810&amp;value=3027&amp;id=38161715&amp;value=10073&amp;id=748589&amp;value=3561&amp;id=748357&amp;value=2625&amp;id=1340356&amp;value=2134&amp;id=2623418&amp;value=3268&amp;id=38161521&amp;value=11588&amp;id=4744464&amp;value=2535&amp;id=7981977&amp;value=5243&amp;id=10333653&amp;value=6331&amp;id=14719093&amp;value=7222&amp;id=14719105&amp;value=21331&amp;id=20995922&amp;value=8107&amp;id=32452180&amp;value=7778&amp;id=38383828&amp;value=3156&amp;id=46661045&amp;value=14323&amp;id=46664742&amp;value=33364&amp;id=53638000&amp;value=-3844&amp;id=58837779&amp;value=-2028&amp;id=63129131&amp;value=2872&amp;id=67046833&amp;value=278&amp;id=67051976&amp;value=-2722&amp;" TargetMode="External"/><Relationship Id="rId10676" Type="http://schemas.openxmlformats.org/officeDocument/2006/relationships/hyperlink" Target="https://www.daloopa.com/src/38434664" TargetMode="External"/><Relationship Id="rId11727" Type="http://schemas.openxmlformats.org/officeDocument/2006/relationships/hyperlink" Target="https://www.daloopa.com/src/1033924" TargetMode="External"/><Relationship Id="rId17289" Type="http://schemas.openxmlformats.org/officeDocument/2006/relationships/hyperlink" Target="https://www.daloopa.com/src/102526914" TargetMode="External"/><Relationship Id="rId6297" Type="http://schemas.openxmlformats.org/officeDocument/2006/relationships/hyperlink" Target="https://www.daloopa.com/src/801195" TargetMode="External"/><Relationship Id="rId7348" Type="http://schemas.openxmlformats.org/officeDocument/2006/relationships/hyperlink" Target="https://www.daloopa.com/src/46758456" TargetMode="External"/><Relationship Id="rId10329" Type="http://schemas.openxmlformats.org/officeDocument/2006/relationships/hyperlink" Target="https://www.daloopa.com/src/38431907" TargetMode="External"/><Relationship Id="rId13899" Type="http://schemas.openxmlformats.org/officeDocument/2006/relationships/hyperlink" Target="https://www.daloopa.com/src/67093418" TargetMode="External"/><Relationship Id="rId14200" Type="http://schemas.openxmlformats.org/officeDocument/2006/relationships/hyperlink" Target="https://www.daloopa.com/src/19605133" TargetMode="External"/><Relationship Id="rId3958" Type="http://schemas.openxmlformats.org/officeDocument/2006/relationships/hyperlink" Target="https://www.daloopa.com/src/766474" TargetMode="External"/><Relationship Id="rId16372" Type="http://schemas.openxmlformats.org/officeDocument/2006/relationships/hyperlink" Target="https://www.daloopa.com/src/82365942" TargetMode="External"/><Relationship Id="rId17423" Type="http://schemas.openxmlformats.org/officeDocument/2006/relationships/hyperlink" Target="https://www.daloopa.com/src/102561922" TargetMode="External"/><Relationship Id="rId17770" Type="http://schemas.openxmlformats.org/officeDocument/2006/relationships/hyperlink" Target="https://www.daloopa.com/src/114167004" TargetMode="External"/><Relationship Id="rId18821" Type="http://schemas.openxmlformats.org/officeDocument/2006/relationships/hyperlink" Target="https://www.daloopa.com/src/125271248" TargetMode="External"/><Relationship Id="rId879" Type="http://schemas.openxmlformats.org/officeDocument/2006/relationships/hyperlink" Target="https://www.daloopa.com/src/18436228" TargetMode="External"/><Relationship Id="rId5380" Type="http://schemas.openxmlformats.org/officeDocument/2006/relationships/hyperlink" Target="https://www.daloopa.com/src/58838419" TargetMode="External"/><Relationship Id="rId6431" Type="http://schemas.openxmlformats.org/officeDocument/2006/relationships/hyperlink" Target="https://www.daloopa.com/src/10333492" TargetMode="External"/><Relationship Id="rId10810" Type="http://schemas.openxmlformats.org/officeDocument/2006/relationships/hyperlink" Target="https://www.daloopa.com/src/2623450" TargetMode="External"/><Relationship Id="rId16025" Type="http://schemas.openxmlformats.org/officeDocument/2006/relationships/hyperlink" Target="https://www.daloopa.com/src/78903848" TargetMode="External"/><Relationship Id="rId5033" Type="http://schemas.openxmlformats.org/officeDocument/2006/relationships/hyperlink" Target="https://www.daloopa.com/document/23463551" TargetMode="External"/><Relationship Id="rId12982" Type="http://schemas.openxmlformats.org/officeDocument/2006/relationships/hyperlink" Target="https://marketplace.daloopa.com/text-fundamental?id=38442078&amp;value=222&amp;id=38442021&amp;value=179&amp;id=38441959&amp;value=279&amp;id=38441561&amp;value=2386&amp;id=38441323&amp;value=2385&amp;id=38441442&amp;value=1886&amp;id=46751759&amp;value=941&amp;id=67090341&amp;value=1009&amp;" TargetMode="External"/><Relationship Id="rId19595" Type="http://schemas.openxmlformats.org/officeDocument/2006/relationships/hyperlink" Target="https://www.daloopa.com/src/145409605" TargetMode="External"/><Relationship Id="rId1990" Type="http://schemas.openxmlformats.org/officeDocument/2006/relationships/hyperlink" Target="https://www.daloopa.com/src/20996139" TargetMode="External"/><Relationship Id="rId8256" Type="http://schemas.openxmlformats.org/officeDocument/2006/relationships/hyperlink" Target="https://www.daloopa.com/document/23463551" TargetMode="External"/><Relationship Id="rId9654" Type="http://schemas.openxmlformats.org/officeDocument/2006/relationships/hyperlink" Target="https://www.daloopa.com/src/38162640" TargetMode="External"/><Relationship Id="rId11584" Type="http://schemas.openxmlformats.org/officeDocument/2006/relationships/hyperlink" Target="https://www.daloopa.com/src/815046" TargetMode="External"/><Relationship Id="rId12635" Type="http://schemas.openxmlformats.org/officeDocument/2006/relationships/hyperlink" Target="https://www.daloopa.com/src/19766000" TargetMode="External"/><Relationship Id="rId18197" Type="http://schemas.openxmlformats.org/officeDocument/2006/relationships/hyperlink" Target="https://www.daloopa.com/src/87393555" TargetMode="External"/><Relationship Id="rId19248" Type="http://schemas.openxmlformats.org/officeDocument/2006/relationships/hyperlink" Target="https://www.daloopa.com/src/136843134" TargetMode="External"/><Relationship Id="rId1643" Type="http://schemas.openxmlformats.org/officeDocument/2006/relationships/hyperlink" Target="https://www.daloopa.com/src/795267" TargetMode="External"/><Relationship Id="rId9307" Type="http://schemas.openxmlformats.org/officeDocument/2006/relationships/hyperlink" Target="https://www.daloopa.com/src/752426" TargetMode="External"/><Relationship Id="rId10186" Type="http://schemas.openxmlformats.org/officeDocument/2006/relationships/hyperlink" Target="https://www.daloopa.com/src/749408" TargetMode="External"/><Relationship Id="rId11237" Type="http://schemas.openxmlformats.org/officeDocument/2006/relationships/hyperlink" Target="https://www.daloopa.com/src/815019" TargetMode="External"/><Relationship Id="rId15858" Type="http://schemas.openxmlformats.org/officeDocument/2006/relationships/hyperlink" Target="https://www.daloopa.com/src/78899027" TargetMode="External"/><Relationship Id="rId16909" Type="http://schemas.openxmlformats.org/officeDocument/2006/relationships/hyperlink" Target="https://www.daloopa.com/src/95084901" TargetMode="External"/><Relationship Id="rId4866" Type="http://schemas.openxmlformats.org/officeDocument/2006/relationships/hyperlink" Target="https://www.daloopa.com/src/815614" TargetMode="External"/><Relationship Id="rId5917" Type="http://schemas.openxmlformats.org/officeDocument/2006/relationships/hyperlink" Target="https://www.daloopa.com/src/53637819" TargetMode="External"/><Relationship Id="rId17280" Type="http://schemas.openxmlformats.org/officeDocument/2006/relationships/hyperlink" Target="https://www.daloopa.com/src/102524749" TargetMode="External"/><Relationship Id="rId18331" Type="http://schemas.openxmlformats.org/officeDocument/2006/relationships/hyperlink" Target="https://www.daloopa.com/src/87393449" TargetMode="External"/><Relationship Id="rId3468" Type="http://schemas.openxmlformats.org/officeDocument/2006/relationships/hyperlink" Target="https://www.daloopa.com/src/20995297" TargetMode="External"/><Relationship Id="rId4519" Type="http://schemas.openxmlformats.org/officeDocument/2006/relationships/hyperlink" Target="https://www.daloopa.com/src/762185" TargetMode="External"/><Relationship Id="rId10320" Type="http://schemas.openxmlformats.org/officeDocument/2006/relationships/hyperlink" Target="https://www.daloopa.com/src/38432669" TargetMode="External"/><Relationship Id="rId389" Type="http://schemas.openxmlformats.org/officeDocument/2006/relationships/hyperlink" Target="https://www.daloopa.com/src/803227" TargetMode="External"/><Relationship Id="rId13890" Type="http://schemas.openxmlformats.org/officeDocument/2006/relationships/hyperlink" Target="https://marketplace.daloopa.com/text-fundamental?id=67093594&amp;value=140&amp;id=67093585&amp;value=185&amp;id=67093576&amp;value=191&amp;id=67093546&amp;value=203&amp;id=67093536&amp;value=337&amp;id=67093475&amp;value=412&amp;id=67093441&amp;value=424&amp;id=67093418&amp;value=430&amp;id=67093375&amp;value=452&amp;id=67093343&amp;value=456&amp;" TargetMode="External"/><Relationship Id="rId14941" Type="http://schemas.openxmlformats.org/officeDocument/2006/relationships/hyperlink" Target="https://www.daloopa.com/src/45569837" TargetMode="External"/><Relationship Id="rId870" Type="http://schemas.openxmlformats.org/officeDocument/2006/relationships/hyperlink" Target="https://www.daloopa.com/src/18436881" TargetMode="External"/><Relationship Id="rId2551" Type="http://schemas.openxmlformats.org/officeDocument/2006/relationships/hyperlink" Target="https://www.daloopa.com/src/20177073" TargetMode="External"/><Relationship Id="rId9164" Type="http://schemas.openxmlformats.org/officeDocument/2006/relationships/hyperlink" Target="https://www.daloopa.com/src/748817" TargetMode="External"/><Relationship Id="rId11094" Type="http://schemas.openxmlformats.org/officeDocument/2006/relationships/hyperlink" Target="https://www.daloopa.com/src/750276" TargetMode="External"/><Relationship Id="rId12492" Type="http://schemas.openxmlformats.org/officeDocument/2006/relationships/hyperlink" Target="https://www.daloopa.com/src/46750806" TargetMode="External"/><Relationship Id="rId13543" Type="http://schemas.openxmlformats.org/officeDocument/2006/relationships/hyperlink" Target="https://www.daloopa.com/src/65313065" TargetMode="External"/><Relationship Id="rId523" Type="http://schemas.openxmlformats.org/officeDocument/2006/relationships/hyperlink" Target="https://www.daloopa.com/src/46661852" TargetMode="External"/><Relationship Id="rId1153" Type="http://schemas.openxmlformats.org/officeDocument/2006/relationships/hyperlink" Target="https://www.daloopa.com/src/18436113" TargetMode="External"/><Relationship Id="rId2204" Type="http://schemas.openxmlformats.org/officeDocument/2006/relationships/hyperlink" Target="https://marketplace.daloopa.com/text-fundamental?id=66097460&amp;value=45950&amp;id=66097456&amp;value=57243&amp;id=66097452&amp;value=66328&amp;id=66097444&amp;value=70619&amp;id=66097434&amp;value=74231&amp;id=66097428&amp;value=102192&amp;id=66097370&amp;value=124246&amp;id=67090592&amp;value=140898&amp;" TargetMode="External"/><Relationship Id="rId3602" Type="http://schemas.openxmlformats.org/officeDocument/2006/relationships/hyperlink" Target="https://www.daloopa.com/document/22825769" TargetMode="External"/><Relationship Id="rId12145" Type="http://schemas.openxmlformats.org/officeDocument/2006/relationships/hyperlink" Target="https://www.daloopa.com/src/19676914" TargetMode="External"/><Relationship Id="rId16766" Type="http://schemas.openxmlformats.org/officeDocument/2006/relationships/hyperlink" Target="https://www.daloopa.com/src/87388496" TargetMode="External"/><Relationship Id="rId17817" Type="http://schemas.openxmlformats.org/officeDocument/2006/relationships/hyperlink" Target="https://www.daloopa.com/src/114284943" TargetMode="External"/><Relationship Id="rId5774" Type="http://schemas.openxmlformats.org/officeDocument/2006/relationships/hyperlink" Target="https://www.daloopa.com/src/67091120" TargetMode="External"/><Relationship Id="rId6825" Type="http://schemas.openxmlformats.org/officeDocument/2006/relationships/hyperlink" Target="https://www.daloopa.com/src/801311" TargetMode="External"/><Relationship Id="rId15368" Type="http://schemas.openxmlformats.org/officeDocument/2006/relationships/hyperlink" Target="https://www.daloopa.com/src/38433052" TargetMode="External"/><Relationship Id="rId16419" Type="http://schemas.openxmlformats.org/officeDocument/2006/relationships/hyperlink" Target="https://www.daloopa.com/src/87513242" TargetMode="External"/><Relationship Id="rId19989" Type="http://schemas.openxmlformats.org/officeDocument/2006/relationships/hyperlink" Target="https://www.daloopa.com/src/155405747" TargetMode="External"/><Relationship Id="rId4376" Type="http://schemas.openxmlformats.org/officeDocument/2006/relationships/hyperlink" Target="https://www.daloopa.com/src/4744567" TargetMode="External"/><Relationship Id="rId5427" Type="http://schemas.openxmlformats.org/officeDocument/2006/relationships/hyperlink" Target="https://www.daloopa.com/src/1033321" TargetMode="External"/><Relationship Id="rId8997" Type="http://schemas.openxmlformats.org/officeDocument/2006/relationships/hyperlink" Target="https://www.daloopa.com/src/7981981" TargetMode="External"/><Relationship Id="rId4029" Type="http://schemas.openxmlformats.org/officeDocument/2006/relationships/hyperlink" Target="https://www.daloopa.com/src/810782" TargetMode="External"/><Relationship Id="rId7599" Type="http://schemas.openxmlformats.org/officeDocument/2006/relationships/hyperlink" Target="https://www.daloopa.com/src/751292" TargetMode="External"/><Relationship Id="rId11978" Type="http://schemas.openxmlformats.org/officeDocument/2006/relationships/hyperlink" Target="https://www.daloopa.com/src/38461947" TargetMode="External"/><Relationship Id="rId14451" Type="http://schemas.openxmlformats.org/officeDocument/2006/relationships/hyperlink" Target="https://www.daloopa.com/src/19628272" TargetMode="External"/><Relationship Id="rId16900" Type="http://schemas.openxmlformats.org/officeDocument/2006/relationships/hyperlink" Target="https://www.daloopa.com/src/95055263" TargetMode="External"/><Relationship Id="rId4510" Type="http://schemas.openxmlformats.org/officeDocument/2006/relationships/hyperlink" Target="https://www.daloopa.com/src/810867" TargetMode="External"/><Relationship Id="rId13053" Type="http://schemas.openxmlformats.org/officeDocument/2006/relationships/hyperlink" Target="https://marketplace.daloopa.com/text-fundamental?id=38442221&amp;value=-698&amp;id=38442146&amp;value=-901&amp;id=38442073&amp;value=-1069&amp;id=38442018&amp;value=-1012&amp;id=38441970&amp;value=-2538&amp;id=38441566&amp;value=-4950&amp;id=38441318&amp;value=-5754&amp;id=38441437&amp;value=-5803&amp;id=46751765&amp;value=-3596&amp;id=67090349&amp;value=-4374&amp;" TargetMode="External"/><Relationship Id="rId14104" Type="http://schemas.openxmlformats.org/officeDocument/2006/relationships/hyperlink" Target="https://www.daloopa.com/src/19605040" TargetMode="External"/><Relationship Id="rId15502" Type="http://schemas.openxmlformats.org/officeDocument/2006/relationships/hyperlink" Target="https://www.daloopa.com/src/72218591" TargetMode="External"/><Relationship Id="rId380" Type="http://schemas.openxmlformats.org/officeDocument/2006/relationships/hyperlink" Target="https://marketplace.daloopa.com/text-fundamental?id=803220&amp;value=340&amp;id=803221&amp;value=340&amp;id=803222&amp;value=350&amp;id=803223&amp;value=350&amp;id=803224&amp;value=455&amp;id=803225&amp;value=410&amp;id=803226&amp;value=470&amp;id=803227&amp;value=450&amp;id=803228&amp;value=600&amp;id=803229&amp;value=580&amp;id=803230&amp;value=620&amp;id=803231&amp;value=600&amp;id=803232&amp;value=825&amp;" TargetMode="External"/><Relationship Id="rId2061" Type="http://schemas.openxmlformats.org/officeDocument/2006/relationships/hyperlink" Target="https://www.daloopa.com/document/23465099" TargetMode="External"/><Relationship Id="rId3112" Type="http://schemas.openxmlformats.org/officeDocument/2006/relationships/hyperlink" Target="https://www.daloopa.com/src/767144" TargetMode="External"/><Relationship Id="rId6682" Type="http://schemas.openxmlformats.org/officeDocument/2006/relationships/hyperlink" Target="https://www.daloopa.com/src/800679" TargetMode="External"/><Relationship Id="rId17674" Type="http://schemas.openxmlformats.org/officeDocument/2006/relationships/hyperlink" Target="https://www.daloopa.com/src/107917521" TargetMode="External"/><Relationship Id="rId18725" Type="http://schemas.openxmlformats.org/officeDocument/2006/relationships/hyperlink" Target="https://www.daloopa.com/src/125248963" TargetMode="External"/><Relationship Id="rId5284" Type="http://schemas.openxmlformats.org/officeDocument/2006/relationships/hyperlink" Target="https://www.daloopa.com/src/45569758" TargetMode="External"/><Relationship Id="rId6335" Type="http://schemas.openxmlformats.org/officeDocument/2006/relationships/hyperlink" Target="https://www.daloopa.com/src/63129635" TargetMode="External"/><Relationship Id="rId7733" Type="http://schemas.openxmlformats.org/officeDocument/2006/relationships/hyperlink" Target="https://www.daloopa.com/src/799879" TargetMode="External"/><Relationship Id="rId10714" Type="http://schemas.openxmlformats.org/officeDocument/2006/relationships/hyperlink" Target="https://www.daloopa.com/src/38433759" TargetMode="External"/><Relationship Id="rId16276" Type="http://schemas.openxmlformats.org/officeDocument/2006/relationships/hyperlink" Target="https://www.daloopa.com/src/82323338" TargetMode="External"/><Relationship Id="rId17327" Type="http://schemas.openxmlformats.org/officeDocument/2006/relationships/hyperlink" Target="https://www.daloopa.com/src/102518292" TargetMode="External"/><Relationship Id="rId12886" Type="http://schemas.openxmlformats.org/officeDocument/2006/relationships/hyperlink" Target="https://www.daloopa.com/src/46751689" TargetMode="External"/><Relationship Id="rId13937" Type="http://schemas.openxmlformats.org/officeDocument/2006/relationships/hyperlink" Target="https://www.daloopa.com/src/67093348" TargetMode="External"/><Relationship Id="rId19499" Type="http://schemas.openxmlformats.org/officeDocument/2006/relationships/hyperlink" Target="https://www.daloopa.com/src/145264478" TargetMode="External"/><Relationship Id="rId1894" Type="http://schemas.openxmlformats.org/officeDocument/2006/relationships/hyperlink" Target="https://www.daloopa.com/src/58838299" TargetMode="External"/><Relationship Id="rId2945" Type="http://schemas.openxmlformats.org/officeDocument/2006/relationships/hyperlink" Target="https://www.daloopa.com/src/765987" TargetMode="External"/><Relationship Id="rId9558" Type="http://schemas.openxmlformats.org/officeDocument/2006/relationships/hyperlink" Target="https://www.daloopa.com/src/14719120" TargetMode="External"/><Relationship Id="rId11488" Type="http://schemas.openxmlformats.org/officeDocument/2006/relationships/hyperlink" Target="https://www.daloopa.com/src/32451641" TargetMode="External"/><Relationship Id="rId12539" Type="http://schemas.openxmlformats.org/officeDocument/2006/relationships/hyperlink" Target="https://www.daloopa.com/src/67089467" TargetMode="External"/><Relationship Id="rId16410" Type="http://schemas.openxmlformats.org/officeDocument/2006/relationships/hyperlink" Target="https://www.daloopa.com/src/87386486" TargetMode="External"/><Relationship Id="rId917" Type="http://schemas.openxmlformats.org/officeDocument/2006/relationships/hyperlink" Target="https://www.daloopa.com/src/18435589" TargetMode="External"/><Relationship Id="rId1547" Type="http://schemas.openxmlformats.org/officeDocument/2006/relationships/hyperlink" Target="https://www.daloopa.com/src/765490" TargetMode="External"/><Relationship Id="rId15012" Type="http://schemas.openxmlformats.org/officeDocument/2006/relationships/hyperlink" Target="https://www.daloopa.com/src/38428544" TargetMode="External"/><Relationship Id="rId18582" Type="http://schemas.openxmlformats.org/officeDocument/2006/relationships/hyperlink" Target="https://www.daloopa.com/src/114296731" TargetMode="External"/><Relationship Id="rId19633" Type="http://schemas.openxmlformats.org/officeDocument/2006/relationships/hyperlink" Target="https://www.daloopa.com/src/155390813" TargetMode="External"/><Relationship Id="rId19980" Type="http://schemas.openxmlformats.org/officeDocument/2006/relationships/hyperlink" Target="https://www.daloopa.com/src/155380919" TargetMode="External"/><Relationship Id="rId4020" Type="http://schemas.openxmlformats.org/officeDocument/2006/relationships/hyperlink" Target="https://www.daloopa.com/src/810784" TargetMode="External"/><Relationship Id="rId7590" Type="http://schemas.openxmlformats.org/officeDocument/2006/relationships/hyperlink" Target="https://www.daloopa.com/src/753469" TargetMode="External"/><Relationship Id="rId8641" Type="http://schemas.openxmlformats.org/officeDocument/2006/relationships/hyperlink" Target="https://www.daloopa.com/src/765872" TargetMode="External"/><Relationship Id="rId17184" Type="http://schemas.openxmlformats.org/officeDocument/2006/relationships/hyperlink" Target="https://www.daloopa.com/src/102516989" TargetMode="External"/><Relationship Id="rId18235" Type="http://schemas.openxmlformats.org/officeDocument/2006/relationships/hyperlink" Target="https://www.daloopa.com/src/87511932" TargetMode="External"/><Relationship Id="rId6192" Type="http://schemas.openxmlformats.org/officeDocument/2006/relationships/hyperlink" Target="https://www.daloopa.com/document/23463551" TargetMode="External"/><Relationship Id="rId7243" Type="http://schemas.openxmlformats.org/officeDocument/2006/relationships/hyperlink" Target="https://www.daloopa.com/src/14719070" TargetMode="External"/><Relationship Id="rId10571" Type="http://schemas.openxmlformats.org/officeDocument/2006/relationships/hyperlink" Target="https://www.daloopa.com/src/38433027" TargetMode="External"/><Relationship Id="rId11622" Type="http://schemas.openxmlformats.org/officeDocument/2006/relationships/hyperlink" Target="https://www.daloopa.com/src/815150" TargetMode="External"/><Relationship Id="rId10224" Type="http://schemas.openxmlformats.org/officeDocument/2006/relationships/hyperlink" Target="https://www.daloopa.com/src/2752179" TargetMode="External"/><Relationship Id="rId13794" Type="http://schemas.openxmlformats.org/officeDocument/2006/relationships/hyperlink" Target="https://www.daloopa.com/src/65315415" TargetMode="External"/><Relationship Id="rId14845" Type="http://schemas.openxmlformats.org/officeDocument/2006/relationships/hyperlink" Target="https://www.daloopa.com/src/38430567" TargetMode="External"/><Relationship Id="rId3853" Type="http://schemas.openxmlformats.org/officeDocument/2006/relationships/hyperlink" Target="https://marketplace.daloopa.com/text-fundamental?id=768364&amp;value=6679&amp;id=810526&amp;value=6209&amp;id=768071&amp;value=6791&amp;id=767917&amp;value=10256&amp;id=45569683&amp;value=29935&amp;id=767669&amp;value=7883&amp;id=767511&amp;value=7342&amp;id=767178&amp;value=7712&amp;id=767024&amp;value=10581&amp;id=45569684&amp;value=33518&amp;id=766646&amp;value=7745&amp;id=766473&amp;value=7565&amp;id=766119&amp;value=8267&amp;id=765913&amp;value=11841&amp;id=45569685&amp;value=35418&amp;id=810739&amp;value=9566&amp;id=810731&amp;value=9844&amp;id=810722&amp;value=10609&amp;id=810713&amp;value=13965&amp;id=45569686&amp;value=43984&amp;id=763924&amp;value=11061&amp;id=763672&amp;value=11485&amp;id=763366&amp;value=13714&amp;id=763092&amp;value=18038&amp;id=45569687&amp;value=54298&amp;id=762915&amp;value=14875&amp;id=762560&amp;value=14612&amp;id=762442&amp;value=15549&amp;id=762252&amp;value=20829&amp;id=45569688&amp;value=65865&amp;id=762233&amp;value=16192&amp;id=762215&amp;value=16370&amp;id=1340431&amp;value=18348&amp;id=2623601&amp;value=23813&amp;id=45569689&amp;value=74723&amp;id=4744556&amp;value=19106&amp;id=7982401&amp;value=22668&amp;id=10334584&amp;value=25171&amp;id=14719017&amp;value=37467&amp;id=45569690&amp;value=104412&amp;id=20995423&amp;value=30649&amp;id=32451398&amp;value=30721&amp;id=38384810&amp;value=29145&amp;id=46662006&amp;value=37272&amp;id=46664280&amp;value=127787&amp;id=53638538&amp;value=28759&amp;id=58838281&amp;value=27065&amp;id=63130825&amp;value=27720&amp;id=67048894&amp;value=34463&amp;id=67054492&amp;value=118007&amp;" TargetMode="External"/><Relationship Id="rId4904" Type="http://schemas.openxmlformats.org/officeDocument/2006/relationships/hyperlink" Target="https://marketplace.daloopa.com/text-fundamental?id=815643&amp;value=0.27&amp;id=815629&amp;value=0.25&amp;id=815615&amp;value=0.25&amp;id=815601&amp;value=0.24&amp;id=815587&amp;value=0.24&amp;id=815573&amp;value=0.23&amp;id=815560&amp;value=0.22&amp;id=815547&amp;value=0.2&amp;id=815532&amp;value=0.2&amp;id=815519&amp;value=0.22&amp;id=815507&amp;value=0.24&amp;id=815494&amp;value=0.26&amp;id=815480&amp;value=0.28&amp;id=815467&amp;value=0.29&amp;id=815451&amp;value=0.28&amp;id=815436&amp;value=0.28&amp;id=815421&amp;value=0.26&amp;id=815406&amp;value=0.26&amp;id=815391&amp;value=0.27&amp;id=815376&amp;value=0.31&amp;id=815361&amp;value=0.34&amp;id=815346&amp;value=0.36&amp;id=815331&amp;value=0.35&amp;id=815316&amp;value=0.3&amp;id=815301&amp;value=0.26&amp;id=815286&amp;value=0.23&amp;id=1340493&amp;value=0.22&amp;id=2623989&amp;value=0.22&amp;id=4744773&amp;value=0.23&amp;id=7982512&amp;value=0.28&amp;id=10335423&amp;value=0.31&amp;id=14719058&amp;value=0.37&amp;id=20995588&amp;value=0.4&amp;id=32451669&amp;value=0.36&amp;id=38385324&amp;value=0.3&amp;id=46662296&amp;value=0.21&amp;id=53638776&amp;value=0.14&amp;id=58838424&amp;value=0.11&amp;id=63130724&amp;value=0.12&amp;id=67049294&amp;value=0.13&amp;" TargetMode="External"/><Relationship Id="rId9068" Type="http://schemas.openxmlformats.org/officeDocument/2006/relationships/hyperlink" Target="https://www.daloopa.com/src/46664745" TargetMode="External"/><Relationship Id="rId12396" Type="http://schemas.openxmlformats.org/officeDocument/2006/relationships/hyperlink" Target="https://www.daloopa.com/src/19678317" TargetMode="External"/><Relationship Id="rId13447" Type="http://schemas.openxmlformats.org/officeDocument/2006/relationships/hyperlink" Target="https://www.daloopa.com/src/65312472" TargetMode="External"/><Relationship Id="rId774" Type="http://schemas.openxmlformats.org/officeDocument/2006/relationships/hyperlink" Target="https://www.daloopa.com/src/763967" TargetMode="External"/><Relationship Id="rId1057" Type="http://schemas.openxmlformats.org/officeDocument/2006/relationships/hyperlink" Target="https://www.daloopa.com/src/18438535" TargetMode="External"/><Relationship Id="rId2455" Type="http://schemas.openxmlformats.org/officeDocument/2006/relationships/hyperlink" Target="https://www.daloopa.com/src/32451241" TargetMode="External"/><Relationship Id="rId3506" Type="http://schemas.openxmlformats.org/officeDocument/2006/relationships/hyperlink" Target="https://www.daloopa.com/src/763327" TargetMode="External"/><Relationship Id="rId12049" Type="http://schemas.openxmlformats.org/officeDocument/2006/relationships/hyperlink" Target="https://www.daloopa.com/document/7355889" TargetMode="External"/><Relationship Id="rId19490" Type="http://schemas.openxmlformats.org/officeDocument/2006/relationships/hyperlink" Target="https://www.daloopa.com/src/145264458" TargetMode="External"/><Relationship Id="rId427" Type="http://schemas.openxmlformats.org/officeDocument/2006/relationships/hyperlink" Target="https://www.daloopa.com/src/18490643" TargetMode="External"/><Relationship Id="rId2108" Type="http://schemas.openxmlformats.org/officeDocument/2006/relationships/hyperlink" Target="https://www.daloopa.com/src/66096695" TargetMode="External"/><Relationship Id="rId5678" Type="http://schemas.openxmlformats.org/officeDocument/2006/relationships/hyperlink" Target="https://www.daloopa.com/src/1033716" TargetMode="External"/><Relationship Id="rId6729" Type="http://schemas.openxmlformats.org/officeDocument/2006/relationships/hyperlink" Target="https://www.daloopa.com/src/800806" TargetMode="External"/><Relationship Id="rId12530" Type="http://schemas.openxmlformats.org/officeDocument/2006/relationships/hyperlink" Target="https://www.daloopa.com/src/19689960" TargetMode="External"/><Relationship Id="rId18092" Type="http://schemas.openxmlformats.org/officeDocument/2006/relationships/hyperlink" Target="https://www.daloopa.com/src/114287515" TargetMode="External"/><Relationship Id="rId19143" Type="http://schemas.openxmlformats.org/officeDocument/2006/relationships/hyperlink" Target="https://www.daloopa.com/src/136727041" TargetMode="External"/><Relationship Id="rId8151" Type="http://schemas.openxmlformats.org/officeDocument/2006/relationships/hyperlink" Target="https://www.daloopa.com/src/800193" TargetMode="External"/><Relationship Id="rId9202" Type="http://schemas.openxmlformats.org/officeDocument/2006/relationships/hyperlink" Target="https://www.daloopa.com/src/752561" TargetMode="External"/><Relationship Id="rId10081" Type="http://schemas.openxmlformats.org/officeDocument/2006/relationships/hyperlink" Target="https://www.daloopa.com/src/749706" TargetMode="External"/><Relationship Id="rId11132" Type="http://schemas.openxmlformats.org/officeDocument/2006/relationships/hyperlink" Target="https://www.daloopa.com/src/1266715" TargetMode="External"/><Relationship Id="rId4761" Type="http://schemas.openxmlformats.org/officeDocument/2006/relationships/hyperlink" Target="https://www.daloopa.com/src/766543" TargetMode="External"/><Relationship Id="rId15753" Type="http://schemas.openxmlformats.org/officeDocument/2006/relationships/hyperlink" Target="https://www.daloopa.com/src/78901645" TargetMode="External"/><Relationship Id="rId16804" Type="http://schemas.openxmlformats.org/officeDocument/2006/relationships/hyperlink" Target="https://www.daloopa.com/src/95188466" TargetMode="External"/><Relationship Id="rId3363" Type="http://schemas.openxmlformats.org/officeDocument/2006/relationships/hyperlink" Target="https://www.daloopa.com/src/63130815" TargetMode="External"/><Relationship Id="rId4414" Type="http://schemas.openxmlformats.org/officeDocument/2006/relationships/hyperlink" Target="https://marketplace.daloopa.com/text-fundamental?id=810907&amp;value=2315&amp;id=810902&amp;value=2787&amp;id=810897&amp;value=3286&amp;id=810892&amp;value=3706&amp;" TargetMode="External"/><Relationship Id="rId5812" Type="http://schemas.openxmlformats.org/officeDocument/2006/relationships/hyperlink" Target="https://www.daloopa.com/src/46660913" TargetMode="External"/><Relationship Id="rId14008" Type="http://schemas.openxmlformats.org/officeDocument/2006/relationships/hyperlink" Target="https://www.daloopa.com/src/19605922" TargetMode="External"/><Relationship Id="rId14355" Type="http://schemas.openxmlformats.org/officeDocument/2006/relationships/hyperlink" Target="https://www.daloopa.com/src/19627534" TargetMode="External"/><Relationship Id="rId15406" Type="http://schemas.openxmlformats.org/officeDocument/2006/relationships/hyperlink" Target="https://www.daloopa.com/src/72221488" TargetMode="External"/><Relationship Id="rId18976" Type="http://schemas.openxmlformats.org/officeDocument/2006/relationships/hyperlink" Target="https://www.daloopa.com/src/136727131" TargetMode="External"/><Relationship Id="rId284" Type="http://schemas.openxmlformats.org/officeDocument/2006/relationships/hyperlink" Target="https://www.daloopa.com/src/67049124" TargetMode="External"/><Relationship Id="rId3016" Type="http://schemas.openxmlformats.org/officeDocument/2006/relationships/hyperlink" Target="https://www.daloopa.com/src/767258" TargetMode="External"/><Relationship Id="rId7984" Type="http://schemas.openxmlformats.org/officeDocument/2006/relationships/hyperlink" Target="https://www.daloopa.com/src/752345" TargetMode="External"/><Relationship Id="rId10965" Type="http://schemas.openxmlformats.org/officeDocument/2006/relationships/hyperlink" Target="https://www.daloopa.com/src/53638126" TargetMode="External"/><Relationship Id="rId17578" Type="http://schemas.openxmlformats.org/officeDocument/2006/relationships/hyperlink" Target="https://www.daloopa.com/src/107875233" TargetMode="External"/><Relationship Id="rId18629" Type="http://schemas.openxmlformats.org/officeDocument/2006/relationships/hyperlink" Target="https://www.daloopa.com/src/72471111" TargetMode="External"/><Relationship Id="rId5188" Type="http://schemas.openxmlformats.org/officeDocument/2006/relationships/hyperlink" Target="https://www.daloopa.com/src/32451671" TargetMode="External"/><Relationship Id="rId6586" Type="http://schemas.openxmlformats.org/officeDocument/2006/relationships/hyperlink" Target="https://www.daloopa.com/src/10333502" TargetMode="External"/><Relationship Id="rId7637" Type="http://schemas.openxmlformats.org/officeDocument/2006/relationships/hyperlink" Target="https://www.daloopa.com/src/833422" TargetMode="External"/><Relationship Id="rId10618" Type="http://schemas.openxmlformats.org/officeDocument/2006/relationships/hyperlink" Target="https://www.daloopa.com/src/38432897" TargetMode="External"/><Relationship Id="rId6239" Type="http://schemas.openxmlformats.org/officeDocument/2006/relationships/hyperlink" Target="https://www.daloopa.com/src/38155606" TargetMode="External"/><Relationship Id="rId12040" Type="http://schemas.openxmlformats.org/officeDocument/2006/relationships/hyperlink" Target="https://www.daloopa.com/src/19677894" TargetMode="External"/><Relationship Id="rId16661" Type="http://schemas.openxmlformats.org/officeDocument/2006/relationships/hyperlink" Target="https://www.daloopa.com/src/87505631" TargetMode="External"/><Relationship Id="rId1798" Type="http://schemas.openxmlformats.org/officeDocument/2006/relationships/hyperlink" Target="https://www.daloopa.com/src/795183" TargetMode="External"/><Relationship Id="rId2849" Type="http://schemas.openxmlformats.org/officeDocument/2006/relationships/hyperlink" Target="https://www.daloopa.com/src/766744" TargetMode="External"/><Relationship Id="rId6720" Type="http://schemas.openxmlformats.org/officeDocument/2006/relationships/hyperlink" Target="https://www.daloopa.com/src/800996" TargetMode="External"/><Relationship Id="rId15263" Type="http://schemas.openxmlformats.org/officeDocument/2006/relationships/hyperlink" Target="https://www.daloopa.com/src/38431593" TargetMode="External"/><Relationship Id="rId16314" Type="http://schemas.openxmlformats.org/officeDocument/2006/relationships/hyperlink" Target="https://www.daloopa.com/src/82364431" TargetMode="External"/><Relationship Id="rId17712" Type="http://schemas.openxmlformats.org/officeDocument/2006/relationships/hyperlink" Target="https://www.daloopa.com/src/107918199" TargetMode="External"/><Relationship Id="rId4271" Type="http://schemas.openxmlformats.org/officeDocument/2006/relationships/hyperlink" Target="https://www.daloopa.com/src/32451394" TargetMode="External"/><Relationship Id="rId5322" Type="http://schemas.openxmlformats.org/officeDocument/2006/relationships/hyperlink" Target="https://www.daloopa.com/src/14719067" TargetMode="External"/><Relationship Id="rId8892" Type="http://schemas.openxmlformats.org/officeDocument/2006/relationships/hyperlink" Target="https://www.daloopa.com/src/38162536" TargetMode="External"/><Relationship Id="rId19884" Type="http://schemas.openxmlformats.org/officeDocument/2006/relationships/hyperlink" Target="https://www.daloopa.com/src/155506707" TargetMode="External"/><Relationship Id="rId7494" Type="http://schemas.openxmlformats.org/officeDocument/2006/relationships/hyperlink" Target="https://www.daloopa.com/src/750112" TargetMode="External"/><Relationship Id="rId8545" Type="http://schemas.openxmlformats.org/officeDocument/2006/relationships/hyperlink" Target="https://www.daloopa.com/src/4744608" TargetMode="External"/><Relationship Id="rId9943" Type="http://schemas.openxmlformats.org/officeDocument/2006/relationships/hyperlink" Target="https://www.daloopa.com/src/748872" TargetMode="External"/><Relationship Id="rId11873" Type="http://schemas.openxmlformats.org/officeDocument/2006/relationships/hyperlink" Target="https://www.daloopa.com/src/38460667" TargetMode="External"/><Relationship Id="rId12924" Type="http://schemas.openxmlformats.org/officeDocument/2006/relationships/hyperlink" Target="https://www.daloopa.com/src/38440275" TargetMode="External"/><Relationship Id="rId17088" Type="http://schemas.openxmlformats.org/officeDocument/2006/relationships/hyperlink" Target="https://www.daloopa.com/src/95096980" TargetMode="External"/><Relationship Id="rId18139" Type="http://schemas.openxmlformats.org/officeDocument/2006/relationships/hyperlink" Target="https://www.daloopa.com/src/114261171" TargetMode="External"/><Relationship Id="rId18486" Type="http://schemas.openxmlformats.org/officeDocument/2006/relationships/hyperlink" Target="https://www.daloopa.com/src/114146881" TargetMode="External"/><Relationship Id="rId19537" Type="http://schemas.openxmlformats.org/officeDocument/2006/relationships/hyperlink" Target="https://www.daloopa.com/src/145409642" TargetMode="External"/><Relationship Id="rId1932" Type="http://schemas.openxmlformats.org/officeDocument/2006/relationships/hyperlink" Target="https://www.daloopa.com/src/794930" TargetMode="External"/><Relationship Id="rId6096" Type="http://schemas.openxmlformats.org/officeDocument/2006/relationships/hyperlink" Target="https://www.daloopa.com/src/801059" TargetMode="External"/><Relationship Id="rId7147" Type="http://schemas.openxmlformats.org/officeDocument/2006/relationships/hyperlink" Target="https://www.daloopa.com/src/67045990" TargetMode="External"/><Relationship Id="rId10475" Type="http://schemas.openxmlformats.org/officeDocument/2006/relationships/hyperlink" Target="https://www.daloopa.com/src/38432535" TargetMode="External"/><Relationship Id="rId11526" Type="http://schemas.openxmlformats.org/officeDocument/2006/relationships/hyperlink" Target="https://www.daloopa.com/src/7982538" TargetMode="External"/><Relationship Id="rId10128" Type="http://schemas.openxmlformats.org/officeDocument/2006/relationships/hyperlink" Target="https://www.daloopa.com/src/794085" TargetMode="External"/><Relationship Id="rId13698" Type="http://schemas.openxmlformats.org/officeDocument/2006/relationships/hyperlink" Target="https://www.daloopa.com/src/65313861" TargetMode="External"/><Relationship Id="rId14749" Type="http://schemas.openxmlformats.org/officeDocument/2006/relationships/hyperlink" Target="https://www.daloopa.com/src/38422079" TargetMode="External"/><Relationship Id="rId18620" Type="http://schemas.openxmlformats.org/officeDocument/2006/relationships/hyperlink" Target="https://www.daloopa.com/src/67087992" TargetMode="External"/><Relationship Id="rId3757" Type="http://schemas.openxmlformats.org/officeDocument/2006/relationships/hyperlink" Target="https://www.daloopa.com/src/67048632" TargetMode="External"/><Relationship Id="rId4808" Type="http://schemas.openxmlformats.org/officeDocument/2006/relationships/hyperlink" Target="https://www.daloopa.com/src/63130719" TargetMode="External"/><Relationship Id="rId16171" Type="http://schemas.openxmlformats.org/officeDocument/2006/relationships/hyperlink" Target="https://www.daloopa.com/src/82319390" TargetMode="External"/><Relationship Id="rId17222" Type="http://schemas.openxmlformats.org/officeDocument/2006/relationships/hyperlink" Target="https://www.daloopa.com/src/102523344" TargetMode="External"/><Relationship Id="rId678" Type="http://schemas.openxmlformats.org/officeDocument/2006/relationships/hyperlink" Target="https://www.daloopa.com/src/14718995" TargetMode="External"/><Relationship Id="rId2359" Type="http://schemas.openxmlformats.org/officeDocument/2006/relationships/hyperlink" Target="https://www.daloopa.com/src/14718958" TargetMode="External"/><Relationship Id="rId6230" Type="http://schemas.openxmlformats.org/officeDocument/2006/relationships/hyperlink" Target="https://www.daloopa.com/src/58837648" TargetMode="External"/><Relationship Id="rId19394" Type="http://schemas.openxmlformats.org/officeDocument/2006/relationships/hyperlink" Target="https://www.daloopa.com/src/145272495" TargetMode="External"/><Relationship Id="rId9453" Type="http://schemas.openxmlformats.org/officeDocument/2006/relationships/hyperlink" Target="https://www.daloopa.com/src/7981884" TargetMode="External"/><Relationship Id="rId11383" Type="http://schemas.openxmlformats.org/officeDocument/2006/relationships/hyperlink" Target="https://www.daloopa.com/src/815079" TargetMode="External"/><Relationship Id="rId12781" Type="http://schemas.openxmlformats.org/officeDocument/2006/relationships/hyperlink" Target="https://www.daloopa.com/src/38440481" TargetMode="External"/><Relationship Id="rId13832" Type="http://schemas.openxmlformats.org/officeDocument/2006/relationships/hyperlink" Target="https://www.daloopa.com/src/65374109" TargetMode="External"/><Relationship Id="rId19047" Type="http://schemas.openxmlformats.org/officeDocument/2006/relationships/hyperlink" Target="https://www.daloopa.com/src/136727494" TargetMode="External"/><Relationship Id="rId812" Type="http://schemas.openxmlformats.org/officeDocument/2006/relationships/hyperlink" Target="https://www.daloopa.com/src/763745" TargetMode="External"/><Relationship Id="rId1442" Type="http://schemas.openxmlformats.org/officeDocument/2006/relationships/hyperlink" Target="https://www.daloopa.com/src/765723" TargetMode="External"/><Relationship Id="rId2840" Type="http://schemas.openxmlformats.org/officeDocument/2006/relationships/hyperlink" Target="https://www.daloopa.com/document/206842" TargetMode="External"/><Relationship Id="rId8055" Type="http://schemas.openxmlformats.org/officeDocument/2006/relationships/hyperlink" Target="https://www.daloopa.com/src/10333604" TargetMode="External"/><Relationship Id="rId9106" Type="http://schemas.openxmlformats.org/officeDocument/2006/relationships/hyperlink" Target="https://www.daloopa.com/src/750416" TargetMode="External"/><Relationship Id="rId11036" Type="http://schemas.openxmlformats.org/officeDocument/2006/relationships/hyperlink" Target="https://www.daloopa.com/src/67052078" TargetMode="External"/><Relationship Id="rId12434" Type="http://schemas.openxmlformats.org/officeDocument/2006/relationships/hyperlink" Target="https://www.daloopa.com/src/19679008" TargetMode="External"/><Relationship Id="rId15657" Type="http://schemas.openxmlformats.org/officeDocument/2006/relationships/hyperlink" Target="https://www.daloopa.com/src/72286668" TargetMode="External"/><Relationship Id="rId16708" Type="http://schemas.openxmlformats.org/officeDocument/2006/relationships/hyperlink" Target="https://www.daloopa.com/src/87524432" TargetMode="External"/><Relationship Id="rId3267" Type="http://schemas.openxmlformats.org/officeDocument/2006/relationships/hyperlink" Target="https://www.daloopa.com/src/766217" TargetMode="External"/><Relationship Id="rId4665" Type="http://schemas.openxmlformats.org/officeDocument/2006/relationships/hyperlink" Target="https://www.daloopa.com/src/766693" TargetMode="External"/><Relationship Id="rId5716" Type="http://schemas.openxmlformats.org/officeDocument/2006/relationships/hyperlink" Target="https://www.daloopa.com/src/67088816" TargetMode="External"/><Relationship Id="rId14259" Type="http://schemas.openxmlformats.org/officeDocument/2006/relationships/hyperlink" Target="https://www.daloopa.com/src/20996226" TargetMode="External"/><Relationship Id="rId18130" Type="http://schemas.openxmlformats.org/officeDocument/2006/relationships/hyperlink" Target="https://www.daloopa.com/src/114285674" TargetMode="External"/><Relationship Id="rId188" Type="http://schemas.openxmlformats.org/officeDocument/2006/relationships/hyperlink" Target="https://www.daloopa.com/src/803103" TargetMode="External"/><Relationship Id="rId4318" Type="http://schemas.openxmlformats.org/officeDocument/2006/relationships/hyperlink" Target="https://www.daloopa.com/src/46664282" TargetMode="External"/><Relationship Id="rId7888" Type="http://schemas.openxmlformats.org/officeDocument/2006/relationships/hyperlink" Target="https://www.daloopa.com/src/750494" TargetMode="External"/><Relationship Id="rId8939" Type="http://schemas.openxmlformats.org/officeDocument/2006/relationships/hyperlink" Target="https://www.daloopa.com/src/46661039" TargetMode="External"/><Relationship Id="rId10869" Type="http://schemas.openxmlformats.org/officeDocument/2006/relationships/hyperlink" Target="https://www.daloopa.com/src/53638131" TargetMode="External"/><Relationship Id="rId14740" Type="http://schemas.openxmlformats.org/officeDocument/2006/relationships/hyperlink" Target="https://www.daloopa.com/src/53700623" TargetMode="External"/><Relationship Id="rId12291" Type="http://schemas.openxmlformats.org/officeDocument/2006/relationships/hyperlink" Target="https://www.daloopa.com/src/38461941" TargetMode="External"/><Relationship Id="rId13342" Type="http://schemas.openxmlformats.org/officeDocument/2006/relationships/hyperlink" Target="https://www.daloopa.com/src/38276530" TargetMode="External"/><Relationship Id="rId2350" Type="http://schemas.openxmlformats.org/officeDocument/2006/relationships/hyperlink" Target="https://www.daloopa.com/src/762415" TargetMode="External"/><Relationship Id="rId3401" Type="http://schemas.openxmlformats.org/officeDocument/2006/relationships/hyperlink" Target="https://www.daloopa.com/src/38384796" TargetMode="External"/><Relationship Id="rId6971" Type="http://schemas.openxmlformats.org/officeDocument/2006/relationships/hyperlink" Target="https://www.daloopa.com/src/1096623" TargetMode="External"/><Relationship Id="rId17963" Type="http://schemas.openxmlformats.org/officeDocument/2006/relationships/hyperlink" Target="https://www.daloopa.com/src/114162328" TargetMode="External"/><Relationship Id="rId322" Type="http://schemas.openxmlformats.org/officeDocument/2006/relationships/hyperlink" Target="https://www.daloopa.com/src/20995566" TargetMode="External"/><Relationship Id="rId2003" Type="http://schemas.openxmlformats.org/officeDocument/2006/relationships/hyperlink" Target="https://www.daloopa.com/src/38171354" TargetMode="External"/><Relationship Id="rId5573" Type="http://schemas.openxmlformats.org/officeDocument/2006/relationships/hyperlink" Target="https://www.daloopa.com/src/1033676" TargetMode="External"/><Relationship Id="rId6624" Type="http://schemas.openxmlformats.org/officeDocument/2006/relationships/hyperlink" Target="https://www.daloopa.com/src/800900" TargetMode="External"/><Relationship Id="rId15167" Type="http://schemas.openxmlformats.org/officeDocument/2006/relationships/hyperlink" Target="https://www.daloopa.com/src/38429513" TargetMode="External"/><Relationship Id="rId16218" Type="http://schemas.openxmlformats.org/officeDocument/2006/relationships/hyperlink" Target="https://www.daloopa.com/src/82320661" TargetMode="External"/><Relationship Id="rId16565" Type="http://schemas.openxmlformats.org/officeDocument/2006/relationships/hyperlink" Target="https://www.daloopa.com/src/87385889" TargetMode="External"/><Relationship Id="rId17616" Type="http://schemas.openxmlformats.org/officeDocument/2006/relationships/hyperlink" Target="https://www.daloopa.com/src/107874955" TargetMode="External"/><Relationship Id="rId4175" Type="http://schemas.openxmlformats.org/officeDocument/2006/relationships/hyperlink" Target="https://www.daloopa.com/src/10334590" TargetMode="External"/><Relationship Id="rId5226" Type="http://schemas.openxmlformats.org/officeDocument/2006/relationships/hyperlink" Target="https://www.daloopa.com/src/7982519" TargetMode="External"/><Relationship Id="rId19788" Type="http://schemas.openxmlformats.org/officeDocument/2006/relationships/hyperlink" Target="https://www.daloopa.com/src/155385908" TargetMode="External"/><Relationship Id="rId7398" Type="http://schemas.openxmlformats.org/officeDocument/2006/relationships/hyperlink" Target="https://www.daloopa.com/src/1340322" TargetMode="External"/><Relationship Id="rId8796" Type="http://schemas.openxmlformats.org/officeDocument/2006/relationships/hyperlink" Target="https://www.daloopa.com/src/46664742" TargetMode="External"/><Relationship Id="rId9847" Type="http://schemas.openxmlformats.org/officeDocument/2006/relationships/hyperlink" Target="https://www.daloopa.com/src/63129240" TargetMode="External"/><Relationship Id="rId11777" Type="http://schemas.openxmlformats.org/officeDocument/2006/relationships/hyperlink" Target="https://www.daloopa.com/src/1020354" TargetMode="External"/><Relationship Id="rId12828" Type="http://schemas.openxmlformats.org/officeDocument/2006/relationships/hyperlink" Target="https://www.daloopa.com/src/38440237" TargetMode="External"/><Relationship Id="rId1836" Type="http://schemas.openxmlformats.org/officeDocument/2006/relationships/hyperlink" Target="https://www.daloopa.com/src/14719022" TargetMode="External"/><Relationship Id="rId8449" Type="http://schemas.openxmlformats.org/officeDocument/2006/relationships/hyperlink" Target="https://www.daloopa.com/src/53638182" TargetMode="External"/><Relationship Id="rId10379" Type="http://schemas.openxmlformats.org/officeDocument/2006/relationships/hyperlink" Target="https://www.daloopa.com/src/38431753" TargetMode="External"/><Relationship Id="rId14250" Type="http://schemas.openxmlformats.org/officeDocument/2006/relationships/hyperlink" Target="https://www.daloopa.com/src/19605164" TargetMode="External"/><Relationship Id="rId15301" Type="http://schemas.openxmlformats.org/officeDocument/2006/relationships/hyperlink" Target="https://www.daloopa.com/src/38432815" TargetMode="External"/><Relationship Id="rId18871" Type="http://schemas.openxmlformats.org/officeDocument/2006/relationships/hyperlink" Target="https://www.daloopa.com/src/125349390" TargetMode="External"/><Relationship Id="rId19922" Type="http://schemas.openxmlformats.org/officeDocument/2006/relationships/hyperlink" Target="https://www.daloopa.com/src/155395403" TargetMode="External"/><Relationship Id="rId8930" Type="http://schemas.openxmlformats.org/officeDocument/2006/relationships/hyperlink" Target="https://www.daloopa.com/src/1340359" TargetMode="External"/><Relationship Id="rId17473" Type="http://schemas.openxmlformats.org/officeDocument/2006/relationships/hyperlink" Target="https://www.daloopa.com/src/107876058" TargetMode="External"/><Relationship Id="rId18524" Type="http://schemas.openxmlformats.org/officeDocument/2006/relationships/hyperlink" Target="https://www.daloopa.com/src/114175079" TargetMode="External"/><Relationship Id="rId6481" Type="http://schemas.openxmlformats.org/officeDocument/2006/relationships/hyperlink" Target="https://www.daloopa.com/src/7982472" TargetMode="External"/><Relationship Id="rId7532" Type="http://schemas.openxmlformats.org/officeDocument/2006/relationships/hyperlink" Target="https://www.daloopa.com/src/753595" TargetMode="External"/><Relationship Id="rId10860" Type="http://schemas.openxmlformats.org/officeDocument/2006/relationships/hyperlink" Target="https://www.daloopa.com/src/2623452" TargetMode="External"/><Relationship Id="rId11911" Type="http://schemas.openxmlformats.org/officeDocument/2006/relationships/hyperlink" Target="https://www.daloopa.com/src/18449715" TargetMode="External"/><Relationship Id="rId16075" Type="http://schemas.openxmlformats.org/officeDocument/2006/relationships/hyperlink" Target="https://www.daloopa.com/src/82321580" TargetMode="External"/><Relationship Id="rId17126" Type="http://schemas.openxmlformats.org/officeDocument/2006/relationships/hyperlink" Target="https://www.daloopa.com/src/102514743" TargetMode="External"/><Relationship Id="rId5083" Type="http://schemas.openxmlformats.org/officeDocument/2006/relationships/hyperlink" Target="https://www.daloopa.com/src/815509" TargetMode="External"/><Relationship Id="rId6134" Type="http://schemas.openxmlformats.org/officeDocument/2006/relationships/hyperlink" Target="https://www.daloopa.com/src/38155780" TargetMode="External"/><Relationship Id="rId10513" Type="http://schemas.openxmlformats.org/officeDocument/2006/relationships/hyperlink" Target="https://www.daloopa.com/src/38432505" TargetMode="External"/><Relationship Id="rId19298" Type="http://schemas.openxmlformats.org/officeDocument/2006/relationships/hyperlink" Target="https://www.daloopa.com/src/145286592" TargetMode="External"/><Relationship Id="rId9357" Type="http://schemas.openxmlformats.org/officeDocument/2006/relationships/hyperlink" Target="https://www.daloopa.com/src/752566" TargetMode="External"/><Relationship Id="rId12685" Type="http://schemas.openxmlformats.org/officeDocument/2006/relationships/hyperlink" Target="https://www.daloopa.com/src/19765996" TargetMode="External"/><Relationship Id="rId13736" Type="http://schemas.openxmlformats.org/officeDocument/2006/relationships/hyperlink" Target="https://www.daloopa.com/src/65313860" TargetMode="External"/><Relationship Id="rId1346" Type="http://schemas.openxmlformats.org/officeDocument/2006/relationships/hyperlink" Target="https://www.daloopa.com/src/764004" TargetMode="External"/><Relationship Id="rId1693" Type="http://schemas.openxmlformats.org/officeDocument/2006/relationships/hyperlink" Target="https://www.daloopa.com/src/795338" TargetMode="External"/><Relationship Id="rId2744" Type="http://schemas.openxmlformats.org/officeDocument/2006/relationships/hyperlink" Target="https://www.daloopa.com/src/764561" TargetMode="External"/><Relationship Id="rId11287" Type="http://schemas.openxmlformats.org/officeDocument/2006/relationships/hyperlink" Target="https://www.daloopa.com/src/10335405" TargetMode="External"/><Relationship Id="rId12338" Type="http://schemas.openxmlformats.org/officeDocument/2006/relationships/hyperlink" Target="https://www.daloopa.com/src/19678921" TargetMode="External"/><Relationship Id="rId16959" Type="http://schemas.openxmlformats.org/officeDocument/2006/relationships/hyperlink" Target="https://www.daloopa.com/src/95059374" TargetMode="External"/><Relationship Id="rId716" Type="http://schemas.openxmlformats.org/officeDocument/2006/relationships/hyperlink" Target="https://www.daloopa.com/src/761739" TargetMode="External"/><Relationship Id="rId5967" Type="http://schemas.openxmlformats.org/officeDocument/2006/relationships/hyperlink" Target="https://www.daloopa.com/src/38383780" TargetMode="External"/><Relationship Id="rId18381" Type="http://schemas.openxmlformats.org/officeDocument/2006/relationships/hyperlink" Target="https://www.daloopa.com/src/87423659" TargetMode="External"/><Relationship Id="rId19432" Type="http://schemas.openxmlformats.org/officeDocument/2006/relationships/hyperlink" Target="https://www.daloopa.com/src/145263930" TargetMode="External"/><Relationship Id="rId52" Type="http://schemas.openxmlformats.org/officeDocument/2006/relationships/hyperlink" Target="https://www.daloopa.com/document/204924" TargetMode="External"/><Relationship Id="rId4569" Type="http://schemas.openxmlformats.org/officeDocument/2006/relationships/hyperlink" Target="https://www.daloopa.com/src/67048754" TargetMode="External"/><Relationship Id="rId8440" Type="http://schemas.openxmlformats.org/officeDocument/2006/relationships/hyperlink" Target="https://www.daloopa.com/src/2623306" TargetMode="External"/><Relationship Id="rId10370" Type="http://schemas.openxmlformats.org/officeDocument/2006/relationships/hyperlink" Target="https://www.daloopa.com/src/38432723" TargetMode="External"/><Relationship Id="rId11421" Type="http://schemas.openxmlformats.org/officeDocument/2006/relationships/hyperlink" Target="https://www.daloopa.com/src/815138" TargetMode="External"/><Relationship Id="rId18034" Type="http://schemas.openxmlformats.org/officeDocument/2006/relationships/hyperlink" Target="https://www.daloopa.com/src/114286092" TargetMode="External"/><Relationship Id="rId7042" Type="http://schemas.openxmlformats.org/officeDocument/2006/relationships/hyperlink" Target="https://www.daloopa.com/src/63130937" TargetMode="External"/><Relationship Id="rId10023" Type="http://schemas.openxmlformats.org/officeDocument/2006/relationships/hyperlink" Target="https://www.daloopa.com/src/751468" TargetMode="External"/><Relationship Id="rId13593" Type="http://schemas.openxmlformats.org/officeDocument/2006/relationships/hyperlink" Target="https://www.daloopa.com/src/66097811" TargetMode="External"/><Relationship Id="rId14991" Type="http://schemas.openxmlformats.org/officeDocument/2006/relationships/hyperlink" Target="https://www.daloopa.com/src/38422809" TargetMode="External"/><Relationship Id="rId3652" Type="http://schemas.openxmlformats.org/officeDocument/2006/relationships/hyperlink" Target="https://www.daloopa.com/src/67054490" TargetMode="External"/><Relationship Id="rId4703" Type="http://schemas.openxmlformats.org/officeDocument/2006/relationships/hyperlink" Target="https://www.daloopa.com/src/768232" TargetMode="External"/><Relationship Id="rId12195" Type="http://schemas.openxmlformats.org/officeDocument/2006/relationships/hyperlink" Target="https://www.daloopa.com/src/19676913" TargetMode="External"/><Relationship Id="rId13246" Type="http://schemas.openxmlformats.org/officeDocument/2006/relationships/hyperlink" Target="https://www.daloopa.com/src/67090035" TargetMode="External"/><Relationship Id="rId14644" Type="http://schemas.openxmlformats.org/officeDocument/2006/relationships/hyperlink" Target="https://www.daloopa.com/src/38402673" TargetMode="External"/><Relationship Id="rId573" Type="http://schemas.openxmlformats.org/officeDocument/2006/relationships/hyperlink" Target="https://www.daloopa.com/src/10334476" TargetMode="External"/><Relationship Id="rId2254" Type="http://schemas.openxmlformats.org/officeDocument/2006/relationships/hyperlink" Target="https://marketplace.daloopa.com/text-fundamental?id=66097758&amp;value=1894&amp;id=66097750&amp;value=2690&amp;id=66097737&amp;value=4024&amp;id=66097697&amp;value=4404&amp;id=66097664&amp;value=5882&amp;id=66097643&amp;value=7465&amp;id=66097636&amp;value=11960&amp;id=67090612&amp;value=15446&amp;" TargetMode="External"/><Relationship Id="rId3305" Type="http://schemas.openxmlformats.org/officeDocument/2006/relationships/hyperlink" Target="https://www.daloopa.com/src/765589" TargetMode="External"/><Relationship Id="rId17867" Type="http://schemas.openxmlformats.org/officeDocument/2006/relationships/hyperlink" Target="https://www.daloopa.com/src/114152922" TargetMode="External"/><Relationship Id="rId18918" Type="http://schemas.openxmlformats.org/officeDocument/2006/relationships/hyperlink" Target="https://www.daloopa.com/src/125349985" TargetMode="External"/><Relationship Id="rId226" Type="http://schemas.openxmlformats.org/officeDocument/2006/relationships/hyperlink" Target="https://www.daloopa.com/src/802996" TargetMode="External"/><Relationship Id="rId5477" Type="http://schemas.openxmlformats.org/officeDocument/2006/relationships/hyperlink" Target="https://www.daloopa.com/src/2750747" TargetMode="External"/><Relationship Id="rId6875" Type="http://schemas.openxmlformats.org/officeDocument/2006/relationships/hyperlink" Target="https://www.daloopa.com/src/801378" TargetMode="External"/><Relationship Id="rId7926" Type="http://schemas.openxmlformats.org/officeDocument/2006/relationships/hyperlink" Target="https://www.daloopa.com/src/753969" TargetMode="External"/><Relationship Id="rId10907" Type="http://schemas.openxmlformats.org/officeDocument/2006/relationships/hyperlink" Target="https://www.daloopa.com/src/753410" TargetMode="External"/><Relationship Id="rId16469" Type="http://schemas.openxmlformats.org/officeDocument/2006/relationships/hyperlink" Target="https://www.daloopa.com/src/87387931" TargetMode="External"/><Relationship Id="rId4079" Type="http://schemas.openxmlformats.org/officeDocument/2006/relationships/hyperlink" Target="https://www.daloopa.com/src/46664281" TargetMode="External"/><Relationship Id="rId6528" Type="http://schemas.openxmlformats.org/officeDocument/2006/relationships/hyperlink" Target="https://www.daloopa.com/src/800719" TargetMode="External"/><Relationship Id="rId9001" Type="http://schemas.openxmlformats.org/officeDocument/2006/relationships/hyperlink" Target="https://www.daloopa.com/src/32452177" TargetMode="External"/><Relationship Id="rId16950" Type="http://schemas.openxmlformats.org/officeDocument/2006/relationships/hyperlink" Target="https://www.daloopa.com/src/95057564" TargetMode="External"/><Relationship Id="rId15552" Type="http://schemas.openxmlformats.org/officeDocument/2006/relationships/hyperlink" Target="https://www.daloopa.com/src/72220135" TargetMode="External"/><Relationship Id="rId16603" Type="http://schemas.openxmlformats.org/officeDocument/2006/relationships/hyperlink" Target="https://www.daloopa.com/src/87523363" TargetMode="External"/><Relationship Id="rId4560" Type="http://schemas.openxmlformats.org/officeDocument/2006/relationships/hyperlink" Target="https://www.daloopa.com/src/10334425" TargetMode="External"/><Relationship Id="rId5611" Type="http://schemas.openxmlformats.org/officeDocument/2006/relationships/hyperlink" Target="https://www.daloopa.com/src/1033706" TargetMode="External"/><Relationship Id="rId14154" Type="http://schemas.openxmlformats.org/officeDocument/2006/relationships/hyperlink" Target="https://www.daloopa.com/src/19604835" TargetMode="External"/><Relationship Id="rId15205" Type="http://schemas.openxmlformats.org/officeDocument/2006/relationships/hyperlink" Target="https://www.daloopa.com/src/38429612" TargetMode="External"/><Relationship Id="rId3162" Type="http://schemas.openxmlformats.org/officeDocument/2006/relationships/hyperlink" Target="https://marketplace.daloopa.com/text-fundamental?id=765808&amp;value=0.4&amp;id=765584&amp;value=0.43&amp;id=765064&amp;value=0.44&amp;id=764672&amp;value=0.29&amp;id=763986&amp;value=0.37&amp;" TargetMode="External"/><Relationship Id="rId4213" Type="http://schemas.openxmlformats.org/officeDocument/2006/relationships/hyperlink" Target="https://www.daloopa.com/src/1340438" TargetMode="External"/><Relationship Id="rId7783" Type="http://schemas.openxmlformats.org/officeDocument/2006/relationships/hyperlink" Target="https://www.daloopa.com/src/799892" TargetMode="External"/><Relationship Id="rId8834" Type="http://schemas.openxmlformats.org/officeDocument/2006/relationships/hyperlink" Target="https://www.daloopa.com/src/38383830" TargetMode="External"/><Relationship Id="rId17377" Type="http://schemas.openxmlformats.org/officeDocument/2006/relationships/hyperlink" Target="https://www.daloopa.com/src/102619937" TargetMode="External"/><Relationship Id="rId18428" Type="http://schemas.openxmlformats.org/officeDocument/2006/relationships/hyperlink" Target="https://www.daloopa.com/src/114159622" TargetMode="External"/><Relationship Id="rId18775" Type="http://schemas.openxmlformats.org/officeDocument/2006/relationships/hyperlink" Target="https://www.daloopa.com/src/125245647" TargetMode="External"/><Relationship Id="rId19826" Type="http://schemas.openxmlformats.org/officeDocument/2006/relationships/hyperlink" Target="https://www.daloopa.com/src/155406689" TargetMode="External"/><Relationship Id="rId6385" Type="http://schemas.openxmlformats.org/officeDocument/2006/relationships/hyperlink" Target="https://www.daloopa.com/src/53637812" TargetMode="External"/><Relationship Id="rId7436" Type="http://schemas.openxmlformats.org/officeDocument/2006/relationships/hyperlink" Target="https://www.daloopa.com/src/752014" TargetMode="External"/><Relationship Id="rId10764" Type="http://schemas.openxmlformats.org/officeDocument/2006/relationships/hyperlink" Target="https://www.daloopa.com/src/38434540" TargetMode="External"/><Relationship Id="rId11815" Type="http://schemas.openxmlformats.org/officeDocument/2006/relationships/hyperlink" Target="https://www.daloopa.com/src/1034940" TargetMode="External"/><Relationship Id="rId6038" Type="http://schemas.openxmlformats.org/officeDocument/2006/relationships/hyperlink" Target="https://www.daloopa.com/src/801171" TargetMode="External"/><Relationship Id="rId10417" Type="http://schemas.openxmlformats.org/officeDocument/2006/relationships/hyperlink" Target="https://www.daloopa.com/src/38431823" TargetMode="External"/><Relationship Id="rId13987" Type="http://schemas.openxmlformats.org/officeDocument/2006/relationships/hyperlink" Target="https://www.daloopa.com/src/19605159" TargetMode="External"/><Relationship Id="rId2995" Type="http://schemas.openxmlformats.org/officeDocument/2006/relationships/hyperlink" Target="https://www.daloopa.com/src/767964" TargetMode="External"/><Relationship Id="rId12589" Type="http://schemas.openxmlformats.org/officeDocument/2006/relationships/hyperlink" Target="https://www.daloopa.com/src/19688171" TargetMode="External"/><Relationship Id="rId16460" Type="http://schemas.openxmlformats.org/officeDocument/2006/relationships/hyperlink" Target="https://www.daloopa.com/src/87387336" TargetMode="External"/><Relationship Id="rId17511" Type="http://schemas.openxmlformats.org/officeDocument/2006/relationships/hyperlink" Target="https://www.daloopa.com/src/107864014" TargetMode="External"/><Relationship Id="rId967" Type="http://schemas.openxmlformats.org/officeDocument/2006/relationships/hyperlink" Target="https://www.daloopa.com/src/18435425" TargetMode="External"/><Relationship Id="rId1597" Type="http://schemas.openxmlformats.org/officeDocument/2006/relationships/hyperlink" Target="https://www.daloopa.com/document/23463551" TargetMode="External"/><Relationship Id="rId2648" Type="http://schemas.openxmlformats.org/officeDocument/2006/relationships/hyperlink" Target="https://www.daloopa.com/src/20177060" TargetMode="External"/><Relationship Id="rId15062" Type="http://schemas.openxmlformats.org/officeDocument/2006/relationships/hyperlink" Target="https://www.daloopa.com/src/38428491" TargetMode="External"/><Relationship Id="rId16113" Type="http://schemas.openxmlformats.org/officeDocument/2006/relationships/hyperlink" Target="https://www.daloopa.com/src/82323100" TargetMode="External"/><Relationship Id="rId19683" Type="http://schemas.openxmlformats.org/officeDocument/2006/relationships/hyperlink" Target="https://www.daloopa.com/src/155380688" TargetMode="External"/><Relationship Id="rId4070" Type="http://schemas.openxmlformats.org/officeDocument/2006/relationships/hyperlink" Target="https://www.daloopa.com/src/67048898" TargetMode="External"/><Relationship Id="rId5121" Type="http://schemas.openxmlformats.org/officeDocument/2006/relationships/hyperlink" Target="https://www.daloopa.com/src/815563" TargetMode="External"/><Relationship Id="rId8691" Type="http://schemas.openxmlformats.org/officeDocument/2006/relationships/hyperlink" Target="https://www.daloopa.com/src/38994786" TargetMode="External"/><Relationship Id="rId9742" Type="http://schemas.openxmlformats.org/officeDocument/2006/relationships/hyperlink" Target="https://marketplace.daloopa.com/text-fundamental?id=7981892&amp;value=9918&amp;id=14719131&amp;value=531&amp;id=14719138&amp;value=10525&amp;id=20995946&amp;value=111&amp;id=32451126&amp;value=18516&amp;id=38383858&amp;value=176&amp;id=46661127&amp;value=200&amp;id=46664783&amp;value=19003&amp;id=58837861&amp;value=12824&amp;id=63129237&amp;value=107&amp;id=67046876&amp;value=8235&amp;id=67052039&amp;value=21166&amp;" TargetMode="External"/><Relationship Id="rId11672" Type="http://schemas.openxmlformats.org/officeDocument/2006/relationships/hyperlink" Target="https://www.daloopa.com/document/204987" TargetMode="External"/><Relationship Id="rId18285" Type="http://schemas.openxmlformats.org/officeDocument/2006/relationships/hyperlink" Target="https://www.daloopa.com/src/87423661" TargetMode="External"/><Relationship Id="rId19336" Type="http://schemas.openxmlformats.org/officeDocument/2006/relationships/hyperlink" Target="https://www.daloopa.com/src/145270823" TargetMode="External"/><Relationship Id="rId1731" Type="http://schemas.openxmlformats.org/officeDocument/2006/relationships/hyperlink" Target="https://www.daloopa.com/src/67047834" TargetMode="External"/><Relationship Id="rId7293" Type="http://schemas.openxmlformats.org/officeDocument/2006/relationships/hyperlink" Target="https://www.daloopa.com/src/38459456" TargetMode="External"/><Relationship Id="rId8344" Type="http://schemas.openxmlformats.org/officeDocument/2006/relationships/hyperlink" Target="https://www.daloopa.com/src/46661285" TargetMode="External"/><Relationship Id="rId10274" Type="http://schemas.openxmlformats.org/officeDocument/2006/relationships/hyperlink" Target="https://www.daloopa.com/src/10353510" TargetMode="External"/><Relationship Id="rId11325" Type="http://schemas.openxmlformats.org/officeDocument/2006/relationships/hyperlink" Target="https://www.daloopa.com/src/20995577" TargetMode="External"/><Relationship Id="rId12723" Type="http://schemas.openxmlformats.org/officeDocument/2006/relationships/hyperlink" Target="https://www.daloopa.com/src/19766032" TargetMode="External"/><Relationship Id="rId14895" Type="http://schemas.openxmlformats.org/officeDocument/2006/relationships/hyperlink" Target="https://www.daloopa.com/src/45569829" TargetMode="External"/><Relationship Id="rId15946" Type="http://schemas.openxmlformats.org/officeDocument/2006/relationships/hyperlink" Target="https://www.daloopa.com/src/78903496" TargetMode="External"/><Relationship Id="rId3556" Type="http://schemas.openxmlformats.org/officeDocument/2006/relationships/hyperlink" Target="https://www.daloopa.com/src/1340424" TargetMode="External"/><Relationship Id="rId4954" Type="http://schemas.openxmlformats.org/officeDocument/2006/relationships/hyperlink" Target="https://www.daloopa.com/src/815561" TargetMode="External"/><Relationship Id="rId12099" Type="http://schemas.openxmlformats.org/officeDocument/2006/relationships/hyperlink" Target="https://www.daloopa.com/src/19676329" TargetMode="External"/><Relationship Id="rId13497" Type="http://schemas.openxmlformats.org/officeDocument/2006/relationships/hyperlink" Target="https://www.daloopa.com/src/67090445" TargetMode="External"/><Relationship Id="rId14548" Type="http://schemas.openxmlformats.org/officeDocument/2006/relationships/hyperlink" Target="https://www.daloopa.com/src/38402835" TargetMode="External"/><Relationship Id="rId477" Type="http://schemas.openxmlformats.org/officeDocument/2006/relationships/hyperlink" Target="https://www.daloopa.com/src/38207928" TargetMode="External"/><Relationship Id="rId2158" Type="http://schemas.openxmlformats.org/officeDocument/2006/relationships/hyperlink" Target="https://www.daloopa.com/src/66097025" TargetMode="External"/><Relationship Id="rId3209" Type="http://schemas.openxmlformats.org/officeDocument/2006/relationships/hyperlink" Target="https://www.daloopa.com/src/63130820" TargetMode="External"/><Relationship Id="rId4607" Type="http://schemas.openxmlformats.org/officeDocument/2006/relationships/hyperlink" Target="https://www.daloopa.com/src/766504" TargetMode="External"/><Relationship Id="rId17021" Type="http://schemas.openxmlformats.org/officeDocument/2006/relationships/hyperlink" Target="https://www.daloopa.com/src/95189257" TargetMode="External"/><Relationship Id="rId20019" Type="http://schemas.openxmlformats.org/officeDocument/2006/relationships/hyperlink" Target="https://www.daloopa.com/src/155387729" TargetMode="External"/><Relationship Id="rId6779" Type="http://schemas.openxmlformats.org/officeDocument/2006/relationships/hyperlink" Target="https://www.daloopa.com/src/801298" TargetMode="External"/><Relationship Id="rId12580" Type="http://schemas.openxmlformats.org/officeDocument/2006/relationships/hyperlink" Target="https://marketplace.daloopa.com/text-fundamental?id=19689962&amp;value=161&amp;id=19689867&amp;value=167&amp;id=19689805&amp;value=950&amp;id=19689657&amp;value=1425&amp;id=19689598&amp;value=769&amp;id=19689562&amp;value=1197&amp;id=19689123&amp;value=2374&amp;id=19688171&amp;value=2863&amp;id=46750814&amp;value=4791&amp;id=67089470&amp;value=-3217&amp;" TargetMode="External"/><Relationship Id="rId13631" Type="http://schemas.openxmlformats.org/officeDocument/2006/relationships/hyperlink" Target="https://www.daloopa.com/src/65313362" TargetMode="External"/><Relationship Id="rId19193" Type="http://schemas.openxmlformats.org/officeDocument/2006/relationships/hyperlink" Target="https://www.daloopa.com/src/136734078" TargetMode="External"/><Relationship Id="rId9252" Type="http://schemas.openxmlformats.org/officeDocument/2006/relationships/hyperlink" Target="https://www.daloopa.com/src/752934" TargetMode="External"/><Relationship Id="rId11182" Type="http://schemas.openxmlformats.org/officeDocument/2006/relationships/hyperlink" Target="https://www.daloopa.com/src/815187" TargetMode="External"/><Relationship Id="rId12233" Type="http://schemas.openxmlformats.org/officeDocument/2006/relationships/hyperlink" Target="https://www.daloopa.com/src/19676849" TargetMode="External"/><Relationship Id="rId611" Type="http://schemas.openxmlformats.org/officeDocument/2006/relationships/hyperlink" Target="https://www.daloopa.com/src/14718993" TargetMode="External"/><Relationship Id="rId1241" Type="http://schemas.openxmlformats.org/officeDocument/2006/relationships/hyperlink" Target="https://www.daloopa.com/src/4744511" TargetMode="External"/><Relationship Id="rId5862" Type="http://schemas.openxmlformats.org/officeDocument/2006/relationships/hyperlink" Target="https://www.daloopa.com/src/32451023" TargetMode="External"/><Relationship Id="rId6913" Type="http://schemas.openxmlformats.org/officeDocument/2006/relationships/hyperlink" Target="https://www.daloopa.com/src/46664826" TargetMode="External"/><Relationship Id="rId15456" Type="http://schemas.openxmlformats.org/officeDocument/2006/relationships/hyperlink" Target="https://www.daloopa.com/src/72222985" TargetMode="External"/><Relationship Id="rId16507" Type="http://schemas.openxmlformats.org/officeDocument/2006/relationships/hyperlink" Target="https://www.daloopa.com/src/87512352" TargetMode="External"/><Relationship Id="rId16854" Type="http://schemas.openxmlformats.org/officeDocument/2006/relationships/hyperlink" Target="https://www.daloopa.com/src/95070606" TargetMode="External"/><Relationship Id="rId17905" Type="http://schemas.openxmlformats.org/officeDocument/2006/relationships/hyperlink" Target="https://www.daloopa.com/src/114145997" TargetMode="External"/><Relationship Id="rId4464" Type="http://schemas.openxmlformats.org/officeDocument/2006/relationships/hyperlink" Target="https://www.daloopa.com/src/45569711" TargetMode="External"/><Relationship Id="rId5515" Type="http://schemas.openxmlformats.org/officeDocument/2006/relationships/hyperlink" Target="https://marketplace.daloopa.com/text-fundamental?id=1033605&amp;value=9787&amp;id=1033568&amp;value=12698&amp;id=1033530&amp;value=18660&amp;id=1033464&amp;value=26340&amp;id=2750757&amp;value=36500&amp;id=14824959&amp;value=47574&amp;id=46749842&amp;value=63835&amp;id=67087852&amp;value=88491&amp;" TargetMode="External"/><Relationship Id="rId14058" Type="http://schemas.openxmlformats.org/officeDocument/2006/relationships/hyperlink" Target="https://www.daloopa.com/src/19607836" TargetMode="External"/><Relationship Id="rId15109" Type="http://schemas.openxmlformats.org/officeDocument/2006/relationships/hyperlink" Target="https://www.daloopa.com/src/38422974" TargetMode="External"/><Relationship Id="rId3066" Type="http://schemas.openxmlformats.org/officeDocument/2006/relationships/hyperlink" Target="https://www.daloopa.com/src/767991" TargetMode="External"/><Relationship Id="rId4117" Type="http://schemas.openxmlformats.org/officeDocument/2006/relationships/hyperlink" Target="https://www.daloopa.com/src/765918" TargetMode="External"/><Relationship Id="rId7687" Type="http://schemas.openxmlformats.org/officeDocument/2006/relationships/hyperlink" Target="https://marketplace.daloopa.com/text-fundamental?id=833423&amp;value=123&amp;id=833419&amp;value=128&amp;id=833415&amp;value=128&amp;" TargetMode="External"/><Relationship Id="rId18679" Type="http://schemas.openxmlformats.org/officeDocument/2006/relationships/hyperlink" Target="https://www.daloopa.com/src/125266730" TargetMode="External"/><Relationship Id="rId6289" Type="http://schemas.openxmlformats.org/officeDocument/2006/relationships/hyperlink" Target="https://www.daloopa.com/src/38156741" TargetMode="External"/><Relationship Id="rId8738" Type="http://schemas.openxmlformats.org/officeDocument/2006/relationships/hyperlink" Target="https://www.daloopa.com/src/38465144" TargetMode="External"/><Relationship Id="rId10668" Type="http://schemas.openxmlformats.org/officeDocument/2006/relationships/hyperlink" Target="https://www.daloopa.com/src/38434542" TargetMode="External"/><Relationship Id="rId11719" Type="http://schemas.openxmlformats.org/officeDocument/2006/relationships/hyperlink" Target="https://www.daloopa.com/src/46750118" TargetMode="External"/><Relationship Id="rId12090" Type="http://schemas.openxmlformats.org/officeDocument/2006/relationships/hyperlink" Target="https://www.daloopa.com/src/19677845" TargetMode="External"/><Relationship Id="rId13141" Type="http://schemas.openxmlformats.org/officeDocument/2006/relationships/hyperlink" Target="https://www.daloopa.com/src/38436817" TargetMode="External"/><Relationship Id="rId17762" Type="http://schemas.openxmlformats.org/officeDocument/2006/relationships/hyperlink" Target="https://www.daloopa.com/src/107918420" TargetMode="External"/><Relationship Id="rId18813" Type="http://schemas.openxmlformats.org/officeDocument/2006/relationships/hyperlink" Target="https://www.daloopa.com/src/128089655" TargetMode="External"/><Relationship Id="rId2899" Type="http://schemas.openxmlformats.org/officeDocument/2006/relationships/hyperlink" Target="https://www.daloopa.com/src/768290" TargetMode="External"/><Relationship Id="rId3200" Type="http://schemas.openxmlformats.org/officeDocument/2006/relationships/hyperlink" Target="https://www.daloopa.com/src/7982395" TargetMode="External"/><Relationship Id="rId6770" Type="http://schemas.openxmlformats.org/officeDocument/2006/relationships/hyperlink" Target="https://www.daloopa.com/src/801316" TargetMode="External"/><Relationship Id="rId7821" Type="http://schemas.openxmlformats.org/officeDocument/2006/relationships/hyperlink" Target="https://www.daloopa.com/src/800102" TargetMode="External"/><Relationship Id="rId16364" Type="http://schemas.openxmlformats.org/officeDocument/2006/relationships/hyperlink" Target="https://www.daloopa.com/src/82365805" TargetMode="External"/><Relationship Id="rId17415" Type="http://schemas.openxmlformats.org/officeDocument/2006/relationships/hyperlink" Target="https://www.daloopa.com/src/102522086" TargetMode="External"/><Relationship Id="rId20010" Type="http://schemas.openxmlformats.org/officeDocument/2006/relationships/hyperlink" Target="https://www.daloopa.com/src/155405772" TargetMode="External"/><Relationship Id="rId121" Type="http://schemas.openxmlformats.org/officeDocument/2006/relationships/hyperlink" Target="https://www.daloopa.com/src/63128670" TargetMode="External"/><Relationship Id="rId5372" Type="http://schemas.openxmlformats.org/officeDocument/2006/relationships/hyperlink" Target="https://www.daloopa.com/src/7982522" TargetMode="External"/><Relationship Id="rId6423" Type="http://schemas.openxmlformats.org/officeDocument/2006/relationships/hyperlink" Target="https://www.daloopa.com/src/800760" TargetMode="External"/><Relationship Id="rId9993" Type="http://schemas.openxmlformats.org/officeDocument/2006/relationships/hyperlink" Target="https://www.daloopa.com/src/53638072" TargetMode="External"/><Relationship Id="rId10802" Type="http://schemas.openxmlformats.org/officeDocument/2006/relationships/hyperlink" Target="https://www.daloopa.com/src/749990" TargetMode="External"/><Relationship Id="rId16017" Type="http://schemas.openxmlformats.org/officeDocument/2006/relationships/hyperlink" Target="https://www.daloopa.com/src/78962392" TargetMode="External"/><Relationship Id="rId19587" Type="http://schemas.openxmlformats.org/officeDocument/2006/relationships/hyperlink" Target="https://www.daloopa.com/src/145409597" TargetMode="External"/><Relationship Id="rId5025" Type="http://schemas.openxmlformats.org/officeDocument/2006/relationships/hyperlink" Target="https://www.daloopa.com/src/67049299" TargetMode="External"/><Relationship Id="rId8595" Type="http://schemas.openxmlformats.org/officeDocument/2006/relationships/hyperlink" Target="https://www.daloopa.com/src/767275" TargetMode="External"/><Relationship Id="rId9646" Type="http://schemas.openxmlformats.org/officeDocument/2006/relationships/hyperlink" Target="https://www.daloopa.com/src/38383849" TargetMode="External"/><Relationship Id="rId12974" Type="http://schemas.openxmlformats.org/officeDocument/2006/relationships/hyperlink" Target="https://www.daloopa.com/src/38442081" TargetMode="External"/><Relationship Id="rId18189" Type="http://schemas.openxmlformats.org/officeDocument/2006/relationships/hyperlink" Target="https://www.daloopa.com/src/87393534" TargetMode="External"/><Relationship Id="rId1635" Type="http://schemas.openxmlformats.org/officeDocument/2006/relationships/hyperlink" Target="https://www.daloopa.com/src/14718956" TargetMode="External"/><Relationship Id="rId1982" Type="http://schemas.openxmlformats.org/officeDocument/2006/relationships/hyperlink" Target="https://www.daloopa.com/src/795049" TargetMode="External"/><Relationship Id="rId7197" Type="http://schemas.openxmlformats.org/officeDocument/2006/relationships/hyperlink" Target="https://www.daloopa.com/src/58838459" TargetMode="External"/><Relationship Id="rId8248" Type="http://schemas.openxmlformats.org/officeDocument/2006/relationships/hyperlink" Target="https://www.daloopa.com/src/14718887" TargetMode="External"/><Relationship Id="rId10178" Type="http://schemas.openxmlformats.org/officeDocument/2006/relationships/hyperlink" Target="https://www.daloopa.com/src/751749" TargetMode="External"/><Relationship Id="rId11576" Type="http://schemas.openxmlformats.org/officeDocument/2006/relationships/hyperlink" Target="https://www.daloopa.com/document/203337" TargetMode="External"/><Relationship Id="rId12627" Type="http://schemas.openxmlformats.org/officeDocument/2006/relationships/hyperlink" Target="https://www.daloopa.com/src/67089506" TargetMode="External"/><Relationship Id="rId11229" Type="http://schemas.openxmlformats.org/officeDocument/2006/relationships/hyperlink" Target="https://www.daloopa.com/src/815131" TargetMode="External"/><Relationship Id="rId14799" Type="http://schemas.openxmlformats.org/officeDocument/2006/relationships/hyperlink" Target="https://www.daloopa.com/src/38429543" TargetMode="External"/><Relationship Id="rId15100" Type="http://schemas.openxmlformats.org/officeDocument/2006/relationships/hyperlink" Target="https://www.daloopa.com/src/38424701" TargetMode="External"/><Relationship Id="rId18670" Type="http://schemas.openxmlformats.org/officeDocument/2006/relationships/hyperlink" Target="https://www.daloopa.com/src/125245819" TargetMode="External"/><Relationship Id="rId19721" Type="http://schemas.openxmlformats.org/officeDocument/2006/relationships/hyperlink" Target="https://www.daloopa.com/src/155380857" TargetMode="External"/><Relationship Id="rId4858" Type="http://schemas.openxmlformats.org/officeDocument/2006/relationships/hyperlink" Target="https://www.daloopa.com/src/53638774" TargetMode="External"/><Relationship Id="rId5909" Type="http://schemas.openxmlformats.org/officeDocument/2006/relationships/hyperlink" Target="https://www.daloopa.com/src/4744377" TargetMode="External"/><Relationship Id="rId11710" Type="http://schemas.openxmlformats.org/officeDocument/2006/relationships/hyperlink" Target="https://www.daloopa.com/document/23465099" TargetMode="External"/><Relationship Id="rId17272" Type="http://schemas.openxmlformats.org/officeDocument/2006/relationships/hyperlink" Target="https://www.daloopa.com/src/102524744" TargetMode="External"/><Relationship Id="rId18323" Type="http://schemas.openxmlformats.org/officeDocument/2006/relationships/hyperlink" Target="https://www.daloopa.com/src/87393428" TargetMode="External"/><Relationship Id="rId6280" Type="http://schemas.openxmlformats.org/officeDocument/2006/relationships/hyperlink" Target="https://www.daloopa.com/src/46660906" TargetMode="External"/><Relationship Id="rId7331" Type="http://schemas.openxmlformats.org/officeDocument/2006/relationships/hyperlink" Target="https://www.daloopa.com/src/38508551" TargetMode="External"/><Relationship Id="rId10312" Type="http://schemas.openxmlformats.org/officeDocument/2006/relationships/hyperlink" Target="https://www.daloopa.com/src/38432507" TargetMode="External"/><Relationship Id="rId13882" Type="http://schemas.openxmlformats.org/officeDocument/2006/relationships/hyperlink" Target="https://www.daloopa.com/src/67093575" TargetMode="External"/><Relationship Id="rId2890" Type="http://schemas.openxmlformats.org/officeDocument/2006/relationships/hyperlink" Target="https://www.daloopa.com/src/765630" TargetMode="External"/><Relationship Id="rId3941" Type="http://schemas.openxmlformats.org/officeDocument/2006/relationships/hyperlink" Target="https://www.daloopa.com/src/38384809" TargetMode="External"/><Relationship Id="rId12484" Type="http://schemas.openxmlformats.org/officeDocument/2006/relationships/hyperlink" Target="https://www.daloopa.com/document/23465099" TargetMode="External"/><Relationship Id="rId13535" Type="http://schemas.openxmlformats.org/officeDocument/2006/relationships/hyperlink" Target="https://www.daloopa.com/src/65313130" TargetMode="External"/><Relationship Id="rId14933" Type="http://schemas.openxmlformats.org/officeDocument/2006/relationships/hyperlink" Target="https://www.daloopa.com/src/45569835" TargetMode="External"/><Relationship Id="rId19097" Type="http://schemas.openxmlformats.org/officeDocument/2006/relationships/hyperlink" Target="https://www.daloopa.com/src/136726226" TargetMode="External"/><Relationship Id="rId862" Type="http://schemas.openxmlformats.org/officeDocument/2006/relationships/hyperlink" Target="https://www.daloopa.com/src/18437434" TargetMode="External"/><Relationship Id="rId1492" Type="http://schemas.openxmlformats.org/officeDocument/2006/relationships/hyperlink" Target="https://www.daloopa.com/src/38169578" TargetMode="External"/><Relationship Id="rId2543" Type="http://schemas.openxmlformats.org/officeDocument/2006/relationships/hyperlink" Target="https://www.daloopa.com/src/38384596" TargetMode="External"/><Relationship Id="rId9156" Type="http://schemas.openxmlformats.org/officeDocument/2006/relationships/hyperlink" Target="https://www.daloopa.com/src/750768" TargetMode="External"/><Relationship Id="rId11086" Type="http://schemas.openxmlformats.org/officeDocument/2006/relationships/hyperlink" Target="https://www.daloopa.com/document/203337" TargetMode="External"/><Relationship Id="rId12137" Type="http://schemas.openxmlformats.org/officeDocument/2006/relationships/hyperlink" Target="https://www.daloopa.com/src/19678188" TargetMode="External"/><Relationship Id="rId515" Type="http://schemas.openxmlformats.org/officeDocument/2006/relationships/hyperlink" Target="https://www.daloopa.com/src/2623631" TargetMode="External"/><Relationship Id="rId1145" Type="http://schemas.openxmlformats.org/officeDocument/2006/relationships/hyperlink" Target="https://www.daloopa.com/src/53700528" TargetMode="External"/><Relationship Id="rId5766" Type="http://schemas.openxmlformats.org/officeDocument/2006/relationships/hyperlink" Target="https://www.daloopa.com/src/38465312" TargetMode="External"/><Relationship Id="rId16758" Type="http://schemas.openxmlformats.org/officeDocument/2006/relationships/hyperlink" Target="https://www.daloopa.com/src/87513193" TargetMode="External"/><Relationship Id="rId17809" Type="http://schemas.openxmlformats.org/officeDocument/2006/relationships/hyperlink" Target="https://www.daloopa.com/src/114156282" TargetMode="External"/><Relationship Id="rId18180" Type="http://schemas.openxmlformats.org/officeDocument/2006/relationships/hyperlink" Target="https://www.daloopa.com/src/87423354" TargetMode="External"/><Relationship Id="rId4368" Type="http://schemas.openxmlformats.org/officeDocument/2006/relationships/hyperlink" Target="https://www.daloopa.com/src/762933" TargetMode="External"/><Relationship Id="rId5419" Type="http://schemas.openxmlformats.org/officeDocument/2006/relationships/hyperlink" Target="https://www.daloopa.com/src/38385317" TargetMode="External"/><Relationship Id="rId6817" Type="http://schemas.openxmlformats.org/officeDocument/2006/relationships/hyperlink" Target="https://www.daloopa.com/src/801327" TargetMode="External"/><Relationship Id="rId19231" Type="http://schemas.openxmlformats.org/officeDocument/2006/relationships/hyperlink" Target="https://www.daloopa.com/src/136869668" TargetMode="External"/><Relationship Id="rId8989" Type="http://schemas.openxmlformats.org/officeDocument/2006/relationships/hyperlink" Target="https://www.daloopa.com/src/749349" TargetMode="External"/><Relationship Id="rId11220" Type="http://schemas.openxmlformats.org/officeDocument/2006/relationships/hyperlink" Target="https://www.daloopa.com/document/23463551" TargetMode="External"/><Relationship Id="rId14790" Type="http://schemas.openxmlformats.org/officeDocument/2006/relationships/hyperlink" Target="https://www.daloopa.com/src/38430680" TargetMode="External"/><Relationship Id="rId15841" Type="http://schemas.openxmlformats.org/officeDocument/2006/relationships/hyperlink" Target="https://www.daloopa.com/src/78908069" TargetMode="External"/><Relationship Id="rId5900" Type="http://schemas.openxmlformats.org/officeDocument/2006/relationships/hyperlink" Target="https://www.daloopa.com/src/800811" TargetMode="External"/><Relationship Id="rId13392" Type="http://schemas.openxmlformats.org/officeDocument/2006/relationships/hyperlink" Target="https://www.daloopa.com/src/67090533" TargetMode="External"/><Relationship Id="rId14443" Type="http://schemas.openxmlformats.org/officeDocument/2006/relationships/hyperlink" Target="https://www.daloopa.com/src/19629444" TargetMode="External"/><Relationship Id="rId3451" Type="http://schemas.openxmlformats.org/officeDocument/2006/relationships/hyperlink" Target="https://www.daloopa.com/src/810659" TargetMode="External"/><Relationship Id="rId4502" Type="http://schemas.openxmlformats.org/officeDocument/2006/relationships/hyperlink" Target="https://marketplace.daloopa.com/text-fundamental?id=766659&amp;value=-0.13&amp;id=766501&amp;value=3.14&amp;id=766204&amp;value=3.53&amp;id=765938&amp;value=1.61&amp;id=810885&amp;value=1.98&amp;id=810876&amp;value=1.36&amp;id=810867&amp;value=1.06&amp;id=810859&amp;value=0.61&amp;id=763938&amp;value=0.48&amp;id=763714&amp;value=0.26&amp;id=763389&amp;value=0.38&amp;id=763113&amp;value=0.51&amp;id=762936&amp;value=0.67&amp;id=762580&amp;value=0.84&amp;id=762461&amp;value=0.75&amp;id=762185&amp;value=0.57&amp;id=774071&amp;value=0.51&amp;id=761688&amp;value=0.24&amp;id=1340445&amp;value=0.06&amp;id=2623615&amp;value=0.18&amp;id=4744570&amp;value=0.36&amp;id=7982367&amp;value=0.54&amp;id=10334420&amp;value=0.57&amp;id=14718990&amp;value=0.41&amp;id=20995316&amp;value=0.41&amp;id=32451325&amp;value=0.32&amp;id=38384710&amp;value=0.4&amp;id=46661776&amp;value=0.46&amp;id=53638476&amp;value=0.53&amp;id=58838188&amp;value=0.28&amp;id=63130801&amp;value=0.01&amp;id=67048760&amp;value=-0.1&amp;" TargetMode="External"/><Relationship Id="rId13045" Type="http://schemas.openxmlformats.org/officeDocument/2006/relationships/hyperlink" Target="https://www.daloopa.com/src/38442074" TargetMode="External"/><Relationship Id="rId17666" Type="http://schemas.openxmlformats.org/officeDocument/2006/relationships/hyperlink" Target="https://www.daloopa.com/src/107869300" TargetMode="External"/><Relationship Id="rId18717" Type="http://schemas.openxmlformats.org/officeDocument/2006/relationships/hyperlink" Target="https://www.daloopa.com/src/125257874" TargetMode="External"/><Relationship Id="rId372" Type="http://schemas.openxmlformats.org/officeDocument/2006/relationships/hyperlink" Target="https://marketplace.daloopa.com/text-fundamental?id=4744678&amp;value=4&amp;id=7982434&amp;value=2&amp;id=10335794&amp;value=4&amp;id=14719076&amp;value=2&amp;id=20995817&amp;value=1.5&amp;id=32451792&amp;value=1&amp;" TargetMode="External"/><Relationship Id="rId2053" Type="http://schemas.openxmlformats.org/officeDocument/2006/relationships/hyperlink" Target="https://www.daloopa.com/src/38171487" TargetMode="External"/><Relationship Id="rId3104" Type="http://schemas.openxmlformats.org/officeDocument/2006/relationships/hyperlink" Target="https://www.daloopa.com/document/204946" TargetMode="External"/><Relationship Id="rId6674" Type="http://schemas.openxmlformats.org/officeDocument/2006/relationships/hyperlink" Target="https://www.daloopa.com/src/800938" TargetMode="External"/><Relationship Id="rId7725" Type="http://schemas.openxmlformats.org/officeDocument/2006/relationships/hyperlink" Target="https://www.daloopa.com/src/800014" TargetMode="External"/><Relationship Id="rId16268" Type="http://schemas.openxmlformats.org/officeDocument/2006/relationships/hyperlink" Target="https://www.daloopa.com/src/82323337" TargetMode="External"/><Relationship Id="rId17319" Type="http://schemas.openxmlformats.org/officeDocument/2006/relationships/hyperlink" Target="https://www.daloopa.com/src/102527599" TargetMode="External"/><Relationship Id="rId5276" Type="http://schemas.openxmlformats.org/officeDocument/2006/relationships/hyperlink" Target="https://www.daloopa.com/src/58838433" TargetMode="External"/><Relationship Id="rId6327" Type="http://schemas.openxmlformats.org/officeDocument/2006/relationships/hyperlink" Target="https://www.daloopa.com/src/10333488" TargetMode="External"/><Relationship Id="rId9897" Type="http://schemas.openxmlformats.org/officeDocument/2006/relationships/hyperlink" Target="https://www.daloopa.com/src/750974" TargetMode="External"/><Relationship Id="rId10706" Type="http://schemas.openxmlformats.org/officeDocument/2006/relationships/hyperlink" Target="https://www.daloopa.com/src/38433966" TargetMode="External"/><Relationship Id="rId8499" Type="http://schemas.openxmlformats.org/officeDocument/2006/relationships/hyperlink" Target="https://www.daloopa.com/src/38384078" TargetMode="External"/><Relationship Id="rId12878" Type="http://schemas.openxmlformats.org/officeDocument/2006/relationships/hyperlink" Target="https://marketplace.daloopa.com/text-fundamental?id=38439861&amp;value=-1495&amp;id=46751642&amp;value=-1826&amp;id=67090284&amp;value=-2185&amp;" TargetMode="External"/><Relationship Id="rId13929" Type="http://schemas.openxmlformats.org/officeDocument/2006/relationships/hyperlink" Target="https://www.daloopa.com/src/67093582" TargetMode="External"/><Relationship Id="rId17800" Type="http://schemas.openxmlformats.org/officeDocument/2006/relationships/hyperlink" Target="https://www.daloopa.com/src/114151528" TargetMode="External"/><Relationship Id="rId1886" Type="http://schemas.openxmlformats.org/officeDocument/2006/relationships/hyperlink" Target="https://www.daloopa.com/src/7982415" TargetMode="External"/><Relationship Id="rId2937" Type="http://schemas.openxmlformats.org/officeDocument/2006/relationships/hyperlink" Target="https://www.daloopa.com/src/767961" TargetMode="External"/><Relationship Id="rId15351" Type="http://schemas.openxmlformats.org/officeDocument/2006/relationships/hyperlink" Target="https://www.daloopa.com/src/38434254" TargetMode="External"/><Relationship Id="rId16402" Type="http://schemas.openxmlformats.org/officeDocument/2006/relationships/hyperlink" Target="https://www.daloopa.com/src/87524407" TargetMode="External"/><Relationship Id="rId19972" Type="http://schemas.openxmlformats.org/officeDocument/2006/relationships/hyperlink" Target="https://www.daloopa.com/src/155380912" TargetMode="External"/><Relationship Id="rId909" Type="http://schemas.openxmlformats.org/officeDocument/2006/relationships/hyperlink" Target="https://www.daloopa.com/document/23465099" TargetMode="External"/><Relationship Id="rId1539" Type="http://schemas.openxmlformats.org/officeDocument/2006/relationships/hyperlink" Target="https://www.daloopa.com/src/67053340" TargetMode="External"/><Relationship Id="rId5410" Type="http://schemas.openxmlformats.org/officeDocument/2006/relationships/hyperlink" Target="https://www.daloopa.com/src/815297" TargetMode="External"/><Relationship Id="rId8980" Type="http://schemas.openxmlformats.org/officeDocument/2006/relationships/hyperlink" Target="https://www.daloopa.com/src/752077" TargetMode="External"/><Relationship Id="rId11961" Type="http://schemas.openxmlformats.org/officeDocument/2006/relationships/hyperlink" Target="https://www.daloopa.com/src/19673536" TargetMode="External"/><Relationship Id="rId15004" Type="http://schemas.openxmlformats.org/officeDocument/2006/relationships/hyperlink" Target="https://www.daloopa.com/src/38424699" TargetMode="External"/><Relationship Id="rId18574" Type="http://schemas.openxmlformats.org/officeDocument/2006/relationships/hyperlink" Target="https://www.daloopa.com/src/114296538" TargetMode="External"/><Relationship Id="rId19625" Type="http://schemas.openxmlformats.org/officeDocument/2006/relationships/hyperlink" Target="https://www.daloopa.com/src/145409575" TargetMode="External"/><Relationship Id="rId4012" Type="http://schemas.openxmlformats.org/officeDocument/2006/relationships/hyperlink" Target="https://www.daloopa.com/src/810791" TargetMode="External"/><Relationship Id="rId7582" Type="http://schemas.openxmlformats.org/officeDocument/2006/relationships/hyperlink" Target="https://www.daloopa.com/src/753952" TargetMode="External"/><Relationship Id="rId8633" Type="http://schemas.openxmlformats.org/officeDocument/2006/relationships/hyperlink" Target="https://www.daloopa.com/src/767728" TargetMode="External"/><Relationship Id="rId10563" Type="http://schemas.openxmlformats.org/officeDocument/2006/relationships/hyperlink" Target="https://www.daloopa.com/src/38433541" TargetMode="External"/><Relationship Id="rId11614" Type="http://schemas.openxmlformats.org/officeDocument/2006/relationships/hyperlink" Target="https://www.daloopa.com/src/814994" TargetMode="External"/><Relationship Id="rId17176" Type="http://schemas.openxmlformats.org/officeDocument/2006/relationships/hyperlink" Target="https://www.daloopa.com/src/102513225" TargetMode="External"/><Relationship Id="rId18227" Type="http://schemas.openxmlformats.org/officeDocument/2006/relationships/hyperlink" Target="https://www.daloopa.com/src/87423348" TargetMode="External"/><Relationship Id="rId6184" Type="http://schemas.openxmlformats.org/officeDocument/2006/relationships/hyperlink" Target="https://www.daloopa.com/src/38156978" TargetMode="External"/><Relationship Id="rId7235" Type="http://schemas.openxmlformats.org/officeDocument/2006/relationships/hyperlink" Target="https://www.daloopa.com/src/1096694" TargetMode="External"/><Relationship Id="rId10216" Type="http://schemas.openxmlformats.org/officeDocument/2006/relationships/hyperlink" Target="https://www.daloopa.com/document/23465099" TargetMode="External"/><Relationship Id="rId2794" Type="http://schemas.openxmlformats.org/officeDocument/2006/relationships/hyperlink" Target="https://www.daloopa.com/src/767122" TargetMode="External"/><Relationship Id="rId3845" Type="http://schemas.openxmlformats.org/officeDocument/2006/relationships/hyperlink" Target="https://www.daloopa.com/src/20995294" TargetMode="External"/><Relationship Id="rId12388" Type="http://schemas.openxmlformats.org/officeDocument/2006/relationships/hyperlink" Target="https://marketplace.daloopa.com/text-fundamental?id=19679121&amp;value=-652&amp;id=19679068&amp;value=-691&amp;id=19679009&amp;value=-680&amp;id=19678918&amp;value=-753&amp;id=19678758&amp;value=-784&amp;id=19678687&amp;value=-860&amp;id=19678317&amp;value=-864&amp;id=19677508&amp;value=-1520&amp;id=19677594&amp;value=-1377&amp;id=19678193&amp;value=-1259&amp;id=19677966&amp;value=-1117&amp;id=19677904&amp;value=-238&amp;id=19677842&amp;value=-90&amp;id=19677770&amp;value=-41&amp;id=19677730&amp;value=-48&amp;id=19677698&amp;value=-1056&amp;id=19676970&amp;value=-1049&amp;id=19676920&amp;value=-1063&amp;id=19676843&amp;value=-1037&amp;id=19676696&amp;value=-100&amp;id=19676378&amp;value=-53&amp;id=19676321&amp;value=-31&amp;id=19676232&amp;value=-44&amp;id=19676001&amp;value=-1371&amp;id=19675730&amp;value=-1608&amp;id=19675657&amp;value=-1636&amp;id=19675460&amp;value=-2841&amp;id=19675279&amp;value=-1307&amp;id=19675375&amp;value=-1311&amp;id=19673705&amp;value=-1154&amp;id=19673542&amp;value=-155&amp;id=19673379&amp;value=-1155&amp;id=21047396&amp;value=-1156&amp;id=32488003&amp;value=-1158&amp;id=38461949&amp;value=-1000&amp;id=46750755&amp;value=-1491&amp;id=53700574&amp;value=-2681&amp;id=58884911&amp;value=-4998&amp;id=63184435&amp;value=-4247&amp;id=67089427&amp;value=-2999&amp;" TargetMode="External"/><Relationship Id="rId13786" Type="http://schemas.openxmlformats.org/officeDocument/2006/relationships/hyperlink" Target="https://www.daloopa.com/src/65313668" TargetMode="External"/><Relationship Id="rId14837" Type="http://schemas.openxmlformats.org/officeDocument/2006/relationships/hyperlink" Target="https://www.daloopa.com/src/38430606" TargetMode="External"/><Relationship Id="rId766" Type="http://schemas.openxmlformats.org/officeDocument/2006/relationships/hyperlink" Target="https://www.daloopa.com/src/63130923" TargetMode="External"/><Relationship Id="rId1396" Type="http://schemas.openxmlformats.org/officeDocument/2006/relationships/hyperlink" Target="https://www.daloopa.com/src/765485" TargetMode="External"/><Relationship Id="rId2447" Type="http://schemas.openxmlformats.org/officeDocument/2006/relationships/hyperlink" Target="https://www.daloopa.com/src/761353" TargetMode="External"/><Relationship Id="rId13439" Type="http://schemas.openxmlformats.org/officeDocument/2006/relationships/hyperlink" Target="https://www.daloopa.com/src/65312488" TargetMode="External"/><Relationship Id="rId17310" Type="http://schemas.openxmlformats.org/officeDocument/2006/relationships/hyperlink" Target="https://www.daloopa.com/src/102561393" TargetMode="External"/><Relationship Id="rId419" Type="http://schemas.openxmlformats.org/officeDocument/2006/relationships/hyperlink" Target="https://www.daloopa.com/src/18490642" TargetMode="External"/><Relationship Id="rId1049" Type="http://schemas.openxmlformats.org/officeDocument/2006/relationships/hyperlink" Target="https://www.daloopa.com/src/18435852" TargetMode="External"/><Relationship Id="rId13920" Type="http://schemas.openxmlformats.org/officeDocument/2006/relationships/hyperlink" Target="https://www.daloopa.com/src/67093542" TargetMode="External"/><Relationship Id="rId19482" Type="http://schemas.openxmlformats.org/officeDocument/2006/relationships/hyperlink" Target="https://www.daloopa.com/src/145278857" TargetMode="External"/><Relationship Id="rId7092" Type="http://schemas.openxmlformats.org/officeDocument/2006/relationships/hyperlink" Target="https://www.daloopa.com/src/53638842" TargetMode="External"/><Relationship Id="rId8143" Type="http://schemas.openxmlformats.org/officeDocument/2006/relationships/hyperlink" Target="https://www.daloopa.com/src/800233" TargetMode="External"/><Relationship Id="rId8490" Type="http://schemas.openxmlformats.org/officeDocument/2006/relationships/hyperlink" Target="https://www.daloopa.com/src/800272" TargetMode="External"/><Relationship Id="rId9541" Type="http://schemas.openxmlformats.org/officeDocument/2006/relationships/hyperlink" Target="https://www.daloopa.com/src/751414" TargetMode="External"/><Relationship Id="rId11471" Type="http://schemas.openxmlformats.org/officeDocument/2006/relationships/hyperlink" Target="https://www.daloopa.com/src/815025" TargetMode="External"/><Relationship Id="rId12522" Type="http://schemas.openxmlformats.org/officeDocument/2006/relationships/hyperlink" Target="https://marketplace.daloopa.com/text-fundamental?id=19689118&amp;value=284&amp;id=19688172&amp;value=436&amp;id=46750808&amp;value=585&amp;id=67089466&amp;value=-228&amp;" TargetMode="External"/><Relationship Id="rId18084" Type="http://schemas.openxmlformats.org/officeDocument/2006/relationships/hyperlink" Target="https://www.daloopa.com/src/114287507" TargetMode="External"/><Relationship Id="rId19135" Type="http://schemas.openxmlformats.org/officeDocument/2006/relationships/hyperlink" Target="https://www.daloopa.com/src/136732958" TargetMode="External"/><Relationship Id="rId900" Type="http://schemas.openxmlformats.org/officeDocument/2006/relationships/hyperlink" Target="https://www.daloopa.com/src/67095203" TargetMode="External"/><Relationship Id="rId1530" Type="http://schemas.openxmlformats.org/officeDocument/2006/relationships/hyperlink" Target="https://www.daloopa.com/src/63130148" TargetMode="External"/><Relationship Id="rId10073" Type="http://schemas.openxmlformats.org/officeDocument/2006/relationships/hyperlink" Target="https://www.daloopa.com/src/752130" TargetMode="External"/><Relationship Id="rId11124" Type="http://schemas.openxmlformats.org/officeDocument/2006/relationships/hyperlink" Target="https://www.daloopa.com/src/814985" TargetMode="External"/><Relationship Id="rId14694" Type="http://schemas.openxmlformats.org/officeDocument/2006/relationships/hyperlink" Target="https://www.daloopa.com/src/38422652" TargetMode="External"/><Relationship Id="rId15745" Type="http://schemas.openxmlformats.org/officeDocument/2006/relationships/hyperlink" Target="https://www.daloopa.com/src/78961624" TargetMode="External"/><Relationship Id="rId4753" Type="http://schemas.openxmlformats.org/officeDocument/2006/relationships/hyperlink" Target="https://www.daloopa.com/src/768229" TargetMode="External"/><Relationship Id="rId5804" Type="http://schemas.openxmlformats.org/officeDocument/2006/relationships/hyperlink" Target="https://www.daloopa.com/src/2623044" TargetMode="External"/><Relationship Id="rId13296" Type="http://schemas.openxmlformats.org/officeDocument/2006/relationships/hyperlink" Target="https://www.daloopa.com/src/45569875" TargetMode="External"/><Relationship Id="rId14347" Type="http://schemas.openxmlformats.org/officeDocument/2006/relationships/hyperlink" Target="https://www.daloopa.com/src/19628270" TargetMode="External"/><Relationship Id="rId3355" Type="http://schemas.openxmlformats.org/officeDocument/2006/relationships/hyperlink" Target="https://www.daloopa.com/src/10334542" TargetMode="External"/><Relationship Id="rId4406" Type="http://schemas.openxmlformats.org/officeDocument/2006/relationships/hyperlink" Target="https://www.daloopa.com/src/810895" TargetMode="External"/><Relationship Id="rId7976" Type="http://schemas.openxmlformats.org/officeDocument/2006/relationships/hyperlink" Target="https://www.daloopa.com/src/753788" TargetMode="External"/><Relationship Id="rId18968" Type="http://schemas.openxmlformats.org/officeDocument/2006/relationships/hyperlink" Target="https://www.daloopa.com/src/136740191" TargetMode="External"/><Relationship Id="rId276" Type="http://schemas.openxmlformats.org/officeDocument/2006/relationships/hyperlink" Target="https://www.daloopa.com/src/14719038" TargetMode="External"/><Relationship Id="rId3008" Type="http://schemas.openxmlformats.org/officeDocument/2006/relationships/hyperlink" Target="https://marketplace.daloopa.com/text-fundamental?id=768422&amp;value=48&amp;id=768295&amp;value=48&amp;id=768126&amp;value=51&amp;id=767965&amp;value=64&amp;id=45569656&amp;value=211&amp;id=802832&amp;value=53&amp;id=767615&amp;value=50&amp;id=767258&amp;value=42&amp;id=767116&amp;value=66&amp;id=45569657&amp;value=211&amp;id=766755&amp;value=47&amp;id=766596&amp;value=46&amp;id=766286&amp;value=46&amp;id=765991&amp;value=58&amp;id=45569658&amp;value=197&amp;id=765846&amp;value=52&amp;id=765648&amp;value=57&amp;id=765636&amp;value=62&amp;id=765476&amp;value=74&amp;id=45569659&amp;value=245&amp;" TargetMode="External"/><Relationship Id="rId6578" Type="http://schemas.openxmlformats.org/officeDocument/2006/relationships/hyperlink" Target="https://www.daloopa.com/src/800763" TargetMode="External"/><Relationship Id="rId7629" Type="http://schemas.openxmlformats.org/officeDocument/2006/relationships/hyperlink" Target="https://www.daloopa.com/src/749809" TargetMode="External"/><Relationship Id="rId10957" Type="http://schemas.openxmlformats.org/officeDocument/2006/relationships/hyperlink" Target="https://www.daloopa.com/src/4744500" TargetMode="External"/><Relationship Id="rId9051" Type="http://schemas.openxmlformats.org/officeDocument/2006/relationships/hyperlink" Target="https://www.daloopa.com/src/14719098" TargetMode="External"/><Relationship Id="rId13430" Type="http://schemas.openxmlformats.org/officeDocument/2006/relationships/hyperlink" Target="https://www.daloopa.com/src/65312619" TargetMode="External"/><Relationship Id="rId1040" Type="http://schemas.openxmlformats.org/officeDocument/2006/relationships/hyperlink" Target="https://www.daloopa.com/src/38461568" TargetMode="External"/><Relationship Id="rId12032" Type="http://schemas.openxmlformats.org/officeDocument/2006/relationships/hyperlink" Target="https://www.daloopa.com/src/19678920" TargetMode="External"/><Relationship Id="rId16653" Type="http://schemas.openxmlformats.org/officeDocument/2006/relationships/hyperlink" Target="https://www.daloopa.com/src/87505636" TargetMode="External"/><Relationship Id="rId17704" Type="http://schemas.openxmlformats.org/officeDocument/2006/relationships/hyperlink" Target="https://www.daloopa.com/src/107919000" TargetMode="External"/><Relationship Id="rId410" Type="http://schemas.openxmlformats.org/officeDocument/2006/relationships/hyperlink" Target="https://www.daloopa.com/src/66063989" TargetMode="External"/><Relationship Id="rId5661" Type="http://schemas.openxmlformats.org/officeDocument/2006/relationships/hyperlink" Target="https://www.daloopa.com/src/67088036" TargetMode="External"/><Relationship Id="rId6712" Type="http://schemas.openxmlformats.org/officeDocument/2006/relationships/hyperlink" Target="https://www.daloopa.com/src/801146" TargetMode="External"/><Relationship Id="rId15255" Type="http://schemas.openxmlformats.org/officeDocument/2006/relationships/hyperlink" Target="https://www.daloopa.com/src/38431820" TargetMode="External"/><Relationship Id="rId16306" Type="http://schemas.openxmlformats.org/officeDocument/2006/relationships/hyperlink" Target="https://www.daloopa.com/src/82364390" TargetMode="External"/><Relationship Id="rId19876" Type="http://schemas.openxmlformats.org/officeDocument/2006/relationships/hyperlink" Target="https://www.daloopa.com/src/155506719" TargetMode="External"/><Relationship Id="rId4263" Type="http://schemas.openxmlformats.org/officeDocument/2006/relationships/hyperlink" Target="https://www.daloopa.com/src/762223" TargetMode="External"/><Relationship Id="rId5314" Type="http://schemas.openxmlformats.org/officeDocument/2006/relationships/hyperlink" Target="https://www.daloopa.com/src/815325" TargetMode="External"/><Relationship Id="rId8884" Type="http://schemas.openxmlformats.org/officeDocument/2006/relationships/hyperlink" Target="https://www.daloopa.com/src/20995926" TargetMode="External"/><Relationship Id="rId9935" Type="http://schemas.openxmlformats.org/officeDocument/2006/relationships/hyperlink" Target="https://www.daloopa.com/src/750978" TargetMode="External"/><Relationship Id="rId18478" Type="http://schemas.openxmlformats.org/officeDocument/2006/relationships/hyperlink" Target="https://www.daloopa.com/src/114146143" TargetMode="External"/><Relationship Id="rId19529" Type="http://schemas.openxmlformats.org/officeDocument/2006/relationships/hyperlink" Target="https://www.daloopa.com/src/145264372" TargetMode="External"/><Relationship Id="rId1924" Type="http://schemas.openxmlformats.org/officeDocument/2006/relationships/hyperlink" Target="https://www.daloopa.com/src/795094" TargetMode="External"/><Relationship Id="rId7486" Type="http://schemas.openxmlformats.org/officeDocument/2006/relationships/hyperlink" Target="https://www.daloopa.com/src/752497" TargetMode="External"/><Relationship Id="rId8537" Type="http://schemas.openxmlformats.org/officeDocument/2006/relationships/hyperlink" Target="https://www.daloopa.com/src/802798" TargetMode="External"/><Relationship Id="rId10467" Type="http://schemas.openxmlformats.org/officeDocument/2006/relationships/hyperlink" Target="https://www.daloopa.com/src/46751364" TargetMode="External"/><Relationship Id="rId11865" Type="http://schemas.openxmlformats.org/officeDocument/2006/relationships/hyperlink" Target="https://www.daloopa.com/src/38460933" TargetMode="External"/><Relationship Id="rId12916" Type="http://schemas.openxmlformats.org/officeDocument/2006/relationships/hyperlink" Target="https://www.daloopa.com/src/38440450" TargetMode="External"/><Relationship Id="rId6088" Type="http://schemas.openxmlformats.org/officeDocument/2006/relationships/hyperlink" Target="https://www.daloopa.com/document/23463551" TargetMode="External"/><Relationship Id="rId7139" Type="http://schemas.openxmlformats.org/officeDocument/2006/relationships/hyperlink" Target="https://www.daloopa.com/src/14719072" TargetMode="External"/><Relationship Id="rId11518" Type="http://schemas.openxmlformats.org/officeDocument/2006/relationships/hyperlink" Target="https://www.daloopa.com/src/814956" TargetMode="External"/><Relationship Id="rId2698" Type="http://schemas.openxmlformats.org/officeDocument/2006/relationships/hyperlink" Target="https://www.daloopa.com/src/20177068" TargetMode="External"/><Relationship Id="rId17561" Type="http://schemas.openxmlformats.org/officeDocument/2006/relationships/hyperlink" Target="https://www.daloopa.com/src/107875658" TargetMode="External"/><Relationship Id="rId18612" Type="http://schemas.openxmlformats.org/officeDocument/2006/relationships/hyperlink" Target="https://www.daloopa.com/src/70972584" TargetMode="External"/><Relationship Id="rId3749" Type="http://schemas.openxmlformats.org/officeDocument/2006/relationships/hyperlink" Target="https://www.daloopa.com/src/14718974" TargetMode="External"/><Relationship Id="rId5171" Type="http://schemas.openxmlformats.org/officeDocument/2006/relationships/hyperlink" Target="https://www.daloopa.com/src/815427" TargetMode="External"/><Relationship Id="rId6222" Type="http://schemas.openxmlformats.org/officeDocument/2006/relationships/hyperlink" Target="https://www.daloopa.com/src/7982467" TargetMode="External"/><Relationship Id="rId7620" Type="http://schemas.openxmlformats.org/officeDocument/2006/relationships/hyperlink" Target="https://www.daloopa.com/src/46660941" TargetMode="External"/><Relationship Id="rId10601" Type="http://schemas.openxmlformats.org/officeDocument/2006/relationships/hyperlink" Target="https://www.daloopa.com/src/38433560" TargetMode="External"/><Relationship Id="rId16163" Type="http://schemas.openxmlformats.org/officeDocument/2006/relationships/hyperlink" Target="https://www.daloopa.com/src/82318250" TargetMode="External"/><Relationship Id="rId17214" Type="http://schemas.openxmlformats.org/officeDocument/2006/relationships/hyperlink" Target="https://www.daloopa.com/src/102523355" TargetMode="External"/><Relationship Id="rId9792" Type="http://schemas.openxmlformats.org/officeDocument/2006/relationships/hyperlink" Target="https://www.daloopa.com/src/1340376" TargetMode="External"/><Relationship Id="rId12773" Type="http://schemas.openxmlformats.org/officeDocument/2006/relationships/hyperlink" Target="https://www.daloopa.com/src/38439390" TargetMode="External"/><Relationship Id="rId13824" Type="http://schemas.openxmlformats.org/officeDocument/2006/relationships/hyperlink" Target="https://marketplace.daloopa.com/text-fundamental?id=65315440&amp;value=44075&amp;id=65315432&amp;value=46649&amp;id=65315429&amp;value=49278&amp;id=65315420&amp;value=52814&amp;id=65315417&amp;value=53403&amp;id=65315408&amp;value=56389&amp;id=65374109&amp;value=63005&amp;id=65315374&amp;value=67533&amp;id=65315366&amp;value=67770&amp;id=65315359&amp;value=70953&amp;id=65315343&amp;value=78473&amp;id=65315323&amp;value=82083&amp;id=65315307&amp;value=79213&amp;id=65315304&amp;value=79023&amp;id=65315279&amp;value=81414&amp;id=67090550&amp;value=84823&amp;" TargetMode="External"/><Relationship Id="rId19386" Type="http://schemas.openxmlformats.org/officeDocument/2006/relationships/hyperlink" Target="https://www.daloopa.com/src/145272491" TargetMode="External"/><Relationship Id="rId1781" Type="http://schemas.openxmlformats.org/officeDocument/2006/relationships/hyperlink" Target="https://www.daloopa.com/src/795091" TargetMode="External"/><Relationship Id="rId2832" Type="http://schemas.openxmlformats.org/officeDocument/2006/relationships/hyperlink" Target="https://www.daloopa.com/src/810515" TargetMode="External"/><Relationship Id="rId8394" Type="http://schemas.openxmlformats.org/officeDocument/2006/relationships/hyperlink" Target="https://www.daloopa.com/src/32451169" TargetMode="External"/><Relationship Id="rId9445" Type="http://schemas.openxmlformats.org/officeDocument/2006/relationships/hyperlink" Target="https://www.daloopa.com/src/749379" TargetMode="External"/><Relationship Id="rId11375" Type="http://schemas.openxmlformats.org/officeDocument/2006/relationships/hyperlink" Target="https://www.daloopa.com/src/815182" TargetMode="External"/><Relationship Id="rId12426" Type="http://schemas.openxmlformats.org/officeDocument/2006/relationships/hyperlink" Target="https://www.daloopa.com/src/53700574" TargetMode="External"/><Relationship Id="rId19039" Type="http://schemas.openxmlformats.org/officeDocument/2006/relationships/hyperlink" Target="https://www.daloopa.com/src/136730227" TargetMode="External"/><Relationship Id="rId804" Type="http://schemas.openxmlformats.org/officeDocument/2006/relationships/hyperlink" Target="https://www.daloopa.com/src/67054487" TargetMode="External"/><Relationship Id="rId1434" Type="http://schemas.openxmlformats.org/officeDocument/2006/relationships/hyperlink" Target="https://www.daloopa.com/document/204883" TargetMode="External"/><Relationship Id="rId8047" Type="http://schemas.openxmlformats.org/officeDocument/2006/relationships/hyperlink" Target="https://www.daloopa.com/src/749039" TargetMode="External"/><Relationship Id="rId11028" Type="http://schemas.openxmlformats.org/officeDocument/2006/relationships/hyperlink" Target="https://www.daloopa.com/src/63129313" TargetMode="External"/><Relationship Id="rId14598" Type="http://schemas.openxmlformats.org/officeDocument/2006/relationships/hyperlink" Target="https://www.daloopa.com/src/38422507" TargetMode="External"/><Relationship Id="rId15996" Type="http://schemas.openxmlformats.org/officeDocument/2006/relationships/hyperlink" Target="https://www.daloopa.com/src/78962221" TargetMode="External"/><Relationship Id="rId4657" Type="http://schemas.openxmlformats.org/officeDocument/2006/relationships/hyperlink" Target="https://www.daloopa.com/src/768390" TargetMode="External"/><Relationship Id="rId5708" Type="http://schemas.openxmlformats.org/officeDocument/2006/relationships/hyperlink" Target="https://www.daloopa.com/src/19659426" TargetMode="External"/><Relationship Id="rId15649" Type="http://schemas.openxmlformats.org/officeDocument/2006/relationships/hyperlink" Target="https://www.daloopa.com/src/72287049" TargetMode="External"/><Relationship Id="rId17071" Type="http://schemas.openxmlformats.org/officeDocument/2006/relationships/hyperlink" Target="https://www.daloopa.com/src/95202509" TargetMode="External"/><Relationship Id="rId18122" Type="http://schemas.openxmlformats.org/officeDocument/2006/relationships/hyperlink" Target="https://www.daloopa.com/src/114279606" TargetMode="External"/><Relationship Id="rId19520" Type="http://schemas.openxmlformats.org/officeDocument/2006/relationships/hyperlink" Target="https://www.daloopa.com/src/145264502" TargetMode="External"/><Relationship Id="rId3259" Type="http://schemas.openxmlformats.org/officeDocument/2006/relationships/hyperlink" Target="https://www.daloopa.com/src/768081" TargetMode="External"/><Relationship Id="rId7130" Type="http://schemas.openxmlformats.org/officeDocument/2006/relationships/hyperlink" Target="https://www.daloopa.com/src/1096685" TargetMode="External"/><Relationship Id="rId20069" Type="http://schemas.openxmlformats.org/officeDocument/2006/relationships/hyperlink" Target="https://www.daloopa.com/src/155405744" TargetMode="External"/><Relationship Id="rId10111" Type="http://schemas.openxmlformats.org/officeDocument/2006/relationships/hyperlink" Target="https://marketplace.daloopa.com/text-fundamental?id=754277&amp;value=8084&amp;id=754107&amp;value=4481&amp;id=754014&amp;value=3704&amp;id=753857&amp;value=3872&amp;id=38167255&amp;value=8084&amp;id=774110&amp;value=8658&amp;id=753544&amp;value=5074&amp;id=753405&amp;value=5057&amp;id=753168&amp;value=5258&amp;id=38167169&amp;value=8658&amp;id=752986&amp;value=14557&amp;id=752786&amp;value=10237&amp;id=752602&amp;value=10269&amp;id=752440&amp;value=10709&amp;id=38167123&amp;value=14557&amp;id=752129&amp;value=15890&amp;id=751746&amp;value=12470&amp;id=751467&amp;value=12521&amp;id=794085&amp;value=13656&amp;id=38167030&amp;value=15890&amp;id=750583&amp;value=19334&amp;id=750440&amp;value=15440&amp;id=750271&amp;value=13203&amp;id=749974&amp;value=12767&amp;id=38166988&amp;value=19334&amp;id=749704&amp;value=21856&amp;id=749411&amp;value=17616&amp;id=749115&amp;value=20536&amp;id=748882&amp;value=21032&amp;id=38166894&amp;value=21856&amp;id=748649&amp;value=32173&amp;id=748395&amp;value=23507&amp;id=1340389&amp;value=22965&amp;id=2623441&amp;value=23554&amp;id=38166692&amp;value=32173&amp;id=4744491&amp;value=36410&amp;id=7982004&amp;value=27505&amp;id=10333825&amp;value=37842&amp;id=14719143&amp;value=30202&amp;id=14719147&amp;value=36410&amp;id=20996199&amp;value=42377&amp;id=32452195&amp;value=34155&amp;id=38383894&amp;value=40667&amp;id=46661152&amp;value=30177&amp;id=46664807&amp;value=42377&amp;id=53638109&amp;value=36477&amp;id=58837876&amp;value=36599&amp;id=63129069&amp;value=37700&amp;id=67051964&amp;value=35178&amp;id=67051981&amp;value=36477&amp;" TargetMode="External"/><Relationship Id="rId13681" Type="http://schemas.openxmlformats.org/officeDocument/2006/relationships/hyperlink" Target="https://www.daloopa.com/src/65313418" TargetMode="External"/><Relationship Id="rId14732" Type="http://schemas.openxmlformats.org/officeDocument/2006/relationships/hyperlink" Target="https://www.daloopa.com/src/38402747" TargetMode="External"/><Relationship Id="rId3740" Type="http://schemas.openxmlformats.org/officeDocument/2006/relationships/hyperlink" Target="https://www.daloopa.com/src/762430" TargetMode="External"/><Relationship Id="rId12283" Type="http://schemas.openxmlformats.org/officeDocument/2006/relationships/hyperlink" Target="https://www.daloopa.com/src/19675449" TargetMode="External"/><Relationship Id="rId13334" Type="http://schemas.openxmlformats.org/officeDocument/2006/relationships/hyperlink" Target="https://www.daloopa.com/src/67089747" TargetMode="External"/><Relationship Id="rId17955" Type="http://schemas.openxmlformats.org/officeDocument/2006/relationships/hyperlink" Target="https://www.daloopa.com/src/114161103" TargetMode="External"/><Relationship Id="rId661" Type="http://schemas.openxmlformats.org/officeDocument/2006/relationships/hyperlink" Target="https://www.daloopa.com/src/38207832" TargetMode="External"/><Relationship Id="rId1291" Type="http://schemas.openxmlformats.org/officeDocument/2006/relationships/hyperlink" Target="https://www.daloopa.com/src/765719" TargetMode="External"/><Relationship Id="rId2342" Type="http://schemas.openxmlformats.org/officeDocument/2006/relationships/hyperlink" Target="https://www.daloopa.com/src/764773" TargetMode="External"/><Relationship Id="rId6963" Type="http://schemas.openxmlformats.org/officeDocument/2006/relationships/hyperlink" Target="https://www.daloopa.com/src/38159230" TargetMode="External"/><Relationship Id="rId16557" Type="http://schemas.openxmlformats.org/officeDocument/2006/relationships/hyperlink" Target="https://www.daloopa.com/src/87385823" TargetMode="External"/><Relationship Id="rId17608" Type="http://schemas.openxmlformats.org/officeDocument/2006/relationships/hyperlink" Target="https://www.daloopa.com/src/107860270" TargetMode="External"/><Relationship Id="rId314" Type="http://schemas.openxmlformats.org/officeDocument/2006/relationships/hyperlink" Target="https://www.daloopa.com/src/803214" TargetMode="External"/><Relationship Id="rId5565" Type="http://schemas.openxmlformats.org/officeDocument/2006/relationships/hyperlink" Target="https://www.daloopa.com/src/1033665" TargetMode="External"/><Relationship Id="rId6616" Type="http://schemas.openxmlformats.org/officeDocument/2006/relationships/hyperlink" Target="https://www.daloopa.com/src/801050" TargetMode="External"/><Relationship Id="rId15159" Type="http://schemas.openxmlformats.org/officeDocument/2006/relationships/hyperlink" Target="https://www.daloopa.com/src/38429666" TargetMode="External"/><Relationship Id="rId19030" Type="http://schemas.openxmlformats.org/officeDocument/2006/relationships/hyperlink" Target="https://www.daloopa.com/src/136727103" TargetMode="External"/><Relationship Id="rId4167" Type="http://schemas.openxmlformats.org/officeDocument/2006/relationships/hyperlink" Target="https://www.daloopa.com/src/762448" TargetMode="External"/><Relationship Id="rId5218" Type="http://schemas.openxmlformats.org/officeDocument/2006/relationships/hyperlink" Target="https://www.daloopa.com/src/815353" TargetMode="External"/><Relationship Id="rId8788" Type="http://schemas.openxmlformats.org/officeDocument/2006/relationships/hyperlink" Target="https://www.daloopa.com/src/38162525" TargetMode="External"/><Relationship Id="rId9839" Type="http://schemas.openxmlformats.org/officeDocument/2006/relationships/hyperlink" Target="https://www.daloopa.com/src/10333778" TargetMode="External"/><Relationship Id="rId11769" Type="http://schemas.openxmlformats.org/officeDocument/2006/relationships/hyperlink" Target="https://marketplace.daloopa.com/text-fundamental?id=1020396&amp;value=455242694&amp;id=1020395&amp;value=456883519&amp;id=1020390&amp;value=457733620&amp;id=1020385&amp;value=459264535&amp;id=1020356&amp;value=460167404&amp;id=1020355&amp;value=462036113&amp;id=1020354&amp;value=463006452&amp;id=1020348&amp;value=464383939&amp;id=1020347&amp;value=465680957&amp;id=1020346&amp;value=467710218&amp;id=1020345&amp;value=468762005&amp;id=1020330&amp;value=470842035&amp;id=1020329&amp;value=471827960&amp;id=1020328&amp;value=474073542&amp;id=1020327&amp;value=475166527&amp;id=1020326&amp;value=477170618&amp;id=1020325&amp;value=477975499&amp;id=1020319&amp;value=480379517&amp;id=1020318&amp;value=481872175&amp;id=1020317&amp;value=484107183&amp;id=1020316&amp;value=485226904&amp;id=1020290&amp;value=487741189&amp;id=1020284&amp;value=488968628&amp;id=1020275&amp;value=491202890&amp;id=1020268&amp;value=492331776&amp;id=1020267&amp;value=494656015&amp;id=1340731&amp;value=495797220&amp;id=2750733&amp;value=497810444&amp;id=4797932&amp;value=498776032&amp;id=7982491&amp;value=500889651&amp;id=10353438&amp;value=501751183&amp;id=14822065&amp;value=503564743&amp;id=21046909&amp;value=504323736&amp;id=32486922&amp;value=506440520&amp;id=38461239&amp;value=507147620&amp;id=46749492&amp;value=508844410&amp;id=53700321&amp;value=508720481&amp;id=58884358&amp;value=10187554818&amp;id=63184546&amp;value=10201654176&amp;id=67084935&amp;value=10247259757&amp;" TargetMode="External"/><Relationship Id="rId13191" Type="http://schemas.openxmlformats.org/officeDocument/2006/relationships/hyperlink" Target="https://www.daloopa.com/src/38435162" TargetMode="External"/><Relationship Id="rId15640" Type="http://schemas.openxmlformats.org/officeDocument/2006/relationships/hyperlink" Target="https://www.daloopa.com/src/72286995" TargetMode="External"/><Relationship Id="rId1828" Type="http://schemas.openxmlformats.org/officeDocument/2006/relationships/hyperlink" Target="https://www.daloopa.com/src/794928" TargetMode="External"/><Relationship Id="rId3250" Type="http://schemas.openxmlformats.org/officeDocument/2006/relationships/hyperlink" Target="https://www.daloopa.com/src/46661971" TargetMode="External"/><Relationship Id="rId14242" Type="http://schemas.openxmlformats.org/officeDocument/2006/relationships/hyperlink" Target="https://www.daloopa.com/src/19606319" TargetMode="External"/><Relationship Id="rId18863" Type="http://schemas.openxmlformats.org/officeDocument/2006/relationships/hyperlink" Target="https://www.daloopa.com/src/125277079" TargetMode="External"/><Relationship Id="rId19914" Type="http://schemas.openxmlformats.org/officeDocument/2006/relationships/hyperlink" Target="https://www.daloopa.com/src/155405812" TargetMode="External"/><Relationship Id="rId20060" Type="http://schemas.openxmlformats.org/officeDocument/2006/relationships/hyperlink" Target="https://www.daloopa.com/src/155392030" TargetMode="External"/><Relationship Id="rId171" Type="http://schemas.openxmlformats.org/officeDocument/2006/relationships/hyperlink" Target="https://www.daloopa.com/src/803035" TargetMode="External"/><Relationship Id="rId4301" Type="http://schemas.openxmlformats.org/officeDocument/2006/relationships/hyperlink" Target="https://www.daloopa.com/src/7982362" TargetMode="External"/><Relationship Id="rId7871" Type="http://schemas.openxmlformats.org/officeDocument/2006/relationships/hyperlink" Target="https://www.daloopa.com/document/23463551" TargetMode="External"/><Relationship Id="rId8922" Type="http://schemas.openxmlformats.org/officeDocument/2006/relationships/hyperlink" Target="https://www.daloopa.com/src/750207" TargetMode="External"/><Relationship Id="rId10852" Type="http://schemas.openxmlformats.org/officeDocument/2006/relationships/hyperlink" Target="https://www.daloopa.com/src/14719086" TargetMode="External"/><Relationship Id="rId11903" Type="http://schemas.openxmlformats.org/officeDocument/2006/relationships/hyperlink" Target="https://www.daloopa.com/src/18444408" TargetMode="External"/><Relationship Id="rId17465" Type="http://schemas.openxmlformats.org/officeDocument/2006/relationships/hyperlink" Target="https://www.daloopa.com/src/107923936" TargetMode="External"/><Relationship Id="rId18516" Type="http://schemas.openxmlformats.org/officeDocument/2006/relationships/hyperlink" Target="https://www.daloopa.com/src/114175054" TargetMode="External"/><Relationship Id="rId6473" Type="http://schemas.openxmlformats.org/officeDocument/2006/relationships/hyperlink" Target="https://www.daloopa.com/src/800782" TargetMode="External"/><Relationship Id="rId7524" Type="http://schemas.openxmlformats.org/officeDocument/2006/relationships/hyperlink" Target="https://www.daloopa.com/src/46660943" TargetMode="External"/><Relationship Id="rId10505" Type="http://schemas.openxmlformats.org/officeDocument/2006/relationships/hyperlink" Target="https://www.daloopa.com/src/38974307" TargetMode="External"/><Relationship Id="rId16067" Type="http://schemas.openxmlformats.org/officeDocument/2006/relationships/hyperlink" Target="https://www.daloopa.com/src/82363374" TargetMode="External"/><Relationship Id="rId17118" Type="http://schemas.openxmlformats.org/officeDocument/2006/relationships/hyperlink" Target="https://www.daloopa.com/src/102514746" TargetMode="External"/><Relationship Id="rId5075" Type="http://schemas.openxmlformats.org/officeDocument/2006/relationships/hyperlink" Target="https://www.daloopa.com/src/815618" TargetMode="External"/><Relationship Id="rId6126" Type="http://schemas.openxmlformats.org/officeDocument/2006/relationships/hyperlink" Target="https://www.daloopa.com/src/58837657" TargetMode="External"/><Relationship Id="rId9696" Type="http://schemas.openxmlformats.org/officeDocument/2006/relationships/hyperlink" Target="https://www.daloopa.com/src/53638026" TargetMode="External"/><Relationship Id="rId12677" Type="http://schemas.openxmlformats.org/officeDocument/2006/relationships/hyperlink" Target="https://www.daloopa.com/src/67089575" TargetMode="External"/><Relationship Id="rId1685" Type="http://schemas.openxmlformats.org/officeDocument/2006/relationships/hyperlink" Target="https://www.daloopa.com/src/38171348" TargetMode="External"/><Relationship Id="rId2736" Type="http://schemas.openxmlformats.org/officeDocument/2006/relationships/hyperlink" Target="https://www.daloopa.com/src/767119" TargetMode="External"/><Relationship Id="rId8298" Type="http://schemas.openxmlformats.org/officeDocument/2006/relationships/hyperlink" Target="https://www.daloopa.com/src/800425" TargetMode="External"/><Relationship Id="rId9349" Type="http://schemas.openxmlformats.org/officeDocument/2006/relationships/hyperlink" Target="https://www.daloopa.com/src/774104" TargetMode="External"/><Relationship Id="rId11279" Type="http://schemas.openxmlformats.org/officeDocument/2006/relationships/hyperlink" Target="https://marketplace.daloopa.com/text-fundamental?id=814891&amp;value=266&amp;id=814905&amp;value=211&amp;id=1266719&amp;value=129&amp;id=2623974&amp;value=27&amp;id=4744744&amp;value=43&amp;id=7982529&amp;value=56&amp;id=10335405&amp;value=68&amp;id=14719043&amp;value=53&amp;id=20995573&amp;value=103&amp;id=32451640&amp;value=116&amp;id=38385291&amp;value=124&amp;id=46662245&amp;value=162&amp;id=53638748&amp;value=174&amp;id=58838393&amp;value=205&amp;id=63130679&amp;value=233&amp;id=67048228&amp;value=248&amp;" TargetMode="External"/><Relationship Id="rId13728" Type="http://schemas.openxmlformats.org/officeDocument/2006/relationships/hyperlink" Target="https://www.daloopa.com/src/65313695" TargetMode="External"/><Relationship Id="rId15150" Type="http://schemas.openxmlformats.org/officeDocument/2006/relationships/hyperlink" Target="https://www.daloopa.com/src/38430222" TargetMode="External"/><Relationship Id="rId16201" Type="http://schemas.openxmlformats.org/officeDocument/2006/relationships/hyperlink" Target="https://www.daloopa.com/src/82320085" TargetMode="External"/><Relationship Id="rId708" Type="http://schemas.openxmlformats.org/officeDocument/2006/relationships/hyperlink" Target="https://www.daloopa.com/src/763742" TargetMode="External"/><Relationship Id="rId1338" Type="http://schemas.openxmlformats.org/officeDocument/2006/relationships/hyperlink" Target="https://www.daloopa.com/src/766907" TargetMode="External"/><Relationship Id="rId19771" Type="http://schemas.openxmlformats.org/officeDocument/2006/relationships/hyperlink" Target="https://www.daloopa.com/src/155380663" TargetMode="External"/><Relationship Id="rId5959" Type="http://schemas.openxmlformats.org/officeDocument/2006/relationships/hyperlink" Target="https://www.daloopa.com/src/1340306" TargetMode="External"/><Relationship Id="rId7381" Type="http://schemas.openxmlformats.org/officeDocument/2006/relationships/hyperlink" Target="https://www.daloopa.com/src/752685" TargetMode="External"/><Relationship Id="rId8432" Type="http://schemas.openxmlformats.org/officeDocument/2006/relationships/hyperlink" Target="https://www.daloopa.com/src/800319" TargetMode="External"/><Relationship Id="rId9830" Type="http://schemas.openxmlformats.org/officeDocument/2006/relationships/hyperlink" Target="https://www.daloopa.com/src/749684" TargetMode="External"/><Relationship Id="rId11760" Type="http://schemas.openxmlformats.org/officeDocument/2006/relationships/hyperlink" Target="https://www.daloopa.com/src/1034019" TargetMode="External"/><Relationship Id="rId12811" Type="http://schemas.openxmlformats.org/officeDocument/2006/relationships/hyperlink" Target="https://www.daloopa.com/src/46751634" TargetMode="External"/><Relationship Id="rId18373" Type="http://schemas.openxmlformats.org/officeDocument/2006/relationships/hyperlink" Target="https://www.daloopa.com/src/87393823" TargetMode="External"/><Relationship Id="rId19424" Type="http://schemas.openxmlformats.org/officeDocument/2006/relationships/hyperlink" Target="https://www.daloopa.com/src/145263921" TargetMode="External"/><Relationship Id="rId44" Type="http://schemas.openxmlformats.org/officeDocument/2006/relationships/hyperlink" Target="https://www.daloopa.com/document/205008" TargetMode="External"/><Relationship Id="rId7034" Type="http://schemas.openxmlformats.org/officeDocument/2006/relationships/hyperlink" Target="https://www.daloopa.com/src/10335549" TargetMode="External"/><Relationship Id="rId10362" Type="http://schemas.openxmlformats.org/officeDocument/2006/relationships/hyperlink" Target="https://www.daloopa.com/src/38432668" TargetMode="External"/><Relationship Id="rId11413" Type="http://schemas.openxmlformats.org/officeDocument/2006/relationships/hyperlink" Target="https://www.daloopa.com/src/815223" TargetMode="External"/><Relationship Id="rId14983" Type="http://schemas.openxmlformats.org/officeDocument/2006/relationships/hyperlink" Target="https://www.daloopa.com/src/38422929" TargetMode="External"/><Relationship Id="rId18026" Type="http://schemas.openxmlformats.org/officeDocument/2006/relationships/hyperlink" Target="https://www.daloopa.com/src/114161697" TargetMode="External"/><Relationship Id="rId3991" Type="http://schemas.openxmlformats.org/officeDocument/2006/relationships/hyperlink" Target="https://www.daloopa.com/src/768368" TargetMode="External"/><Relationship Id="rId10015" Type="http://schemas.openxmlformats.org/officeDocument/2006/relationships/hyperlink" Target="https://www.daloopa.com/src/753406" TargetMode="External"/><Relationship Id="rId13585" Type="http://schemas.openxmlformats.org/officeDocument/2006/relationships/hyperlink" Target="https://www.daloopa.com/src/66097809" TargetMode="External"/><Relationship Id="rId14636" Type="http://schemas.openxmlformats.org/officeDocument/2006/relationships/hyperlink" Target="https://www.daloopa.com/src/38402792" TargetMode="External"/><Relationship Id="rId2593" Type="http://schemas.openxmlformats.org/officeDocument/2006/relationships/hyperlink" Target="https://www.daloopa.com/src/20996044" TargetMode="External"/><Relationship Id="rId3644" Type="http://schemas.openxmlformats.org/officeDocument/2006/relationships/hyperlink" Target="https://www.daloopa.com/src/45569676" TargetMode="External"/><Relationship Id="rId12187" Type="http://schemas.openxmlformats.org/officeDocument/2006/relationships/hyperlink" Target="https://www.daloopa.com/src/19678189" TargetMode="External"/><Relationship Id="rId13238" Type="http://schemas.openxmlformats.org/officeDocument/2006/relationships/hyperlink" Target="https://www.daloopa.com/src/38436977" TargetMode="External"/><Relationship Id="rId17859" Type="http://schemas.openxmlformats.org/officeDocument/2006/relationships/hyperlink" Target="https://www.daloopa.com/src/114154890" TargetMode="External"/><Relationship Id="rId565" Type="http://schemas.openxmlformats.org/officeDocument/2006/relationships/hyperlink" Target="https://www.daloopa.com/src/762475" TargetMode="External"/><Relationship Id="rId1195" Type="http://schemas.openxmlformats.org/officeDocument/2006/relationships/hyperlink" Target="https://www.daloopa.com/src/38384180" TargetMode="External"/><Relationship Id="rId2246" Type="http://schemas.openxmlformats.org/officeDocument/2006/relationships/hyperlink" Target="https://www.daloopa.com/src/66097759" TargetMode="External"/><Relationship Id="rId6867" Type="http://schemas.openxmlformats.org/officeDocument/2006/relationships/hyperlink" Target="https://www.daloopa.com/src/801394" TargetMode="External"/><Relationship Id="rId7918" Type="http://schemas.openxmlformats.org/officeDocument/2006/relationships/hyperlink" Target="https://www.daloopa.com/src/2623295" TargetMode="External"/><Relationship Id="rId19281" Type="http://schemas.openxmlformats.org/officeDocument/2006/relationships/hyperlink" Target="https://www.daloopa.com/src/136761510" TargetMode="External"/><Relationship Id="rId218" Type="http://schemas.openxmlformats.org/officeDocument/2006/relationships/hyperlink" Target="https://www.daloopa.com/src/803004" TargetMode="External"/><Relationship Id="rId5469" Type="http://schemas.openxmlformats.org/officeDocument/2006/relationships/hyperlink" Target="https://www.daloopa.com/src/46749808" TargetMode="External"/><Relationship Id="rId9340" Type="http://schemas.openxmlformats.org/officeDocument/2006/relationships/hyperlink" Target="https://www.daloopa.com/src/38161721" TargetMode="External"/><Relationship Id="rId11270" Type="http://schemas.openxmlformats.org/officeDocument/2006/relationships/hyperlink" Target="https://www.daloopa.com/src/14719051" TargetMode="External"/><Relationship Id="rId12321" Type="http://schemas.openxmlformats.org/officeDocument/2006/relationships/hyperlink" Target="https://www.daloopa.com/src/19676231" TargetMode="External"/><Relationship Id="rId15891" Type="http://schemas.openxmlformats.org/officeDocument/2006/relationships/hyperlink" Target="https://www.daloopa.com/src/78900034" TargetMode="External"/><Relationship Id="rId16942" Type="http://schemas.openxmlformats.org/officeDocument/2006/relationships/hyperlink" Target="https://www.daloopa.com/src/95198903" TargetMode="External"/><Relationship Id="rId5950" Type="http://schemas.openxmlformats.org/officeDocument/2006/relationships/hyperlink" Target="https://www.daloopa.com/src/800868" TargetMode="External"/><Relationship Id="rId14493" Type="http://schemas.openxmlformats.org/officeDocument/2006/relationships/hyperlink" Target="https://www.daloopa.com/src/38422037" TargetMode="External"/><Relationship Id="rId15544" Type="http://schemas.openxmlformats.org/officeDocument/2006/relationships/hyperlink" Target="https://www.daloopa.com/src/72220136" TargetMode="External"/><Relationship Id="rId4552" Type="http://schemas.openxmlformats.org/officeDocument/2006/relationships/hyperlink" Target="https://www.daloopa.com/src/762462" TargetMode="External"/><Relationship Id="rId5603" Type="http://schemas.openxmlformats.org/officeDocument/2006/relationships/hyperlink" Target="https://marketplace.daloopa.com/text-fundamental?id=1033685&amp;value=4837&amp;id=1033688&amp;value=7464&amp;id=1033691&amp;value=2485&amp;id=1033696&amp;value=5132&amp;id=1033701&amp;value=13200&amp;id=1033706&amp;value=10749&amp;id=2750791&amp;value=11752&amp;id=14825200&amp;value=29889&amp;id=46749956&amp;value=37397&amp;id=67087991&amp;value=23682&amp;" TargetMode="External"/><Relationship Id="rId13095" Type="http://schemas.openxmlformats.org/officeDocument/2006/relationships/hyperlink" Target="https://marketplace.daloopa.com/text-fundamental?id=46751768&amp;value=-4019&amp;" TargetMode="External"/><Relationship Id="rId14146" Type="http://schemas.openxmlformats.org/officeDocument/2006/relationships/hyperlink" Target="https://www.daloopa.com/src/19605859" TargetMode="External"/><Relationship Id="rId18767" Type="http://schemas.openxmlformats.org/officeDocument/2006/relationships/hyperlink" Target="https://www.daloopa.com/src/125251784" TargetMode="External"/><Relationship Id="rId19818" Type="http://schemas.openxmlformats.org/officeDocument/2006/relationships/hyperlink" Target="https://www.daloopa.com/src/155380666" TargetMode="External"/><Relationship Id="rId3154" Type="http://schemas.openxmlformats.org/officeDocument/2006/relationships/hyperlink" Target="https://www.daloopa.com/src/45569720" TargetMode="External"/><Relationship Id="rId4205" Type="http://schemas.openxmlformats.org/officeDocument/2006/relationships/hyperlink" Target="https://www.daloopa.com/src/763373" TargetMode="External"/><Relationship Id="rId7775" Type="http://schemas.openxmlformats.org/officeDocument/2006/relationships/hyperlink" Target="https://www.daloopa.com/src/800005" TargetMode="External"/><Relationship Id="rId8826" Type="http://schemas.openxmlformats.org/officeDocument/2006/relationships/hyperlink" Target="https://www.daloopa.com/src/1340357" TargetMode="External"/><Relationship Id="rId10756" Type="http://schemas.openxmlformats.org/officeDocument/2006/relationships/hyperlink" Target="https://www.daloopa.com/src/38434331" TargetMode="External"/><Relationship Id="rId17369" Type="http://schemas.openxmlformats.org/officeDocument/2006/relationships/hyperlink" Target="https://www.daloopa.com/src/102619771" TargetMode="External"/><Relationship Id="rId6377" Type="http://schemas.openxmlformats.org/officeDocument/2006/relationships/hyperlink" Target="https://www.daloopa.com/src/4744386" TargetMode="External"/><Relationship Id="rId7428" Type="http://schemas.openxmlformats.org/officeDocument/2006/relationships/hyperlink" Target="https://www.daloopa.com/src/753593" TargetMode="External"/><Relationship Id="rId10409" Type="http://schemas.openxmlformats.org/officeDocument/2006/relationships/hyperlink" Target="https://www.daloopa.com/src/38429545" TargetMode="External"/><Relationship Id="rId11807" Type="http://schemas.openxmlformats.org/officeDocument/2006/relationships/hyperlink" Target="https://www.daloopa.com/src/53700321" TargetMode="External"/><Relationship Id="rId2987" Type="http://schemas.openxmlformats.org/officeDocument/2006/relationships/hyperlink" Target="https://www.daloopa.com/src/765646" TargetMode="External"/><Relationship Id="rId13979" Type="http://schemas.openxmlformats.org/officeDocument/2006/relationships/hyperlink" Target="https://www.daloopa.com/src/19606314" TargetMode="External"/><Relationship Id="rId17850" Type="http://schemas.openxmlformats.org/officeDocument/2006/relationships/hyperlink" Target="https://www.daloopa.com/src/114151862" TargetMode="External"/><Relationship Id="rId18901" Type="http://schemas.openxmlformats.org/officeDocument/2006/relationships/hyperlink" Target="https://www.daloopa.com/src/125351006" TargetMode="External"/><Relationship Id="rId959" Type="http://schemas.openxmlformats.org/officeDocument/2006/relationships/hyperlink" Target="https://www.daloopa.com/src/46758858" TargetMode="External"/><Relationship Id="rId1589" Type="http://schemas.openxmlformats.org/officeDocument/2006/relationships/hyperlink" Target="https://marketplace.daloopa.com/text-fundamental?id=765728&amp;value=112&amp;id=765492&amp;value=145&amp;id=764753&amp;value=160&amp;id=764012&amp;value=180&amp;id=38170452&amp;value=598&amp;" TargetMode="External"/><Relationship Id="rId5460" Type="http://schemas.openxmlformats.org/officeDocument/2006/relationships/hyperlink" Target="https://www.daloopa.com/document/23465099" TargetMode="External"/><Relationship Id="rId6511" Type="http://schemas.openxmlformats.org/officeDocument/2006/relationships/hyperlink" Target="https://www.daloopa.com/src/801067" TargetMode="External"/><Relationship Id="rId15054" Type="http://schemas.openxmlformats.org/officeDocument/2006/relationships/hyperlink" Target="https://www.daloopa.com/src/38424604" TargetMode="External"/><Relationship Id="rId16452" Type="http://schemas.openxmlformats.org/officeDocument/2006/relationships/hyperlink" Target="https://www.daloopa.com/src/87384970" TargetMode="External"/><Relationship Id="rId17503" Type="http://schemas.openxmlformats.org/officeDocument/2006/relationships/hyperlink" Target="https://www.daloopa.com/src/107861975" TargetMode="External"/><Relationship Id="rId4062" Type="http://schemas.openxmlformats.org/officeDocument/2006/relationships/hyperlink" Target="https://www.daloopa.com/src/14719012" TargetMode="External"/><Relationship Id="rId5113" Type="http://schemas.openxmlformats.org/officeDocument/2006/relationships/hyperlink" Target="https://marketplace.daloopa.com/text-fundamental?id=815647&amp;value=665&amp;id=815633&amp;value=637&amp;id=815619&amp;value=640&amp;id=815605&amp;value=745&amp;id=815591&amp;value=710&amp;id=815577&amp;value=617&amp;id=815563&amp;value=97&amp;id=815551&amp;value=178&amp;id=815536&amp;value=287&amp;id=815522&amp;value=765&amp;id=815510&amp;value=1715&amp;id=815498&amp;value=2233&amp;id=815484&amp;value=3049&amp;id=815473&amp;value=3871&amp;id=815456&amp;value=4040&amp;id=815441&amp;value=4186&amp;id=815426&amp;value=4120&amp;id=815411&amp;value=3462&amp;id=815396&amp;value=3234&amp;id=815381&amp;value=4106&amp;id=815366&amp;value=5028&amp;id=815351&amp;value=7384&amp;id=815336&amp;value=10762&amp;id=815321&amp;value=12421&amp;id=815306&amp;value=14914&amp;id=815291&amp;value=15014&amp;id=1340498&amp;value=14448&amp;id=2623994&amp;value=14541&amp;id=4744778&amp;value=14109&amp;id=7982517&amp;value=16868&amp;id=10335426&amp;value=19905&amp;id=14719065&amp;value=22899&amp;id=20995592&amp;value=27775&amp;id=32451678&amp;value=29634&amp;id=38385328&amp;value=28292&amp;id=46662300&amp;value=24879&amp;id=53638784&amp;value=19683&amp;id=58838421&amp;value=15298&amp;id=63130722&amp;value=12971&amp;id=67049290&amp;value=12248&amp;" TargetMode="External"/><Relationship Id="rId16105" Type="http://schemas.openxmlformats.org/officeDocument/2006/relationships/hyperlink" Target="https://www.daloopa.com/src/82319281" TargetMode="External"/><Relationship Id="rId19675" Type="http://schemas.openxmlformats.org/officeDocument/2006/relationships/hyperlink" Target="https://www.daloopa.com/src/155380629" TargetMode="External"/><Relationship Id="rId8683" Type="http://schemas.openxmlformats.org/officeDocument/2006/relationships/hyperlink" Target="https://www.daloopa.com/src/765254" TargetMode="External"/><Relationship Id="rId9734" Type="http://schemas.openxmlformats.org/officeDocument/2006/relationships/hyperlink" Target="https://www.daloopa.com/src/46661121" TargetMode="External"/><Relationship Id="rId11664" Type="http://schemas.openxmlformats.org/officeDocument/2006/relationships/hyperlink" Target="https://www.daloopa.com/src/815179" TargetMode="External"/><Relationship Id="rId12715" Type="http://schemas.openxmlformats.org/officeDocument/2006/relationships/hyperlink" Target="https://www.daloopa.com/src/46750933" TargetMode="External"/><Relationship Id="rId18277" Type="http://schemas.openxmlformats.org/officeDocument/2006/relationships/hyperlink" Target="https://www.daloopa.com/src/87510989" TargetMode="External"/><Relationship Id="rId19328" Type="http://schemas.openxmlformats.org/officeDocument/2006/relationships/hyperlink" Target="https://www.daloopa.com/src/145263986" TargetMode="External"/><Relationship Id="rId1723" Type="http://schemas.openxmlformats.org/officeDocument/2006/relationships/hyperlink" Target="https://www.daloopa.com/src/14719021" TargetMode="External"/><Relationship Id="rId7285" Type="http://schemas.openxmlformats.org/officeDocument/2006/relationships/hyperlink" Target="https://www.daloopa.com/src/38462751" TargetMode="External"/><Relationship Id="rId8336" Type="http://schemas.openxmlformats.org/officeDocument/2006/relationships/hyperlink" Target="https://www.daloopa.com/src/2623304" TargetMode="External"/><Relationship Id="rId10266" Type="http://schemas.openxmlformats.org/officeDocument/2006/relationships/hyperlink" Target="https://www.daloopa.com/src/2752193" TargetMode="External"/><Relationship Id="rId11317" Type="http://schemas.openxmlformats.org/officeDocument/2006/relationships/hyperlink" Target="https://www.daloopa.com/src/814892" TargetMode="External"/><Relationship Id="rId14887" Type="http://schemas.openxmlformats.org/officeDocument/2006/relationships/hyperlink" Target="https://www.daloopa.com/src/45569827" TargetMode="External"/><Relationship Id="rId3895" Type="http://schemas.openxmlformats.org/officeDocument/2006/relationships/hyperlink" Target="https://www.daloopa.com/src/45569683" TargetMode="External"/><Relationship Id="rId4946" Type="http://schemas.openxmlformats.org/officeDocument/2006/relationships/hyperlink" Target="https://marketplace.daloopa.com/text-fundamental?id=815644&amp;value=181&amp;id=815630&amp;value=79&amp;id=815616&amp;value=-25&amp;id=815602&amp;value=510&amp;id=45569745&amp;value=745&amp;id=815588&amp;value=146&amp;id=815574&amp;value=-15&amp;id=815561&amp;value=-544&amp;id=815548&amp;value=591&amp;id=45569746&amp;value=178&amp;id=815533&amp;value=255&amp;id=815520&amp;value=464&amp;id=815508&amp;value=406&amp;id=815495&amp;value=1108&amp;id=45569747&amp;value=2233&amp;id=815481&amp;value=1071&amp;id=815470&amp;value=1285&amp;id=815452&amp;value=575&amp;id=815437&amp;value=1255&amp;id=45569748&amp;value=4186&amp;id=815422&amp;value=1005&amp;id=815407&amp;value=628&amp;id=815392&amp;value=347&amp;id=815377&amp;value=2127&amp;id=45569749&amp;value=4107&amp;id=815362&amp;value=1927&amp;id=815347&amp;value=2983&amp;id=815332&amp;value=3724&amp;id=815317&amp;value=3786&amp;id=45569750&amp;value=12420&amp;id=815302&amp;value=4420&amp;id=815287&amp;value=3084&amp;id=1340494&amp;value=3157&amp;id=2623990&amp;value=3879&amp;id=45569751&amp;value=14540&amp;id=4744774&amp;value=3989&amp;id=7982513&amp;value=5843&amp;id=10335418&amp;value=6194&amp;id=14719059&amp;value=6873&amp;id=45569752&amp;value=22899&amp;id=20995596&amp;value=8865&amp;id=32451667&amp;value=7702&amp;id=38385318&amp;value=4852&amp;id=46662289&amp;value=3460&amp;id=46664286&amp;value=24879&amp;id=53638778&amp;value=3669&amp;id=58838423&amp;value=3317&amp;id=63130718&amp;value=2525&amp;id=67049297&amp;value=2737&amp;id=67054499&amp;value=12248&amp;" TargetMode="External"/><Relationship Id="rId13489" Type="http://schemas.openxmlformats.org/officeDocument/2006/relationships/hyperlink" Target="https://www.daloopa.com/src/65312852" TargetMode="External"/><Relationship Id="rId15938" Type="http://schemas.openxmlformats.org/officeDocument/2006/relationships/hyperlink" Target="https://www.daloopa.com/src/78903507" TargetMode="External"/><Relationship Id="rId17360" Type="http://schemas.openxmlformats.org/officeDocument/2006/relationships/hyperlink" Target="https://www.daloopa.com/src/102530338" TargetMode="External"/><Relationship Id="rId18411" Type="http://schemas.openxmlformats.org/officeDocument/2006/relationships/hyperlink" Target="https://www.daloopa.com/src/114158200" TargetMode="External"/><Relationship Id="rId2497" Type="http://schemas.openxmlformats.org/officeDocument/2006/relationships/hyperlink" Target="https://www.daloopa.com/src/768439" TargetMode="External"/><Relationship Id="rId3548" Type="http://schemas.openxmlformats.org/officeDocument/2006/relationships/hyperlink" Target="https://www.daloopa.com/src/763328" TargetMode="External"/><Relationship Id="rId17013" Type="http://schemas.openxmlformats.org/officeDocument/2006/relationships/hyperlink" Target="https://www.daloopa.com/src/95063188" TargetMode="External"/><Relationship Id="rId469" Type="http://schemas.openxmlformats.org/officeDocument/2006/relationships/hyperlink" Target="https://www.daloopa.com/src/45569565" TargetMode="External"/><Relationship Id="rId1099" Type="http://schemas.openxmlformats.org/officeDocument/2006/relationships/hyperlink" Target="https://marketplace.daloopa.com/text-fundamental?id=46750378&amp;value=2176&amp;id=53700526&amp;value=661&amp;id=58884797&amp;value=1070&amp;id=63184239&amp;value=1263&amp;id=67095209&amp;value=1253&amp;id=67086562&amp;value=4247&amp;" TargetMode="External"/><Relationship Id="rId6021" Type="http://schemas.openxmlformats.org/officeDocument/2006/relationships/hyperlink" Target="https://www.daloopa.com/src/53637805" TargetMode="External"/><Relationship Id="rId9591" Type="http://schemas.openxmlformats.org/officeDocument/2006/relationships/hyperlink" Target="https://www.daloopa.com/src/752103" TargetMode="External"/><Relationship Id="rId10400" Type="http://schemas.openxmlformats.org/officeDocument/2006/relationships/hyperlink" Target="https://www.daloopa.com/src/38430682" TargetMode="External"/><Relationship Id="rId13970" Type="http://schemas.openxmlformats.org/officeDocument/2006/relationships/hyperlink" Target="https://www.daloopa.com/src/19608397" TargetMode="External"/><Relationship Id="rId19185" Type="http://schemas.openxmlformats.org/officeDocument/2006/relationships/hyperlink" Target="https://www.daloopa.com/src/136733628" TargetMode="External"/><Relationship Id="rId8193" Type="http://schemas.openxmlformats.org/officeDocument/2006/relationships/hyperlink" Target="https://www.daloopa.com/src/53638175" TargetMode="External"/><Relationship Id="rId9244" Type="http://schemas.openxmlformats.org/officeDocument/2006/relationships/hyperlink" Target="https://www.daloopa.com/src/754262" TargetMode="External"/><Relationship Id="rId12572" Type="http://schemas.openxmlformats.org/officeDocument/2006/relationships/hyperlink" Target="https://marketplace.daloopa.com/text-fundamental?id=19689958&amp;value=-156&amp;id=19689872&amp;value=-316&amp;id=19689804&amp;value=81&amp;id=19689659&amp;value=-246&amp;id=19689599&amp;value=-29&amp;id=19689558&amp;value=441&amp;" TargetMode="External"/><Relationship Id="rId13623" Type="http://schemas.openxmlformats.org/officeDocument/2006/relationships/hyperlink" Target="https://www.daloopa.com/src/65313503" TargetMode="External"/><Relationship Id="rId950" Type="http://schemas.openxmlformats.org/officeDocument/2006/relationships/hyperlink" Target="https://www.daloopa.com/src/18435518" TargetMode="External"/><Relationship Id="rId1580" Type="http://schemas.openxmlformats.org/officeDocument/2006/relationships/hyperlink" Target="https://www.daloopa.com/src/46664845" TargetMode="External"/><Relationship Id="rId2631" Type="http://schemas.openxmlformats.org/officeDocument/2006/relationships/hyperlink" Target="https://www.daloopa.com/src/1340420" TargetMode="External"/><Relationship Id="rId11174" Type="http://schemas.openxmlformats.org/officeDocument/2006/relationships/hyperlink" Target="https://www.daloopa.com/src/58838391" TargetMode="External"/><Relationship Id="rId12225" Type="http://schemas.openxmlformats.org/officeDocument/2006/relationships/hyperlink" Target="https://www.daloopa.com/src/19677969" TargetMode="External"/><Relationship Id="rId15795" Type="http://schemas.openxmlformats.org/officeDocument/2006/relationships/hyperlink" Target="https://www.daloopa.com/src/78903293" TargetMode="External"/><Relationship Id="rId16846" Type="http://schemas.openxmlformats.org/officeDocument/2006/relationships/hyperlink" Target="https://www.daloopa.com/src/95069075" TargetMode="External"/><Relationship Id="rId603" Type="http://schemas.openxmlformats.org/officeDocument/2006/relationships/hyperlink" Target="https://www.daloopa.com/src/762292" TargetMode="External"/><Relationship Id="rId1233" Type="http://schemas.openxmlformats.org/officeDocument/2006/relationships/hyperlink" Target="https://www.daloopa.com/src/762636" TargetMode="External"/><Relationship Id="rId5854" Type="http://schemas.openxmlformats.org/officeDocument/2006/relationships/hyperlink" Target="https://www.daloopa.com/src/800663" TargetMode="External"/><Relationship Id="rId6905" Type="http://schemas.openxmlformats.org/officeDocument/2006/relationships/hyperlink" Target="https://www.daloopa.com/src/38159963" TargetMode="External"/><Relationship Id="rId14397" Type="http://schemas.openxmlformats.org/officeDocument/2006/relationships/hyperlink" Target="https://www.daloopa.com/src/19628563" TargetMode="External"/><Relationship Id="rId15448" Type="http://schemas.openxmlformats.org/officeDocument/2006/relationships/hyperlink" Target="https://www.daloopa.com/src/72222891" TargetMode="External"/><Relationship Id="rId4456" Type="http://schemas.openxmlformats.org/officeDocument/2006/relationships/hyperlink" Target="https://www.daloopa.com/src/53638475" TargetMode="External"/><Relationship Id="rId5507" Type="http://schemas.openxmlformats.org/officeDocument/2006/relationships/hyperlink" Target="https://www.daloopa.com/src/1033606" TargetMode="External"/><Relationship Id="rId3058" Type="http://schemas.openxmlformats.org/officeDocument/2006/relationships/hyperlink" Target="https://www.daloopa.com/src/767771" TargetMode="External"/><Relationship Id="rId4109" Type="http://schemas.openxmlformats.org/officeDocument/2006/relationships/hyperlink" Target="https://www.daloopa.com/src/66602828" TargetMode="External"/><Relationship Id="rId7679" Type="http://schemas.openxmlformats.org/officeDocument/2006/relationships/hyperlink" Target="https://www.daloopa.com/src/800022" TargetMode="External"/><Relationship Id="rId13480" Type="http://schemas.openxmlformats.org/officeDocument/2006/relationships/hyperlink" Target="https://www.daloopa.com/src/65312782" TargetMode="External"/><Relationship Id="rId12082" Type="http://schemas.openxmlformats.org/officeDocument/2006/relationships/hyperlink" Target="https://www.daloopa.com/src/19675376" TargetMode="External"/><Relationship Id="rId13133" Type="http://schemas.openxmlformats.org/officeDocument/2006/relationships/hyperlink" Target="https://www.daloopa.com/src/38436919" TargetMode="External"/><Relationship Id="rId14531" Type="http://schemas.openxmlformats.org/officeDocument/2006/relationships/hyperlink" Target="https://www.daloopa.com/src/38422509" TargetMode="External"/><Relationship Id="rId460" Type="http://schemas.openxmlformats.org/officeDocument/2006/relationships/hyperlink" Target="https://www.daloopa.com/src/32451362" TargetMode="External"/><Relationship Id="rId1090" Type="http://schemas.openxmlformats.org/officeDocument/2006/relationships/hyperlink" Target="https://www.daloopa.com/src/38461571" TargetMode="External"/><Relationship Id="rId2141" Type="http://schemas.openxmlformats.org/officeDocument/2006/relationships/hyperlink" Target="https://www.daloopa.com/src/66097046" TargetMode="External"/><Relationship Id="rId17754" Type="http://schemas.openxmlformats.org/officeDocument/2006/relationships/hyperlink" Target="https://www.daloopa.com/src/107923859" TargetMode="External"/><Relationship Id="rId18805" Type="http://schemas.openxmlformats.org/officeDocument/2006/relationships/hyperlink" Target="https://www.daloopa.com/src/125269742" TargetMode="External"/><Relationship Id="rId20002" Type="http://schemas.openxmlformats.org/officeDocument/2006/relationships/hyperlink" Target="https://www.daloopa.com/src/155405760" TargetMode="External"/><Relationship Id="rId113" Type="http://schemas.openxmlformats.org/officeDocument/2006/relationships/hyperlink" Target="https://www.daloopa.com/src/10335206" TargetMode="External"/><Relationship Id="rId6762" Type="http://schemas.openxmlformats.org/officeDocument/2006/relationships/hyperlink" Target="https://www.daloopa.com/src/801332" TargetMode="External"/><Relationship Id="rId7813" Type="http://schemas.openxmlformats.org/officeDocument/2006/relationships/hyperlink" Target="https://www.daloopa.com/src/799821" TargetMode="External"/><Relationship Id="rId16356" Type="http://schemas.openxmlformats.org/officeDocument/2006/relationships/hyperlink" Target="https://www.daloopa.com/src/82365184" TargetMode="External"/><Relationship Id="rId17407" Type="http://schemas.openxmlformats.org/officeDocument/2006/relationships/hyperlink" Target="https://www.daloopa.com/src/102624277" TargetMode="External"/><Relationship Id="rId5017" Type="http://schemas.openxmlformats.org/officeDocument/2006/relationships/hyperlink" Target="https://www.daloopa.com/src/14719060" TargetMode="External"/><Relationship Id="rId5364" Type="http://schemas.openxmlformats.org/officeDocument/2006/relationships/hyperlink" Target="https://www.daloopa.com/src/815356" TargetMode="External"/><Relationship Id="rId6415" Type="http://schemas.openxmlformats.org/officeDocument/2006/relationships/hyperlink" Target="https://www.daloopa.com/src/800933" TargetMode="External"/><Relationship Id="rId9985" Type="http://schemas.openxmlformats.org/officeDocument/2006/relationships/hyperlink" Target="https://www.daloopa.com/src/4744486" TargetMode="External"/><Relationship Id="rId12966" Type="http://schemas.openxmlformats.org/officeDocument/2006/relationships/hyperlink" Target="https://www.daloopa.com/src/38441317" TargetMode="External"/><Relationship Id="rId16009" Type="http://schemas.openxmlformats.org/officeDocument/2006/relationships/hyperlink" Target="https://www.daloopa.com/src/78962033" TargetMode="External"/><Relationship Id="rId19579" Type="http://schemas.openxmlformats.org/officeDocument/2006/relationships/hyperlink" Target="https://www.daloopa.com/src/145462947" TargetMode="External"/><Relationship Id="rId1974" Type="http://schemas.openxmlformats.org/officeDocument/2006/relationships/hyperlink" Target="https://www.daloopa.com/src/795146" TargetMode="External"/><Relationship Id="rId8587" Type="http://schemas.openxmlformats.org/officeDocument/2006/relationships/hyperlink" Target="https://marketplace.daloopa.com/text-fundamental?id=768432&amp;value=5395&amp;id=768301&amp;value=5420&amp;id=768130&amp;value=6068&amp;id=767973&amp;value=7411&amp;id=767726&amp;value=6716&amp;id=767620&amp;value=6644&amp;id=767275&amp;value=7316&amp;id=767074&amp;value=8299&amp;id=766757&amp;value=7369&amp;id=766613&amp;value=7470&amp;id=766316&amp;value=8981&amp;id=765993&amp;value=10243&amp;id=765870&amp;value=9582&amp;id=765677&amp;value=9588&amp;id=765250&amp;value=10696&amp;" TargetMode="External"/><Relationship Id="rId9638" Type="http://schemas.openxmlformats.org/officeDocument/2006/relationships/hyperlink" Target="https://www.daloopa.com/src/1340369" TargetMode="External"/><Relationship Id="rId11568" Type="http://schemas.openxmlformats.org/officeDocument/2006/relationships/hyperlink" Target="https://www.daloopa.com/src/815003" TargetMode="External"/><Relationship Id="rId12619" Type="http://schemas.openxmlformats.org/officeDocument/2006/relationships/hyperlink" Target="https://www.daloopa.com/src/19695763" TargetMode="External"/><Relationship Id="rId1627" Type="http://schemas.openxmlformats.org/officeDocument/2006/relationships/hyperlink" Target="https://www.daloopa.com/src/58838018" TargetMode="External"/><Relationship Id="rId7189" Type="http://schemas.openxmlformats.org/officeDocument/2006/relationships/hyperlink" Target="https://www.daloopa.com/src/7982484" TargetMode="External"/><Relationship Id="rId14041" Type="http://schemas.openxmlformats.org/officeDocument/2006/relationships/hyperlink" Target="https://www.daloopa.com/src/19605039" TargetMode="External"/><Relationship Id="rId3799" Type="http://schemas.openxmlformats.org/officeDocument/2006/relationships/hyperlink" Target="https://www.daloopa.com/src/67048627" TargetMode="External"/><Relationship Id="rId4100" Type="http://schemas.openxmlformats.org/officeDocument/2006/relationships/hyperlink" Target="https://www.daloopa.com/src/14719019" TargetMode="External"/><Relationship Id="rId7670" Type="http://schemas.openxmlformats.org/officeDocument/2006/relationships/hyperlink" Target="https://www.daloopa.com/src/32451147" TargetMode="External"/><Relationship Id="rId8721" Type="http://schemas.openxmlformats.org/officeDocument/2006/relationships/hyperlink" Target="https://www.daloopa.com/src/38458054" TargetMode="External"/><Relationship Id="rId17264" Type="http://schemas.openxmlformats.org/officeDocument/2006/relationships/hyperlink" Target="https://www.daloopa.com/src/102530101" TargetMode="External"/><Relationship Id="rId18662" Type="http://schemas.openxmlformats.org/officeDocument/2006/relationships/hyperlink" Target="https://www.daloopa.com/src/125347122" TargetMode="External"/><Relationship Id="rId19713" Type="http://schemas.openxmlformats.org/officeDocument/2006/relationships/hyperlink" Target="https://www.daloopa.com/src/155384132" TargetMode="External"/><Relationship Id="rId6272" Type="http://schemas.openxmlformats.org/officeDocument/2006/relationships/hyperlink" Target="https://www.daloopa.com/src/2623053" TargetMode="External"/><Relationship Id="rId7323" Type="http://schemas.openxmlformats.org/officeDocument/2006/relationships/hyperlink" Target="https://www.daloopa.com/src/19647192" TargetMode="External"/><Relationship Id="rId10651" Type="http://schemas.openxmlformats.org/officeDocument/2006/relationships/hyperlink" Target="https://www.daloopa.com/src/38433793" TargetMode="External"/><Relationship Id="rId11702" Type="http://schemas.openxmlformats.org/officeDocument/2006/relationships/hyperlink" Target="https://marketplace.daloopa.com/text-fundamental?id=1034031&amp;value=9274&amp;id=1034014&amp;value=14213&amp;id=1033988&amp;value=18417&amp;id=1033981&amp;value=25989&amp;id=1033922&amp;value=38387&amp;" TargetMode="External"/><Relationship Id="rId18315" Type="http://schemas.openxmlformats.org/officeDocument/2006/relationships/hyperlink" Target="https://www.daloopa.com/src/87393362" TargetMode="External"/><Relationship Id="rId9495" Type="http://schemas.openxmlformats.org/officeDocument/2006/relationships/hyperlink" Target="https://www.daloopa.com/src/749659" TargetMode="External"/><Relationship Id="rId10304" Type="http://schemas.openxmlformats.org/officeDocument/2006/relationships/hyperlink" Target="https://www.daloopa.com/src/58884571" TargetMode="External"/><Relationship Id="rId13874" Type="http://schemas.openxmlformats.org/officeDocument/2006/relationships/hyperlink" Target="https://www.daloopa.com/src/65315306" TargetMode="External"/><Relationship Id="rId14925" Type="http://schemas.openxmlformats.org/officeDocument/2006/relationships/hyperlink" Target="https://www.daloopa.com/src/45569833" TargetMode="External"/><Relationship Id="rId2882" Type="http://schemas.openxmlformats.org/officeDocument/2006/relationships/hyperlink" Target="https://www.daloopa.com/src/767251" TargetMode="External"/><Relationship Id="rId3933" Type="http://schemas.openxmlformats.org/officeDocument/2006/relationships/hyperlink" Target="https://www.daloopa.com/src/1340432" TargetMode="External"/><Relationship Id="rId8097" Type="http://schemas.openxmlformats.org/officeDocument/2006/relationships/hyperlink" Target="https://www.daloopa.com/src/800210" TargetMode="External"/><Relationship Id="rId9148" Type="http://schemas.openxmlformats.org/officeDocument/2006/relationships/hyperlink" Target="https://www.daloopa.com/src/753087" TargetMode="External"/><Relationship Id="rId12476" Type="http://schemas.openxmlformats.org/officeDocument/2006/relationships/hyperlink" Target="https://www.daloopa.com/src/19689658" TargetMode="External"/><Relationship Id="rId13527" Type="http://schemas.openxmlformats.org/officeDocument/2006/relationships/hyperlink" Target="https://www.daloopa.com/document/23465099" TargetMode="External"/><Relationship Id="rId19089" Type="http://schemas.openxmlformats.org/officeDocument/2006/relationships/hyperlink" Target="https://www.daloopa.com/src/136726218" TargetMode="External"/><Relationship Id="rId854" Type="http://schemas.openxmlformats.org/officeDocument/2006/relationships/hyperlink" Target="https://www.daloopa.com/src/18437250" TargetMode="External"/><Relationship Id="rId1484" Type="http://schemas.openxmlformats.org/officeDocument/2006/relationships/hyperlink" Target="https://www.daloopa.com/src/53638266" TargetMode="External"/><Relationship Id="rId2535" Type="http://schemas.openxmlformats.org/officeDocument/2006/relationships/hyperlink" Target="https://www.daloopa.com/src/1340418" TargetMode="External"/><Relationship Id="rId11078" Type="http://schemas.openxmlformats.org/officeDocument/2006/relationships/hyperlink" Target="https://www.daloopa.com/src/38167780" TargetMode="External"/><Relationship Id="rId12129" Type="http://schemas.openxmlformats.org/officeDocument/2006/relationships/hyperlink" Target="https://www.daloopa.com/src/19675656" TargetMode="External"/><Relationship Id="rId15699" Type="http://schemas.openxmlformats.org/officeDocument/2006/relationships/hyperlink" Target="https://www.daloopa.com/src/72287494" TargetMode="External"/><Relationship Id="rId16000" Type="http://schemas.openxmlformats.org/officeDocument/2006/relationships/hyperlink" Target="https://www.daloopa.com/src/78962150" TargetMode="External"/><Relationship Id="rId19570" Type="http://schemas.openxmlformats.org/officeDocument/2006/relationships/hyperlink" Target="https://www.daloopa.com/src/145463583" TargetMode="External"/><Relationship Id="rId507" Type="http://schemas.openxmlformats.org/officeDocument/2006/relationships/hyperlink" Target="https://www.daloopa.com/src/763134" TargetMode="External"/><Relationship Id="rId1137" Type="http://schemas.openxmlformats.org/officeDocument/2006/relationships/hyperlink" Target="https://www.daloopa.com/src/18435279" TargetMode="External"/><Relationship Id="rId5758" Type="http://schemas.openxmlformats.org/officeDocument/2006/relationships/hyperlink" Target="https://www.daloopa.com/src/38464891" TargetMode="External"/><Relationship Id="rId6809" Type="http://schemas.openxmlformats.org/officeDocument/2006/relationships/hyperlink" Target="https://www.daloopa.com/src/46664824" TargetMode="External"/><Relationship Id="rId18172" Type="http://schemas.openxmlformats.org/officeDocument/2006/relationships/hyperlink" Target="https://www.daloopa.com/src/114261166" TargetMode="External"/><Relationship Id="rId19223" Type="http://schemas.openxmlformats.org/officeDocument/2006/relationships/hyperlink" Target="https://www.daloopa.com/src/136843044" TargetMode="External"/><Relationship Id="rId7180" Type="http://schemas.openxmlformats.org/officeDocument/2006/relationships/hyperlink" Target="https://www.daloopa.com/src/1096675" TargetMode="External"/><Relationship Id="rId8231" Type="http://schemas.openxmlformats.org/officeDocument/2006/relationships/hyperlink" Target="https://www.daloopa.com/src/4744454" TargetMode="External"/><Relationship Id="rId10161" Type="http://schemas.openxmlformats.org/officeDocument/2006/relationships/hyperlink" Target="https://www.daloopa.com/src/46664807" TargetMode="External"/><Relationship Id="rId11212" Type="http://schemas.openxmlformats.org/officeDocument/2006/relationships/hyperlink" Target="https://www.daloopa.com/src/32451652" TargetMode="External"/><Relationship Id="rId12610" Type="http://schemas.openxmlformats.org/officeDocument/2006/relationships/hyperlink" Target="https://www.daloopa.com/src/19695505" TargetMode="External"/><Relationship Id="rId14782" Type="http://schemas.openxmlformats.org/officeDocument/2006/relationships/hyperlink" Target="https://www.daloopa.com/src/58885113" TargetMode="External"/><Relationship Id="rId15833" Type="http://schemas.openxmlformats.org/officeDocument/2006/relationships/hyperlink" Target="https://www.daloopa.com/src/78908057" TargetMode="External"/><Relationship Id="rId2392" Type="http://schemas.openxmlformats.org/officeDocument/2006/relationships/hyperlink" Target="https://www.daloopa.com/src/762716" TargetMode="External"/><Relationship Id="rId3790" Type="http://schemas.openxmlformats.org/officeDocument/2006/relationships/hyperlink" Target="https://www.daloopa.com/src/10334342" TargetMode="External"/><Relationship Id="rId4841" Type="http://schemas.openxmlformats.org/officeDocument/2006/relationships/hyperlink" Target="https://www.daloopa.com/src/815374" TargetMode="External"/><Relationship Id="rId13384" Type="http://schemas.openxmlformats.org/officeDocument/2006/relationships/hyperlink" Target="https://www.daloopa.com/src/65311786" TargetMode="External"/><Relationship Id="rId14435" Type="http://schemas.openxmlformats.org/officeDocument/2006/relationships/hyperlink" Target="https://www.daloopa.com/src/19630342" TargetMode="External"/><Relationship Id="rId364" Type="http://schemas.openxmlformats.org/officeDocument/2006/relationships/hyperlink" Target="https://www.daloopa.com/src/20995565" TargetMode="External"/><Relationship Id="rId2045" Type="http://schemas.openxmlformats.org/officeDocument/2006/relationships/hyperlink" Target="https://www.daloopa.com/src/46662049" TargetMode="External"/><Relationship Id="rId3443" Type="http://schemas.openxmlformats.org/officeDocument/2006/relationships/hyperlink" Target="https://www.daloopa.com/src/767016" TargetMode="External"/><Relationship Id="rId13037" Type="http://schemas.openxmlformats.org/officeDocument/2006/relationships/hyperlink" Target="https://www.daloopa.com/src/38441310" TargetMode="External"/><Relationship Id="rId17658" Type="http://schemas.openxmlformats.org/officeDocument/2006/relationships/hyperlink" Target="https://www.daloopa.com/src/107869302" TargetMode="External"/><Relationship Id="rId18709" Type="http://schemas.openxmlformats.org/officeDocument/2006/relationships/hyperlink" Target="https://www.daloopa.com/src/125264819" TargetMode="External"/><Relationship Id="rId6666" Type="http://schemas.openxmlformats.org/officeDocument/2006/relationships/hyperlink" Target="https://www.daloopa.com/src/801089" TargetMode="External"/><Relationship Id="rId7717" Type="http://schemas.openxmlformats.org/officeDocument/2006/relationships/hyperlink" Target="https://www.daloopa.com/src/833420" TargetMode="External"/><Relationship Id="rId19080" Type="http://schemas.openxmlformats.org/officeDocument/2006/relationships/hyperlink" Target="https://www.daloopa.com/src/136843022" TargetMode="External"/><Relationship Id="rId5268" Type="http://schemas.openxmlformats.org/officeDocument/2006/relationships/hyperlink" Target="https://www.daloopa.com/src/7982520" TargetMode="External"/><Relationship Id="rId6319" Type="http://schemas.openxmlformats.org/officeDocument/2006/relationships/hyperlink" Target="https://www.daloopa.com/src/800758" TargetMode="External"/><Relationship Id="rId9889" Type="http://schemas.openxmlformats.org/officeDocument/2006/relationships/hyperlink" Target="https://www.daloopa.com/src/753159" TargetMode="External"/><Relationship Id="rId12120" Type="http://schemas.openxmlformats.org/officeDocument/2006/relationships/hyperlink" Target="https://marketplace.daloopa.com/text-fundamental?id=19676855&amp;value=2000&amp;id=19676688&amp;value=2000&amp;id=19676369&amp;value=2000&amp;id=19676325&amp;value=2000&amp;id=19676240&amp;value=2000&amp;id=19675995&amp;value=2000&amp;id=19675722&amp;value=2000&amp;id=19675656&amp;value=2000&amp;id=19675455&amp;value=2000&amp;id=19675272&amp;value=2000&amp;id=19675386&amp;value=2000&amp;" TargetMode="External"/><Relationship Id="rId15690" Type="http://schemas.openxmlformats.org/officeDocument/2006/relationships/hyperlink" Target="https://www.daloopa.com/src/72228904" TargetMode="External"/><Relationship Id="rId1878" Type="http://schemas.openxmlformats.org/officeDocument/2006/relationships/hyperlink" Target="https://www.daloopa.com/src/794955" TargetMode="External"/><Relationship Id="rId2929" Type="http://schemas.openxmlformats.org/officeDocument/2006/relationships/hyperlink" Target="https://www.daloopa.com/src/765643" TargetMode="External"/><Relationship Id="rId14292" Type="http://schemas.openxmlformats.org/officeDocument/2006/relationships/hyperlink" Target="https://www.daloopa.com/src/19606835" TargetMode="External"/><Relationship Id="rId15343" Type="http://schemas.openxmlformats.org/officeDocument/2006/relationships/hyperlink" Target="https://www.daloopa.com/src/38974426" TargetMode="External"/><Relationship Id="rId16741" Type="http://schemas.openxmlformats.org/officeDocument/2006/relationships/hyperlink" Target="https://www.daloopa.com/src/87502011" TargetMode="External"/><Relationship Id="rId4351" Type="http://schemas.openxmlformats.org/officeDocument/2006/relationships/hyperlink" Target="https://www.daloopa.com/src/58838189" TargetMode="External"/><Relationship Id="rId5402" Type="http://schemas.openxmlformats.org/officeDocument/2006/relationships/hyperlink" Target="https://www.daloopa.com/src/815417" TargetMode="External"/><Relationship Id="rId6800" Type="http://schemas.openxmlformats.org/officeDocument/2006/relationships/hyperlink" Target="https://www.daloopa.com/src/67045916" TargetMode="External"/><Relationship Id="rId19964" Type="http://schemas.openxmlformats.org/officeDocument/2006/relationships/hyperlink" Target="https://www.daloopa.com/src/155380904" TargetMode="External"/><Relationship Id="rId4004" Type="http://schemas.openxmlformats.org/officeDocument/2006/relationships/hyperlink" Target="https://www.daloopa.com/document/206842" TargetMode="External"/><Relationship Id="rId8972" Type="http://schemas.openxmlformats.org/officeDocument/2006/relationships/hyperlink" Target="https://www.daloopa.com/src/790257" TargetMode="External"/><Relationship Id="rId11953" Type="http://schemas.openxmlformats.org/officeDocument/2006/relationships/hyperlink" Target="https://www.daloopa.com/src/38461943" TargetMode="External"/><Relationship Id="rId18566" Type="http://schemas.openxmlformats.org/officeDocument/2006/relationships/hyperlink" Target="https://www.daloopa.com/src/114175045" TargetMode="External"/><Relationship Id="rId19617" Type="http://schemas.openxmlformats.org/officeDocument/2006/relationships/hyperlink" Target="https://www.daloopa.com/src/145409637" TargetMode="External"/><Relationship Id="rId6176" Type="http://schemas.openxmlformats.org/officeDocument/2006/relationships/hyperlink" Target="https://www.daloopa.com/src/46660903" TargetMode="External"/><Relationship Id="rId7227" Type="http://schemas.openxmlformats.org/officeDocument/2006/relationships/hyperlink" Target="https://www.daloopa.com/src/1096622" TargetMode="External"/><Relationship Id="rId7574" Type="http://schemas.openxmlformats.org/officeDocument/2006/relationships/hyperlink" Target="https://www.daloopa.com/src/2623172" TargetMode="External"/><Relationship Id="rId8625" Type="http://schemas.openxmlformats.org/officeDocument/2006/relationships/hyperlink" Target="https://www.daloopa.com/src/767075" TargetMode="External"/><Relationship Id="rId10555" Type="http://schemas.openxmlformats.org/officeDocument/2006/relationships/hyperlink" Target="https://www.daloopa.com/src/38433791" TargetMode="External"/><Relationship Id="rId11606" Type="http://schemas.openxmlformats.org/officeDocument/2006/relationships/hyperlink" Target="https://www.daloopa.com/src/815104" TargetMode="External"/><Relationship Id="rId17168" Type="http://schemas.openxmlformats.org/officeDocument/2006/relationships/hyperlink" Target="https://www.daloopa.com/src/102515452" TargetMode="External"/><Relationship Id="rId18219" Type="http://schemas.openxmlformats.org/officeDocument/2006/relationships/hyperlink" Target="https://www.daloopa.com/src/87423345" TargetMode="External"/><Relationship Id="rId10208" Type="http://schemas.openxmlformats.org/officeDocument/2006/relationships/hyperlink" Target="https://www.daloopa.com/src/38167031" TargetMode="External"/><Relationship Id="rId13778" Type="http://schemas.openxmlformats.org/officeDocument/2006/relationships/hyperlink" Target="https://www.daloopa.com/src/65374111" TargetMode="External"/><Relationship Id="rId14829" Type="http://schemas.openxmlformats.org/officeDocument/2006/relationships/hyperlink" Target="https://www.daloopa.com/src/38430678" TargetMode="External"/><Relationship Id="rId18700" Type="http://schemas.openxmlformats.org/officeDocument/2006/relationships/hyperlink" Target="https://www.daloopa.com/src/125246959" TargetMode="External"/><Relationship Id="rId2786" Type="http://schemas.openxmlformats.org/officeDocument/2006/relationships/hyperlink" Target="https://www.daloopa.com/document/204883" TargetMode="External"/><Relationship Id="rId3837" Type="http://schemas.openxmlformats.org/officeDocument/2006/relationships/hyperlink" Target="https://www.daloopa.com/src/761972" TargetMode="External"/><Relationship Id="rId9399" Type="http://schemas.openxmlformats.org/officeDocument/2006/relationships/hyperlink" Target="https://www.daloopa.com/src/2623429" TargetMode="External"/><Relationship Id="rId16251" Type="http://schemas.openxmlformats.org/officeDocument/2006/relationships/hyperlink" Target="https://www.daloopa.com/src/82321123" TargetMode="External"/><Relationship Id="rId17302" Type="http://schemas.openxmlformats.org/officeDocument/2006/relationships/hyperlink" Target="https://www.daloopa.com/src/102562041" TargetMode="External"/><Relationship Id="rId758" Type="http://schemas.openxmlformats.org/officeDocument/2006/relationships/hyperlink" Target="https://www.daloopa.com/src/10334471" TargetMode="External"/><Relationship Id="rId1388" Type="http://schemas.openxmlformats.org/officeDocument/2006/relationships/hyperlink" Target="https://www.daloopa.com/src/767377" TargetMode="External"/><Relationship Id="rId2439" Type="http://schemas.openxmlformats.org/officeDocument/2006/relationships/hyperlink" Target="https://www.daloopa.com/src/764786" TargetMode="External"/><Relationship Id="rId6310" Type="http://schemas.openxmlformats.org/officeDocument/2006/relationships/hyperlink" Target="https://www.daloopa.com/src/800950" TargetMode="External"/><Relationship Id="rId9880" Type="http://schemas.openxmlformats.org/officeDocument/2006/relationships/hyperlink" Target="https://marketplace.daloopa.com/text-fundamental?id=754274&amp;value=25&amp;id=754199&amp;value=81&amp;id=754006&amp;value=25&amp;id=753843&amp;value=249&amp;id=38165806&amp;value=394&amp;id=753667&amp;value=65&amp;id=753540&amp;value=286&amp;id=753396&amp;value=28&amp;id=753159&amp;value=5981&amp;id=38165694&amp;value=6359&amp;id=752947&amp;value=183&amp;id=752778&amp;value=44&amp;id=752590&amp;value=33&amp;id=752436&amp;value=93&amp;id=38165561&amp;value=353&amp;id=752121&amp;value=9&amp;id=751721&amp;value=66&amp;id=751454&amp;value=8&amp;id=750974&amp;value=537&amp;id=38165466&amp;value=621&amp;id=750540&amp;value=24&amp;id=750435&amp;value=66&amp;id=750256&amp;value=16080&amp;id=749907&amp;value=61&amp;id=38165391&amp;value=16231&amp;id=749681&amp;value=125&amp;id=749396&amp;value=96&amp;id=749107&amp;value=143&amp;id=748871&amp;value=406&amp;id=38164930&amp;value=768&amp;id=748639&amp;value=190&amp;id=748270&amp;value=283&amp;id=1340374&amp;value=702&amp;id=2623436&amp;value=1098&amp;id=38164787&amp;value=2273&amp;id=4744482&amp;value=693&amp;" TargetMode="External"/><Relationship Id="rId19474" Type="http://schemas.openxmlformats.org/officeDocument/2006/relationships/hyperlink" Target="https://www.daloopa.com/src/145264372" TargetMode="External"/><Relationship Id="rId94" Type="http://schemas.openxmlformats.org/officeDocument/2006/relationships/hyperlink" Target="https://www.daloopa.com/src/802944" TargetMode="External"/><Relationship Id="rId8482" Type="http://schemas.openxmlformats.org/officeDocument/2006/relationships/hyperlink" Target="https://www.daloopa.com/src/800335" TargetMode="External"/><Relationship Id="rId9533" Type="http://schemas.openxmlformats.org/officeDocument/2006/relationships/hyperlink" Target="https://www.daloopa.com/src/753390" TargetMode="External"/><Relationship Id="rId12861" Type="http://schemas.openxmlformats.org/officeDocument/2006/relationships/hyperlink" Target="https://marketplace.daloopa.com/text-fundamental?id=38440271&amp;value=105&amp;id=38440239&amp;value=218&amp;id=38440195&amp;value=170&amp;id=38440135&amp;value=117&amp;id=38440085&amp;value=115&amp;id=38440052&amp;value=229&amp;id=38440018&amp;value=152&amp;id=38439994&amp;value=102&amp;id=46751693&amp;value=94&amp;id=67090276&amp;value=56&amp;" TargetMode="External"/><Relationship Id="rId13912" Type="http://schemas.openxmlformats.org/officeDocument/2006/relationships/hyperlink" Target="https://www.daloopa.com/src/67093373" TargetMode="External"/><Relationship Id="rId18076" Type="http://schemas.openxmlformats.org/officeDocument/2006/relationships/hyperlink" Target="https://www.daloopa.com/src/114286816" TargetMode="External"/><Relationship Id="rId19127" Type="http://schemas.openxmlformats.org/officeDocument/2006/relationships/hyperlink" Target="https://www.daloopa.com/src/136727041" TargetMode="External"/><Relationship Id="rId2920" Type="http://schemas.openxmlformats.org/officeDocument/2006/relationships/hyperlink" Target="https://www.daloopa.com/src/802827" TargetMode="External"/><Relationship Id="rId7084" Type="http://schemas.openxmlformats.org/officeDocument/2006/relationships/hyperlink" Target="https://www.daloopa.com/src/4744588" TargetMode="External"/><Relationship Id="rId8135" Type="http://schemas.openxmlformats.org/officeDocument/2006/relationships/hyperlink" Target="https://www.daloopa.com/src/800254" TargetMode="External"/><Relationship Id="rId10065" Type="http://schemas.openxmlformats.org/officeDocument/2006/relationships/hyperlink" Target="https://www.daloopa.com/src/774112" TargetMode="External"/><Relationship Id="rId11463" Type="http://schemas.openxmlformats.org/officeDocument/2006/relationships/hyperlink" Target="https://www.daloopa.com/src/815139" TargetMode="External"/><Relationship Id="rId12514" Type="http://schemas.openxmlformats.org/officeDocument/2006/relationships/hyperlink" Target="https://www.daloopa.com/src/19689803" TargetMode="External"/><Relationship Id="rId1522" Type="http://schemas.openxmlformats.org/officeDocument/2006/relationships/hyperlink" Target="https://www.daloopa.com/src/10334242" TargetMode="External"/><Relationship Id="rId11116" Type="http://schemas.openxmlformats.org/officeDocument/2006/relationships/hyperlink" Target="https://www.daloopa.com/src/815097" TargetMode="External"/><Relationship Id="rId14686" Type="http://schemas.openxmlformats.org/officeDocument/2006/relationships/hyperlink" Target="https://www.daloopa.com/src/38422615" TargetMode="External"/><Relationship Id="rId15737" Type="http://schemas.openxmlformats.org/officeDocument/2006/relationships/hyperlink" Target="https://www.daloopa.com/src/78901744" TargetMode="External"/><Relationship Id="rId3694" Type="http://schemas.openxmlformats.org/officeDocument/2006/relationships/hyperlink" Target="https://www.daloopa.com/src/764835" TargetMode="External"/><Relationship Id="rId4745" Type="http://schemas.openxmlformats.org/officeDocument/2006/relationships/hyperlink" Target="https://www.daloopa.com/src/767048" TargetMode="External"/><Relationship Id="rId13288" Type="http://schemas.openxmlformats.org/officeDocument/2006/relationships/hyperlink" Target="https://www.daloopa.com/src/38277355" TargetMode="External"/><Relationship Id="rId14339" Type="http://schemas.openxmlformats.org/officeDocument/2006/relationships/hyperlink" Target="https://www.daloopa.com/src/19629442" TargetMode="External"/><Relationship Id="rId18210" Type="http://schemas.openxmlformats.org/officeDocument/2006/relationships/hyperlink" Target="https://www.daloopa.com/src/87393640" TargetMode="External"/><Relationship Id="rId2296" Type="http://schemas.openxmlformats.org/officeDocument/2006/relationships/hyperlink" Target="https://www.daloopa.com/src/762714" TargetMode="External"/><Relationship Id="rId3347" Type="http://schemas.openxmlformats.org/officeDocument/2006/relationships/hyperlink" Target="https://www.daloopa.com/src/762500" TargetMode="External"/><Relationship Id="rId7968" Type="http://schemas.openxmlformats.org/officeDocument/2006/relationships/hyperlink" Target="https://www.daloopa.com/src/749831" TargetMode="External"/><Relationship Id="rId268" Type="http://schemas.openxmlformats.org/officeDocument/2006/relationships/hyperlink" Target="https://www.daloopa.com/src/803131" TargetMode="External"/><Relationship Id="rId9390" Type="http://schemas.openxmlformats.org/officeDocument/2006/relationships/hyperlink" Target="https://www.daloopa.com/src/750216" TargetMode="External"/><Relationship Id="rId10949" Type="http://schemas.openxmlformats.org/officeDocument/2006/relationships/hyperlink" Target="https://www.daloopa.com/src/46664816" TargetMode="External"/><Relationship Id="rId12371" Type="http://schemas.openxmlformats.org/officeDocument/2006/relationships/hyperlink" Target="https://www.daloopa.com/src/53700581" TargetMode="External"/><Relationship Id="rId13422" Type="http://schemas.openxmlformats.org/officeDocument/2006/relationships/hyperlink" Target="https://www.daloopa.com/document/23465099" TargetMode="External"/><Relationship Id="rId14820" Type="http://schemas.openxmlformats.org/officeDocument/2006/relationships/hyperlink" Target="https://www.daloopa.com/src/58848848" TargetMode="External"/><Relationship Id="rId2430" Type="http://schemas.openxmlformats.org/officeDocument/2006/relationships/hyperlink" Target="https://www.daloopa.com/src/766633" TargetMode="External"/><Relationship Id="rId9043" Type="http://schemas.openxmlformats.org/officeDocument/2006/relationships/hyperlink" Target="https://www.daloopa.com/src/748815" TargetMode="External"/><Relationship Id="rId12024" Type="http://schemas.openxmlformats.org/officeDocument/2006/relationships/hyperlink" Target="https://www.daloopa.com/src/19677604" TargetMode="External"/><Relationship Id="rId16992" Type="http://schemas.openxmlformats.org/officeDocument/2006/relationships/hyperlink" Target="https://www.daloopa.com/src/95063126" TargetMode="External"/><Relationship Id="rId402" Type="http://schemas.openxmlformats.org/officeDocument/2006/relationships/hyperlink" Target="https://marketplace.daloopa.com/text-fundamental?id=63165417&amp;value=1&amp;" TargetMode="External"/><Relationship Id="rId1032" Type="http://schemas.openxmlformats.org/officeDocument/2006/relationships/hyperlink" Target="https://www.daloopa.com/src/18435517" TargetMode="External"/><Relationship Id="rId14196" Type="http://schemas.openxmlformats.org/officeDocument/2006/relationships/hyperlink" Target="https://www.daloopa.com/src/19605770" TargetMode="External"/><Relationship Id="rId15594" Type="http://schemas.openxmlformats.org/officeDocument/2006/relationships/hyperlink" Target="https://www.daloopa.com/src/72220327" TargetMode="External"/><Relationship Id="rId16645" Type="http://schemas.openxmlformats.org/officeDocument/2006/relationships/hyperlink" Target="https://www.daloopa.com/src/87514017" TargetMode="External"/><Relationship Id="rId4255" Type="http://schemas.openxmlformats.org/officeDocument/2006/relationships/hyperlink" Target="https://www.daloopa.com/src/763680" TargetMode="External"/><Relationship Id="rId5306" Type="http://schemas.openxmlformats.org/officeDocument/2006/relationships/hyperlink" Target="https://www.daloopa.com/src/815445" TargetMode="External"/><Relationship Id="rId5653" Type="http://schemas.openxmlformats.org/officeDocument/2006/relationships/hyperlink" Target="https://www.daloopa.com/src/1033700" TargetMode="External"/><Relationship Id="rId6704" Type="http://schemas.openxmlformats.org/officeDocument/2006/relationships/hyperlink" Target="https://www.daloopa.com/src/14718933" TargetMode="External"/><Relationship Id="rId15247" Type="http://schemas.openxmlformats.org/officeDocument/2006/relationships/hyperlink" Target="https://www.daloopa.com/src/38432066" TargetMode="External"/><Relationship Id="rId19868" Type="http://schemas.openxmlformats.org/officeDocument/2006/relationships/hyperlink" Target="https://www.daloopa.com/src/155506708" TargetMode="External"/><Relationship Id="rId8876" Type="http://schemas.openxmlformats.org/officeDocument/2006/relationships/hyperlink" Target="https://www.daloopa.com/src/748591" TargetMode="External"/><Relationship Id="rId9927" Type="http://schemas.openxmlformats.org/officeDocument/2006/relationships/hyperlink" Target="https://www.daloopa.com/src/753160" TargetMode="External"/><Relationship Id="rId11857" Type="http://schemas.openxmlformats.org/officeDocument/2006/relationships/hyperlink" Target="https://www.daloopa.com/src/67085545" TargetMode="External"/><Relationship Id="rId12908" Type="http://schemas.openxmlformats.org/officeDocument/2006/relationships/hyperlink" Target="https://www.daloopa.com/src/46751636" TargetMode="External"/><Relationship Id="rId1916" Type="http://schemas.openxmlformats.org/officeDocument/2006/relationships/hyperlink" Target="https://www.daloopa.com/src/795234" TargetMode="External"/><Relationship Id="rId7478" Type="http://schemas.openxmlformats.org/officeDocument/2006/relationships/hyperlink" Target="https://www.daloopa.com/src/753950" TargetMode="External"/><Relationship Id="rId8529" Type="http://schemas.openxmlformats.org/officeDocument/2006/relationships/hyperlink" Target="https://www.daloopa.com/src/800604" TargetMode="External"/><Relationship Id="rId10459" Type="http://schemas.openxmlformats.org/officeDocument/2006/relationships/hyperlink" Target="https://www.daloopa.com/src/38432799" TargetMode="External"/><Relationship Id="rId14330" Type="http://schemas.openxmlformats.org/officeDocument/2006/relationships/hyperlink" Target="https://www.daloopa.com/document/23465099" TargetMode="External"/><Relationship Id="rId17553" Type="http://schemas.openxmlformats.org/officeDocument/2006/relationships/hyperlink" Target="https://www.daloopa.com/src/107859735" TargetMode="External"/><Relationship Id="rId18951" Type="http://schemas.openxmlformats.org/officeDocument/2006/relationships/hyperlink" Target="https://www.daloopa.com/src/125345994" TargetMode="External"/><Relationship Id="rId6561" Type="http://schemas.openxmlformats.org/officeDocument/2006/relationships/hyperlink" Target="https://www.daloopa.com/src/801106" TargetMode="External"/><Relationship Id="rId7612" Type="http://schemas.openxmlformats.org/officeDocument/2006/relationships/hyperlink" Target="https://www.daloopa.com/src/2623173" TargetMode="External"/><Relationship Id="rId10940" Type="http://schemas.openxmlformats.org/officeDocument/2006/relationships/hyperlink" Target="https://www.daloopa.com/src/67046989" TargetMode="External"/><Relationship Id="rId16155" Type="http://schemas.openxmlformats.org/officeDocument/2006/relationships/hyperlink" Target="https://www.daloopa.com/src/82318255" TargetMode="External"/><Relationship Id="rId17206" Type="http://schemas.openxmlformats.org/officeDocument/2006/relationships/hyperlink" Target="https://www.daloopa.com/src/102520275" TargetMode="External"/><Relationship Id="rId18604" Type="http://schemas.openxmlformats.org/officeDocument/2006/relationships/hyperlink" Target="https://www.daloopa.com/src/114163075" TargetMode="External"/><Relationship Id="rId5163" Type="http://schemas.openxmlformats.org/officeDocument/2006/relationships/hyperlink" Target="https://www.daloopa.com/src/815564" TargetMode="External"/><Relationship Id="rId6214" Type="http://schemas.openxmlformats.org/officeDocument/2006/relationships/hyperlink" Target="https://www.daloopa.com/src/800777" TargetMode="External"/><Relationship Id="rId9784" Type="http://schemas.openxmlformats.org/officeDocument/2006/relationships/hyperlink" Target="https://www.daloopa.com/src/750258" TargetMode="External"/><Relationship Id="rId8386" Type="http://schemas.openxmlformats.org/officeDocument/2006/relationships/hyperlink" Target="https://www.daloopa.com/src/800274" TargetMode="External"/><Relationship Id="rId9437" Type="http://schemas.openxmlformats.org/officeDocument/2006/relationships/hyperlink" Target="https://www.daloopa.com/src/751696" TargetMode="External"/><Relationship Id="rId12765" Type="http://schemas.openxmlformats.org/officeDocument/2006/relationships/hyperlink" Target="https://marketplace.daloopa.com/text-fundamental?id=38439668&amp;value=173&amp;id=38439621&amp;value=172&amp;id=38439585&amp;value=130&amp;id=38439525&amp;value=397&amp;id=38439493&amp;value=1013&amp;id=38439457&amp;value=1430&amp;id=38439390&amp;value=1702&amp;id=38439218&amp;value=1917&amp;id=46751633&amp;value=2327&amp;id=67090302&amp;value=3661&amp;" TargetMode="External"/><Relationship Id="rId13816" Type="http://schemas.openxmlformats.org/officeDocument/2006/relationships/hyperlink" Target="https://www.daloopa.com/src/65315370" TargetMode="External"/><Relationship Id="rId19378" Type="http://schemas.openxmlformats.org/officeDocument/2006/relationships/hyperlink" Target="https://www.daloopa.com/src/145267065" TargetMode="External"/><Relationship Id="rId1773" Type="http://schemas.openxmlformats.org/officeDocument/2006/relationships/hyperlink" Target="https://www.daloopa.com/src/795230" TargetMode="External"/><Relationship Id="rId2824" Type="http://schemas.openxmlformats.org/officeDocument/2006/relationships/hyperlink" Target="https://www.daloopa.com/src/768255" TargetMode="External"/><Relationship Id="rId8039" Type="http://schemas.openxmlformats.org/officeDocument/2006/relationships/hyperlink" Target="https://www.daloopa.com/src/751324" TargetMode="External"/><Relationship Id="rId11367" Type="http://schemas.openxmlformats.org/officeDocument/2006/relationships/hyperlink" Target="https://www.daloopa.com/src/63130669" TargetMode="External"/><Relationship Id="rId12418" Type="http://schemas.openxmlformats.org/officeDocument/2006/relationships/hyperlink" Target="https://www.daloopa.com/src/19675375" TargetMode="External"/><Relationship Id="rId15988" Type="http://schemas.openxmlformats.org/officeDocument/2006/relationships/hyperlink" Target="https://www.daloopa.com/src/78962337" TargetMode="External"/><Relationship Id="rId1426" Type="http://schemas.openxmlformats.org/officeDocument/2006/relationships/hyperlink" Target="https://www.daloopa.com/src/38169638" TargetMode="External"/><Relationship Id="rId4996" Type="http://schemas.openxmlformats.org/officeDocument/2006/relationships/hyperlink" Target="https://www.daloopa.com/src/46664286" TargetMode="External"/><Relationship Id="rId18461" Type="http://schemas.openxmlformats.org/officeDocument/2006/relationships/hyperlink" Target="https://www.daloopa.com/src/114270650" TargetMode="External"/><Relationship Id="rId19512" Type="http://schemas.openxmlformats.org/officeDocument/2006/relationships/hyperlink" Target="https://www.daloopa.com/src/145264488" TargetMode="External"/><Relationship Id="rId3598" Type="http://schemas.openxmlformats.org/officeDocument/2006/relationships/hyperlink" Target="https://www.daloopa.com/src/810707" TargetMode="External"/><Relationship Id="rId4649" Type="http://schemas.openxmlformats.org/officeDocument/2006/relationships/hyperlink" Target="https://www.daloopa.com/src/766536" TargetMode="External"/><Relationship Id="rId8520" Type="http://schemas.openxmlformats.org/officeDocument/2006/relationships/hyperlink" Target="https://www.daloopa.com/src/800567" TargetMode="External"/><Relationship Id="rId10450" Type="http://schemas.openxmlformats.org/officeDocument/2006/relationships/hyperlink" Target="https://www.daloopa.com/src/38432012" TargetMode="External"/><Relationship Id="rId11501" Type="http://schemas.openxmlformats.org/officeDocument/2006/relationships/hyperlink" Target="https://www.daloopa.com/src/815185" TargetMode="External"/><Relationship Id="rId17063" Type="http://schemas.openxmlformats.org/officeDocument/2006/relationships/hyperlink" Target="https://www.daloopa.com/src/95202998" TargetMode="External"/><Relationship Id="rId18114" Type="http://schemas.openxmlformats.org/officeDocument/2006/relationships/hyperlink" Target="https://www.daloopa.com/src/114280341" TargetMode="External"/><Relationship Id="rId6071" Type="http://schemas.openxmlformats.org/officeDocument/2006/relationships/hyperlink" Target="https://www.daloopa.com/src/38383777" TargetMode="External"/><Relationship Id="rId7122" Type="http://schemas.openxmlformats.org/officeDocument/2006/relationships/hyperlink" Target="https://www.daloopa.com/src/1096604" TargetMode="External"/><Relationship Id="rId10103" Type="http://schemas.openxmlformats.org/officeDocument/2006/relationships/hyperlink" Target="https://www.daloopa.com/src/38167121" TargetMode="External"/><Relationship Id="rId2681" Type="http://schemas.openxmlformats.org/officeDocument/2006/relationships/hyperlink" Target="https://www.daloopa.com/src/1340421" TargetMode="External"/><Relationship Id="rId9294" Type="http://schemas.openxmlformats.org/officeDocument/2006/relationships/hyperlink" Target="https://marketplace.daloopa.com/text-fundamental?id=754263&amp;value=684&amp;id=754191&amp;value=516&amp;id=774103&amp;value=672&amp;id=753815&amp;value=819&amp;id=38162522&amp;value=2691&amp;id=790264&amp;value=1092&amp;id=753525&amp;value=894&amp;id=753381&amp;value=1069&amp;id=753090&amp;value=1378&amp;id=38162320&amp;value=4433&amp;id=752933&amp;value=1803&amp;id=752755&amp;value=1397&amp;id=752565&amp;value=1779&amp;id=752426&amp;value=2422&amp;id=38162176&amp;value=7401&amp;id=752085&amp;value=2814&amp;id=751671&amp;value=2340&amp;id=751387&amp;value=2802&amp;id=750772&amp;value=3975&amp;id=38161966&amp;value=11931&amp;id=750517&amp;value=4054&amp;id=750421&amp;value=3047&amp;id=750214&amp;value=3762&amp;id=749865&amp;value=136&amp;id=38161830&amp;value=738&amp;id=749645&amp;value=906&amp;id=749352&amp;value=-283&amp;id=748820&amp;value=528&amp;id=38161721&amp;value=1151&amp;id=748599&amp;value=888&amp;id=748367&amp;value=390&amp;id=1340366&amp;value=-53&amp;id=2623428&amp;value=485&amp;id=38161528&amp;value=1711&amp;id=4744474&amp;value=607&amp;id=7981987&amp;value=247&amp;id=10333646&amp;value=78&amp;id=14719103&amp;value=333&amp;id=14719115&amp;value=1265&amp;id=20995932&amp;value=900&amp;id=32452187&amp;value=156&amp;id=38383833&amp;value=338&amp;id=46661038&amp;value=920&amp;id=46664748&amp;value=2314&amp;id=53638002&amp;value=1336&amp;id=58837786&amp;value=321&amp;id=63129125&amp;value=54&amp;id=67046832&amp;value=505&amp;id=67051985&amp;value=2216&amp;" TargetMode="External"/><Relationship Id="rId12275" Type="http://schemas.openxmlformats.org/officeDocument/2006/relationships/hyperlink" Target="https://www.daloopa.com/src/19676845" TargetMode="External"/><Relationship Id="rId13673" Type="http://schemas.openxmlformats.org/officeDocument/2006/relationships/hyperlink" Target="https://www.daloopa.com/src/65313266" TargetMode="External"/><Relationship Id="rId14724" Type="http://schemas.openxmlformats.org/officeDocument/2006/relationships/hyperlink" Target="https://www.daloopa.com/src/38402829" TargetMode="External"/><Relationship Id="rId653" Type="http://schemas.openxmlformats.org/officeDocument/2006/relationships/hyperlink" Target="https://www.daloopa.com/src/45569580" TargetMode="External"/><Relationship Id="rId1283" Type="http://schemas.openxmlformats.org/officeDocument/2006/relationships/hyperlink" Target="https://www.daloopa.com/src/767639" TargetMode="External"/><Relationship Id="rId2334" Type="http://schemas.openxmlformats.org/officeDocument/2006/relationships/hyperlink" Target="https://www.daloopa.com/src/767160" TargetMode="External"/><Relationship Id="rId3732" Type="http://schemas.openxmlformats.org/officeDocument/2006/relationships/hyperlink" Target="https://www.daloopa.com/src/810674" TargetMode="External"/><Relationship Id="rId13326" Type="http://schemas.openxmlformats.org/officeDocument/2006/relationships/hyperlink" Target="https://www.daloopa.com/src/46758876" TargetMode="External"/><Relationship Id="rId16896" Type="http://schemas.openxmlformats.org/officeDocument/2006/relationships/hyperlink" Target="https://www.daloopa.com/src/95055269" TargetMode="External"/><Relationship Id="rId17947" Type="http://schemas.openxmlformats.org/officeDocument/2006/relationships/hyperlink" Target="https://www.daloopa.com/src/114145744" TargetMode="External"/><Relationship Id="rId306" Type="http://schemas.openxmlformats.org/officeDocument/2006/relationships/hyperlink" Target="https://www.daloopa.com/src/803206" TargetMode="External"/><Relationship Id="rId6955" Type="http://schemas.openxmlformats.org/officeDocument/2006/relationships/hyperlink" Target="https://www.daloopa.com/src/63129829" TargetMode="External"/><Relationship Id="rId15498" Type="http://schemas.openxmlformats.org/officeDocument/2006/relationships/hyperlink" Target="https://www.daloopa.com/src/72218586" TargetMode="External"/><Relationship Id="rId16549" Type="http://schemas.openxmlformats.org/officeDocument/2006/relationships/hyperlink" Target="https://www.daloopa.com/src/87385740" TargetMode="External"/><Relationship Id="rId4159" Type="http://schemas.openxmlformats.org/officeDocument/2006/relationships/hyperlink" Target="https://www.daloopa.com/src/810728" TargetMode="External"/><Relationship Id="rId5557" Type="http://schemas.openxmlformats.org/officeDocument/2006/relationships/hyperlink" Target="https://www.daloopa.com/src/46749895" TargetMode="External"/><Relationship Id="rId6608" Type="http://schemas.openxmlformats.org/officeDocument/2006/relationships/hyperlink" Target="https://www.daloopa.com/src/801201" TargetMode="External"/><Relationship Id="rId19022" Type="http://schemas.openxmlformats.org/officeDocument/2006/relationships/hyperlink" Target="https://www.daloopa.com/src/136727090" TargetMode="External"/><Relationship Id="rId8030" Type="http://schemas.openxmlformats.org/officeDocument/2006/relationships/hyperlink" Target="https://www.daloopa.com/src/753495" TargetMode="External"/><Relationship Id="rId11011" Type="http://schemas.openxmlformats.org/officeDocument/2006/relationships/hyperlink" Target="https://www.daloopa.com/src/53638129" TargetMode="External"/><Relationship Id="rId14581" Type="http://schemas.openxmlformats.org/officeDocument/2006/relationships/hyperlink" Target="https://www.daloopa.com/src/38422635" TargetMode="External"/><Relationship Id="rId15632" Type="http://schemas.openxmlformats.org/officeDocument/2006/relationships/hyperlink" Target="https://www.daloopa.com/src/72287534" TargetMode="External"/><Relationship Id="rId4640" Type="http://schemas.openxmlformats.org/officeDocument/2006/relationships/hyperlink" Target="https://www.daloopa.com/src/768389" TargetMode="External"/><Relationship Id="rId13183" Type="http://schemas.openxmlformats.org/officeDocument/2006/relationships/hyperlink" Target="https://www.daloopa.com/src/38436267" TargetMode="External"/><Relationship Id="rId14234" Type="http://schemas.openxmlformats.org/officeDocument/2006/relationships/hyperlink" Target="https://www.daloopa.com/src/19608180" TargetMode="External"/><Relationship Id="rId2191" Type="http://schemas.openxmlformats.org/officeDocument/2006/relationships/hyperlink" Target="https://www.daloopa.com/src/66097060" TargetMode="External"/><Relationship Id="rId3242" Type="http://schemas.openxmlformats.org/officeDocument/2006/relationships/hyperlink" Target="https://www.daloopa.com/src/2623648" TargetMode="External"/><Relationship Id="rId18855" Type="http://schemas.openxmlformats.org/officeDocument/2006/relationships/hyperlink" Target="https://www.daloopa.com/src/125275306" TargetMode="External"/><Relationship Id="rId19906" Type="http://schemas.openxmlformats.org/officeDocument/2006/relationships/hyperlink" Target="https://www.daloopa.com/src/155506684" TargetMode="External"/><Relationship Id="rId20052" Type="http://schemas.openxmlformats.org/officeDocument/2006/relationships/hyperlink" Target="https://www.daloopa.com/src/155380924" TargetMode="External"/><Relationship Id="rId163" Type="http://schemas.openxmlformats.org/officeDocument/2006/relationships/hyperlink" Target="https://www.daloopa.com/src/63128586" TargetMode="External"/><Relationship Id="rId6465" Type="http://schemas.openxmlformats.org/officeDocument/2006/relationships/hyperlink" Target="https://www.daloopa.com/src/800953" TargetMode="External"/><Relationship Id="rId7516" Type="http://schemas.openxmlformats.org/officeDocument/2006/relationships/hyperlink" Target="https://www.daloopa.com/src/753745" TargetMode="External"/><Relationship Id="rId7863" Type="http://schemas.openxmlformats.org/officeDocument/2006/relationships/hyperlink" Target="https://www.daloopa.com/src/802782" TargetMode="External"/><Relationship Id="rId8914" Type="http://schemas.openxmlformats.org/officeDocument/2006/relationships/hyperlink" Target="https://www.daloopa.com/src/752556" TargetMode="External"/><Relationship Id="rId10844" Type="http://schemas.openxmlformats.org/officeDocument/2006/relationships/hyperlink" Target="https://www.daloopa.com/src/32451142" TargetMode="External"/><Relationship Id="rId16059" Type="http://schemas.openxmlformats.org/officeDocument/2006/relationships/hyperlink" Target="https://www.daloopa.com/src/82321871" TargetMode="External"/><Relationship Id="rId17457" Type="http://schemas.openxmlformats.org/officeDocument/2006/relationships/hyperlink" Target="https://www.daloopa.com/src/107863144" TargetMode="External"/><Relationship Id="rId18508" Type="http://schemas.openxmlformats.org/officeDocument/2006/relationships/hyperlink" Target="https://www.daloopa.com/src/114175046" TargetMode="External"/><Relationship Id="rId5067" Type="http://schemas.openxmlformats.org/officeDocument/2006/relationships/hyperlink" Target="https://www.daloopa.com/src/53638779" TargetMode="External"/><Relationship Id="rId6118" Type="http://schemas.openxmlformats.org/officeDocument/2006/relationships/hyperlink" Target="https://www.daloopa.com/src/7982464" TargetMode="External"/><Relationship Id="rId9688" Type="http://schemas.openxmlformats.org/officeDocument/2006/relationships/hyperlink" Target="https://www.daloopa.com/src/4744481" TargetMode="External"/><Relationship Id="rId12669" Type="http://schemas.openxmlformats.org/officeDocument/2006/relationships/hyperlink" Target="https://www.daloopa.com/src/19766404" TargetMode="External"/><Relationship Id="rId16540" Type="http://schemas.openxmlformats.org/officeDocument/2006/relationships/hyperlink" Target="https://www.daloopa.com/src/88366528" TargetMode="External"/><Relationship Id="rId1677" Type="http://schemas.openxmlformats.org/officeDocument/2006/relationships/hyperlink" Target="https://www.daloopa.com/src/58838296" TargetMode="External"/><Relationship Id="rId2728" Type="http://schemas.openxmlformats.org/officeDocument/2006/relationships/hyperlink" Target="https://www.daloopa.com/document/204883" TargetMode="External"/><Relationship Id="rId14091" Type="http://schemas.openxmlformats.org/officeDocument/2006/relationships/hyperlink" Target="https://www.daloopa.com/src/19607650" TargetMode="External"/><Relationship Id="rId15142" Type="http://schemas.openxmlformats.org/officeDocument/2006/relationships/hyperlink" Target="https://www.daloopa.com/src/18464087" TargetMode="External"/><Relationship Id="rId19763" Type="http://schemas.openxmlformats.org/officeDocument/2006/relationships/hyperlink" Target="https://www.daloopa.com/src/155380697" TargetMode="External"/><Relationship Id="rId4150" Type="http://schemas.openxmlformats.org/officeDocument/2006/relationships/hyperlink" Target="https://www.daloopa.com/src/767516" TargetMode="External"/><Relationship Id="rId5201" Type="http://schemas.openxmlformats.org/officeDocument/2006/relationships/hyperlink" Target="https://www.daloopa.com/src/815593" TargetMode="External"/><Relationship Id="rId8771" Type="http://schemas.openxmlformats.org/officeDocument/2006/relationships/hyperlink" Target="https://www.daloopa.com/src/748810" TargetMode="External"/><Relationship Id="rId9822" Type="http://schemas.openxmlformats.org/officeDocument/2006/relationships/hyperlink" Target="https://www.daloopa.com/src/752124" TargetMode="External"/><Relationship Id="rId18365" Type="http://schemas.openxmlformats.org/officeDocument/2006/relationships/hyperlink" Target="https://www.daloopa.com/src/87505884" TargetMode="External"/><Relationship Id="rId19416" Type="http://schemas.openxmlformats.org/officeDocument/2006/relationships/hyperlink" Target="https://www.daloopa.com/src/145409625" TargetMode="External"/><Relationship Id="rId36" Type="http://schemas.openxmlformats.org/officeDocument/2006/relationships/hyperlink" Target="https://www.daloopa.com/document/21972339" TargetMode="External"/><Relationship Id="rId7373" Type="http://schemas.openxmlformats.org/officeDocument/2006/relationships/hyperlink" Target="https://www.daloopa.com/src/754159" TargetMode="External"/><Relationship Id="rId8424" Type="http://schemas.openxmlformats.org/officeDocument/2006/relationships/hyperlink" Target="https://www.daloopa.com/src/800392" TargetMode="External"/><Relationship Id="rId10354" Type="http://schemas.openxmlformats.org/officeDocument/2006/relationships/hyperlink" Target="https://www.daloopa.com/src/38432509" TargetMode="External"/><Relationship Id="rId11752" Type="http://schemas.openxmlformats.org/officeDocument/2006/relationships/hyperlink" Target="https://www.daloopa.com/src/1033837" TargetMode="External"/><Relationship Id="rId12803" Type="http://schemas.openxmlformats.org/officeDocument/2006/relationships/hyperlink" Target="https://www.daloopa.com/src/38439669" TargetMode="External"/><Relationship Id="rId18018" Type="http://schemas.openxmlformats.org/officeDocument/2006/relationships/hyperlink" Target="https://www.daloopa.com/src/114161694" TargetMode="External"/><Relationship Id="rId1811" Type="http://schemas.openxmlformats.org/officeDocument/2006/relationships/hyperlink" Target="https://www.daloopa.com/src/795242" TargetMode="External"/><Relationship Id="rId7026" Type="http://schemas.openxmlformats.org/officeDocument/2006/relationships/hyperlink" Target="https://www.daloopa.com/src/1096684" TargetMode="External"/><Relationship Id="rId10007" Type="http://schemas.openxmlformats.org/officeDocument/2006/relationships/hyperlink" Target="https://marketplace.daloopa.com/text-fundamental?id=754278&amp;value=-124&amp;id=754108&amp;value=-28&amp;id=754015&amp;value=73&amp;id=753858&amp;value=-6&amp;id=38167258&amp;value=-86&amp;id=774111&amp;value=17&amp;id=753547&amp;value=41&amp;id=753406&amp;value=-207&amp;id=753169&amp;value=-160&amp;id=38167166&amp;value=-310&amp;id=752987&amp;value=-322&amp;id=752787&amp;value=102&amp;id=752603&amp;value=-63&amp;id=752442&amp;value=-91&amp;id=38167120&amp;value=-374&amp;id=752131&amp;value=222&amp;id=751747&amp;value=64&amp;id=751468&amp;value=46&amp;id=794086&amp;value=-543&amp;id=38167032&amp;value=-212&amp;id=750584&amp;value=226&amp;id=750441&amp;value=248&amp;id=750272&amp;value=148&amp;id=749975&amp;value=90&amp;id=38166990&amp;value=713&amp;id=749705&amp;value=248&amp;id=749409&amp;value=-443&amp;id=749116&amp;value=-151&amp;id=748883&amp;value=-5&amp;id=38166897&amp;value=-351&amp;id=748650&amp;value=-12&amp;id=748396&amp;value=47&amp;id=1340390&amp;value=-269&amp;id=2623442&amp;value=304&amp;id=38166693&amp;value=70&amp;id=4744492&amp;value=-484&amp;id=7982005&amp;value=127&amp;id=10333828&amp;value=377&amp;id=14719144&amp;value=599&amp;id=14719148&amp;value=618&amp;id=20995953&amp;value=-293&amp;id=32451132&amp;value=234&amp;id=38383897&amp;value=-199&amp;id=46661153&amp;value=-106&amp;id=46664810&amp;value=-364&amp;id=53638108&amp;value=16&amp;id=58837879&amp;value=-412&amp;id=63129072&amp;value=-1334&amp;id=67046943&amp;value=637&amp;id=67052061&amp;value=-1093&amp;" TargetMode="External"/><Relationship Id="rId11405" Type="http://schemas.openxmlformats.org/officeDocument/2006/relationships/hyperlink" Target="https://www.daloopa.com/src/38385290" TargetMode="External"/><Relationship Id="rId14975" Type="http://schemas.openxmlformats.org/officeDocument/2006/relationships/hyperlink" Target="https://www.daloopa.com/src/38423046" TargetMode="External"/><Relationship Id="rId3983" Type="http://schemas.openxmlformats.org/officeDocument/2006/relationships/hyperlink" Target="https://www.daloopa.com/src/38384811" TargetMode="External"/><Relationship Id="rId9198" Type="http://schemas.openxmlformats.org/officeDocument/2006/relationships/hyperlink" Target="https://www.daloopa.com/src/753379" TargetMode="External"/><Relationship Id="rId13577" Type="http://schemas.openxmlformats.org/officeDocument/2006/relationships/hyperlink" Target="https://www.daloopa.com/src/66097814" TargetMode="External"/><Relationship Id="rId14628" Type="http://schemas.openxmlformats.org/officeDocument/2006/relationships/hyperlink" Target="https://www.daloopa.com/src/38370036" TargetMode="External"/><Relationship Id="rId1187" Type="http://schemas.openxmlformats.org/officeDocument/2006/relationships/hyperlink" Target="https://www.daloopa.com/src/1340378" TargetMode="External"/><Relationship Id="rId2585" Type="http://schemas.openxmlformats.org/officeDocument/2006/relationships/hyperlink" Target="https://www.daloopa.com/src/761935" TargetMode="External"/><Relationship Id="rId3636" Type="http://schemas.openxmlformats.org/officeDocument/2006/relationships/hyperlink" Target="https://www.daloopa.com/src/32451306" TargetMode="External"/><Relationship Id="rId12179" Type="http://schemas.openxmlformats.org/officeDocument/2006/relationships/hyperlink" Target="https://www.daloopa.com/src/19675662" TargetMode="External"/><Relationship Id="rId16050" Type="http://schemas.openxmlformats.org/officeDocument/2006/relationships/hyperlink" Target="https://www.daloopa.com/src/82322480" TargetMode="External"/><Relationship Id="rId17101" Type="http://schemas.openxmlformats.org/officeDocument/2006/relationships/hyperlink" Target="https://www.daloopa.com/src/95191094" TargetMode="External"/><Relationship Id="rId557" Type="http://schemas.openxmlformats.org/officeDocument/2006/relationships/hyperlink" Target="https://www.daloopa.com/src/38207837" TargetMode="External"/><Relationship Id="rId2238" Type="http://schemas.openxmlformats.org/officeDocument/2006/relationships/hyperlink" Target="https://www.daloopa.com/src/66097735" TargetMode="External"/><Relationship Id="rId6859" Type="http://schemas.openxmlformats.org/officeDocument/2006/relationships/hyperlink" Target="https://www.daloopa.com/src/38158666" TargetMode="External"/><Relationship Id="rId12660" Type="http://schemas.openxmlformats.org/officeDocument/2006/relationships/hyperlink" Target="https://www.daloopa.com/src/19766026" TargetMode="External"/><Relationship Id="rId13711" Type="http://schemas.openxmlformats.org/officeDocument/2006/relationships/hyperlink" Target="https://www.daloopa.com/src/67090544" TargetMode="External"/><Relationship Id="rId19273" Type="http://schemas.openxmlformats.org/officeDocument/2006/relationships/hyperlink" Target="https://www.daloopa.com/src/136743404" TargetMode="External"/><Relationship Id="rId8281" Type="http://schemas.openxmlformats.org/officeDocument/2006/relationships/hyperlink" Target="https://www.daloopa.com/src/800280" TargetMode="External"/><Relationship Id="rId9332" Type="http://schemas.openxmlformats.org/officeDocument/2006/relationships/hyperlink" Target="https://www.daloopa.com/src/58837786" TargetMode="External"/><Relationship Id="rId11262" Type="http://schemas.openxmlformats.org/officeDocument/2006/relationships/hyperlink" Target="https://www.daloopa.com/document/23463551" TargetMode="External"/><Relationship Id="rId12313" Type="http://schemas.openxmlformats.org/officeDocument/2006/relationships/hyperlink" Target="https://www.daloopa.com/src/19677729" TargetMode="External"/><Relationship Id="rId1321" Type="http://schemas.openxmlformats.org/officeDocument/2006/relationships/hyperlink" Target="https://www.daloopa.com/src/38168857" TargetMode="External"/><Relationship Id="rId4891" Type="http://schemas.openxmlformats.org/officeDocument/2006/relationships/hyperlink" Target="https://www.daloopa.com/src/2623988" TargetMode="External"/><Relationship Id="rId14485" Type="http://schemas.openxmlformats.org/officeDocument/2006/relationships/hyperlink" Target="https://marketplace.daloopa.com/text-fundamental?id=38422205&amp;value=4152&amp;id=38422140&amp;value=4164&amp;id=38422109&amp;value=4149&amp;id=38422506&amp;value=4347&amp;id=38422078&amp;value=4340&amp;id=38422052&amp;value=4367&amp;id=38422037&amp;value=4348&amp;id=38422520&amp;value=14472&amp;id=38422028&amp;value=14306&amp;id=38422023&amp;value=14022&amp;id=38421998&amp;value=13867&amp;id=38422544&amp;value=12833&amp;id=38421847&amp;value=12674&amp;id=38421830&amp;value=12477&amp;id=38421810&amp;value=12475&amp;id=38422573&amp;value=12826&amp;id=38421738&amp;value=12859&amp;id=38421670&amp;value=12718&amp;id=38402850&amp;value=42065&amp;id=38422586&amp;value=40995&amp;id=38402832&amp;value=40560&amp;id=38402828&amp;value=40379&amp;id=38402804&amp;value=40161&amp;id=38422617&amp;value=40171&amp;id=38402793&amp;value=39925&amp;id=38402781&amp;value=39795&amp;id=38402761&amp;value=39868&amp;id=38422634&amp;value=39190&amp;id=38402750&amp;value=38916&amp;id=38402723&amp;value=52885&amp;id=38402710&amp;value=51398&amp;id=38422645&amp;value=51038&amp;id=38402669&amp;value=50823&amp;id=38370035&amp;value=76628&amp;id=38974000&amp;value=75952&amp;id=46751051&amp;value=74720&amp;id=53700626&amp;value=74464&amp;id=58885115&amp;value=93775&amp;id=63184504&amp;value=93755&amp;" TargetMode="External"/><Relationship Id="rId15883" Type="http://schemas.openxmlformats.org/officeDocument/2006/relationships/hyperlink" Target="https://www.daloopa.com/src/78899844" TargetMode="External"/><Relationship Id="rId16934" Type="http://schemas.openxmlformats.org/officeDocument/2006/relationships/hyperlink" Target="https://www.daloopa.com/src/95065088" TargetMode="External"/><Relationship Id="rId3493" Type="http://schemas.openxmlformats.org/officeDocument/2006/relationships/hyperlink" Target="https://www.daloopa.com/src/767493" TargetMode="External"/><Relationship Id="rId4544" Type="http://schemas.openxmlformats.org/officeDocument/2006/relationships/hyperlink" Target="https://www.daloopa.com/src/810868" TargetMode="External"/><Relationship Id="rId5942" Type="http://schemas.openxmlformats.org/officeDocument/2006/relationships/hyperlink" Target="https://www.daloopa.com/src/801019" TargetMode="External"/><Relationship Id="rId13087" Type="http://schemas.openxmlformats.org/officeDocument/2006/relationships/hyperlink" Target="https://www.daloopa.com/src/46751767" TargetMode="External"/><Relationship Id="rId14138" Type="http://schemas.openxmlformats.org/officeDocument/2006/relationships/hyperlink" Target="https://www.daloopa.com/src/19607651" TargetMode="External"/><Relationship Id="rId15536" Type="http://schemas.openxmlformats.org/officeDocument/2006/relationships/hyperlink" Target="https://www.daloopa.com/src/72219712" TargetMode="External"/><Relationship Id="rId2095" Type="http://schemas.openxmlformats.org/officeDocument/2006/relationships/hyperlink" Target="https://www.daloopa.com/src/66096828" TargetMode="External"/><Relationship Id="rId3146" Type="http://schemas.openxmlformats.org/officeDocument/2006/relationships/hyperlink" Target="https://www.daloopa.com/src/766510" TargetMode="External"/><Relationship Id="rId18759" Type="http://schemas.openxmlformats.org/officeDocument/2006/relationships/hyperlink" Target="https://www.daloopa.com/src/125251777" TargetMode="External"/><Relationship Id="rId6369" Type="http://schemas.openxmlformats.org/officeDocument/2006/relationships/hyperlink" Target="https://www.daloopa.com/src/800800" TargetMode="External"/><Relationship Id="rId7767" Type="http://schemas.openxmlformats.org/officeDocument/2006/relationships/hyperlink" Target="https://www.daloopa.com/document/23463551" TargetMode="External"/><Relationship Id="rId8818" Type="http://schemas.openxmlformats.org/officeDocument/2006/relationships/hyperlink" Target="https://www.daloopa.com/src/750205" TargetMode="External"/><Relationship Id="rId10748" Type="http://schemas.openxmlformats.org/officeDocument/2006/relationships/hyperlink" Target="https://www.daloopa.com/src/38434197" TargetMode="External"/><Relationship Id="rId12170" Type="http://schemas.openxmlformats.org/officeDocument/2006/relationships/hyperlink" Target="https://marketplace.daloopa.com/text-fundamental?id=19676846&amp;value=3500&amp;id=19676695&amp;value=3500&amp;id=19676374&amp;value=3500&amp;id=19676334&amp;value=3500&amp;id=19676238&amp;value=3500&amp;id=19675991&amp;value=3500&amp;id=19675720&amp;value=3500&amp;id=19675662&amp;value=3500&amp;id=19675462&amp;value=3500&amp;id=19675275&amp;value=3500&amp;id=19675383&amp;value=3500&amp;" TargetMode="External"/><Relationship Id="rId13221" Type="http://schemas.openxmlformats.org/officeDocument/2006/relationships/hyperlink" Target="https://www.daloopa.com/src/38436266" TargetMode="External"/><Relationship Id="rId16791" Type="http://schemas.openxmlformats.org/officeDocument/2006/relationships/hyperlink" Target="https://www.daloopa.com/src/95069444" TargetMode="External"/><Relationship Id="rId17842" Type="http://schemas.openxmlformats.org/officeDocument/2006/relationships/hyperlink" Target="https://www.daloopa.com/src/114149135" TargetMode="External"/><Relationship Id="rId2979" Type="http://schemas.openxmlformats.org/officeDocument/2006/relationships/hyperlink" Target="https://www.daloopa.com/src/767613" TargetMode="External"/><Relationship Id="rId6850" Type="http://schemas.openxmlformats.org/officeDocument/2006/relationships/hyperlink" Target="https://www.daloopa.com/src/58837614" TargetMode="External"/><Relationship Id="rId7901" Type="http://schemas.openxmlformats.org/officeDocument/2006/relationships/hyperlink" Target="https://www.daloopa.com/src/7981751" TargetMode="External"/><Relationship Id="rId15393" Type="http://schemas.openxmlformats.org/officeDocument/2006/relationships/hyperlink" Target="https://www.daloopa.com/src/72222368" TargetMode="External"/><Relationship Id="rId16444" Type="http://schemas.openxmlformats.org/officeDocument/2006/relationships/hyperlink" Target="https://www.daloopa.com/src/87387162" TargetMode="External"/><Relationship Id="rId201" Type="http://schemas.openxmlformats.org/officeDocument/2006/relationships/hyperlink" Target="https://www.daloopa.com/src/38385066" TargetMode="External"/><Relationship Id="rId5452" Type="http://schemas.openxmlformats.org/officeDocument/2006/relationships/hyperlink" Target="https://www.daloopa.com/src/1033278" TargetMode="External"/><Relationship Id="rId6503" Type="http://schemas.openxmlformats.org/officeDocument/2006/relationships/hyperlink" Target="https://www.daloopa.com/document/23463551" TargetMode="External"/><Relationship Id="rId15046" Type="http://schemas.openxmlformats.org/officeDocument/2006/relationships/hyperlink" Target="https://www.daloopa.com/src/53700629" TargetMode="External"/><Relationship Id="rId4054" Type="http://schemas.openxmlformats.org/officeDocument/2006/relationships/hyperlink" Target="https://www.daloopa.com/src/762255" TargetMode="External"/><Relationship Id="rId5105" Type="http://schemas.openxmlformats.org/officeDocument/2006/relationships/hyperlink" Target="https://www.daloopa.com/src/20995593" TargetMode="External"/><Relationship Id="rId8675" Type="http://schemas.openxmlformats.org/officeDocument/2006/relationships/hyperlink" Target="https://www.daloopa.com/src/767279" TargetMode="External"/><Relationship Id="rId9726" Type="http://schemas.openxmlformats.org/officeDocument/2006/relationships/hyperlink" Target="https://marketplace.daloopa.com/text-fundamental?id=7981891&amp;value=-1906&amp;id=10333775&amp;value=-1349&amp;id=14719130&amp;value=-2291&amp;id=14719137&amp;value=-6177&amp;id=20995945&amp;value=-2001&amp;id=32451124&amp;value=-1176&amp;id=38383855&amp;value=-1917&amp;id=46661121&amp;value=-2659&amp;id=46664782&amp;value=-7753&amp;id=53638070&amp;value=-6231&amp;id=58837863&amp;value=-7610&amp;id=63129236&amp;value=-7916&amp;id=67046878&amp;value=-15797&amp;id=67052037&amp;value=-37554&amp;" TargetMode="External"/><Relationship Id="rId18269" Type="http://schemas.openxmlformats.org/officeDocument/2006/relationships/hyperlink" Target="https://www.daloopa.com/src/87506148" TargetMode="External"/><Relationship Id="rId19667" Type="http://schemas.openxmlformats.org/officeDocument/2006/relationships/hyperlink" Target="https://www.daloopa.com/src/155380314" TargetMode="External"/><Relationship Id="rId7277" Type="http://schemas.openxmlformats.org/officeDocument/2006/relationships/hyperlink" Target="https://www.daloopa.com/src/38461894" TargetMode="External"/><Relationship Id="rId8328" Type="http://schemas.openxmlformats.org/officeDocument/2006/relationships/hyperlink" Target="https://www.daloopa.com/src/800317" TargetMode="External"/><Relationship Id="rId11656" Type="http://schemas.openxmlformats.org/officeDocument/2006/relationships/hyperlink" Target="https://www.daloopa.com/src/814937" TargetMode="External"/><Relationship Id="rId12707" Type="http://schemas.openxmlformats.org/officeDocument/2006/relationships/hyperlink" Target="https://www.daloopa.com/src/19766684" TargetMode="External"/><Relationship Id="rId1715" Type="http://schemas.openxmlformats.org/officeDocument/2006/relationships/hyperlink" Target="https://www.daloopa.com/src/794927" TargetMode="External"/><Relationship Id="rId10258" Type="http://schemas.openxmlformats.org/officeDocument/2006/relationships/hyperlink" Target="https://www.daloopa.com/src/58884569" TargetMode="External"/><Relationship Id="rId11309" Type="http://schemas.openxmlformats.org/officeDocument/2006/relationships/hyperlink" Target="https://www.daloopa.com/src/38385296" TargetMode="External"/><Relationship Id="rId14879" Type="http://schemas.openxmlformats.org/officeDocument/2006/relationships/hyperlink" Target="https://www.daloopa.com/src/67052918" TargetMode="External"/><Relationship Id="rId18750" Type="http://schemas.openxmlformats.org/officeDocument/2006/relationships/hyperlink" Target="https://www.daloopa.com/src/128089654" TargetMode="External"/><Relationship Id="rId19801" Type="http://schemas.openxmlformats.org/officeDocument/2006/relationships/hyperlink" Target="https://www.daloopa.com/src/155387515" TargetMode="External"/><Relationship Id="rId3887" Type="http://schemas.openxmlformats.org/officeDocument/2006/relationships/hyperlink" Target="https://www.daloopa.com/src/20995423" TargetMode="External"/><Relationship Id="rId4938" Type="http://schemas.openxmlformats.org/officeDocument/2006/relationships/hyperlink" Target="https://www.daloopa.com/src/20995588" TargetMode="External"/><Relationship Id="rId17352" Type="http://schemas.openxmlformats.org/officeDocument/2006/relationships/hyperlink" Target="https://www.daloopa.com/src/102620940" TargetMode="External"/><Relationship Id="rId18403" Type="http://schemas.openxmlformats.org/officeDocument/2006/relationships/hyperlink" Target="https://www.daloopa.com/src/114294102" TargetMode="External"/><Relationship Id="rId2489" Type="http://schemas.openxmlformats.org/officeDocument/2006/relationships/hyperlink" Target="https://www.daloopa.com/src/767979" TargetMode="External"/><Relationship Id="rId6360" Type="http://schemas.openxmlformats.org/officeDocument/2006/relationships/hyperlink" Target="https://www.daloopa.com/src/800989" TargetMode="External"/><Relationship Id="rId7411" Type="http://schemas.openxmlformats.org/officeDocument/2006/relationships/hyperlink" Target="https://www.daloopa.com/src/67046524" TargetMode="External"/><Relationship Id="rId17005" Type="http://schemas.openxmlformats.org/officeDocument/2006/relationships/hyperlink" Target="https://www.daloopa.com/src/95084208" TargetMode="External"/><Relationship Id="rId2970" Type="http://schemas.openxmlformats.org/officeDocument/2006/relationships/hyperlink" Target="https://www.daloopa.com/src/765634" TargetMode="External"/><Relationship Id="rId6013" Type="http://schemas.openxmlformats.org/officeDocument/2006/relationships/hyperlink" Target="https://www.daloopa.com/src/4744379" TargetMode="External"/><Relationship Id="rId9583" Type="http://schemas.openxmlformats.org/officeDocument/2006/relationships/hyperlink" Target="https://www.daloopa.com/src/753660" TargetMode="External"/><Relationship Id="rId12564" Type="http://schemas.openxmlformats.org/officeDocument/2006/relationships/hyperlink" Target="https://www.daloopa.com/src/19689864" TargetMode="External"/><Relationship Id="rId13962" Type="http://schemas.openxmlformats.org/officeDocument/2006/relationships/hyperlink" Target="https://marketplace.daloopa.com/text-fundamental?id=19608885&amp;value=82&amp;id=19608853&amp;value=-7&amp;id=19608797&amp;value=-41&amp;id=19608671&amp;value=239&amp;id=19608709&amp;value=274&amp;id=19608591&amp;value=108&amp;id=19608511&amp;value=-126&amp;id=19608397&amp;value=-437&amp;id=19608176&amp;value=214&amp;id=19608240&amp;value=-241&amp;id=19608030&amp;value=-57&amp;id=19608017&amp;value=92&amp;id=19607925&amp;value=79&amp;id=19607648&amp;value=482&amp;id=19607835&amp;value=596&amp;id=19606881&amp;value=513&amp;id=19606829&amp;value=857&amp;id=19606572&amp;value=252&amp;id=19606314&amp;value=749&amp;id=19606353&amp;value=2371&amp;id=19606154&amp;value=724&amp;id=19606145&amp;value=197&amp;id=19606125&amp;value=256&amp;id=19605856&amp;value=1856&amp;id=19605922&amp;value=3033&amp;id=19605766&amp;value=1629&amp;id=19605702&amp;value=2534&amp;id=19605244&amp;value=2883&amp;id=19605159&amp;value=3027&amp;id=19605168&amp;value=10073&amp;id=19605129&amp;value=3561&amp;id=19605038&amp;value=2625&amp;id=19604996&amp;value=2134&amp;id=19604831&amp;value=3268&amp;id=19604877&amp;value=11588&amp;id=19604720&amp;value=2535&amp;id=19604511&amp;value=5243&amp;id=19604386&amp;value=6331&amp;id=19604313&amp;value=7222&amp;id=19604366&amp;value=21331&amp;id=20996223&amp;value=8107&amp;id=32451853&amp;value=7778&amp;id=38385552&amp;value=3156&amp;id=46662441&amp;value=14323&amp;id=46664948&amp;value=33364&amp;id=53638954&amp;value=-3844&amp;id=58838575&amp;value=-2028&amp;id=63129990&amp;value=2872&amp;id=67049401&amp;value=278&amp;id=67053408&amp;value=-2722&amp;" TargetMode="External"/><Relationship Id="rId19177" Type="http://schemas.openxmlformats.org/officeDocument/2006/relationships/hyperlink" Target="https://www.daloopa.com/src/136761509" TargetMode="External"/><Relationship Id="rId942" Type="http://schemas.openxmlformats.org/officeDocument/2006/relationships/hyperlink" Target="https://www.daloopa.com/src/18436226" TargetMode="External"/><Relationship Id="rId1572" Type="http://schemas.openxmlformats.org/officeDocument/2006/relationships/hyperlink" Target="https://www.daloopa.com/src/63130149" TargetMode="External"/><Relationship Id="rId2623" Type="http://schemas.openxmlformats.org/officeDocument/2006/relationships/hyperlink" Target="https://www.daloopa.com/src/763292" TargetMode="External"/><Relationship Id="rId8185" Type="http://schemas.openxmlformats.org/officeDocument/2006/relationships/hyperlink" Target="https://www.daloopa.com/src/4744431" TargetMode="External"/><Relationship Id="rId9236" Type="http://schemas.openxmlformats.org/officeDocument/2006/relationships/hyperlink" Target="https://www.daloopa.com/src/38161824" TargetMode="External"/><Relationship Id="rId11166" Type="http://schemas.openxmlformats.org/officeDocument/2006/relationships/hyperlink" Target="https://www.daloopa.com/src/7982526" TargetMode="External"/><Relationship Id="rId12217" Type="http://schemas.openxmlformats.org/officeDocument/2006/relationships/hyperlink" Target="https://www.daloopa.com/src/19675456" TargetMode="External"/><Relationship Id="rId13615" Type="http://schemas.openxmlformats.org/officeDocument/2006/relationships/hyperlink" Target="https://www.daloopa.com/src/65313340" TargetMode="External"/><Relationship Id="rId1225" Type="http://schemas.openxmlformats.org/officeDocument/2006/relationships/hyperlink" Target="https://www.daloopa.com/src/765716" TargetMode="External"/><Relationship Id="rId15787" Type="http://schemas.openxmlformats.org/officeDocument/2006/relationships/hyperlink" Target="https://www.daloopa.com/src/78903358" TargetMode="External"/><Relationship Id="rId16838" Type="http://schemas.openxmlformats.org/officeDocument/2006/relationships/hyperlink" Target="https://www.daloopa.com/src/95069556" TargetMode="External"/><Relationship Id="rId3397" Type="http://schemas.openxmlformats.org/officeDocument/2006/relationships/hyperlink" Target="https://www.daloopa.com/src/10334544" TargetMode="External"/><Relationship Id="rId4795" Type="http://schemas.openxmlformats.org/officeDocument/2006/relationships/hyperlink" Target="https://www.daloopa.com/src/815283" TargetMode="External"/><Relationship Id="rId5846" Type="http://schemas.openxmlformats.org/officeDocument/2006/relationships/hyperlink" Target="https://www.daloopa.com/src/800866" TargetMode="External"/><Relationship Id="rId14389" Type="http://schemas.openxmlformats.org/officeDocument/2006/relationships/hyperlink" Target="https://www.daloopa.com/src/19629700" TargetMode="External"/><Relationship Id="rId18260" Type="http://schemas.openxmlformats.org/officeDocument/2006/relationships/hyperlink" Target="https://www.daloopa.com/src/87393126" TargetMode="External"/><Relationship Id="rId19311" Type="http://schemas.openxmlformats.org/officeDocument/2006/relationships/hyperlink" Target="https://www.daloopa.com/src/145264508" TargetMode="External"/><Relationship Id="rId4448" Type="http://schemas.openxmlformats.org/officeDocument/2006/relationships/hyperlink" Target="https://www.daloopa.com/src/4744568" TargetMode="External"/><Relationship Id="rId10999" Type="http://schemas.openxmlformats.org/officeDocument/2006/relationships/hyperlink" Target="https://www.daloopa.com/src/748684" TargetMode="External"/><Relationship Id="rId11300" Type="http://schemas.openxmlformats.org/officeDocument/2006/relationships/hyperlink" Target="https://www.daloopa.com/src/814909" TargetMode="External"/><Relationship Id="rId14870" Type="http://schemas.openxmlformats.org/officeDocument/2006/relationships/hyperlink" Target="https://www.daloopa.com/src/38429214" TargetMode="External"/><Relationship Id="rId15921" Type="http://schemas.openxmlformats.org/officeDocument/2006/relationships/hyperlink" Target="https://www.daloopa.com/src/78907265" TargetMode="External"/><Relationship Id="rId13472" Type="http://schemas.openxmlformats.org/officeDocument/2006/relationships/hyperlink" Target="https://www.daloopa.com/src/65312613" TargetMode="External"/><Relationship Id="rId14523" Type="http://schemas.openxmlformats.org/officeDocument/2006/relationships/hyperlink" Target="https://www.daloopa.com/src/53700626" TargetMode="External"/><Relationship Id="rId2480" Type="http://schemas.openxmlformats.org/officeDocument/2006/relationships/hyperlink" Target="https://www.daloopa.com/src/767167" TargetMode="External"/><Relationship Id="rId3531" Type="http://schemas.openxmlformats.org/officeDocument/2006/relationships/hyperlink" Target="https://www.daloopa.com/src/768197" TargetMode="External"/><Relationship Id="rId9093" Type="http://schemas.openxmlformats.org/officeDocument/2006/relationships/hyperlink" Target="https://www.daloopa.com/src/790260" TargetMode="External"/><Relationship Id="rId12074" Type="http://schemas.openxmlformats.org/officeDocument/2006/relationships/hyperlink" Target="https://www.daloopa.com/src/19676373" TargetMode="External"/><Relationship Id="rId13125" Type="http://schemas.openxmlformats.org/officeDocument/2006/relationships/hyperlink" Target="https://www.daloopa.com/src/38441568" TargetMode="External"/><Relationship Id="rId16695" Type="http://schemas.openxmlformats.org/officeDocument/2006/relationships/hyperlink" Target="https://www.daloopa.com/src/87514944" TargetMode="External"/><Relationship Id="rId452" Type="http://schemas.openxmlformats.org/officeDocument/2006/relationships/hyperlink" Target="https://www.daloopa.com/src/761731" TargetMode="External"/><Relationship Id="rId1082" Type="http://schemas.openxmlformats.org/officeDocument/2006/relationships/hyperlink" Target="https://www.daloopa.com/src/18435520" TargetMode="External"/><Relationship Id="rId2133" Type="http://schemas.openxmlformats.org/officeDocument/2006/relationships/hyperlink" Target="https://www.daloopa.com/src/67090569" TargetMode="External"/><Relationship Id="rId6754" Type="http://schemas.openxmlformats.org/officeDocument/2006/relationships/hyperlink" Target="https://www.daloopa.com/src/38155773" TargetMode="External"/><Relationship Id="rId7805" Type="http://schemas.openxmlformats.org/officeDocument/2006/relationships/hyperlink" Target="https://www.daloopa.com/src/58837931" TargetMode="External"/><Relationship Id="rId15297" Type="http://schemas.openxmlformats.org/officeDocument/2006/relationships/hyperlink" Target="https://www.daloopa.com/src/38432804" TargetMode="External"/><Relationship Id="rId16348" Type="http://schemas.openxmlformats.org/officeDocument/2006/relationships/hyperlink" Target="https://www.daloopa.com/src/82323397" TargetMode="External"/><Relationship Id="rId17746" Type="http://schemas.openxmlformats.org/officeDocument/2006/relationships/hyperlink" Target="https://www.daloopa.com/src/107929379" TargetMode="External"/><Relationship Id="rId105" Type="http://schemas.openxmlformats.org/officeDocument/2006/relationships/hyperlink" Target="https://www.daloopa.com/src/802967" TargetMode="External"/><Relationship Id="rId5356" Type="http://schemas.openxmlformats.org/officeDocument/2006/relationships/hyperlink" Target="https://www.daloopa.com/src/815468" TargetMode="External"/><Relationship Id="rId6407" Type="http://schemas.openxmlformats.org/officeDocument/2006/relationships/hyperlink" Target="https://www.daloopa.com/src/801084" TargetMode="External"/><Relationship Id="rId5009" Type="http://schemas.openxmlformats.org/officeDocument/2006/relationships/hyperlink" Target="https://www.daloopa.com/src/815318" TargetMode="External"/><Relationship Id="rId8579" Type="http://schemas.openxmlformats.org/officeDocument/2006/relationships/hyperlink" Target="https://www.daloopa.com/src/766315" TargetMode="External"/><Relationship Id="rId9977" Type="http://schemas.openxmlformats.org/officeDocument/2006/relationships/hyperlink" Target="https://www.daloopa.com/src/749685" TargetMode="External"/><Relationship Id="rId12958" Type="http://schemas.openxmlformats.org/officeDocument/2006/relationships/hyperlink" Target="https://marketplace.daloopa.com/text-fundamental?id=38442219&amp;value=590&amp;id=38442152&amp;value=780&amp;id=38442082&amp;value=854&amp;id=38442020&amp;value=968&amp;id=38441964&amp;value=901&amp;id=38441556&amp;value=1064&amp;id=38441317&amp;value=1373&amp;id=38441444&amp;value=2457&amp;id=46751758&amp;value=2821&amp;id=67090338&amp;value=3280&amp;" TargetMode="External"/><Relationship Id="rId1966" Type="http://schemas.openxmlformats.org/officeDocument/2006/relationships/hyperlink" Target="https://www.daloopa.com/src/795255" TargetMode="External"/><Relationship Id="rId14380" Type="http://schemas.openxmlformats.org/officeDocument/2006/relationships/hyperlink" Target="https://www.daloopa.com/src/67089039" TargetMode="External"/><Relationship Id="rId15431" Type="http://schemas.openxmlformats.org/officeDocument/2006/relationships/hyperlink" Target="https://www.daloopa.com/src/72221516" TargetMode="External"/><Relationship Id="rId1619" Type="http://schemas.openxmlformats.org/officeDocument/2006/relationships/hyperlink" Target="https://www.daloopa.com/src/7982109" TargetMode="External"/><Relationship Id="rId14033" Type="http://schemas.openxmlformats.org/officeDocument/2006/relationships/hyperlink" Target="https://www.daloopa.com/src/19606146" TargetMode="External"/><Relationship Id="rId18654" Type="http://schemas.openxmlformats.org/officeDocument/2006/relationships/hyperlink" Target="https://www.daloopa.com/src/125247574" TargetMode="External"/><Relationship Id="rId19705" Type="http://schemas.openxmlformats.org/officeDocument/2006/relationships/hyperlink" Target="https://www.daloopa.com/src/155384124" TargetMode="External"/><Relationship Id="rId3041" Type="http://schemas.openxmlformats.org/officeDocument/2006/relationships/hyperlink" Target="https://www.daloopa.com/document/205034" TargetMode="External"/><Relationship Id="rId7662" Type="http://schemas.openxmlformats.org/officeDocument/2006/relationships/hyperlink" Target="https://www.daloopa.com/src/799796" TargetMode="External"/><Relationship Id="rId8713" Type="http://schemas.openxmlformats.org/officeDocument/2006/relationships/hyperlink" Target="https://www.daloopa.com/src/67090876" TargetMode="External"/><Relationship Id="rId10643" Type="http://schemas.openxmlformats.org/officeDocument/2006/relationships/hyperlink" Target="https://www.daloopa.com/src/65494716" TargetMode="External"/><Relationship Id="rId10990" Type="http://schemas.openxmlformats.org/officeDocument/2006/relationships/hyperlink" Target="https://www.daloopa.com/src/751081" TargetMode="External"/><Relationship Id="rId17256" Type="http://schemas.openxmlformats.org/officeDocument/2006/relationships/hyperlink" Target="https://www.daloopa.com/src/102524151" TargetMode="External"/><Relationship Id="rId18307" Type="http://schemas.openxmlformats.org/officeDocument/2006/relationships/hyperlink" Target="https://www.daloopa.com/src/87393315" TargetMode="External"/><Relationship Id="rId6264" Type="http://schemas.openxmlformats.org/officeDocument/2006/relationships/hyperlink" Target="https://www.daloopa.com/src/800818" TargetMode="External"/><Relationship Id="rId7315" Type="http://schemas.openxmlformats.org/officeDocument/2006/relationships/hyperlink" Target="https://www.daloopa.com/document/23465099" TargetMode="External"/><Relationship Id="rId9487" Type="http://schemas.openxmlformats.org/officeDocument/2006/relationships/hyperlink" Target="https://www.daloopa.com/src/752101" TargetMode="External"/><Relationship Id="rId13866" Type="http://schemas.openxmlformats.org/officeDocument/2006/relationships/hyperlink" Target="https://www.daloopa.com/src/65315413" TargetMode="External"/><Relationship Id="rId14917" Type="http://schemas.openxmlformats.org/officeDocument/2006/relationships/hyperlink" Target="https://www.daloopa.com/src/38428526" TargetMode="External"/><Relationship Id="rId1476" Type="http://schemas.openxmlformats.org/officeDocument/2006/relationships/hyperlink" Target="https://www.daloopa.com/src/4744515" TargetMode="External"/><Relationship Id="rId2874" Type="http://schemas.openxmlformats.org/officeDocument/2006/relationships/hyperlink" Target="https://marketplace.daloopa.com/text-fundamental?id=768415&amp;value=2545&amp;id=768288&amp;value=2224&amp;id=768119&amp;value=2424&amp;id=767958&amp;value=3714&amp;id=45569648&amp;value=10907&amp;id=802825&amp;value=2642&amp;id=767608&amp;value=2380&amp;id=767251&amp;value=2510&amp;id=767109&amp;value=3406&amp;id=45569649&amp;value=10938&amp;id=766748&amp;value=2320&amp;id=766589&amp;value=2094&amp;id=766279&amp;value=2320&amp;id=765984&amp;value=3292&amp;id=45569650&amp;value=10026&amp;id=765839&amp;value=2480&amp;id=765641&amp;value=2283&amp;id=765630&amp;value=2491&amp;id=765474&amp;value=3377&amp;id=45569651&amp;value=10631&amp;" TargetMode="External"/><Relationship Id="rId3925" Type="http://schemas.openxmlformats.org/officeDocument/2006/relationships/hyperlink" Target="https://www.daloopa.com/src/763367" TargetMode="External"/><Relationship Id="rId8089" Type="http://schemas.openxmlformats.org/officeDocument/2006/relationships/hyperlink" Target="https://www.daloopa.com/src/800238" TargetMode="External"/><Relationship Id="rId12468" Type="http://schemas.openxmlformats.org/officeDocument/2006/relationships/hyperlink" Target="https://www.daloopa.com/src/53700578" TargetMode="External"/><Relationship Id="rId13519" Type="http://schemas.openxmlformats.org/officeDocument/2006/relationships/hyperlink" Target="https://marketplace.daloopa.com/text-fundamental?id=65312672&amp;value=25866&amp;id=65312778&amp;value=23094&amp;id=65312820&amp;value=20426&amp;id=65312848&amp;value=18838&amp;id=67092845&amp;value=18019&amp;" TargetMode="External"/><Relationship Id="rId846" Type="http://schemas.openxmlformats.org/officeDocument/2006/relationships/hyperlink" Target="https://www.daloopa.com/src/18437314" TargetMode="External"/><Relationship Id="rId1129" Type="http://schemas.openxmlformats.org/officeDocument/2006/relationships/hyperlink" Target="https://www.daloopa.com/src/18436030" TargetMode="External"/><Relationship Id="rId2527" Type="http://schemas.openxmlformats.org/officeDocument/2006/relationships/hyperlink" Target="https://www.daloopa.com/src/763290" TargetMode="External"/><Relationship Id="rId5000" Type="http://schemas.openxmlformats.org/officeDocument/2006/relationships/hyperlink" Target="https://www.daloopa.com/src/815453" TargetMode="External"/><Relationship Id="rId19562" Type="http://schemas.openxmlformats.org/officeDocument/2006/relationships/hyperlink" Target="https://www.daloopa.com/src/145409516" TargetMode="External"/><Relationship Id="rId4699" Type="http://schemas.openxmlformats.org/officeDocument/2006/relationships/hyperlink" Target="https://www.daloopa.com/src/764479" TargetMode="External"/><Relationship Id="rId8570" Type="http://schemas.openxmlformats.org/officeDocument/2006/relationships/hyperlink" Target="https://www.daloopa.com/src/768300" TargetMode="External"/><Relationship Id="rId9621" Type="http://schemas.openxmlformats.org/officeDocument/2006/relationships/hyperlink" Target="https://www.daloopa.com/src/38164258" TargetMode="External"/><Relationship Id="rId11551" Type="http://schemas.openxmlformats.org/officeDocument/2006/relationships/hyperlink" Target="https://www.daloopa.com/src/814974" TargetMode="External"/><Relationship Id="rId12602" Type="http://schemas.openxmlformats.org/officeDocument/2006/relationships/hyperlink" Target="https://www.daloopa.com/src/46750861" TargetMode="External"/><Relationship Id="rId18164" Type="http://schemas.openxmlformats.org/officeDocument/2006/relationships/hyperlink" Target="https://www.daloopa.com/src/114299899" TargetMode="External"/><Relationship Id="rId19215" Type="http://schemas.openxmlformats.org/officeDocument/2006/relationships/hyperlink" Target="https://www.daloopa.com/src/136726230" TargetMode="External"/><Relationship Id="rId1610" Type="http://schemas.openxmlformats.org/officeDocument/2006/relationships/hyperlink" Target="https://www.daloopa.com/src/762707" TargetMode="External"/><Relationship Id="rId7172" Type="http://schemas.openxmlformats.org/officeDocument/2006/relationships/hyperlink" Target="https://www.daloopa.com/src/1096563" TargetMode="External"/><Relationship Id="rId8223" Type="http://schemas.openxmlformats.org/officeDocument/2006/relationships/hyperlink" Target="https://www.daloopa.com/src/800307" TargetMode="External"/><Relationship Id="rId10153" Type="http://schemas.openxmlformats.org/officeDocument/2006/relationships/hyperlink" Target="https://www.daloopa.com/src/38167255" TargetMode="External"/><Relationship Id="rId11204" Type="http://schemas.openxmlformats.org/officeDocument/2006/relationships/hyperlink" Target="https://www.daloopa.com/src/814903" TargetMode="External"/><Relationship Id="rId14774" Type="http://schemas.openxmlformats.org/officeDocument/2006/relationships/hyperlink" Target="https://www.daloopa.com/src/38402719" TargetMode="External"/><Relationship Id="rId3782" Type="http://schemas.openxmlformats.org/officeDocument/2006/relationships/hyperlink" Target="https://www.daloopa.com/src/762429" TargetMode="External"/><Relationship Id="rId4833" Type="http://schemas.openxmlformats.org/officeDocument/2006/relationships/hyperlink" Target="https://www.daloopa.com/src/815492" TargetMode="External"/><Relationship Id="rId13376" Type="http://schemas.openxmlformats.org/officeDocument/2006/relationships/hyperlink" Target="https://www.daloopa.com/src/38277360" TargetMode="External"/><Relationship Id="rId14427" Type="http://schemas.openxmlformats.org/officeDocument/2006/relationships/hyperlink" Target="https://www.daloopa.com/src/19627960" TargetMode="External"/><Relationship Id="rId15825" Type="http://schemas.openxmlformats.org/officeDocument/2006/relationships/hyperlink" Target="https://www.daloopa.com/src/78908047" TargetMode="External"/><Relationship Id="rId2384" Type="http://schemas.openxmlformats.org/officeDocument/2006/relationships/hyperlink" Target="https://www.daloopa.com/src/765737" TargetMode="External"/><Relationship Id="rId3435" Type="http://schemas.openxmlformats.org/officeDocument/2006/relationships/hyperlink" Target="https://www.daloopa.com/document/22825769" TargetMode="External"/><Relationship Id="rId13029" Type="http://schemas.openxmlformats.org/officeDocument/2006/relationships/hyperlink" Target="https://marketplace.daloopa.com/text-fundamental?id=38442223&amp;value=107&amp;id=38442147&amp;value=115&amp;id=38442071&amp;value=41&amp;id=38442025&amp;value=39&amp;id=38441966&amp;value=381&amp;id=38441564&amp;value=734&amp;id=38441310&amp;value=772&amp;id=38441439&amp;value=207&amp;id=46751762&amp;value=626&amp;id=67090340&amp;value=950&amp;" TargetMode="External"/><Relationship Id="rId17997" Type="http://schemas.openxmlformats.org/officeDocument/2006/relationships/hyperlink" Target="https://www.daloopa.com/src/114168940" TargetMode="External"/><Relationship Id="rId356" Type="http://schemas.openxmlformats.org/officeDocument/2006/relationships/hyperlink" Target="https://www.daloopa.com/src/803151" TargetMode="External"/><Relationship Id="rId2037" Type="http://schemas.openxmlformats.org/officeDocument/2006/relationships/hyperlink" Target="https://www.daloopa.com/src/2623515" TargetMode="External"/><Relationship Id="rId6658" Type="http://schemas.openxmlformats.org/officeDocument/2006/relationships/hyperlink" Target="https://marketplace.daloopa.com/text-fundamental?id=801202&amp;value=-17&amp;id=801183&amp;value=-11&amp;id=801162&amp;value=-10&amp;id=801145&amp;value=-33&amp;id=38157932&amp;value=-71&amp;id=810507&amp;value=61&amp;id=801108&amp;value=-5&amp;id=801089&amp;value=-8&amp;id=801070&amp;value=-10&amp;id=38157731&amp;value=37&amp;id=801051&amp;value=-7&amp;id=801032&amp;value=-4&amp;id=801014&amp;value=-7&amp;id=800995&amp;value=-3&amp;id=38157471&amp;value=-22&amp;id=800976&amp;value=-68&amp;id=800957&amp;value=-15&amp;id=800938&amp;value=-10&amp;id=800919&amp;value=-3&amp;id=38156973&amp;value=-96&amp;id=800882&amp;value=-2&amp;id=800863&amp;value=-2&amp;id=38156727&amp;value=-4&amp;id=800786&amp;value=3&amp;id=800765&amp;value=1&amp;id=800744&amp;value=4&amp;id=38155767&amp;value=9&amp;id=800722&amp;value=-4&amp;id=800679&amp;value=-7&amp;id=1340320&amp;value=-4&amp;id=2623061&amp;value=1&amp;id=38155599&amp;value=-14&amp;id=4744392&amp;value=-104&amp;id=7982476&amp;value=6&amp;id=10333500&amp;value=91&amp;id=14718914&amp;value=23&amp;id=14718933&amp;value=16&amp;id=20995911&amp;value=-5&amp;id=32451017&amp;value=12&amp;id=38383772&amp;value=-4&amp;id=46660902&amp;value=1&amp;id=46664717&amp;value=4&amp;id=53637810&amp;value=-1&amp;id=58837647&amp;value=-12&amp;id=63129630&amp;value=-3&amp;id=67045708&amp;value=13&amp;id=67051538&amp;value=-3&amp;" TargetMode="External"/><Relationship Id="rId16599" Type="http://schemas.openxmlformats.org/officeDocument/2006/relationships/hyperlink" Target="https://www.daloopa.com/src/87523391" TargetMode="External"/><Relationship Id="rId19072" Type="http://schemas.openxmlformats.org/officeDocument/2006/relationships/hyperlink" Target="https://www.daloopa.com/src/136843077" TargetMode="External"/><Relationship Id="rId7709" Type="http://schemas.openxmlformats.org/officeDocument/2006/relationships/hyperlink" Target="https://www.daloopa.com/src/67047017" TargetMode="External"/><Relationship Id="rId8080" Type="http://schemas.openxmlformats.org/officeDocument/2006/relationships/hyperlink" Target="https://www.daloopa.com/src/800265" TargetMode="External"/><Relationship Id="rId9131" Type="http://schemas.openxmlformats.org/officeDocument/2006/relationships/hyperlink" Target="https://www.daloopa.com/src/38162174" TargetMode="External"/><Relationship Id="rId13510" Type="http://schemas.openxmlformats.org/officeDocument/2006/relationships/hyperlink" Target="https://www.daloopa.com/src/65312850" TargetMode="External"/><Relationship Id="rId11061" Type="http://schemas.openxmlformats.org/officeDocument/2006/relationships/hyperlink" Target="https://www.daloopa.com/src/749155" TargetMode="External"/><Relationship Id="rId12112" Type="http://schemas.openxmlformats.org/officeDocument/2006/relationships/hyperlink" Target="https://www.daloopa.com/src/19676335" TargetMode="External"/><Relationship Id="rId15682" Type="http://schemas.openxmlformats.org/officeDocument/2006/relationships/hyperlink" Target="https://www.daloopa.com/src/72223104" TargetMode="External"/><Relationship Id="rId16733" Type="http://schemas.openxmlformats.org/officeDocument/2006/relationships/hyperlink" Target="https://www.daloopa.com/src/87502207" TargetMode="External"/><Relationship Id="rId1120" Type="http://schemas.openxmlformats.org/officeDocument/2006/relationships/hyperlink" Target="https://www.daloopa.com/src/45569630" TargetMode="External"/><Relationship Id="rId4690" Type="http://schemas.openxmlformats.org/officeDocument/2006/relationships/hyperlink" Target="https://www.daloopa.com/src/45569719" TargetMode="External"/><Relationship Id="rId5741" Type="http://schemas.openxmlformats.org/officeDocument/2006/relationships/hyperlink" Target="https://www.daloopa.com/src/19659514" TargetMode="External"/><Relationship Id="rId14284" Type="http://schemas.openxmlformats.org/officeDocument/2006/relationships/hyperlink" Target="https://www.daloopa.com/src/19608517" TargetMode="External"/><Relationship Id="rId15335" Type="http://schemas.openxmlformats.org/officeDocument/2006/relationships/hyperlink" Target="https://www.daloopa.com/src/38432960" TargetMode="External"/><Relationship Id="rId3292" Type="http://schemas.openxmlformats.org/officeDocument/2006/relationships/hyperlink" Target="https://marketplace.daloopa.com/text-fundamental?id=765812&amp;value=0.44&amp;id=765588&amp;value=0.45&amp;id=765068&amp;value=0.42&amp;id=764676&amp;value=0.43&amp;id=763990&amp;value=0.3&amp;" TargetMode="External"/><Relationship Id="rId4343" Type="http://schemas.openxmlformats.org/officeDocument/2006/relationships/hyperlink" Target="https://www.daloopa.com/src/7982363" TargetMode="External"/><Relationship Id="rId8964" Type="http://schemas.openxmlformats.org/officeDocument/2006/relationships/hyperlink" Target="https://www.daloopa.com/src/38162314" TargetMode="External"/><Relationship Id="rId18558" Type="http://schemas.openxmlformats.org/officeDocument/2006/relationships/hyperlink" Target="https://www.daloopa.com/src/114162926" TargetMode="External"/><Relationship Id="rId19956" Type="http://schemas.openxmlformats.org/officeDocument/2006/relationships/hyperlink" Target="https://www.daloopa.com/src/155405801" TargetMode="External"/><Relationship Id="rId7566" Type="http://schemas.openxmlformats.org/officeDocument/2006/relationships/hyperlink" Target="https://www.daloopa.com/src/63130411" TargetMode="External"/><Relationship Id="rId8617" Type="http://schemas.openxmlformats.org/officeDocument/2006/relationships/hyperlink" Target="https://www.daloopa.com/src/766758" TargetMode="External"/><Relationship Id="rId10894" Type="http://schemas.openxmlformats.org/officeDocument/2006/relationships/hyperlink" Target="https://www.daloopa.com/src/67046983" TargetMode="External"/><Relationship Id="rId11945" Type="http://schemas.openxmlformats.org/officeDocument/2006/relationships/hyperlink" Target="https://www.daloopa.com/src/19675451" TargetMode="External"/><Relationship Id="rId19609" Type="http://schemas.openxmlformats.org/officeDocument/2006/relationships/hyperlink" Target="https://www.daloopa.com/src/145462006" TargetMode="External"/><Relationship Id="rId6168" Type="http://schemas.openxmlformats.org/officeDocument/2006/relationships/hyperlink" Target="https://www.daloopa.com/src/2623051" TargetMode="External"/><Relationship Id="rId7219" Type="http://schemas.openxmlformats.org/officeDocument/2006/relationships/hyperlink" Target="https://www.daloopa.com/src/45569864" TargetMode="External"/><Relationship Id="rId10547" Type="http://schemas.openxmlformats.org/officeDocument/2006/relationships/hyperlink" Target="https://www.daloopa.com/src/58849005" TargetMode="External"/><Relationship Id="rId13020" Type="http://schemas.openxmlformats.org/officeDocument/2006/relationships/hyperlink" Target="https://www.daloopa.com/src/38441558" TargetMode="External"/><Relationship Id="rId16590" Type="http://schemas.openxmlformats.org/officeDocument/2006/relationships/hyperlink" Target="https://www.daloopa.com/src/87386146" TargetMode="External"/><Relationship Id="rId17641" Type="http://schemas.openxmlformats.org/officeDocument/2006/relationships/hyperlink" Target="https://www.daloopa.com/src/107877946" TargetMode="External"/><Relationship Id="rId2778" Type="http://schemas.openxmlformats.org/officeDocument/2006/relationships/hyperlink" Target="https://www.daloopa.com/src/765613" TargetMode="External"/><Relationship Id="rId3829" Type="http://schemas.openxmlformats.org/officeDocument/2006/relationships/hyperlink" Target="https://www.daloopa.com/src/764833" TargetMode="External"/><Relationship Id="rId7700" Type="http://schemas.openxmlformats.org/officeDocument/2006/relationships/hyperlink" Target="https://www.daloopa.com/src/10333870" TargetMode="External"/><Relationship Id="rId15192" Type="http://schemas.openxmlformats.org/officeDocument/2006/relationships/hyperlink" Target="https://www.daloopa.com/src/38430224" TargetMode="External"/><Relationship Id="rId16243" Type="http://schemas.openxmlformats.org/officeDocument/2006/relationships/hyperlink" Target="https://www.daloopa.com/src/82450729" TargetMode="External"/><Relationship Id="rId5251" Type="http://schemas.openxmlformats.org/officeDocument/2006/relationships/hyperlink" Target="https://www.daloopa.com/src/815487" TargetMode="External"/><Relationship Id="rId6302" Type="http://schemas.openxmlformats.org/officeDocument/2006/relationships/hyperlink" Target="https://www.daloopa.com/src/801101" TargetMode="External"/><Relationship Id="rId9872" Type="http://schemas.openxmlformats.org/officeDocument/2006/relationships/hyperlink" Target="https://www.daloopa.com/src/38165691" TargetMode="External"/><Relationship Id="rId12853" Type="http://schemas.openxmlformats.org/officeDocument/2006/relationships/hyperlink" Target="https://www.daloopa.com/src/38440484" TargetMode="External"/><Relationship Id="rId19466" Type="http://schemas.openxmlformats.org/officeDocument/2006/relationships/hyperlink" Target="https://www.daloopa.com/src/145277761" TargetMode="External"/><Relationship Id="rId86" Type="http://schemas.openxmlformats.org/officeDocument/2006/relationships/hyperlink" Target="https://www.daloopa.com/src/802935" TargetMode="External"/><Relationship Id="rId1861" Type="http://schemas.openxmlformats.org/officeDocument/2006/relationships/hyperlink" Target="https://www.daloopa.com/src/795263" TargetMode="External"/><Relationship Id="rId2912" Type="http://schemas.openxmlformats.org/officeDocument/2006/relationships/hyperlink" Target="https://www.daloopa.com/src/765631" TargetMode="External"/><Relationship Id="rId8474" Type="http://schemas.openxmlformats.org/officeDocument/2006/relationships/hyperlink" Target="https://www.daloopa.com/src/800409" TargetMode="External"/><Relationship Id="rId9525" Type="http://schemas.openxmlformats.org/officeDocument/2006/relationships/hyperlink" Target="https://marketplace.daloopa.com/text-fundamental?id=754271&amp;value=599&amp;id=754196&amp;value=696&amp;id=753997&amp;value=494&amp;id=753834&amp;value=515&amp;id=38164589&amp;value=2306&amp;id=753659&amp;value=593&amp;id=753536&amp;value=962&amp;id=753390&amp;value=1439&amp;id=753152&amp;value=355&amp;id=38164446&amp;value=3349&amp;id=774089&amp;value=375&amp;id=752765&amp;value=470&amp;id=752573&amp;value=1045&amp;id=752431&amp;value=1135&amp;id=38164259&amp;value=3025&amp;id=752102&amp;value=1138&amp;id=751698&amp;value=931&amp;id=751414&amp;value=1431&amp;id=750940&amp;value=1233&amp;id=38164197&amp;value=4733&amp;id=750522&amp;value=1910&amp;id=750431&amp;value=2293&amp;id=750243&amp;value=2221&amp;id=749888&amp;value=3564&amp;id=38164113&amp;value=9988&amp;id=749660&amp;value=2677&amp;id=749382&amp;value=1660&amp;id=749092&amp;value=1964&amp;id=748857&amp;value=1938&amp;id=38163959&amp;value=8240&amp;id=774084&amp;value=2643&amp;id=748240&amp;value=5161&amp;id=1340371&amp;value=7251&amp;id=2623433&amp;value=7626&amp;id=38162642&amp;value=22681&amp;id=4744479&amp;value=11626&amp;id=7981887&amp;value=8138&amp;id=10333748&amp;value=13135&amp;id=14719120&amp;value=17338&amp;id=14719126&amp;value=50237&amp;id=20995941&amp;value=17826&amp;id=32451118&amp;value=13213&amp;id=38383846&amp;value=15808&amp;id=46661086&amp;value=12537&amp;id=46664754&amp;value=59384&amp;id=53638029&amp;value=22753&amp;id=58837851&amp;value=2608&amp;id=63129160&amp;value=557&amp;id=67046860&amp;value=5683&amp;id=67051999&amp;value=31601&amp;" TargetMode="External"/><Relationship Id="rId11455" Type="http://schemas.openxmlformats.org/officeDocument/2006/relationships/hyperlink" Target="https://www.daloopa.com/src/815224" TargetMode="External"/><Relationship Id="rId12506" Type="http://schemas.openxmlformats.org/officeDocument/2006/relationships/hyperlink" Target="https://www.daloopa.com/src/19689561" TargetMode="External"/><Relationship Id="rId13904" Type="http://schemas.openxmlformats.org/officeDocument/2006/relationships/hyperlink" Target="https://www.daloopa.com/src/67093596" TargetMode="External"/><Relationship Id="rId18068" Type="http://schemas.openxmlformats.org/officeDocument/2006/relationships/hyperlink" Target="https://www.daloopa.com/src/114286814" TargetMode="External"/><Relationship Id="rId19119" Type="http://schemas.openxmlformats.org/officeDocument/2006/relationships/hyperlink" Target="https://www.daloopa.com/src/136727022" TargetMode="External"/><Relationship Id="rId1514" Type="http://schemas.openxmlformats.org/officeDocument/2006/relationships/hyperlink" Target="https://www.daloopa.com/src/762407" TargetMode="External"/><Relationship Id="rId7076" Type="http://schemas.openxmlformats.org/officeDocument/2006/relationships/hyperlink" Target="https://www.daloopa.com/src/1096674" TargetMode="External"/><Relationship Id="rId8127" Type="http://schemas.openxmlformats.org/officeDocument/2006/relationships/hyperlink" Target="https://marketplace.daloopa.com/text-fundamental?id=800150&amp;value=3040&amp;id=800152&amp;value=3042&amp;id=800157&amp;value=3043&amp;id=800264&amp;value=3191&amp;id=800260&amp;value=3147&amp;id=800257&amp;value=3119&amp;id=800254&amp;value=3099&amp;id=800250&amp;value=8265&amp;id=800247&amp;value=8257&amp;id=800244&amp;value=8250&amp;id=800242&amp;value=8243&amp;id=800239&amp;value=8235&amp;id=800237&amp;value=8219&amp;id=800235&amp;value=8212&amp;id=800233&amp;value=8205&amp;id=800231&amp;value=7694&amp;id=800223&amp;value=7691&amp;id=800221&amp;value=7683&amp;id=800219&amp;value=24710&amp;id=800211&amp;value=24743&amp;id=800209&amp;value=24640&amp;id=800201&amp;value=24638&amp;id=800193&amp;value=24684&amp;id=800185&amp;value=23495&amp;id=800177&amp;value=23322&amp;id=800168&amp;value=23329&amp;id=1340337&amp;value=22472&amp;id=2623300&amp;value=23414&amp;id=4744432&amp;value=23437&amp;id=7982437&amp;value=33128&amp;id=10333905&amp;value=32929&amp;id=14718874&amp;value=31816&amp;id=20995130&amp;value=31868&amp;id=32451165&amp;value=50279&amp;id=38384020&amp;value=50055&amp;id=46661221&amp;value=48744&amp;id=53638176&amp;value=47556&amp;id=58837948&amp;value=58053&amp;id=63130559&amp;value=58919&amp;id=67047179&amp;value=67150&amp;" TargetMode="External"/><Relationship Id="rId10057" Type="http://schemas.openxmlformats.org/officeDocument/2006/relationships/hyperlink" Target="https://www.daloopa.com/src/46664810" TargetMode="External"/><Relationship Id="rId11108" Type="http://schemas.openxmlformats.org/officeDocument/2006/relationships/hyperlink" Target="https://www.daloopa.com/src/815196" TargetMode="External"/><Relationship Id="rId3686" Type="http://schemas.openxmlformats.org/officeDocument/2006/relationships/hyperlink" Target="https://www.daloopa.com/document/23463551" TargetMode="External"/><Relationship Id="rId14678" Type="http://schemas.openxmlformats.org/officeDocument/2006/relationships/hyperlink" Target="https://www.daloopa.com/src/38422569" TargetMode="External"/><Relationship Id="rId15729" Type="http://schemas.openxmlformats.org/officeDocument/2006/relationships/hyperlink" Target="https://www.daloopa.com/src/78901738" TargetMode="External"/><Relationship Id="rId17151" Type="http://schemas.openxmlformats.org/officeDocument/2006/relationships/hyperlink" Target="https://www.daloopa.com/src/102523359" TargetMode="External"/><Relationship Id="rId19600" Type="http://schemas.openxmlformats.org/officeDocument/2006/relationships/hyperlink" Target="https://www.daloopa.com/src/145409612" TargetMode="External"/><Relationship Id="rId2288" Type="http://schemas.openxmlformats.org/officeDocument/2006/relationships/hyperlink" Target="https://www.daloopa.com/src/765735" TargetMode="External"/><Relationship Id="rId3339" Type="http://schemas.openxmlformats.org/officeDocument/2006/relationships/hyperlink" Target="https://www.daloopa.com/src/765070" TargetMode="External"/><Relationship Id="rId4737" Type="http://schemas.openxmlformats.org/officeDocument/2006/relationships/hyperlink" Target="https://www.daloopa.com/document/204924" TargetMode="External"/><Relationship Id="rId7210" Type="http://schemas.openxmlformats.org/officeDocument/2006/relationships/hyperlink" Target="https://marketplace.daloopa.com/text-fundamental?id=38428575&amp;value=229&amp;id=38428545&amp;value=298&amp;id=38428524&amp;value=281&amp;id=45569863&amp;value=326&amp;id=38428596&amp;value=1134&amp;id=38428487&amp;value=321&amp;id=38428473&amp;value=391&amp;id=38428457&amp;value=377&amp;id=45569864&amp;value=408&amp;id=65388772&amp;value=1497&amp;id=38428432&amp;value=407&amp;id=38427108&amp;value=563&amp;id=38428372&amp;value=544&amp;id=45569865&amp;value=605&amp;id=65388777&amp;value=2119&amp;id=38428888&amp;value=544&amp;id=1096586&amp;value=768&amp;id=1096607&amp;value=776&amp;id=1096622&amp;value=887&amp;id=65388691&amp;value=2975&amp;id=1096628&amp;value=792&amp;id=1096646&amp;value=1158&amp;id=1096652&amp;value=1085&amp;id=1096664&amp;value=1179&amp;id=65388682&amp;value=4215&amp;id=1096676&amp;value=1183&amp;id=1096682&amp;value=1468&amp;id=1096688&amp;value=1350&amp;id=1096694&amp;value=1417&amp;id=65388679&amp;value=5418&amp;id=1096700&amp;value=1274&amp;id=1096706&amp;value=1971&amp;id=1340466&amp;value=1779&amp;id=2623646&amp;value=1840&amp;id=65388669&amp;value=6864&amp;id=4744591&amp;value=1757&amp;id=7982485&amp;value=2601&amp;id=10335551&amp;value=2288&amp;id=14719070&amp;value=2562&amp;id=65388662&amp;value=9208&amp;id=20995607&amp;value=2306&amp;id=32451757&amp;value=3591&amp;id=38385410&amp;value=3180&amp;id=46662381&amp;value=3680&amp;id=65388655&amp;value=12757&amp;id=53638843&amp;value=3250&amp;id=58838456&amp;value=5209&amp;id=63130934&amp;value=5556&amp;id=67045989&amp;value=5606&amp;id=67085842&amp;value=19621&amp;" TargetMode="External"/><Relationship Id="rId18202" Type="http://schemas.openxmlformats.org/officeDocument/2006/relationships/hyperlink" Target="https://www.daloopa.com/src/87393593" TargetMode="External"/><Relationship Id="rId13761" Type="http://schemas.openxmlformats.org/officeDocument/2006/relationships/hyperlink" Target="https://www.daloopa.com/src/65313800" TargetMode="External"/><Relationship Id="rId14812" Type="http://schemas.openxmlformats.org/officeDocument/2006/relationships/hyperlink" Target="https://www.daloopa.com/src/38429261" TargetMode="External"/><Relationship Id="rId3820" Type="http://schemas.openxmlformats.org/officeDocument/2006/relationships/hyperlink" Target="https://www.daloopa.com/src/767023" TargetMode="External"/><Relationship Id="rId9382" Type="http://schemas.openxmlformats.org/officeDocument/2006/relationships/hyperlink" Target="https://www.daloopa.com/src/752567" TargetMode="External"/><Relationship Id="rId12363" Type="http://schemas.openxmlformats.org/officeDocument/2006/relationships/hyperlink" Target="https://www.daloopa.com/src/19675389" TargetMode="External"/><Relationship Id="rId13414" Type="http://schemas.openxmlformats.org/officeDocument/2006/relationships/hyperlink" Target="https://marketplace.daloopa.com/text-fundamental?id=65311973&amp;value=52784&amp;id=65311911&amp;value=52784&amp;id=65311891&amp;value=67529&amp;id=65311781&amp;value=67529&amp;id=67090529&amp;value=63815&amp;" TargetMode="External"/><Relationship Id="rId16984" Type="http://schemas.openxmlformats.org/officeDocument/2006/relationships/hyperlink" Target="https://www.daloopa.com/src/95428475" TargetMode="External"/><Relationship Id="rId741" Type="http://schemas.openxmlformats.org/officeDocument/2006/relationships/hyperlink" Target="https://www.daloopa.com/src/38207933" TargetMode="External"/><Relationship Id="rId1371" Type="http://schemas.openxmlformats.org/officeDocument/2006/relationships/hyperlink" Target="https://www.daloopa.com/src/38169963" TargetMode="External"/><Relationship Id="rId2422" Type="http://schemas.openxmlformats.org/officeDocument/2006/relationships/hyperlink" Target="https://www.daloopa.com/src/768348" TargetMode="External"/><Relationship Id="rId5992" Type="http://schemas.openxmlformats.org/officeDocument/2006/relationships/hyperlink" Target="https://www.daloopa.com/src/801057" TargetMode="External"/><Relationship Id="rId9035" Type="http://schemas.openxmlformats.org/officeDocument/2006/relationships/hyperlink" Target="https://www.daloopa.com/src/750763" TargetMode="External"/><Relationship Id="rId12016" Type="http://schemas.openxmlformats.org/officeDocument/2006/relationships/hyperlink" Target="https://www.daloopa.com/src/19679119" TargetMode="External"/><Relationship Id="rId15586" Type="http://schemas.openxmlformats.org/officeDocument/2006/relationships/hyperlink" Target="https://www.daloopa.com/src/72228654" TargetMode="External"/><Relationship Id="rId16637" Type="http://schemas.openxmlformats.org/officeDocument/2006/relationships/hyperlink" Target="https://www.daloopa.com/src/87388247" TargetMode="External"/><Relationship Id="rId1024" Type="http://schemas.openxmlformats.org/officeDocument/2006/relationships/hyperlink" Target="https://www.daloopa.com/src/18436223" TargetMode="External"/><Relationship Id="rId4594" Type="http://schemas.openxmlformats.org/officeDocument/2006/relationships/hyperlink" Target="https://www.daloopa.com/src/10334423" TargetMode="External"/><Relationship Id="rId5645" Type="http://schemas.openxmlformats.org/officeDocument/2006/relationships/hyperlink" Target="https://www.daloopa.com/src/14825197" TargetMode="External"/><Relationship Id="rId14188" Type="http://schemas.openxmlformats.org/officeDocument/2006/relationships/hyperlink" Target="https://www.daloopa.com/src/19606885" TargetMode="External"/><Relationship Id="rId15239" Type="http://schemas.openxmlformats.org/officeDocument/2006/relationships/hyperlink" Target="https://www.daloopa.com/src/38432329" TargetMode="External"/><Relationship Id="rId19110" Type="http://schemas.openxmlformats.org/officeDocument/2006/relationships/hyperlink" Target="https://www.daloopa.com/src/136727065" TargetMode="External"/><Relationship Id="rId3196" Type="http://schemas.openxmlformats.org/officeDocument/2006/relationships/hyperlink" Target="https://www.daloopa.com/src/761830" TargetMode="External"/><Relationship Id="rId4247" Type="http://schemas.openxmlformats.org/officeDocument/2006/relationships/hyperlink" Target="https://www.daloopa.com/src/766478" TargetMode="External"/><Relationship Id="rId8868" Type="http://schemas.openxmlformats.org/officeDocument/2006/relationships/hyperlink" Target="https://www.daloopa.com/src/750509" TargetMode="External"/><Relationship Id="rId9919" Type="http://schemas.openxmlformats.org/officeDocument/2006/relationships/hyperlink" Target="https://www.daloopa.com/document/8636754" TargetMode="External"/><Relationship Id="rId10798" Type="http://schemas.openxmlformats.org/officeDocument/2006/relationships/hyperlink" Target="https://www.daloopa.com/src/751080" TargetMode="External"/><Relationship Id="rId11849" Type="http://schemas.openxmlformats.org/officeDocument/2006/relationships/hyperlink" Target="https://www.daloopa.com/src/38463315" TargetMode="External"/><Relationship Id="rId15720" Type="http://schemas.openxmlformats.org/officeDocument/2006/relationships/hyperlink" Target="https://www.daloopa.com/src/78902677" TargetMode="External"/><Relationship Id="rId1908" Type="http://schemas.openxmlformats.org/officeDocument/2006/relationships/hyperlink" Target="https://www.daloopa.com/document/23463551" TargetMode="External"/><Relationship Id="rId13271" Type="http://schemas.openxmlformats.org/officeDocument/2006/relationships/hyperlink" Target="https://www.daloopa.com/src/38276590" TargetMode="External"/><Relationship Id="rId14322" Type="http://schemas.openxmlformats.org/officeDocument/2006/relationships/hyperlink" Target="https://www.daloopa.com/src/19606359" TargetMode="External"/><Relationship Id="rId17892" Type="http://schemas.openxmlformats.org/officeDocument/2006/relationships/hyperlink" Target="https://www.daloopa.com/src/114269726" TargetMode="External"/><Relationship Id="rId18943" Type="http://schemas.openxmlformats.org/officeDocument/2006/relationships/hyperlink" Target="https://www.daloopa.com/src/125281350" TargetMode="External"/><Relationship Id="rId251" Type="http://schemas.openxmlformats.org/officeDocument/2006/relationships/hyperlink" Target="https://www.daloopa.com/src/803146" TargetMode="External"/><Relationship Id="rId3330" Type="http://schemas.openxmlformats.org/officeDocument/2006/relationships/hyperlink" Target="https://www.daloopa.com/src/63130817" TargetMode="External"/><Relationship Id="rId7951" Type="http://schemas.openxmlformats.org/officeDocument/2006/relationships/hyperlink" Target="https://www.daloopa.com/src/2623296" TargetMode="External"/><Relationship Id="rId10932" Type="http://schemas.openxmlformats.org/officeDocument/2006/relationships/hyperlink" Target="https://www.daloopa.com/src/14719081" TargetMode="External"/><Relationship Id="rId16494" Type="http://schemas.openxmlformats.org/officeDocument/2006/relationships/hyperlink" Target="https://www.daloopa.com/src/87388327" TargetMode="External"/><Relationship Id="rId17545" Type="http://schemas.openxmlformats.org/officeDocument/2006/relationships/hyperlink" Target="https://www.daloopa.com/src/107859741" TargetMode="External"/><Relationship Id="rId6553" Type="http://schemas.openxmlformats.org/officeDocument/2006/relationships/hyperlink" Target="https://www.daloopa.com/src/67051545" TargetMode="External"/><Relationship Id="rId7604" Type="http://schemas.openxmlformats.org/officeDocument/2006/relationships/hyperlink" Target="https://www.daloopa.com/src/749809" TargetMode="External"/><Relationship Id="rId15096" Type="http://schemas.openxmlformats.org/officeDocument/2006/relationships/hyperlink" Target="https://www.daloopa.com/src/63184506" TargetMode="External"/><Relationship Id="rId16147" Type="http://schemas.openxmlformats.org/officeDocument/2006/relationships/hyperlink" Target="https://www.daloopa.com/src/82363367" TargetMode="External"/><Relationship Id="rId5155" Type="http://schemas.openxmlformats.org/officeDocument/2006/relationships/hyperlink" Target="https://marketplace.daloopa.com/text-fundamental?id=815648&amp;value=-0.06&amp;id=815634&amp;value=0.03&amp;id=815620&amp;value=0.27&amp;id=815606&amp;value=0.14&amp;id=815592&amp;value=0.07&amp;id=815578&amp;value=-0.11&amp;id=815564&amp;value=-0.94&amp;id=815552&amp;value=-0.79&amp;id=815537&amp;value=-0.56&amp;id=815523&amp;value=0.35&amp;id=815485&amp;value=9.33&amp;id=815474&amp;value=3.88&amp;id=815457&amp;value=1.28&amp;id=815442&amp;value=0.83&amp;id=815427&amp;value=0.34&amp;id=815412&amp;value=-0.09&amp;id=815397&amp;value=-0.17&amp;id=815382&amp;value=0.01&amp;id=815367&amp;value=0.25&amp;id=815352&amp;value=1.15&amp;id=815337&amp;value=2.31&amp;id=815322&amp;value=1.97&amp;id=815307&amp;value=1.9&amp;id=815292&amp;value=0.99&amp;id=1340499&amp;value=0.32&amp;id=2623995&amp;value=0.16&amp;id=4744779&amp;value=-0.06&amp;id=7982518&amp;value=0.11&amp;id=10335425&amp;value=0.36&amp;id=14719063&amp;value=0.54&amp;id=20995597&amp;value=0.93&amp;id=32451671&amp;value=0.73&amp;id=38385325&amp;value=0.41&amp;id=46662297&amp;value=0.08&amp;id=53638781&amp;value=-0.3&amp;id=58838422&amp;value=-0.49&amp;id=63130729&amp;value=-0.57&amp;id=67049289&amp;value=-0.54&amp;" TargetMode="External"/><Relationship Id="rId6206" Type="http://schemas.openxmlformats.org/officeDocument/2006/relationships/hyperlink" Target="https://www.daloopa.com/src/800948" TargetMode="External"/><Relationship Id="rId9776" Type="http://schemas.openxmlformats.org/officeDocument/2006/relationships/hyperlink" Target="https://www.daloopa.com/src/752587" TargetMode="External"/><Relationship Id="rId1765" Type="http://schemas.openxmlformats.org/officeDocument/2006/relationships/hyperlink" Target="https://www.daloopa.com/document/204883" TargetMode="External"/><Relationship Id="rId8378" Type="http://schemas.openxmlformats.org/officeDocument/2006/relationships/hyperlink" Target="https://www.daloopa.com/src/800333" TargetMode="External"/><Relationship Id="rId9429" Type="http://schemas.openxmlformats.org/officeDocument/2006/relationships/hyperlink" Target="https://www.daloopa.com/src/753534" TargetMode="External"/><Relationship Id="rId11359" Type="http://schemas.openxmlformats.org/officeDocument/2006/relationships/hyperlink" Target="https://www.daloopa.com/src/10335410" TargetMode="External"/><Relationship Id="rId12757" Type="http://schemas.openxmlformats.org/officeDocument/2006/relationships/hyperlink" Target="https://www.daloopa.com/src/38440193" TargetMode="External"/><Relationship Id="rId13808" Type="http://schemas.openxmlformats.org/officeDocument/2006/relationships/hyperlink" Target="https://www.daloopa.com/src/65315439" TargetMode="External"/><Relationship Id="rId15230" Type="http://schemas.openxmlformats.org/officeDocument/2006/relationships/hyperlink" Target="https://www.daloopa.com/src/63184255" TargetMode="External"/><Relationship Id="rId1418" Type="http://schemas.openxmlformats.org/officeDocument/2006/relationships/hyperlink" Target="https://www.daloopa.com/src/46661575" TargetMode="External"/><Relationship Id="rId2816" Type="http://schemas.openxmlformats.org/officeDocument/2006/relationships/hyperlink" Target="https://www.daloopa.com/src/765977" TargetMode="External"/><Relationship Id="rId19851" Type="http://schemas.openxmlformats.org/officeDocument/2006/relationships/hyperlink" Target="https://www.daloopa.com/src/155506705" TargetMode="External"/><Relationship Id="rId4988" Type="http://schemas.openxmlformats.org/officeDocument/2006/relationships/hyperlink" Target="https://www.daloopa.com/src/45569745" TargetMode="External"/><Relationship Id="rId9910" Type="http://schemas.openxmlformats.org/officeDocument/2006/relationships/hyperlink" Target="https://www.daloopa.com/src/4744482" TargetMode="External"/><Relationship Id="rId11840" Type="http://schemas.openxmlformats.org/officeDocument/2006/relationships/hyperlink" Target="https://www.daloopa.com/src/49253220" TargetMode="External"/><Relationship Id="rId18453" Type="http://schemas.openxmlformats.org/officeDocument/2006/relationships/hyperlink" Target="https://www.daloopa.com/src/114297771" TargetMode="External"/><Relationship Id="rId19504" Type="http://schemas.openxmlformats.org/officeDocument/2006/relationships/hyperlink" Target="https://www.daloopa.com/src/145409546" TargetMode="External"/><Relationship Id="rId6063" Type="http://schemas.openxmlformats.org/officeDocument/2006/relationships/hyperlink" Target="https://www.daloopa.com/src/1340308" TargetMode="External"/><Relationship Id="rId7461" Type="http://schemas.openxmlformats.org/officeDocument/2006/relationships/hyperlink" Target="https://www.daloopa.com/src/58837705" TargetMode="External"/><Relationship Id="rId8512" Type="http://schemas.openxmlformats.org/officeDocument/2006/relationships/hyperlink" Target="https://www.daloopa.com/src/14718885" TargetMode="External"/><Relationship Id="rId10442" Type="http://schemas.openxmlformats.org/officeDocument/2006/relationships/hyperlink" Target="https://www.daloopa.com/src/38432250" TargetMode="External"/><Relationship Id="rId17055" Type="http://schemas.openxmlformats.org/officeDocument/2006/relationships/hyperlink" Target="https://www.daloopa.com/src/95205340" TargetMode="External"/><Relationship Id="rId18106" Type="http://schemas.openxmlformats.org/officeDocument/2006/relationships/hyperlink" Target="https://www.daloopa.com/src/114281253" TargetMode="External"/><Relationship Id="rId7114" Type="http://schemas.openxmlformats.org/officeDocument/2006/relationships/hyperlink" Target="https://www.daloopa.com/src/1096456" TargetMode="External"/><Relationship Id="rId13665" Type="http://schemas.openxmlformats.org/officeDocument/2006/relationships/hyperlink" Target="https://www.daloopa.com/src/65374115" TargetMode="External"/><Relationship Id="rId14716" Type="http://schemas.openxmlformats.org/officeDocument/2006/relationships/hyperlink" Target="https://www.daloopa.com/src/38421846" TargetMode="External"/><Relationship Id="rId992" Type="http://schemas.openxmlformats.org/officeDocument/2006/relationships/hyperlink" Target="https://www.daloopa.com/src/46758859" TargetMode="External"/><Relationship Id="rId2673" Type="http://schemas.openxmlformats.org/officeDocument/2006/relationships/hyperlink" Target="https://www.daloopa.com/src/763293" TargetMode="External"/><Relationship Id="rId3724" Type="http://schemas.openxmlformats.org/officeDocument/2006/relationships/hyperlink" Target="https://www.daloopa.com/src/767174" TargetMode="External"/><Relationship Id="rId9286" Type="http://schemas.openxmlformats.org/officeDocument/2006/relationships/hyperlink" Target="https://www.daloopa.com/src/38162167" TargetMode="External"/><Relationship Id="rId12267" Type="http://schemas.openxmlformats.org/officeDocument/2006/relationships/hyperlink" Target="https://www.daloopa.com/src/19675459" TargetMode="External"/><Relationship Id="rId13318" Type="http://schemas.openxmlformats.org/officeDocument/2006/relationships/hyperlink" Target="https://www.daloopa.com/src/45569877" TargetMode="External"/><Relationship Id="rId645" Type="http://schemas.openxmlformats.org/officeDocument/2006/relationships/hyperlink" Target="https://www.daloopa.com/src/46661850" TargetMode="External"/><Relationship Id="rId1275" Type="http://schemas.openxmlformats.org/officeDocument/2006/relationships/hyperlink" Target="https://www.daloopa.com/src/764002" TargetMode="External"/><Relationship Id="rId2326" Type="http://schemas.openxmlformats.org/officeDocument/2006/relationships/hyperlink" Target="https://marketplace.daloopa.com/text-fundamental?id=768350&amp;value=0.16&amp;id=768191&amp;value=0.13&amp;id=768013&amp;value=0.15&amp;id=767821&amp;value=0.13&amp;id=20177054&amp;value=0.14&amp;id=767651&amp;value=0.18&amp;id=767425&amp;value=0.18&amp;id=767160&amp;value=0.14&amp;id=766917&amp;value=0.03&amp;id=20177051&amp;value=0.12&amp;id=766631&amp;value=-0.02&amp;id=766457&amp;value=0.03&amp;id=766034&amp;value=0.07&amp;id=765894&amp;value=0.12&amp;id=20177010&amp;value=0.06&amp;id=765736&amp;value=0.24&amp;id=765509&amp;value=0.3&amp;id=764773&amp;value=0.28&amp;id=764038&amp;value=0.18&amp;id=20177008&amp;value=0.24&amp;id=763904&amp;value=0.16&amp;id=764784&amp;value=0.17&amp;id=763263&amp;value=0.29&amp;id=763024&amp;value=0.29&amp;id=20177003&amp;value=0.23&amp;id=762715&amp;value=0.34&amp;id=762540&amp;value=0.27&amp;id=762415&amp;value=0.13&amp;id=762154&amp;value=0.15&amp;id=20176999&amp;value=0.21&amp;id=761927&amp;value=0.09&amp;id=761351&amp;value=0.12&amp;id=1340415&amp;value=0.18&amp;id=2623546&amp;value=0.14&amp;id=20176997&amp;value=0.13&amp;id=4744537&amp;value=0.18&amp;id=7982175&amp;value=0.38&amp;id=10334251&amp;value=0.37&amp;id=14718958&amp;value=0.57&amp;id=14718962&amp;value=0.4&amp;id=20996013&amp;value=0.6&amp;id=32451240&amp;value=0.36&amp;id=38384555&amp;value=0.16&amp;id=46661625&amp;value=-0.01&amp;id=46664848&amp;value=0.22&amp;id=53638340&amp;value=-0.06&amp;id=58838039&amp;value=-0.12&amp;id=63130230&amp;value=-0.05&amp;id=67048535&amp;value=-0.08&amp;id=67053350&amp;value=-0.08&amp;" TargetMode="External"/><Relationship Id="rId5896" Type="http://schemas.openxmlformats.org/officeDocument/2006/relationships/hyperlink" Target="https://www.daloopa.com/src/800904" TargetMode="External"/><Relationship Id="rId6947" Type="http://schemas.openxmlformats.org/officeDocument/2006/relationships/hyperlink" Target="https://www.daloopa.com/src/10333988" TargetMode="External"/><Relationship Id="rId16888" Type="http://schemas.openxmlformats.org/officeDocument/2006/relationships/hyperlink" Target="https://www.daloopa.com/src/95055279" TargetMode="External"/><Relationship Id="rId17939" Type="http://schemas.openxmlformats.org/officeDocument/2006/relationships/hyperlink" Target="https://www.daloopa.com/src/114145633" TargetMode="External"/><Relationship Id="rId19361" Type="http://schemas.openxmlformats.org/officeDocument/2006/relationships/hyperlink" Target="https://www.daloopa.com/src/145264393" TargetMode="External"/><Relationship Id="rId4498" Type="http://schemas.openxmlformats.org/officeDocument/2006/relationships/hyperlink" Target="https://www.daloopa.com/src/66602835" TargetMode="External"/><Relationship Id="rId5549" Type="http://schemas.openxmlformats.org/officeDocument/2006/relationships/hyperlink" Target="https://www.daloopa.com/src/1033682" TargetMode="External"/><Relationship Id="rId9420" Type="http://schemas.openxmlformats.org/officeDocument/2006/relationships/hyperlink" Target="https://www.daloopa.com/src/46664749" TargetMode="External"/><Relationship Id="rId19014" Type="http://schemas.openxmlformats.org/officeDocument/2006/relationships/hyperlink" Target="https://www.daloopa.com/src/136742372" TargetMode="External"/><Relationship Id="rId8022" Type="http://schemas.openxmlformats.org/officeDocument/2006/relationships/hyperlink" Target="https://www.daloopa.com/src/72471225" TargetMode="External"/><Relationship Id="rId11350" Type="http://schemas.openxmlformats.org/officeDocument/2006/relationships/hyperlink" Target="https://www.daloopa.com/src/67048234" TargetMode="External"/><Relationship Id="rId12401" Type="http://schemas.openxmlformats.org/officeDocument/2006/relationships/hyperlink" Target="https://www.daloopa.com/src/19677904" TargetMode="External"/><Relationship Id="rId15971" Type="http://schemas.openxmlformats.org/officeDocument/2006/relationships/hyperlink" Target="https://www.daloopa.com/src/78962931" TargetMode="External"/><Relationship Id="rId11003" Type="http://schemas.openxmlformats.org/officeDocument/2006/relationships/hyperlink" Target="https://www.daloopa.com/src/4744501" TargetMode="External"/><Relationship Id="rId14573" Type="http://schemas.openxmlformats.org/officeDocument/2006/relationships/hyperlink" Target="https://www.daloopa.com/src/38422584" TargetMode="External"/><Relationship Id="rId15624" Type="http://schemas.openxmlformats.org/officeDocument/2006/relationships/hyperlink" Target="https://www.daloopa.com/src/72287354" TargetMode="External"/><Relationship Id="rId3581" Type="http://schemas.openxmlformats.org/officeDocument/2006/relationships/hyperlink" Target="https://www.daloopa.com/src/810699" TargetMode="External"/><Relationship Id="rId4632" Type="http://schemas.openxmlformats.org/officeDocument/2006/relationships/hyperlink" Target="https://www.daloopa.com/src/38384708" TargetMode="External"/><Relationship Id="rId13175" Type="http://schemas.openxmlformats.org/officeDocument/2006/relationships/hyperlink" Target="https://www.daloopa.com/src/38436896" TargetMode="External"/><Relationship Id="rId14226" Type="http://schemas.openxmlformats.org/officeDocument/2006/relationships/hyperlink" Target="https://marketplace.daloopa.com/text-fundamental?id=19608889&amp;value=-80&amp;id=19608802&amp;value=113&amp;id=19608675&amp;value=22&amp;id=19608714&amp;value=54&amp;id=19608595&amp;value=28&amp;id=19608516&amp;value=13&amp;id=19608402&amp;value=-251&amp;id=19608180&amp;value=-116&amp;id=19608245&amp;value=-326&amp;id=19608035&amp;value=-241&amp;id=19608022&amp;value=135&amp;id=19607930&amp;value=-58&amp;id=19607653&amp;value=-48&amp;id=19607840&amp;value=-212&amp;id=19606886&amp;value=109&amp;id=19606834&amp;value=43&amp;id=19606577&amp;value=50&amp;id=19606319&amp;value=-463&amp;id=19606358&amp;value=-262&amp;id=19606159&amp;value=188&amp;id=19606150&amp;value=190&amp;id=19606130&amp;value=105&amp;id=19605861&amp;value=17&amp;id=19605927&amp;value=501&amp;id=19605771&amp;value=17&amp;id=19605707&amp;value=-464&amp;id=19605248&amp;value=-100&amp;id=19605164&amp;value=-18&amp;id=19605173&amp;value=-547&amp;id=19605134&amp;value=25&amp;id=19605043&amp;value=50&amp;id=19604991&amp;value=-469&amp;id=19604837&amp;value=443&amp;id=19604884&amp;value=49&amp;id=19604724&amp;value=-1077&amp;id=19604516&amp;value=608&amp;id=19604388&amp;value=426&amp;id=19604306&amp;value=849&amp;id=19604367&amp;value=806&amp;id=20996226&amp;value=-486&amp;id=32451855&amp;value=141&amp;id=38385554&amp;value=-550&amp;id=46662443&amp;value=-301&amp;id=46664946&amp;value=-1196&amp;id=53638956&amp;value=-989&amp;id=58838570&amp;value=-2417&amp;id=63129995&amp;value=-2333&amp;id=67049398&amp;value=2628&amp;id=67053405&amp;value=-3111&amp;" TargetMode="External"/><Relationship Id="rId17796" Type="http://schemas.openxmlformats.org/officeDocument/2006/relationships/hyperlink" Target="https://www.daloopa.com/src/114150806" TargetMode="External"/><Relationship Id="rId18847" Type="http://schemas.openxmlformats.org/officeDocument/2006/relationships/hyperlink" Target="https://www.daloopa.com/src/125277073" TargetMode="External"/><Relationship Id="rId2183" Type="http://schemas.openxmlformats.org/officeDocument/2006/relationships/hyperlink" Target="https://www.daloopa.com/src/67090579" TargetMode="External"/><Relationship Id="rId3234" Type="http://schemas.openxmlformats.org/officeDocument/2006/relationships/hyperlink" Target="https://www.daloopa.com/src/763177" TargetMode="External"/><Relationship Id="rId7855" Type="http://schemas.openxmlformats.org/officeDocument/2006/relationships/hyperlink" Target="https://www.daloopa.com/src/46661214" TargetMode="External"/><Relationship Id="rId8906" Type="http://schemas.openxmlformats.org/officeDocument/2006/relationships/hyperlink" Target="https://www.daloopa.com/src/774095" TargetMode="External"/><Relationship Id="rId16398" Type="http://schemas.openxmlformats.org/officeDocument/2006/relationships/hyperlink" Target="https://www.daloopa.com/src/87524404" TargetMode="External"/><Relationship Id="rId17449" Type="http://schemas.openxmlformats.org/officeDocument/2006/relationships/hyperlink" Target="https://www.daloopa.com/src/107863139" TargetMode="External"/><Relationship Id="rId20044" Type="http://schemas.openxmlformats.org/officeDocument/2006/relationships/hyperlink" Target="https://www.daloopa.com/src/155397162" TargetMode="External"/><Relationship Id="rId155" Type="http://schemas.openxmlformats.org/officeDocument/2006/relationships/hyperlink" Target="https://www.daloopa.com/src/10335187" TargetMode="External"/><Relationship Id="rId6457" Type="http://schemas.openxmlformats.org/officeDocument/2006/relationships/hyperlink" Target="https://www.daloopa.com/src/810503" TargetMode="External"/><Relationship Id="rId7508" Type="http://schemas.openxmlformats.org/officeDocument/2006/relationships/hyperlink" Target="https://www.daloopa.com/src/20995113" TargetMode="External"/><Relationship Id="rId10836" Type="http://schemas.openxmlformats.org/officeDocument/2006/relationships/hyperlink" Target="https://www.daloopa.com/src/748426" TargetMode="External"/><Relationship Id="rId5059" Type="http://schemas.openxmlformats.org/officeDocument/2006/relationships/hyperlink" Target="https://www.daloopa.com/src/4744776" TargetMode="External"/><Relationship Id="rId17930" Type="http://schemas.openxmlformats.org/officeDocument/2006/relationships/hyperlink" Target="https://www.daloopa.com/src/114147150" TargetMode="External"/><Relationship Id="rId14083" Type="http://schemas.openxmlformats.org/officeDocument/2006/relationships/hyperlink" Target="https://www.daloopa.com/src/19608673" TargetMode="External"/><Relationship Id="rId15481" Type="http://schemas.openxmlformats.org/officeDocument/2006/relationships/hyperlink" Target="https://www.daloopa.com/src/72223049" TargetMode="External"/><Relationship Id="rId16532" Type="http://schemas.openxmlformats.org/officeDocument/2006/relationships/hyperlink" Target="https://www.daloopa.com/src/87384903" TargetMode="External"/><Relationship Id="rId1669" Type="http://schemas.openxmlformats.org/officeDocument/2006/relationships/hyperlink" Target="https://www.daloopa.com/src/7982412" TargetMode="External"/><Relationship Id="rId3091" Type="http://schemas.openxmlformats.org/officeDocument/2006/relationships/hyperlink" Target="https://www.daloopa.com/src/767335" TargetMode="External"/><Relationship Id="rId4142" Type="http://schemas.openxmlformats.org/officeDocument/2006/relationships/hyperlink" Target="https://www.daloopa.com/src/67048899" TargetMode="External"/><Relationship Id="rId5540" Type="http://schemas.openxmlformats.org/officeDocument/2006/relationships/hyperlink" Target="https://www.daloopa.com/src/1033570" TargetMode="External"/><Relationship Id="rId15134" Type="http://schemas.openxmlformats.org/officeDocument/2006/relationships/hyperlink" Target="https://www.daloopa.com/src/38424720" TargetMode="External"/><Relationship Id="rId19755" Type="http://schemas.openxmlformats.org/officeDocument/2006/relationships/hyperlink" Target="https://www.daloopa.com/src/155380324" TargetMode="External"/><Relationship Id="rId8763" Type="http://schemas.openxmlformats.org/officeDocument/2006/relationships/hyperlink" Target="https://www.daloopa.com/src/750760" TargetMode="External"/><Relationship Id="rId9814" Type="http://schemas.openxmlformats.org/officeDocument/2006/relationships/hyperlink" Target="https://www.daloopa.com/src/67052042" TargetMode="External"/><Relationship Id="rId10693" Type="http://schemas.openxmlformats.org/officeDocument/2006/relationships/hyperlink" Target="https://www.daloopa.com/src/38432901" TargetMode="External"/><Relationship Id="rId11744" Type="http://schemas.openxmlformats.org/officeDocument/2006/relationships/hyperlink" Target="https://www.daloopa.com/src/67088485" TargetMode="External"/><Relationship Id="rId18357" Type="http://schemas.openxmlformats.org/officeDocument/2006/relationships/hyperlink" Target="https://www.daloopa.com/src/87514334" TargetMode="External"/><Relationship Id="rId19408" Type="http://schemas.openxmlformats.org/officeDocument/2006/relationships/hyperlink" Target="https://www.daloopa.com/src/145409542" TargetMode="External"/><Relationship Id="rId28" Type="http://schemas.openxmlformats.org/officeDocument/2006/relationships/hyperlink" Target="https://www.daloopa.com/document/8642493" TargetMode="External"/><Relationship Id="rId1803" Type="http://schemas.openxmlformats.org/officeDocument/2006/relationships/hyperlink" Target="https://marketplace.daloopa.com/text-fundamental?id=795332&amp;value=181&amp;id=795342&amp;value=79&amp;id=795282&amp;value=-25&amp;id=795272&amp;value=510&amp;id=38171662&amp;value=745&amp;id=795262&amp;value=146&amp;id=795252&amp;value=-15&amp;id=795242&amp;value=-544&amp;id=795232&amp;value=591&amp;id=38171603&amp;value=178&amp;id=795210&amp;value=255&amp;id=795200&amp;value=464&amp;id=795184&amp;value=406&amp;id=795168&amp;value=1108&amp;id=38171538&amp;value=2233&amp;id=795152&amp;value=1071&amp;id=795143&amp;value=1285&amp;id=795134&amp;value=575&amp;id=795092&amp;value=1255&amp;id=38171488&amp;value=4186&amp;id=795072&amp;value=1005&amp;id=795058&amp;value=628&amp;id=795027&amp;value=347&amp;id=794985&amp;value=2127&amp;id=38171402&amp;value=4106&amp;id=794973&amp;value=1927&amp;id=794954&amp;value=2983&amp;id=794935&amp;value=3724&amp;id=794928&amp;value=3786&amp;id=38171350&amp;value=12421&amp;id=795046&amp;value=4420&amp;id=794878&amp;value=3084&amp;id=1340409&amp;value=3157&amp;id=2623511&amp;value=3879&amp;id=38171302&amp;value=14541&amp;id=4744524&amp;value=3989&amp;id=7982414&amp;value=5843&amp;id=10335160&amp;value=6194&amp;id=14719022&amp;value=6873&amp;id=14719029&amp;value=22899&amp;id=20996136&amp;value=8865&amp;id=32451442&amp;value=7702&amp;id=38384893&amp;value=4852&amp;id=46662046&amp;value=3460&amp;id=46664904&amp;value=24879&amp;id=53638568&amp;value=3669&amp;id=58838298&amp;value=3317&amp;id=63130305&amp;value=2525&amp;id=67047836&amp;value=2737&amp;id=67052105&amp;value=12248&amp;" TargetMode="External"/><Relationship Id="rId7365" Type="http://schemas.openxmlformats.org/officeDocument/2006/relationships/hyperlink" Target="https://www.daloopa.com/src/38507071" TargetMode="External"/><Relationship Id="rId8416" Type="http://schemas.openxmlformats.org/officeDocument/2006/relationships/hyperlink" Target="https://www.daloopa.com/src/800464" TargetMode="External"/><Relationship Id="rId10346" Type="http://schemas.openxmlformats.org/officeDocument/2006/relationships/hyperlink" Target="https://www.daloopa.com/src/58849001" TargetMode="External"/><Relationship Id="rId3975" Type="http://schemas.openxmlformats.org/officeDocument/2006/relationships/hyperlink" Target="https://www.daloopa.com/src/1340433" TargetMode="External"/><Relationship Id="rId7018" Type="http://schemas.openxmlformats.org/officeDocument/2006/relationships/hyperlink" Target="https://www.daloopa.com/src/1096603" TargetMode="External"/><Relationship Id="rId13569" Type="http://schemas.openxmlformats.org/officeDocument/2006/relationships/hyperlink" Target="https://www.daloopa.com/document/23465099" TargetMode="External"/><Relationship Id="rId14967" Type="http://schemas.openxmlformats.org/officeDocument/2006/relationships/hyperlink" Target="https://www.daloopa.com/src/38428475" TargetMode="External"/><Relationship Id="rId17440" Type="http://schemas.openxmlformats.org/officeDocument/2006/relationships/hyperlink" Target="https://www.daloopa.com/src/107867356" TargetMode="External"/><Relationship Id="rId896" Type="http://schemas.openxmlformats.org/officeDocument/2006/relationships/hyperlink" Target="https://www.daloopa.com/src/46758856" TargetMode="External"/><Relationship Id="rId2577" Type="http://schemas.openxmlformats.org/officeDocument/2006/relationships/hyperlink" Target="https://www.daloopa.com/src/763912" TargetMode="External"/><Relationship Id="rId3628" Type="http://schemas.openxmlformats.org/officeDocument/2006/relationships/hyperlink" Target="https://www.daloopa.com/src/761569" TargetMode="External"/><Relationship Id="rId16042" Type="http://schemas.openxmlformats.org/officeDocument/2006/relationships/hyperlink" Target="https://www.daloopa.com/src/78963805" TargetMode="External"/><Relationship Id="rId549" Type="http://schemas.openxmlformats.org/officeDocument/2006/relationships/hyperlink" Target="https://www.daloopa.com/src/53638496" TargetMode="External"/><Relationship Id="rId1179" Type="http://schemas.openxmlformats.org/officeDocument/2006/relationships/hyperlink" Target="https://www.daloopa.com/src/763182" TargetMode="External"/><Relationship Id="rId5050" Type="http://schemas.openxmlformats.org/officeDocument/2006/relationships/hyperlink" Target="https://www.daloopa.com/src/815379" TargetMode="External"/><Relationship Id="rId6101" Type="http://schemas.openxmlformats.org/officeDocument/2006/relationships/hyperlink" Target="https://www.daloopa.com/src/800965" TargetMode="External"/><Relationship Id="rId8273" Type="http://schemas.openxmlformats.org/officeDocument/2006/relationships/hyperlink" Target="https://www.daloopa.com/src/800337" TargetMode="External"/><Relationship Id="rId9671" Type="http://schemas.openxmlformats.org/officeDocument/2006/relationships/hyperlink" Target="https://www.daloopa.com/src/752433" TargetMode="External"/><Relationship Id="rId12652" Type="http://schemas.openxmlformats.org/officeDocument/2006/relationships/hyperlink" Target="https://www.daloopa.com/src/46750939" TargetMode="External"/><Relationship Id="rId13703" Type="http://schemas.openxmlformats.org/officeDocument/2006/relationships/hyperlink" Target="https://www.daloopa.com/src/65313812" TargetMode="External"/><Relationship Id="rId19265" Type="http://schemas.openxmlformats.org/officeDocument/2006/relationships/hyperlink" Target="https://www.daloopa.com/src/136843060" TargetMode="External"/><Relationship Id="rId1660" Type="http://schemas.openxmlformats.org/officeDocument/2006/relationships/hyperlink" Target="https://www.daloopa.com/src/794971" TargetMode="External"/><Relationship Id="rId2711" Type="http://schemas.openxmlformats.org/officeDocument/2006/relationships/hyperlink" Target="https://www.daloopa.com/src/767704" TargetMode="External"/><Relationship Id="rId9324" Type="http://schemas.openxmlformats.org/officeDocument/2006/relationships/hyperlink" Target="https://www.daloopa.com/src/7981987" TargetMode="External"/><Relationship Id="rId11254" Type="http://schemas.openxmlformats.org/officeDocument/2006/relationships/hyperlink" Target="https://www.daloopa.com/src/32451650" TargetMode="External"/><Relationship Id="rId12305" Type="http://schemas.openxmlformats.org/officeDocument/2006/relationships/hyperlink" Target="https://www.daloopa.com/src/19678318" TargetMode="External"/><Relationship Id="rId15875" Type="http://schemas.openxmlformats.org/officeDocument/2006/relationships/hyperlink" Target="https://www.daloopa.com/src/78899025" TargetMode="External"/><Relationship Id="rId16926" Type="http://schemas.openxmlformats.org/officeDocument/2006/relationships/hyperlink" Target="https://www.daloopa.com/src/95056640" TargetMode="External"/><Relationship Id="rId1313" Type="http://schemas.openxmlformats.org/officeDocument/2006/relationships/hyperlink" Target="https://www.daloopa.com/src/38384178" TargetMode="External"/><Relationship Id="rId4883" Type="http://schemas.openxmlformats.org/officeDocument/2006/relationships/hyperlink" Target="https://www.daloopa.com/src/815375" TargetMode="External"/><Relationship Id="rId5934" Type="http://schemas.openxmlformats.org/officeDocument/2006/relationships/hyperlink" Target="https://www.daloopa.com/src/801169" TargetMode="External"/><Relationship Id="rId14477" Type="http://schemas.openxmlformats.org/officeDocument/2006/relationships/hyperlink" Target="https://www.daloopa.com/src/19628762" TargetMode="External"/><Relationship Id="rId15528" Type="http://schemas.openxmlformats.org/officeDocument/2006/relationships/hyperlink" Target="https://www.daloopa.com/src/72219508" TargetMode="External"/><Relationship Id="rId3485" Type="http://schemas.openxmlformats.org/officeDocument/2006/relationships/hyperlink" Target="https://www.daloopa.com/src/67054489" TargetMode="External"/><Relationship Id="rId4536" Type="http://schemas.openxmlformats.org/officeDocument/2006/relationships/hyperlink" Target="https://marketplace.daloopa.com/text-fundamental?id=766660&amp;value=0.16899999999999998&amp;id=766502&amp;value=0.214&amp;id=766205&amp;value=0.25&amp;id=765939&amp;value=0.285&amp;id=810886&amp;value=0.235&amp;id=810877&amp;value=0.249&amp;id=810868&amp;value=0.266&amp;id=810860&amp;value=0.262&amp;id=763939&amp;value=0.243&amp;id=763715&amp;value=0.223&amp;id=763390&amp;value=0.255&amp;id=763114&amp;value=0.265&amp;id=762937&amp;value=0.257&amp;id=762581&amp;value=0.26899999999999996&amp;id=762462&amp;value=0.311&amp;id=762186&amp;value=0.293&amp;id=774072&amp;value=0.289&amp;id=761689&amp;value=0.253&amp;id=1340446&amp;value=0.251&amp;id=2623616&amp;value=0.261&amp;id=4744571&amp;value=0.301&amp;id=7982368&amp;value=0.311&amp;id=10334425&amp;value=0.305&amp;id=14718985&amp;value=0.28&amp;id=20995317&amp;value=0.308&amp;id=32451323&amp;value=0.28300000000000003&amp;id=38384707&amp;value=0.303&amp;id=46661770&amp;value=0.298&amp;id=53638478&amp;value=0.353&amp;id=58838191&amp;value=0.29&amp;id=63130794&amp;value=0.263&amp;id=67048754&amp;value=0.243&amp;" TargetMode="External"/><Relationship Id="rId13079" Type="http://schemas.openxmlformats.org/officeDocument/2006/relationships/hyperlink" Target="https://www.daloopa.com/src/38442226" TargetMode="External"/><Relationship Id="rId18001" Type="http://schemas.openxmlformats.org/officeDocument/2006/relationships/hyperlink" Target="https://www.daloopa.com/src/114161692" TargetMode="External"/><Relationship Id="rId2087" Type="http://schemas.openxmlformats.org/officeDocument/2006/relationships/hyperlink" Target="https://www.daloopa.com/src/66096710" TargetMode="External"/><Relationship Id="rId3138" Type="http://schemas.openxmlformats.org/officeDocument/2006/relationships/hyperlink" Target="https://www.daloopa.com/src/768213" TargetMode="External"/><Relationship Id="rId7759" Type="http://schemas.openxmlformats.org/officeDocument/2006/relationships/hyperlink" Target="https://www.daloopa.com/src/799891" TargetMode="External"/><Relationship Id="rId9181" Type="http://schemas.openxmlformats.org/officeDocument/2006/relationships/hyperlink" Target="https://www.daloopa.com/src/38162524" TargetMode="External"/><Relationship Id="rId13560" Type="http://schemas.openxmlformats.org/officeDocument/2006/relationships/hyperlink" Target="https://www.daloopa.com/src/67090408" TargetMode="External"/><Relationship Id="rId14611" Type="http://schemas.openxmlformats.org/officeDocument/2006/relationships/hyperlink" Target="https://www.daloopa.com/src/38421740" TargetMode="External"/><Relationship Id="rId540" Type="http://schemas.openxmlformats.org/officeDocument/2006/relationships/hyperlink" Target="https://www.daloopa.com/src/2623632" TargetMode="External"/><Relationship Id="rId1170" Type="http://schemas.openxmlformats.org/officeDocument/2006/relationships/hyperlink" Target="https://www.daloopa.com/src/766431" TargetMode="External"/><Relationship Id="rId2221" Type="http://schemas.openxmlformats.org/officeDocument/2006/relationships/hyperlink" Target="https://www.daloopa.com/src/66097427" TargetMode="External"/><Relationship Id="rId12162" Type="http://schemas.openxmlformats.org/officeDocument/2006/relationships/hyperlink" Target="https://www.daloopa.com/src/19676323" TargetMode="External"/><Relationship Id="rId13213" Type="http://schemas.openxmlformats.org/officeDocument/2006/relationships/hyperlink" Target="https://www.daloopa.com/src/38436858" TargetMode="External"/><Relationship Id="rId16783" Type="http://schemas.openxmlformats.org/officeDocument/2006/relationships/hyperlink" Target="https://www.daloopa.com/src/95079189" TargetMode="External"/><Relationship Id="rId17834" Type="http://schemas.openxmlformats.org/officeDocument/2006/relationships/hyperlink" Target="https://www.daloopa.com/src/114158852" TargetMode="External"/><Relationship Id="rId5791" Type="http://schemas.openxmlformats.org/officeDocument/2006/relationships/hyperlink" Target="https://www.daloopa.com/src/800921" TargetMode="External"/><Relationship Id="rId6842" Type="http://schemas.openxmlformats.org/officeDocument/2006/relationships/hyperlink" Target="https://www.daloopa.com/src/7982479" TargetMode="External"/><Relationship Id="rId15385" Type="http://schemas.openxmlformats.org/officeDocument/2006/relationships/hyperlink" Target="https://www.daloopa.com/src/58942352" TargetMode="External"/><Relationship Id="rId16436" Type="http://schemas.openxmlformats.org/officeDocument/2006/relationships/hyperlink" Target="https://www.daloopa.com/src/87511569" TargetMode="External"/><Relationship Id="rId4393" Type="http://schemas.openxmlformats.org/officeDocument/2006/relationships/hyperlink" Target="https://www.daloopa.com/src/765936" TargetMode="External"/><Relationship Id="rId5444" Type="http://schemas.openxmlformats.org/officeDocument/2006/relationships/hyperlink" Target="https://www.daloopa.com/src/14824707" TargetMode="External"/><Relationship Id="rId11995" Type="http://schemas.openxmlformats.org/officeDocument/2006/relationships/hyperlink" Target="https://www.daloopa.com/src/63184432" TargetMode="External"/><Relationship Id="rId15038" Type="http://schemas.openxmlformats.org/officeDocument/2006/relationships/hyperlink" Target="https://www.daloopa.com/src/38422834" TargetMode="External"/><Relationship Id="rId19659" Type="http://schemas.openxmlformats.org/officeDocument/2006/relationships/hyperlink" Target="https://www.daloopa.com/src/155380507" TargetMode="External"/><Relationship Id="rId4046" Type="http://schemas.openxmlformats.org/officeDocument/2006/relationships/hyperlink" Target="https://www.daloopa.com/src/810716" TargetMode="External"/><Relationship Id="rId8667" Type="http://schemas.openxmlformats.org/officeDocument/2006/relationships/hyperlink" Target="https://marketplace.daloopa.com/text-fundamental?id=768436&amp;value=68&amp;id=768305&amp;value=73&amp;id=768134&amp;value=75&amp;id=767977&amp;value=74&amp;id=767730&amp;value=68&amp;id=767624&amp;value=71&amp;id=767279&amp;value=74&amp;id=767078&amp;value=73&amp;id=766761&amp;value=70&amp;id=766617&amp;value=74&amp;id=766320&amp;value=79&amp;id=765997&amp;value=77&amp;id=765874&amp;value=72&amp;id=765681&amp;value=77&amp;id=765254&amp;value=81&amp;" TargetMode="External"/><Relationship Id="rId9718" Type="http://schemas.openxmlformats.org/officeDocument/2006/relationships/hyperlink" Target="https://www.daloopa.com/src/46661125" TargetMode="External"/><Relationship Id="rId10597" Type="http://schemas.openxmlformats.org/officeDocument/2006/relationships/hyperlink" Target="https://www.daloopa.com/src/38433848" TargetMode="External"/><Relationship Id="rId11648" Type="http://schemas.openxmlformats.org/officeDocument/2006/relationships/hyperlink" Target="https://www.daloopa.com/src/815049" TargetMode="External"/><Relationship Id="rId1707" Type="http://schemas.openxmlformats.org/officeDocument/2006/relationships/hyperlink" Target="https://www.daloopa.com/src/795089" TargetMode="External"/><Relationship Id="rId7269" Type="http://schemas.openxmlformats.org/officeDocument/2006/relationships/hyperlink" Target="https://www.daloopa.com/src/38462010" TargetMode="External"/><Relationship Id="rId13070" Type="http://schemas.openxmlformats.org/officeDocument/2006/relationships/hyperlink" Target="https://www.daloopa.com/src/38442013" TargetMode="External"/><Relationship Id="rId14121" Type="http://schemas.openxmlformats.org/officeDocument/2006/relationships/hyperlink" Target="https://www.daloopa.com/src/19607837" TargetMode="External"/><Relationship Id="rId16293" Type="http://schemas.openxmlformats.org/officeDocument/2006/relationships/hyperlink" Target="https://www.daloopa.com/src/82320541" TargetMode="External"/><Relationship Id="rId17691" Type="http://schemas.openxmlformats.org/officeDocument/2006/relationships/hyperlink" Target="https://www.daloopa.com/src/107922342" TargetMode="External"/><Relationship Id="rId18742" Type="http://schemas.openxmlformats.org/officeDocument/2006/relationships/hyperlink" Target="https://www.daloopa.com/src/125343337" TargetMode="External"/><Relationship Id="rId3879" Type="http://schemas.openxmlformats.org/officeDocument/2006/relationships/hyperlink" Target="https://www.daloopa.com/src/762233" TargetMode="External"/><Relationship Id="rId6352" Type="http://schemas.openxmlformats.org/officeDocument/2006/relationships/hyperlink" Target="https://www.daloopa.com/src/801139" TargetMode="External"/><Relationship Id="rId7750" Type="http://schemas.openxmlformats.org/officeDocument/2006/relationships/hyperlink" Target="https://www.daloopa.com/src/38383954" TargetMode="External"/><Relationship Id="rId8801" Type="http://schemas.openxmlformats.org/officeDocument/2006/relationships/hyperlink" Target="https://www.daloopa.com/src/754184" TargetMode="External"/><Relationship Id="rId10731" Type="http://schemas.openxmlformats.org/officeDocument/2006/relationships/hyperlink" Target="https://www.daloopa.com/src/38432914" TargetMode="External"/><Relationship Id="rId17344" Type="http://schemas.openxmlformats.org/officeDocument/2006/relationships/hyperlink" Target="https://www.daloopa.com/src/102613394" TargetMode="External"/><Relationship Id="rId6005" Type="http://schemas.openxmlformats.org/officeDocument/2006/relationships/hyperlink" Target="https://www.daloopa.com/src/800793" TargetMode="External"/><Relationship Id="rId7403" Type="http://schemas.openxmlformats.org/officeDocument/2006/relationships/hyperlink" Target="https://www.daloopa.com/src/14718763" TargetMode="External"/><Relationship Id="rId13954" Type="http://schemas.openxmlformats.org/officeDocument/2006/relationships/hyperlink" Target="https://www.daloopa.com/src/67093574" TargetMode="External"/><Relationship Id="rId2962" Type="http://schemas.openxmlformats.org/officeDocument/2006/relationships/hyperlink" Target="https://www.daloopa.com/src/767255" TargetMode="External"/><Relationship Id="rId9575" Type="http://schemas.openxmlformats.org/officeDocument/2006/relationships/hyperlink" Target="https://www.daloopa.com/src/46664754" TargetMode="External"/><Relationship Id="rId12556" Type="http://schemas.openxmlformats.org/officeDocument/2006/relationships/hyperlink" Target="https://www.daloopa.com/src/46750812" TargetMode="External"/><Relationship Id="rId13607" Type="http://schemas.openxmlformats.org/officeDocument/2006/relationships/hyperlink" Target="https://www.daloopa.com/src/65313467" TargetMode="External"/><Relationship Id="rId19169" Type="http://schemas.openxmlformats.org/officeDocument/2006/relationships/hyperlink" Target="https://www.daloopa.com/src/136734917" TargetMode="External"/><Relationship Id="rId934" Type="http://schemas.openxmlformats.org/officeDocument/2006/relationships/hyperlink" Target="https://www.daloopa.com/src/18435427" TargetMode="External"/><Relationship Id="rId1564" Type="http://schemas.openxmlformats.org/officeDocument/2006/relationships/hyperlink" Target="https://www.daloopa.com/src/10334241" TargetMode="External"/><Relationship Id="rId2615" Type="http://schemas.openxmlformats.org/officeDocument/2006/relationships/hyperlink" Target="https://www.daloopa.com/src/766047" TargetMode="External"/><Relationship Id="rId8177" Type="http://schemas.openxmlformats.org/officeDocument/2006/relationships/hyperlink" Target="https://www.daloopa.com/src/46661221" TargetMode="External"/><Relationship Id="rId9228" Type="http://schemas.openxmlformats.org/officeDocument/2006/relationships/hyperlink" Target="https://www.daloopa.com/src/53637999" TargetMode="External"/><Relationship Id="rId11158" Type="http://schemas.openxmlformats.org/officeDocument/2006/relationships/hyperlink" Target="https://www.daloopa.com/src/814944" TargetMode="External"/><Relationship Id="rId12209" Type="http://schemas.openxmlformats.org/officeDocument/2006/relationships/hyperlink" Target="https://www.daloopa.com/src/19676848" TargetMode="External"/><Relationship Id="rId15779" Type="http://schemas.openxmlformats.org/officeDocument/2006/relationships/hyperlink" Target="https://www.daloopa.com/src/78903189" TargetMode="External"/><Relationship Id="rId19650" Type="http://schemas.openxmlformats.org/officeDocument/2006/relationships/hyperlink" Target="https://www.daloopa.com/src/155380825" TargetMode="External"/><Relationship Id="rId1217" Type="http://schemas.openxmlformats.org/officeDocument/2006/relationships/hyperlink" Target="https://www.daloopa.com/src/767638" TargetMode="External"/><Relationship Id="rId4787" Type="http://schemas.openxmlformats.org/officeDocument/2006/relationships/hyperlink" Target="https://www.daloopa.com/src/815403" TargetMode="External"/><Relationship Id="rId5838" Type="http://schemas.openxmlformats.org/officeDocument/2006/relationships/hyperlink" Target="https://www.daloopa.com/src/801017" TargetMode="External"/><Relationship Id="rId18252" Type="http://schemas.openxmlformats.org/officeDocument/2006/relationships/hyperlink" Target="https://www.daloopa.com/src/87393110" TargetMode="External"/><Relationship Id="rId19303" Type="http://schemas.openxmlformats.org/officeDocument/2006/relationships/hyperlink" Target="https://www.daloopa.com/src/145289287" TargetMode="External"/><Relationship Id="rId3389" Type="http://schemas.openxmlformats.org/officeDocument/2006/relationships/hyperlink" Target="https://www.daloopa.com/src/762501" TargetMode="External"/><Relationship Id="rId7260" Type="http://schemas.openxmlformats.org/officeDocument/2006/relationships/hyperlink" Target="https://www.daloopa.com/src/65388655" TargetMode="External"/><Relationship Id="rId8311" Type="http://schemas.openxmlformats.org/officeDocument/2006/relationships/hyperlink" Target="https://www.daloopa.com/src/800472" TargetMode="External"/><Relationship Id="rId10241" Type="http://schemas.openxmlformats.org/officeDocument/2006/relationships/hyperlink" Target="https://www.daloopa.com/src/2752217" TargetMode="External"/><Relationship Id="rId14862" Type="http://schemas.openxmlformats.org/officeDocument/2006/relationships/hyperlink" Target="https://marketplace.daloopa.com/text-fundamental?id=38429383&amp;value=23044&amp;id=38429358&amp;value=25018&amp;id=38429311&amp;value=23464&amp;id=38430538&amp;value=25825&amp;id=38429287&amp;value=24337&amp;id=38429262&amp;value=31852&amp;id=38429214&amp;value=29501&amp;id=38430498&amp;value=31020&amp;id=38429194&amp;value=26410&amp;id=38429147&amp;value=12146&amp;id=38974103&amp;value=2552&amp;id=46750953&amp;value=-9069&amp;id=53700591&amp;value=-18627&amp;id=58848850&amp;value=-23487&amp;id=63135971&amp;value=-19686&amp;id=67052918&amp;value=-11569&amp;" TargetMode="External"/><Relationship Id="rId15913" Type="http://schemas.openxmlformats.org/officeDocument/2006/relationships/hyperlink" Target="https://www.daloopa.com/src/78907274" TargetMode="External"/><Relationship Id="rId3870" Type="http://schemas.openxmlformats.org/officeDocument/2006/relationships/hyperlink" Target="https://www.daloopa.com/src/810713" TargetMode="External"/><Relationship Id="rId4921" Type="http://schemas.openxmlformats.org/officeDocument/2006/relationships/hyperlink" Target="https://www.daloopa.com/src/815436" TargetMode="External"/><Relationship Id="rId9085" Type="http://schemas.openxmlformats.org/officeDocument/2006/relationships/hyperlink" Target="https://www.daloopa.com/src/38162164" TargetMode="External"/><Relationship Id="rId13464" Type="http://schemas.openxmlformats.org/officeDocument/2006/relationships/hyperlink" Target="https://www.daloopa.com/document/23465099" TargetMode="External"/><Relationship Id="rId14515" Type="http://schemas.openxmlformats.org/officeDocument/2006/relationships/hyperlink" Target="https://www.daloopa.com/src/38402750" TargetMode="External"/><Relationship Id="rId791" Type="http://schemas.openxmlformats.org/officeDocument/2006/relationships/hyperlink" Target="https://www.daloopa.com/src/32451353" TargetMode="External"/><Relationship Id="rId1074" Type="http://schemas.openxmlformats.org/officeDocument/2006/relationships/hyperlink" Target="https://www.daloopa.com/src/18436224" TargetMode="External"/><Relationship Id="rId2472" Type="http://schemas.openxmlformats.org/officeDocument/2006/relationships/hyperlink" Target="https://marketplace.daloopa.com/text-fundamental?id=768437&amp;value=0.31&amp;id=768309&amp;value=0.19&amp;id=768135&amp;value=0.01&amp;id=767978&amp;value=0.19&amp;id=20177089&amp;value=0.19&amp;id=767731&amp;value=0.23&amp;id=766935&amp;value=0.07&amp;id=767167&amp;value=-0.7&amp;id=767060&amp;value=0.4&amp;id=20177088&amp;value=0.12&amp;" TargetMode="External"/><Relationship Id="rId3523" Type="http://schemas.openxmlformats.org/officeDocument/2006/relationships/hyperlink" Target="https://www.daloopa.com/src/46661730" TargetMode="External"/><Relationship Id="rId12066" Type="http://schemas.openxmlformats.org/officeDocument/2006/relationships/hyperlink" Target="https://www.daloopa.com/src/19675984" TargetMode="External"/><Relationship Id="rId13117" Type="http://schemas.openxmlformats.org/officeDocument/2006/relationships/hyperlink" Target="https://www.daloopa.com/src/67090345" TargetMode="External"/><Relationship Id="rId16687" Type="http://schemas.openxmlformats.org/officeDocument/2006/relationships/hyperlink" Target="https://www.daloopa.com/src/87514930" TargetMode="External"/><Relationship Id="rId17738" Type="http://schemas.openxmlformats.org/officeDocument/2006/relationships/hyperlink" Target="https://www.daloopa.com/src/107923441" TargetMode="External"/><Relationship Id="rId444" Type="http://schemas.openxmlformats.org/officeDocument/2006/relationships/hyperlink" Target="https://www.daloopa.com/src/763736" TargetMode="External"/><Relationship Id="rId2125" Type="http://schemas.openxmlformats.org/officeDocument/2006/relationships/hyperlink" Target="https://www.daloopa.com/document/23465099" TargetMode="External"/><Relationship Id="rId5695" Type="http://schemas.openxmlformats.org/officeDocument/2006/relationships/hyperlink" Target="https://www.daloopa.com/src/67088039" TargetMode="External"/><Relationship Id="rId6746" Type="http://schemas.openxmlformats.org/officeDocument/2006/relationships/hyperlink" Target="https://www.daloopa.com/src/58837663" TargetMode="External"/><Relationship Id="rId15289" Type="http://schemas.openxmlformats.org/officeDocument/2006/relationships/hyperlink" Target="https://www.daloopa.com/src/38432722" TargetMode="External"/><Relationship Id="rId19160" Type="http://schemas.openxmlformats.org/officeDocument/2006/relationships/hyperlink" Target="https://www.daloopa.com/src/136727101" TargetMode="External"/><Relationship Id="rId4297" Type="http://schemas.openxmlformats.org/officeDocument/2006/relationships/hyperlink" Target="https://www.daloopa.com/src/761684" TargetMode="External"/><Relationship Id="rId5348" Type="http://schemas.openxmlformats.org/officeDocument/2006/relationships/hyperlink" Target="https://www.daloopa.com/src/815582" TargetMode="External"/><Relationship Id="rId9969" Type="http://schemas.openxmlformats.org/officeDocument/2006/relationships/hyperlink" Target="https://www.daloopa.com/src/752125" TargetMode="External"/><Relationship Id="rId12200" Type="http://schemas.openxmlformats.org/officeDocument/2006/relationships/hyperlink" Target="https://www.daloopa.com/src/19676241" TargetMode="External"/><Relationship Id="rId11899" Type="http://schemas.openxmlformats.org/officeDocument/2006/relationships/hyperlink" Target="https://marketplace.daloopa.com/text-fundamental?id=18449714&amp;value=0.84&amp;id=18445273&amp;value=1.1&amp;id=18444408&amp;value=1.5&amp;" TargetMode="External"/><Relationship Id="rId14372" Type="http://schemas.openxmlformats.org/officeDocument/2006/relationships/hyperlink" Target="https://www.daloopa.com/src/19629510" TargetMode="External"/><Relationship Id="rId15770" Type="http://schemas.openxmlformats.org/officeDocument/2006/relationships/hyperlink" Target="https://www.daloopa.com/src/78903060" TargetMode="External"/><Relationship Id="rId16821" Type="http://schemas.openxmlformats.org/officeDocument/2006/relationships/hyperlink" Target="https://www.daloopa.com/src/95070974" TargetMode="External"/><Relationship Id="rId1958" Type="http://schemas.openxmlformats.org/officeDocument/2006/relationships/hyperlink" Target="https://www.daloopa.com/src/67052104" TargetMode="External"/><Relationship Id="rId3380" Type="http://schemas.openxmlformats.org/officeDocument/2006/relationships/hyperlink" Target="https://www.daloopa.com/src/765591" TargetMode="External"/><Relationship Id="rId4431" Type="http://schemas.openxmlformats.org/officeDocument/2006/relationships/hyperlink" Target="https://www.daloopa.com/src/765937" TargetMode="External"/><Relationship Id="rId14025" Type="http://schemas.openxmlformats.org/officeDocument/2006/relationships/hyperlink" Target="https://www.daloopa.com/src/19608018" TargetMode="External"/><Relationship Id="rId15423" Type="http://schemas.openxmlformats.org/officeDocument/2006/relationships/hyperlink" Target="https://www.daloopa.com/src/72221413" TargetMode="External"/><Relationship Id="rId18993" Type="http://schemas.openxmlformats.org/officeDocument/2006/relationships/hyperlink" Target="https://www.daloopa.com/src/136843117" TargetMode="External"/><Relationship Id="rId3033" Type="http://schemas.openxmlformats.org/officeDocument/2006/relationships/hyperlink" Target="https://www.daloopa.com/src/768296" TargetMode="External"/><Relationship Id="rId10982" Type="http://schemas.openxmlformats.org/officeDocument/2006/relationships/hyperlink" Target="https://www.daloopa.com/src/753184" TargetMode="External"/><Relationship Id="rId17595" Type="http://schemas.openxmlformats.org/officeDocument/2006/relationships/hyperlink" Target="https://www.daloopa.com/src/107875523" TargetMode="External"/><Relationship Id="rId18646" Type="http://schemas.openxmlformats.org/officeDocument/2006/relationships/hyperlink" Target="https://www.daloopa.com/src/125247578" TargetMode="External"/><Relationship Id="rId7654" Type="http://schemas.openxmlformats.org/officeDocument/2006/relationships/hyperlink" Target="https://www.daloopa.com/src/799878" TargetMode="External"/><Relationship Id="rId8705" Type="http://schemas.openxmlformats.org/officeDocument/2006/relationships/hyperlink" Target="https://www.daloopa.com/src/38458054" TargetMode="External"/><Relationship Id="rId10635" Type="http://schemas.openxmlformats.org/officeDocument/2006/relationships/hyperlink" Target="https://www.daloopa.com/src/38432906" TargetMode="External"/><Relationship Id="rId16197" Type="http://schemas.openxmlformats.org/officeDocument/2006/relationships/hyperlink" Target="https://www.daloopa.com/src/82320084" TargetMode="External"/><Relationship Id="rId17248" Type="http://schemas.openxmlformats.org/officeDocument/2006/relationships/hyperlink" Target="https://www.daloopa.com/src/102529083" TargetMode="External"/><Relationship Id="rId6256" Type="http://schemas.openxmlformats.org/officeDocument/2006/relationships/hyperlink" Target="https://www.daloopa.com/src/800987" TargetMode="External"/><Relationship Id="rId7307" Type="http://schemas.openxmlformats.org/officeDocument/2006/relationships/hyperlink" Target="https://www.daloopa.com/src/63184674" TargetMode="External"/><Relationship Id="rId13858" Type="http://schemas.openxmlformats.org/officeDocument/2006/relationships/hyperlink" Target="https://www.daloopa.com/src/65315280" TargetMode="External"/><Relationship Id="rId2866" Type="http://schemas.openxmlformats.org/officeDocument/2006/relationships/hyperlink" Target="https://www.daloopa.com/src/767951" TargetMode="External"/><Relationship Id="rId3917" Type="http://schemas.openxmlformats.org/officeDocument/2006/relationships/hyperlink" Target="https://www.daloopa.com/src/766120" TargetMode="External"/><Relationship Id="rId9479" Type="http://schemas.openxmlformats.org/officeDocument/2006/relationships/hyperlink" Target="https://www.daloopa.com/src/753833" TargetMode="External"/><Relationship Id="rId14909" Type="http://schemas.openxmlformats.org/officeDocument/2006/relationships/hyperlink" Target="https://www.daloopa.com/src/38424655" TargetMode="External"/><Relationship Id="rId15280" Type="http://schemas.openxmlformats.org/officeDocument/2006/relationships/hyperlink" Target="https://www.daloopa.com/src/38432247" TargetMode="External"/><Relationship Id="rId16331" Type="http://schemas.openxmlformats.org/officeDocument/2006/relationships/hyperlink" Target="https://www.daloopa.com/src/82364129" TargetMode="External"/><Relationship Id="rId838" Type="http://schemas.openxmlformats.org/officeDocument/2006/relationships/hyperlink" Target="https://www.daloopa.com/src/18438534" TargetMode="External"/><Relationship Id="rId1468" Type="http://schemas.openxmlformats.org/officeDocument/2006/relationships/hyperlink" Target="https://www.daloopa.com/src/762696" TargetMode="External"/><Relationship Id="rId2519" Type="http://schemas.openxmlformats.org/officeDocument/2006/relationships/hyperlink" Target="https://www.daloopa.com/src/766045" TargetMode="External"/><Relationship Id="rId8562" Type="http://schemas.openxmlformats.org/officeDocument/2006/relationships/hyperlink" Target="https://www.daloopa.com/src/802795" TargetMode="External"/><Relationship Id="rId9960" Type="http://schemas.openxmlformats.org/officeDocument/2006/relationships/hyperlink" Target="https://www.daloopa.com/src/753845" TargetMode="External"/><Relationship Id="rId11890" Type="http://schemas.openxmlformats.org/officeDocument/2006/relationships/hyperlink" Target="https://www.daloopa.com/src/38460138" TargetMode="External"/><Relationship Id="rId12941" Type="http://schemas.openxmlformats.org/officeDocument/2006/relationships/hyperlink" Target="https://www.daloopa.com/src/38441559" TargetMode="External"/><Relationship Id="rId18156" Type="http://schemas.openxmlformats.org/officeDocument/2006/relationships/hyperlink" Target="https://www.daloopa.com/src/114163017" TargetMode="External"/><Relationship Id="rId19554" Type="http://schemas.openxmlformats.org/officeDocument/2006/relationships/hyperlink" Target="https://www.daloopa.com/src/145409586" TargetMode="External"/><Relationship Id="rId7164" Type="http://schemas.openxmlformats.org/officeDocument/2006/relationships/hyperlink" Target="https://www.daloopa.com/src/1096450" TargetMode="External"/><Relationship Id="rId8215" Type="http://schemas.openxmlformats.org/officeDocument/2006/relationships/hyperlink" Target="https://www.daloopa.com/src/800379" TargetMode="External"/><Relationship Id="rId9613" Type="http://schemas.openxmlformats.org/officeDocument/2006/relationships/hyperlink" Target="https://www.daloopa.com/src/38383845" TargetMode="External"/><Relationship Id="rId10492" Type="http://schemas.openxmlformats.org/officeDocument/2006/relationships/hyperlink" Target="https://www.daloopa.com/src/38431878" TargetMode="External"/><Relationship Id="rId11543" Type="http://schemas.openxmlformats.org/officeDocument/2006/relationships/hyperlink" Target="https://www.daloopa.com/src/815086" TargetMode="External"/><Relationship Id="rId19207" Type="http://schemas.openxmlformats.org/officeDocument/2006/relationships/hyperlink" Target="https://www.daloopa.com/src/136843127" TargetMode="External"/><Relationship Id="rId1602" Type="http://schemas.openxmlformats.org/officeDocument/2006/relationships/hyperlink" Target="https://www.daloopa.com/src/765729" TargetMode="External"/><Relationship Id="rId10145" Type="http://schemas.openxmlformats.org/officeDocument/2006/relationships/hyperlink" Target="https://www.daloopa.com/src/20996199" TargetMode="External"/><Relationship Id="rId14766" Type="http://schemas.openxmlformats.org/officeDocument/2006/relationships/hyperlink" Target="https://www.daloopa.com/src/38402827" TargetMode="External"/><Relationship Id="rId15817" Type="http://schemas.openxmlformats.org/officeDocument/2006/relationships/hyperlink" Target="https://www.daloopa.com/src/78903719" TargetMode="External"/><Relationship Id="rId3774" Type="http://schemas.openxmlformats.org/officeDocument/2006/relationships/hyperlink" Target="https://www.daloopa.com/src/810675" TargetMode="External"/><Relationship Id="rId4825" Type="http://schemas.openxmlformats.org/officeDocument/2006/relationships/hyperlink" Target="https://www.daloopa.com/src/815599" TargetMode="External"/><Relationship Id="rId13368" Type="http://schemas.openxmlformats.org/officeDocument/2006/relationships/hyperlink" Target="https://www.daloopa.com/src/38276362" TargetMode="External"/><Relationship Id="rId14419" Type="http://schemas.openxmlformats.org/officeDocument/2006/relationships/hyperlink" Target="https://www.daloopa.com/src/53700559" TargetMode="External"/><Relationship Id="rId17989" Type="http://schemas.openxmlformats.org/officeDocument/2006/relationships/hyperlink" Target="https://www.daloopa.com/src/114276864" TargetMode="External"/><Relationship Id="rId695" Type="http://schemas.openxmlformats.org/officeDocument/2006/relationships/hyperlink" Target="https://www.daloopa.com/document/23463551" TargetMode="External"/><Relationship Id="rId2376" Type="http://schemas.openxmlformats.org/officeDocument/2006/relationships/hyperlink" Target="https://www.daloopa.com/src/46664848" TargetMode="External"/><Relationship Id="rId3427" Type="http://schemas.openxmlformats.org/officeDocument/2006/relationships/hyperlink" Target="https://www.daloopa.com/src/32451373" TargetMode="External"/><Relationship Id="rId6997" Type="http://schemas.openxmlformats.org/officeDocument/2006/relationships/hyperlink" Target="https://www.daloopa.com/src/65388677" TargetMode="External"/><Relationship Id="rId348" Type="http://schemas.openxmlformats.org/officeDocument/2006/relationships/hyperlink" Target="https://www.daloopa.com/src/803165" TargetMode="External"/><Relationship Id="rId2029" Type="http://schemas.openxmlformats.org/officeDocument/2006/relationships/hyperlink" Target="https://www.daloopa.com/src/794988" TargetMode="External"/><Relationship Id="rId5599" Type="http://schemas.openxmlformats.org/officeDocument/2006/relationships/hyperlink" Target="https://www.daloopa.com/src/2750783" TargetMode="External"/><Relationship Id="rId9470" Type="http://schemas.openxmlformats.org/officeDocument/2006/relationships/hyperlink" Target="https://www.daloopa.com/src/38162639" TargetMode="External"/><Relationship Id="rId14900" Type="http://schemas.openxmlformats.org/officeDocument/2006/relationships/hyperlink" Target="https://www.daloopa.com/src/38422779" TargetMode="External"/><Relationship Id="rId19064" Type="http://schemas.openxmlformats.org/officeDocument/2006/relationships/hyperlink" Target="https://www.daloopa.com/src/136727127" TargetMode="External"/><Relationship Id="rId2510" Type="http://schemas.openxmlformats.org/officeDocument/2006/relationships/hyperlink" Target="https://www.daloopa.com/src/768193" TargetMode="External"/><Relationship Id="rId8072" Type="http://schemas.openxmlformats.org/officeDocument/2006/relationships/hyperlink" Target="https://www.daloopa.com/src/14718767" TargetMode="External"/><Relationship Id="rId9123" Type="http://schemas.openxmlformats.org/officeDocument/2006/relationships/hyperlink" Target="https://www.daloopa.com/src/38383837" TargetMode="External"/><Relationship Id="rId11053" Type="http://schemas.openxmlformats.org/officeDocument/2006/relationships/hyperlink" Target="https://www.daloopa.com/src/751509" TargetMode="External"/><Relationship Id="rId12104" Type="http://schemas.openxmlformats.org/officeDocument/2006/relationships/hyperlink" Target="https://www.daloopa.com/src/19675454" TargetMode="External"/><Relationship Id="rId12451" Type="http://schemas.openxmlformats.org/officeDocument/2006/relationships/hyperlink" Target="https://www.daloopa.com/src/19676699" TargetMode="External"/><Relationship Id="rId13502" Type="http://schemas.openxmlformats.org/officeDocument/2006/relationships/hyperlink" Target="https://www.daloopa.com/src/65312823" TargetMode="External"/><Relationship Id="rId1112" Type="http://schemas.openxmlformats.org/officeDocument/2006/relationships/hyperlink" Target="https://www.daloopa.com/src/45569628" TargetMode="External"/><Relationship Id="rId15674" Type="http://schemas.openxmlformats.org/officeDocument/2006/relationships/hyperlink" Target="https://www.daloopa.com/src/72287069" TargetMode="External"/><Relationship Id="rId16725" Type="http://schemas.openxmlformats.org/officeDocument/2006/relationships/hyperlink" Target="https://www.daloopa.com/src/87502588" TargetMode="External"/><Relationship Id="rId3284" Type="http://schemas.openxmlformats.org/officeDocument/2006/relationships/hyperlink" Target="https://www.daloopa.com/src/767681" TargetMode="External"/><Relationship Id="rId4682" Type="http://schemas.openxmlformats.org/officeDocument/2006/relationships/hyperlink" Target="https://www.daloopa.com/src/765962" TargetMode="External"/><Relationship Id="rId5733" Type="http://schemas.openxmlformats.org/officeDocument/2006/relationships/hyperlink" Target="https://www.daloopa.com/src/19659139" TargetMode="External"/><Relationship Id="rId14276" Type="http://schemas.openxmlformats.org/officeDocument/2006/relationships/hyperlink" Target="https://www.daloopa.com/src/67053405" TargetMode="External"/><Relationship Id="rId15327" Type="http://schemas.openxmlformats.org/officeDocument/2006/relationships/hyperlink" Target="https://www.daloopa.com/src/38433070" TargetMode="External"/><Relationship Id="rId18897" Type="http://schemas.openxmlformats.org/officeDocument/2006/relationships/hyperlink" Target="https://www.daloopa.com/src/125350645" TargetMode="External"/><Relationship Id="rId19948" Type="http://schemas.openxmlformats.org/officeDocument/2006/relationships/hyperlink" Target="https://www.daloopa.com/src/155406019" TargetMode="External"/><Relationship Id="rId4335" Type="http://schemas.openxmlformats.org/officeDocument/2006/relationships/hyperlink" Target="https://www.daloopa.com/src/762575" TargetMode="External"/><Relationship Id="rId8956" Type="http://schemas.openxmlformats.org/officeDocument/2006/relationships/hyperlink" Target="https://www.daloopa.com/src/753373" TargetMode="External"/><Relationship Id="rId10886" Type="http://schemas.openxmlformats.org/officeDocument/2006/relationships/hyperlink" Target="https://www.daloopa.com/src/14719080" TargetMode="External"/><Relationship Id="rId11937" Type="http://schemas.openxmlformats.org/officeDocument/2006/relationships/hyperlink" Target="https://www.daloopa.com/src/19676857" TargetMode="External"/><Relationship Id="rId17499" Type="http://schemas.openxmlformats.org/officeDocument/2006/relationships/hyperlink" Target="https://www.daloopa.com/src/107861974" TargetMode="External"/><Relationship Id="rId7558" Type="http://schemas.openxmlformats.org/officeDocument/2006/relationships/hyperlink" Target="https://www.daloopa.com/src/10333576" TargetMode="External"/><Relationship Id="rId8609" Type="http://schemas.openxmlformats.org/officeDocument/2006/relationships/hyperlink" Target="https://www.daloopa.com/src/768433" TargetMode="External"/><Relationship Id="rId10539" Type="http://schemas.openxmlformats.org/officeDocument/2006/relationships/hyperlink" Target="https://www.daloopa.com/src/38431718" TargetMode="External"/><Relationship Id="rId14410" Type="http://schemas.openxmlformats.org/officeDocument/2006/relationships/hyperlink" Target="https://www.daloopa.com/src/45569808" TargetMode="External"/><Relationship Id="rId13012" Type="http://schemas.openxmlformats.org/officeDocument/2006/relationships/hyperlink" Target="https://www.daloopa.com/src/67090336" TargetMode="External"/><Relationship Id="rId16582" Type="http://schemas.openxmlformats.org/officeDocument/2006/relationships/hyperlink" Target="https://www.daloopa.com/src/87385981" TargetMode="External"/><Relationship Id="rId17980" Type="http://schemas.openxmlformats.org/officeDocument/2006/relationships/hyperlink" Target="https://www.daloopa.com/src/114162635" TargetMode="External"/><Relationship Id="rId2020" Type="http://schemas.openxmlformats.org/officeDocument/2006/relationships/hyperlink" Target="https://www.daloopa.com/src/795188" TargetMode="External"/><Relationship Id="rId5590" Type="http://schemas.openxmlformats.org/officeDocument/2006/relationships/hyperlink" Target="https://www.daloopa.com/src/67087947" TargetMode="External"/><Relationship Id="rId6641" Type="http://schemas.openxmlformats.org/officeDocument/2006/relationships/hyperlink" Target="https://www.daloopa.com/src/32451009" TargetMode="External"/><Relationship Id="rId15184" Type="http://schemas.openxmlformats.org/officeDocument/2006/relationships/hyperlink" Target="https://www.daloopa.com/src/38974105" TargetMode="External"/><Relationship Id="rId16235" Type="http://schemas.openxmlformats.org/officeDocument/2006/relationships/hyperlink" Target="https://www.daloopa.com/src/82363079" TargetMode="External"/><Relationship Id="rId17633" Type="http://schemas.openxmlformats.org/officeDocument/2006/relationships/hyperlink" Target="https://www.daloopa.com/src/107878302" TargetMode="External"/><Relationship Id="rId4192" Type="http://schemas.openxmlformats.org/officeDocument/2006/relationships/hyperlink" Target="https://www.daloopa.com/src/767517" TargetMode="External"/><Relationship Id="rId5243" Type="http://schemas.openxmlformats.org/officeDocument/2006/relationships/hyperlink" Target="https://www.daloopa.com/src/815594" TargetMode="External"/><Relationship Id="rId9864" Type="http://schemas.openxmlformats.org/officeDocument/2006/relationships/hyperlink" Target="https://www.daloopa.com/src/752777" TargetMode="External"/><Relationship Id="rId11794" Type="http://schemas.openxmlformats.org/officeDocument/2006/relationships/hyperlink" Target="https://www.daloopa.com/src/1020275" TargetMode="External"/><Relationship Id="rId12845" Type="http://schemas.openxmlformats.org/officeDocument/2006/relationships/hyperlink" Target="https://www.daloopa.com/src/38439392" TargetMode="External"/><Relationship Id="rId19458" Type="http://schemas.openxmlformats.org/officeDocument/2006/relationships/hyperlink" Target="https://www.daloopa.com/src/145264346" TargetMode="External"/><Relationship Id="rId78" Type="http://schemas.openxmlformats.org/officeDocument/2006/relationships/hyperlink" Target="https://www.daloopa.com/document/23018482" TargetMode="External"/><Relationship Id="rId1853" Type="http://schemas.openxmlformats.org/officeDocument/2006/relationships/hyperlink" Target="https://www.daloopa.com/src/46664904" TargetMode="External"/><Relationship Id="rId2904" Type="http://schemas.openxmlformats.org/officeDocument/2006/relationships/hyperlink" Target="https://www.daloopa.com/src/767252" TargetMode="External"/><Relationship Id="rId7068" Type="http://schemas.openxmlformats.org/officeDocument/2006/relationships/hyperlink" Target="https://www.daloopa.com/src/1096562" TargetMode="External"/><Relationship Id="rId8119" Type="http://schemas.openxmlformats.org/officeDocument/2006/relationships/hyperlink" Target="https://www.daloopa.com/src/800240" TargetMode="External"/><Relationship Id="rId8466" Type="http://schemas.openxmlformats.org/officeDocument/2006/relationships/hyperlink" Target="https://www.daloopa.com/src/800485" TargetMode="External"/><Relationship Id="rId9517" Type="http://schemas.openxmlformats.org/officeDocument/2006/relationships/hyperlink" Target="https://www.daloopa.com/src/38164255" TargetMode="External"/><Relationship Id="rId10396" Type="http://schemas.openxmlformats.org/officeDocument/2006/relationships/hyperlink" Target="https://www.daloopa.com/src/38430753" TargetMode="External"/><Relationship Id="rId11447" Type="http://schemas.openxmlformats.org/officeDocument/2006/relationships/hyperlink" Target="https://www.daloopa.com/src/38385292" TargetMode="External"/><Relationship Id="rId1506" Type="http://schemas.openxmlformats.org/officeDocument/2006/relationships/hyperlink" Target="https://www.daloopa.com/src/764750" TargetMode="External"/><Relationship Id="rId10049" Type="http://schemas.openxmlformats.org/officeDocument/2006/relationships/hyperlink" Target="https://www.daloopa.com/src/38167258" TargetMode="External"/><Relationship Id="rId17490" Type="http://schemas.openxmlformats.org/officeDocument/2006/relationships/hyperlink" Target="https://www.daloopa.com/src/107861246" TargetMode="External"/><Relationship Id="rId18541" Type="http://schemas.openxmlformats.org/officeDocument/2006/relationships/hyperlink" Target="https://www.daloopa.com/src/114162470" TargetMode="External"/><Relationship Id="rId3678" Type="http://schemas.openxmlformats.org/officeDocument/2006/relationships/hyperlink" Target="https://www.daloopa.com/src/63130780" TargetMode="External"/><Relationship Id="rId4729" Type="http://schemas.openxmlformats.org/officeDocument/2006/relationships/hyperlink" Target="https://www.daloopa.com/src/766541" TargetMode="External"/><Relationship Id="rId8600" Type="http://schemas.openxmlformats.org/officeDocument/2006/relationships/hyperlink" Target="https://www.daloopa.com/src/765993" TargetMode="External"/><Relationship Id="rId16092" Type="http://schemas.openxmlformats.org/officeDocument/2006/relationships/hyperlink" Target="https://www.daloopa.com/src/82322874" TargetMode="External"/><Relationship Id="rId17143" Type="http://schemas.openxmlformats.org/officeDocument/2006/relationships/hyperlink" Target="https://www.daloopa.com/src/102530705" TargetMode="External"/><Relationship Id="rId599" Type="http://schemas.openxmlformats.org/officeDocument/2006/relationships/hyperlink" Target="https://www.daloopa.com/src/763136" TargetMode="External"/><Relationship Id="rId6151" Type="http://schemas.openxmlformats.org/officeDocument/2006/relationships/hyperlink" Target="https://www.daloopa.com/src/801004" TargetMode="External"/><Relationship Id="rId7202" Type="http://schemas.openxmlformats.org/officeDocument/2006/relationships/hyperlink" Target="https://www.daloopa.com/src/65388776" TargetMode="External"/><Relationship Id="rId10530" Type="http://schemas.openxmlformats.org/officeDocument/2006/relationships/hyperlink" Target="https://www.daloopa.com/src/38431912" TargetMode="External"/><Relationship Id="rId9374" Type="http://schemas.openxmlformats.org/officeDocument/2006/relationships/hyperlink" Target="https://www.daloopa.com/src/774105" TargetMode="External"/><Relationship Id="rId13753" Type="http://schemas.openxmlformats.org/officeDocument/2006/relationships/hyperlink" Target="https://www.daloopa.com/src/65313884" TargetMode="External"/><Relationship Id="rId14804" Type="http://schemas.openxmlformats.org/officeDocument/2006/relationships/hyperlink" Target="https://www.daloopa.com/src/38429451" TargetMode="External"/><Relationship Id="rId1363" Type="http://schemas.openxmlformats.org/officeDocument/2006/relationships/hyperlink" Target="https://www.daloopa.com/src/20995989" TargetMode="External"/><Relationship Id="rId2761" Type="http://schemas.openxmlformats.org/officeDocument/2006/relationships/hyperlink" Target="https://www.daloopa.com/src/765314" TargetMode="External"/><Relationship Id="rId3812" Type="http://schemas.openxmlformats.org/officeDocument/2006/relationships/hyperlink" Target="https://www.daloopa.com/document/23463551" TargetMode="External"/><Relationship Id="rId9027" Type="http://schemas.openxmlformats.org/officeDocument/2006/relationships/hyperlink" Target="https://www.daloopa.com/src/753084" TargetMode="External"/><Relationship Id="rId12355" Type="http://schemas.openxmlformats.org/officeDocument/2006/relationships/hyperlink" Target="https://www.daloopa.com/src/19676380" TargetMode="External"/><Relationship Id="rId13406" Type="http://schemas.openxmlformats.org/officeDocument/2006/relationships/hyperlink" Target="https://www.daloopa.com/src/67090531" TargetMode="External"/><Relationship Id="rId16976" Type="http://schemas.openxmlformats.org/officeDocument/2006/relationships/hyperlink" Target="https://www.daloopa.com/src/95428548" TargetMode="External"/><Relationship Id="rId733" Type="http://schemas.openxmlformats.org/officeDocument/2006/relationships/hyperlink" Target="https://www.daloopa.com/src/45569584" TargetMode="External"/><Relationship Id="rId1016" Type="http://schemas.openxmlformats.org/officeDocument/2006/relationships/hyperlink" Target="https://www.daloopa.com/src/18437310" TargetMode="External"/><Relationship Id="rId2414" Type="http://schemas.openxmlformats.org/officeDocument/2006/relationships/hyperlink" Target="https://www.daloopa.com/src/20177004" TargetMode="External"/><Relationship Id="rId5984" Type="http://schemas.openxmlformats.org/officeDocument/2006/relationships/hyperlink" Target="https://www.daloopa.com/document/23463551" TargetMode="External"/><Relationship Id="rId12008" Type="http://schemas.openxmlformats.org/officeDocument/2006/relationships/hyperlink" Target="https://www.daloopa.com/src/58884917" TargetMode="External"/><Relationship Id="rId15578" Type="http://schemas.openxmlformats.org/officeDocument/2006/relationships/hyperlink" Target="https://www.daloopa.com/src/72228678" TargetMode="External"/><Relationship Id="rId16629" Type="http://schemas.openxmlformats.org/officeDocument/2006/relationships/hyperlink" Target="https://www.daloopa.com/src/87388245" TargetMode="External"/><Relationship Id="rId4586" Type="http://schemas.openxmlformats.org/officeDocument/2006/relationships/hyperlink" Target="https://www.daloopa.com/src/762463" TargetMode="External"/><Relationship Id="rId5637" Type="http://schemas.openxmlformats.org/officeDocument/2006/relationships/hyperlink" Target="https://marketplace.daloopa.com/text-fundamental?id=1033694&amp;value=1801&amp;id=1033699&amp;value=1580&amp;id=1033704&amp;value=2197&amp;id=1033709&amp;value=2060&amp;id=2750794&amp;value=1910&amp;id=14825197&amp;value=3485&amp;id=46749957&amp;value=2622&amp;id=67087989&amp;value=2688&amp;" TargetMode="External"/><Relationship Id="rId18051" Type="http://schemas.openxmlformats.org/officeDocument/2006/relationships/hyperlink" Target="https://www.daloopa.com/src/114278541" TargetMode="External"/><Relationship Id="rId19102" Type="http://schemas.openxmlformats.org/officeDocument/2006/relationships/hyperlink" Target="https://www.daloopa.com/src/136726231" TargetMode="External"/><Relationship Id="rId3188" Type="http://schemas.openxmlformats.org/officeDocument/2006/relationships/hyperlink" Target="https://www.daloopa.com/src/763834" TargetMode="External"/><Relationship Id="rId4239" Type="http://schemas.openxmlformats.org/officeDocument/2006/relationships/hyperlink" Target="https://www.daloopa.com/src/810533" TargetMode="External"/><Relationship Id="rId8110" Type="http://schemas.openxmlformats.org/officeDocument/2006/relationships/hyperlink" Target="https://www.daloopa.com/src/32451163" TargetMode="External"/><Relationship Id="rId10040" Type="http://schemas.openxmlformats.org/officeDocument/2006/relationships/hyperlink" Target="https://www.daloopa.com/src/14719144" TargetMode="External"/><Relationship Id="rId14661" Type="http://schemas.openxmlformats.org/officeDocument/2006/relationships/hyperlink" Target="https://marketplace.daloopa.com/text-fundamental?id=38422202&amp;value=682&amp;id=38422141&amp;value=979&amp;id=38422114&amp;value=947&amp;id=38422510&amp;value=1098&amp;id=38422077&amp;value=1144&amp;id=38422056&amp;value=1393&amp;id=38422034&amp;value=1468&amp;id=38422517&amp;value=1434&amp;id=38422030&amp;value=1776&amp;id=38422022&amp;value=1748&amp;id=38421996&amp;value=1868&amp;id=38422542&amp;value=1782&amp;id=38421843&amp;value=1825&amp;id=38421828&amp;value=1967&amp;id=38421808&amp;value=1900&amp;id=38422569&amp;value=1710&amp;id=38421735&amp;value=1735&amp;id=38421668&amp;value=1623&amp;id=38402852&amp;value=24794&amp;id=38422589&amp;value=24200&amp;id=38402831&amp;value=23520&amp;id=38402824&amp;value=22281&amp;id=38402805&amp;value=21800&amp;id=38422615&amp;value=22193&amp;id=38402797&amp;value=20567&amp;id=38402780&amp;value=19478&amp;id=38402763&amp;value=18858&amp;id=38422636&amp;value=19988&amp;id=38402746&amp;value=18610&amp;id=38402722&amp;value=17417&amp;id=38402714&amp;value=16544&amp;id=38422652&amp;value=16486&amp;id=38402671&amp;value=32935&amp;id=38370041&amp;value=34110&amp;id=38974002&amp;value=34590&amp;id=46751053&amp;value=34902&amp;id=53700622&amp;value=33653&amp;id=58885118&amp;value=35079&amp;id=63184498&amp;value=33843&amp;" TargetMode="External"/><Relationship Id="rId4720" Type="http://schemas.openxmlformats.org/officeDocument/2006/relationships/hyperlink" Target="https://www.daloopa.com/src/768393" TargetMode="External"/><Relationship Id="rId13263" Type="http://schemas.openxmlformats.org/officeDocument/2006/relationships/hyperlink" Target="https://www.daloopa.com/src/63184459" TargetMode="External"/><Relationship Id="rId14314" Type="http://schemas.openxmlformats.org/officeDocument/2006/relationships/hyperlink" Target="https://www.daloopa.com/src/46662442" TargetMode="External"/><Relationship Id="rId15712" Type="http://schemas.openxmlformats.org/officeDocument/2006/relationships/hyperlink" Target="https://www.daloopa.com/src/72223037" TargetMode="External"/><Relationship Id="rId590" Type="http://schemas.openxmlformats.org/officeDocument/2006/relationships/hyperlink" Target="https://marketplace.daloopa.com/text-fundamental?id=38207954&amp;value=0.46&amp;id=38207929&amp;value=0.48&amp;id=38207835&amp;value=0.46&amp;id=38207773&amp;value=0.39&amp;id=763962&amp;value=0.36&amp;id=763739&amp;value=0.4&amp;id=763405&amp;value=0.4&amp;id=763136&amp;value=0.38&amp;id=762944&amp;value=0.39&amp;id=762602&amp;value=0.36&amp;id=762476&amp;value=0.32&amp;id=762292&amp;value=0.28&amp;id=762280&amp;value=0.23&amp;id=761736&amp;value=0.25&amp;id=1340454&amp;value=0.28&amp;id=2623634&amp;value=0.31&amp;id=4744579&amp;value=0.31&amp;id=7982388&amp;value=0.53&amp;id=10334475&amp;value=0.53&amp;id=14718993&amp;value=0.54&amp;id=20995372&amp;value=0.6&amp;id=32451359&amp;value=0.34&amp;id=38384773&amp;value=0.18&amp;id=46661844&amp;value=0.12&amp;id=53638501&amp;value=0.09&amp;id=58838239&amp;value=0.13&amp;id=63130922&amp;value=0.23&amp;id=67047597&amp;value=0.24&amp;" TargetMode="External"/><Relationship Id="rId2271" Type="http://schemas.openxmlformats.org/officeDocument/2006/relationships/hyperlink" Target="https://www.daloopa.com/src/66097644" TargetMode="External"/><Relationship Id="rId3322" Type="http://schemas.openxmlformats.org/officeDocument/2006/relationships/hyperlink" Target="https://www.daloopa.com/src/10334543" TargetMode="External"/><Relationship Id="rId17884" Type="http://schemas.openxmlformats.org/officeDocument/2006/relationships/hyperlink" Target="https://www.daloopa.com/src/114157307" TargetMode="External"/><Relationship Id="rId18935" Type="http://schemas.openxmlformats.org/officeDocument/2006/relationships/hyperlink" Target="https://www.daloopa.com/src/125351385" TargetMode="External"/><Relationship Id="rId243" Type="http://schemas.openxmlformats.org/officeDocument/2006/relationships/hyperlink" Target="https://www.daloopa.com/src/38385049" TargetMode="External"/><Relationship Id="rId5494" Type="http://schemas.openxmlformats.org/officeDocument/2006/relationships/hyperlink" Target="https://www.daloopa.com/src/1033614" TargetMode="External"/><Relationship Id="rId6892" Type="http://schemas.openxmlformats.org/officeDocument/2006/relationships/hyperlink" Target="https://www.daloopa.com/src/2623773" TargetMode="External"/><Relationship Id="rId7943" Type="http://schemas.openxmlformats.org/officeDocument/2006/relationships/hyperlink" Target="https://www.daloopa.com/src/749831" TargetMode="External"/><Relationship Id="rId10924" Type="http://schemas.openxmlformats.org/officeDocument/2006/relationships/hyperlink" Target="https://www.daloopa.com/src/748899" TargetMode="External"/><Relationship Id="rId15088" Type="http://schemas.openxmlformats.org/officeDocument/2006/relationships/hyperlink" Target="https://www.daloopa.com/src/38422804" TargetMode="External"/><Relationship Id="rId16486" Type="http://schemas.openxmlformats.org/officeDocument/2006/relationships/hyperlink" Target="https://www.daloopa.com/src/87388331" TargetMode="External"/><Relationship Id="rId17537" Type="http://schemas.openxmlformats.org/officeDocument/2006/relationships/hyperlink" Target="https://www.daloopa.com/src/107869564" TargetMode="External"/><Relationship Id="rId4096" Type="http://schemas.openxmlformats.org/officeDocument/2006/relationships/hyperlink" Target="https://www.daloopa.com/src/2623605" TargetMode="External"/><Relationship Id="rId5147" Type="http://schemas.openxmlformats.org/officeDocument/2006/relationships/hyperlink" Target="https://www.daloopa.com/src/20995592" TargetMode="External"/><Relationship Id="rId6545" Type="http://schemas.openxmlformats.org/officeDocument/2006/relationships/hyperlink" Target="https://www.daloopa.com/src/38157728" TargetMode="External"/><Relationship Id="rId16139" Type="http://schemas.openxmlformats.org/officeDocument/2006/relationships/hyperlink" Target="https://www.daloopa.com/src/82323384" TargetMode="External"/><Relationship Id="rId9768" Type="http://schemas.openxmlformats.org/officeDocument/2006/relationships/hyperlink" Target="https://www.daloopa.com/src/14719139" TargetMode="External"/><Relationship Id="rId11698" Type="http://schemas.openxmlformats.org/officeDocument/2006/relationships/hyperlink" Target="https://www.daloopa.com/src/2750829" TargetMode="External"/><Relationship Id="rId12749" Type="http://schemas.openxmlformats.org/officeDocument/2006/relationships/hyperlink" Target="https://www.daloopa.com/src/38440345" TargetMode="External"/><Relationship Id="rId16620" Type="http://schemas.openxmlformats.org/officeDocument/2006/relationships/hyperlink" Target="https://www.daloopa.com/src/87386208" TargetMode="External"/><Relationship Id="rId1757" Type="http://schemas.openxmlformats.org/officeDocument/2006/relationships/hyperlink" Target="https://www.daloopa.com/src/795141" TargetMode="External"/><Relationship Id="rId2808" Type="http://schemas.openxmlformats.org/officeDocument/2006/relationships/hyperlink" Target="https://www.daloopa.com/src/767948" TargetMode="External"/><Relationship Id="rId14171" Type="http://schemas.openxmlformats.org/officeDocument/2006/relationships/hyperlink" Target="https://www.daloopa.com/src/19604882" TargetMode="External"/><Relationship Id="rId15222" Type="http://schemas.openxmlformats.org/officeDocument/2006/relationships/hyperlink" Target="https://www.daloopa.com/src/38429215" TargetMode="External"/><Relationship Id="rId18792" Type="http://schemas.openxmlformats.org/officeDocument/2006/relationships/hyperlink" Target="https://www.daloopa.com/src/125245267" TargetMode="External"/><Relationship Id="rId4230" Type="http://schemas.openxmlformats.org/officeDocument/2006/relationships/hyperlink" Target="https://www.daloopa.com/src/810532" TargetMode="External"/><Relationship Id="rId8851" Type="http://schemas.openxmlformats.org/officeDocument/2006/relationships/hyperlink" Target="https://www.daloopa.com/document/23463551" TargetMode="External"/><Relationship Id="rId17394" Type="http://schemas.openxmlformats.org/officeDocument/2006/relationships/hyperlink" Target="https://www.daloopa.com/src/102618395" TargetMode="External"/><Relationship Id="rId18445" Type="http://schemas.openxmlformats.org/officeDocument/2006/relationships/hyperlink" Target="https://www.daloopa.com/src/114174343" TargetMode="External"/><Relationship Id="rId19843" Type="http://schemas.openxmlformats.org/officeDocument/2006/relationships/hyperlink" Target="https://www.daloopa.com/src/155380702" TargetMode="External"/><Relationship Id="rId7453" Type="http://schemas.openxmlformats.org/officeDocument/2006/relationships/hyperlink" Target="https://www.daloopa.com/src/7981656" TargetMode="External"/><Relationship Id="rId8504" Type="http://schemas.openxmlformats.org/officeDocument/2006/relationships/hyperlink" Target="https://www.daloopa.com/src/67047465" TargetMode="External"/><Relationship Id="rId9902" Type="http://schemas.openxmlformats.org/officeDocument/2006/relationships/hyperlink" Target="https://www.daloopa.com/src/749681" TargetMode="External"/><Relationship Id="rId10781" Type="http://schemas.openxmlformats.org/officeDocument/2006/relationships/hyperlink" Target="https://marketplace.daloopa.com/text-fundamental?id=754287&amp;value=13&amp;id=754103&amp;value=39&amp;id=754023&amp;value=8&amp;id=753867&amp;value=37&amp;id=38167913&amp;value=97&amp;id=753680&amp;value=18&amp;id=753549&amp;value=31&amp;id=753409&amp;value=7&amp;id=753182&amp;value=36&amp;id=38167857&amp;value=91&amp;id=752991&amp;value=17&amp;id=752793&amp;value=152&amp;id=752615&amp;value=7&amp;id=752444&amp;value=148&amp;id=38167781&amp;value=325&amp;id=752144&amp;value=2&amp;id=751767&amp;value=143&amp;id=751505&amp;value=1&amp;id=751080&amp;value=144&amp;id=38167751&amp;value=290&amp;id=750592&amp;value=4&amp;id=750625&amp;value=146&amp;id=750275&amp;value=5&amp;id=749990&amp;value=174&amp;id=38167691&amp;value=328&amp;id=749713&amp;value=282&amp;id=749418&amp;value=168&amp;id=749151&amp;value=283&amp;id=748897&amp;value=121&amp;id=38167661&amp;value=854&amp;id=748678&amp;value=286&amp;id=748425&amp;value=147&amp;id=1340393&amp;value=287&amp;id=2623450&amp;value=155&amp;id=38167602&amp;value=875&amp;id=4744495&amp;value=290&amp;id=7982014&amp;value=139&amp;id=10333849&amp;value=285&amp;id=14719077&amp;value=201&amp;id=14719085&amp;value=916&amp;id=20995957&amp;value=276&amp;id=32451143&amp;value=179&amp;id=38383925&amp;value=276&amp;id=46661156&amp;value=367&amp;id=46664817&amp;value=1098&amp;id=53638128&amp;value=279&amp;id=58837899&amp;value=349&amp;id=63129316&amp;value=304&amp;id=67046986&amp;value=629&amp;id=67052080&amp;value=1561&amp;" TargetMode="External"/><Relationship Id="rId11832" Type="http://schemas.openxmlformats.org/officeDocument/2006/relationships/hyperlink" Target="https://www.daloopa.com/src/18481608" TargetMode="External"/><Relationship Id="rId17047" Type="http://schemas.openxmlformats.org/officeDocument/2006/relationships/hyperlink" Target="https://www.daloopa.com/src/95205047" TargetMode="External"/><Relationship Id="rId6055" Type="http://schemas.openxmlformats.org/officeDocument/2006/relationships/hyperlink" Target="https://www.daloopa.com/src/800851" TargetMode="External"/><Relationship Id="rId7106" Type="http://schemas.openxmlformats.org/officeDocument/2006/relationships/hyperlink" Target="https://marketplace.daloopa.com/text-fundamental?id=1096426&amp;value=16&amp;id=1096433&amp;value=24&amp;id=1096437&amp;value=23&amp;id=1096441&amp;value=25&amp;id=38428592&amp;value=88&amp;id=1096448&amp;value=27&amp;id=1096452&amp;value=32&amp;id=1096456&amp;value=32&amp;id=1096460&amp;value=34&amp;id=65388769&amp;value=125&amp;id=1096508&amp;value=35&amp;id=1096524&amp;value=50&amp;id=1096528&amp;value=48&amp;id=1096557&amp;value=57&amp;id=65388774&amp;value=190&amp;id=1096561&amp;value=56&amp;id=1096583&amp;value=80&amp;id=1096604&amp;value=85&amp;id=1096619&amp;value=102&amp;id=65388689&amp;value=323&amp;id=1096625&amp;value=94&amp;id=1096643&amp;value=133&amp;id=1096649&amp;value=135&amp;id=1096661&amp;value=148&amp;id=65388686&amp;value=511&amp;id=1096673&amp;value=161&amp;id=1096679&amp;value=190&amp;id=1096685&amp;value=201&amp;id=1096691&amp;value=217&amp;id=65388678&amp;value=769&amp;id=1096697&amp;value=209&amp;id=1096703&amp;value=307&amp;id=1340463&amp;value=298&amp;id=2623644&amp;value=322&amp;id=65388668&amp;value=1135&amp;id=4744589&amp;value=332&amp;id=7982483&amp;value=456&amp;id=10335554&amp;value=446&amp;id=14719072&amp;value=476&amp;id=65388661&amp;value=1710&amp;id=20995609&amp;value=456&amp;id=32451756&amp;value=691&amp;id=38385409&amp;value=657&amp;id=46662380&amp;value=726&amp;id=65388653&amp;value=2530&amp;id=53638840&amp;value=665&amp;id=58838460&amp;value=990&amp;id=63130938&amp;value=1128&amp;id=67045990&amp;value=1092&amp;id=67085838&amp;value=3875&amp;" TargetMode="External"/><Relationship Id="rId10434" Type="http://schemas.openxmlformats.org/officeDocument/2006/relationships/hyperlink" Target="https://www.daloopa.com/document/23464791" TargetMode="External"/><Relationship Id="rId9278" Type="http://schemas.openxmlformats.org/officeDocument/2006/relationships/hyperlink" Target="https://www.daloopa.com/src/38383832" TargetMode="External"/><Relationship Id="rId13657" Type="http://schemas.openxmlformats.org/officeDocument/2006/relationships/hyperlink" Target="https://marketplace.daloopa.com/text-fundamental?id=65313501&amp;value=-2490&amp;id=65313478&amp;value=-2631&amp;id=65313469&amp;value=-2842&amp;id=65313450&amp;value=-3139&amp;id=65313419&amp;value=-3279&amp;id=65313410&amp;value=-3530&amp;id=65374115&amp;value=-4156&amp;id=65313376&amp;value=-4586&amp;id=65313361&amp;value=-4841&amp;id=65313351&amp;value=-5214&amp;id=65313338&amp;value=-5913&amp;id=65313319&amp;value=-6349&amp;id=65313290&amp;value=-6640&amp;id=65313272&amp;value=-6707&amp;id=65313266&amp;value=-7046&amp;id=67090373&amp;value=-7458&amp;" TargetMode="External"/><Relationship Id="rId14708" Type="http://schemas.openxmlformats.org/officeDocument/2006/relationships/hyperlink" Target="https://www.daloopa.com/src/38422076" TargetMode="External"/><Relationship Id="rId984" Type="http://schemas.openxmlformats.org/officeDocument/2006/relationships/hyperlink" Target="https://www.daloopa.com/src/45569612" TargetMode="External"/><Relationship Id="rId2665" Type="http://schemas.openxmlformats.org/officeDocument/2006/relationships/hyperlink" Target="https://www.daloopa.com/src/766048" TargetMode="External"/><Relationship Id="rId3716" Type="http://schemas.openxmlformats.org/officeDocument/2006/relationships/hyperlink" Target="https://marketplace.daloopa.com/text-fundamental?id=768360&amp;value=0.049&amp;id=768199&amp;value=0.043&amp;id=768053&amp;value=0.028999999999999998&amp;id=767897&amp;value=0.047&amp;id=767662&amp;value=0.047&amp;id=767496&amp;value=0.037000000000000005&amp;id=767174&amp;value=0.006999999999999999&amp;id=767020&amp;value=0.054000000000000006&amp;id=766643&amp;value=0.039&amp;id=766470&amp;value=0.051&amp;id=766071&amp;value=0.035&amp;id=765908&amp;value=0.047&amp;id=810690&amp;value=0.035&amp;id=810682&amp;value=0.04&amp;id=810674&amp;value=0.013000000000000001&amp;id=810665&amp;value=0.031&amp;id=764831&amp;value=0.027999999999999997&amp;id=763651&amp;value=0.019&amp;id=763332&amp;value=0.004&amp;id=763056&amp;value=0.045&amp;id=762888&amp;value=0.037000000000000005&amp;id=762551&amp;value=0.057&amp;id=762430&amp;value=0.059000000000000004&amp;id=762178&amp;value=0.051&amp;id=761970&amp;value=0.064&amp;id=761572&amp;value=0.04&amp;id=1340428&amp;value=0.03&amp;id=2623588&amp;value=0.035&amp;id=4744551&amp;value=0.027999999999999997&amp;id=7982341&amp;value=0.039&amp;id=10334341&amp;value=0.038&amp;id=14718974&amp;value=0.039&amp;id=20995301&amp;value=0.054000000000000006&amp;id=32451304&amp;value=0.047&amp;id=38384689&amp;value=0.013000000000000001&amp;id=46661728&amp;value=-0.002&amp;id=53638464&amp;value=-0.023&amp;id=58838169&amp;value=-0.008&amp;id=63130777&amp;value=-0.005&amp;id=67048632&amp;value=-0.003&amp;" TargetMode="External"/><Relationship Id="rId12259" Type="http://schemas.openxmlformats.org/officeDocument/2006/relationships/hyperlink" Target="https://www.daloopa.com/src/19676851" TargetMode="External"/><Relationship Id="rId16130" Type="http://schemas.openxmlformats.org/officeDocument/2006/relationships/hyperlink" Target="https://www.daloopa.com/src/82323169" TargetMode="External"/><Relationship Id="rId637" Type="http://schemas.openxmlformats.org/officeDocument/2006/relationships/hyperlink" Target="https://www.daloopa.com/src/2623635" TargetMode="External"/><Relationship Id="rId1267" Type="http://schemas.openxmlformats.org/officeDocument/2006/relationships/hyperlink" Target="https://www.daloopa.com/src/764711" TargetMode="External"/><Relationship Id="rId2318" Type="http://schemas.openxmlformats.org/officeDocument/2006/relationships/hyperlink" Target="https://www.daloopa.com/src/20177011" TargetMode="External"/><Relationship Id="rId5888" Type="http://schemas.openxmlformats.org/officeDocument/2006/relationships/hyperlink" Target="https://www.daloopa.com/src/801055" TargetMode="External"/><Relationship Id="rId6939" Type="http://schemas.openxmlformats.org/officeDocument/2006/relationships/hyperlink" Target="https://www.daloopa.com/src/801353" TargetMode="External"/><Relationship Id="rId19353" Type="http://schemas.openxmlformats.org/officeDocument/2006/relationships/hyperlink" Target="https://www.daloopa.com/src/145264444" TargetMode="External"/><Relationship Id="rId8361" Type="http://schemas.openxmlformats.org/officeDocument/2006/relationships/hyperlink" Target="https://www.daloopa.com/src/800492" TargetMode="External"/><Relationship Id="rId9412" Type="http://schemas.openxmlformats.org/officeDocument/2006/relationships/hyperlink" Target="https://www.daloopa.com/src/38162532" TargetMode="External"/><Relationship Id="rId10291" Type="http://schemas.openxmlformats.org/officeDocument/2006/relationships/hyperlink" Target="https://www.daloopa.com/src/2752190" TargetMode="External"/><Relationship Id="rId11342" Type="http://schemas.openxmlformats.org/officeDocument/2006/relationships/hyperlink" Target="https://www.daloopa.com/src/14719045" TargetMode="External"/><Relationship Id="rId12740" Type="http://schemas.openxmlformats.org/officeDocument/2006/relationships/hyperlink" Target="https://www.daloopa.com/src/67090299" TargetMode="External"/><Relationship Id="rId19006" Type="http://schemas.openxmlformats.org/officeDocument/2006/relationships/hyperlink" Target="https://www.daloopa.com/src/136726223" TargetMode="External"/><Relationship Id="rId1401" Type="http://schemas.openxmlformats.org/officeDocument/2006/relationships/hyperlink" Target="https://www.daloopa.com/src/763201" TargetMode="External"/><Relationship Id="rId8014" Type="http://schemas.openxmlformats.org/officeDocument/2006/relationships/hyperlink" Target="https://www.daloopa.com/src/753068" TargetMode="External"/><Relationship Id="rId15963" Type="http://schemas.openxmlformats.org/officeDocument/2006/relationships/hyperlink" Target="https://www.daloopa.com/src/78962770" TargetMode="External"/><Relationship Id="rId3573" Type="http://schemas.openxmlformats.org/officeDocument/2006/relationships/hyperlink" Target="https://www.daloopa.com/src/810703" TargetMode="External"/><Relationship Id="rId4971" Type="http://schemas.openxmlformats.org/officeDocument/2006/relationships/hyperlink" Target="https://www.daloopa.com/src/815317" TargetMode="External"/><Relationship Id="rId13167" Type="http://schemas.openxmlformats.org/officeDocument/2006/relationships/hyperlink" Target="https://www.daloopa.com/src/38438084" TargetMode="External"/><Relationship Id="rId14565" Type="http://schemas.openxmlformats.org/officeDocument/2006/relationships/hyperlink" Target="https://www.daloopa.com/src/38422539" TargetMode="External"/><Relationship Id="rId15616" Type="http://schemas.openxmlformats.org/officeDocument/2006/relationships/hyperlink" Target="https://www.daloopa.com/src/72289940" TargetMode="External"/><Relationship Id="rId494" Type="http://schemas.openxmlformats.org/officeDocument/2006/relationships/hyperlink" Target="https://www.daloopa.com/src/10334479" TargetMode="External"/><Relationship Id="rId2175" Type="http://schemas.openxmlformats.org/officeDocument/2006/relationships/hyperlink" Target="https://www.daloopa.com/src/66097021" TargetMode="External"/><Relationship Id="rId3226" Type="http://schemas.openxmlformats.org/officeDocument/2006/relationships/hyperlink" Target="https://www.daloopa.com/document/23463551" TargetMode="External"/><Relationship Id="rId4624" Type="http://schemas.openxmlformats.org/officeDocument/2006/relationships/hyperlink" Target="https://www.daloopa.com/src/1340448" TargetMode="External"/><Relationship Id="rId14218" Type="http://schemas.openxmlformats.org/officeDocument/2006/relationships/hyperlink" Target="https://www.daloopa.com/src/19607839" TargetMode="External"/><Relationship Id="rId17788" Type="http://schemas.openxmlformats.org/officeDocument/2006/relationships/hyperlink" Target="https://www.daloopa.com/src/114299882" TargetMode="External"/><Relationship Id="rId18839" Type="http://schemas.openxmlformats.org/officeDocument/2006/relationships/hyperlink" Target="https://www.daloopa.com/src/125249041" TargetMode="External"/><Relationship Id="rId20036" Type="http://schemas.openxmlformats.org/officeDocument/2006/relationships/hyperlink" Target="https://www.daloopa.com/src/155388886" TargetMode="External"/><Relationship Id="rId147" Type="http://schemas.openxmlformats.org/officeDocument/2006/relationships/hyperlink" Target="https://www.daloopa.com/src/802837" TargetMode="External"/><Relationship Id="rId6796" Type="http://schemas.openxmlformats.org/officeDocument/2006/relationships/hyperlink" Target="https://www.daloopa.com/src/46661337" TargetMode="External"/><Relationship Id="rId7847" Type="http://schemas.openxmlformats.org/officeDocument/2006/relationships/hyperlink" Target="https://www.daloopa.com/src/2623687" TargetMode="External"/><Relationship Id="rId10828" Type="http://schemas.openxmlformats.org/officeDocument/2006/relationships/hyperlink" Target="https://www.daloopa.com/src/38167661" TargetMode="External"/><Relationship Id="rId5398" Type="http://schemas.openxmlformats.org/officeDocument/2006/relationships/hyperlink" Target="https://www.daloopa.com/src/815464" TargetMode="External"/><Relationship Id="rId6449" Type="http://schemas.openxmlformats.org/officeDocument/2006/relationships/hyperlink" Target="https://www.daloopa.com/src/46664725" TargetMode="External"/><Relationship Id="rId12250" Type="http://schemas.openxmlformats.org/officeDocument/2006/relationships/hyperlink" Target="https://www.daloopa.com/src/19676242" TargetMode="External"/><Relationship Id="rId13301" Type="http://schemas.openxmlformats.org/officeDocument/2006/relationships/hyperlink" Target="https://www.daloopa.com/src/38276510" TargetMode="External"/><Relationship Id="rId16871" Type="http://schemas.openxmlformats.org/officeDocument/2006/relationships/hyperlink" Target="https://www.daloopa.com/src/95084258" TargetMode="External"/><Relationship Id="rId6930" Type="http://schemas.openxmlformats.org/officeDocument/2006/relationships/hyperlink" Target="https://www.daloopa.com/src/801373" TargetMode="External"/><Relationship Id="rId15473" Type="http://schemas.openxmlformats.org/officeDocument/2006/relationships/hyperlink" Target="https://www.daloopa.com/src/72223055" TargetMode="External"/><Relationship Id="rId16524" Type="http://schemas.openxmlformats.org/officeDocument/2006/relationships/hyperlink" Target="https://www.daloopa.com/src/87384541" TargetMode="External"/><Relationship Id="rId17922" Type="http://schemas.openxmlformats.org/officeDocument/2006/relationships/hyperlink" Target="https://www.daloopa.com/src/114145990" TargetMode="External"/><Relationship Id="rId4481" Type="http://schemas.openxmlformats.org/officeDocument/2006/relationships/hyperlink" Target="https://www.daloopa.com/src/761687" TargetMode="External"/><Relationship Id="rId5532" Type="http://schemas.openxmlformats.org/officeDocument/2006/relationships/hyperlink" Target="https://www.daloopa.com/src/14824961" TargetMode="External"/><Relationship Id="rId14075" Type="http://schemas.openxmlformats.org/officeDocument/2006/relationships/hyperlink" Target="https://www.daloopa.com/src/19604307" TargetMode="External"/><Relationship Id="rId15126" Type="http://schemas.openxmlformats.org/officeDocument/2006/relationships/hyperlink" Target="https://www.daloopa.com/src/38422750" TargetMode="External"/><Relationship Id="rId3083" Type="http://schemas.openxmlformats.org/officeDocument/2006/relationships/hyperlink" Target="https://marketplace.daloopa.com/text-fundamental?id=768448&amp;value=0.3&amp;id=768321&amp;value=0.3&amp;id=768156&amp;value=0.31&amp;id=767993&amp;value=0.24&amp;id=767774&amp;value=0.27&amp;id=767629&amp;value=0.26&amp;id=767335&amp;value=0.26&amp;id=767145&amp;value=0.24&amp;" TargetMode="External"/><Relationship Id="rId4134" Type="http://schemas.openxmlformats.org/officeDocument/2006/relationships/hyperlink" Target="https://www.daloopa.com/src/4744561" TargetMode="External"/><Relationship Id="rId17298" Type="http://schemas.openxmlformats.org/officeDocument/2006/relationships/hyperlink" Target="https://www.daloopa.com/src/102620448" TargetMode="External"/><Relationship Id="rId18696" Type="http://schemas.openxmlformats.org/officeDocument/2006/relationships/hyperlink" Target="https://www.daloopa.com/src/125246956" TargetMode="External"/><Relationship Id="rId19747" Type="http://schemas.openxmlformats.org/officeDocument/2006/relationships/hyperlink" Target="https://www.daloopa.com/src/155380316" TargetMode="External"/><Relationship Id="rId7357" Type="http://schemas.openxmlformats.org/officeDocument/2006/relationships/hyperlink" Target="https://www.daloopa.com/src/19616184" TargetMode="External"/><Relationship Id="rId8408" Type="http://schemas.openxmlformats.org/officeDocument/2006/relationships/hyperlink" Target="https://www.daloopa.com/src/14718882" TargetMode="External"/><Relationship Id="rId8755" Type="http://schemas.openxmlformats.org/officeDocument/2006/relationships/hyperlink" Target="https://www.daloopa.com/src/753079" TargetMode="External"/><Relationship Id="rId9806" Type="http://schemas.openxmlformats.org/officeDocument/2006/relationships/hyperlink" Target="https://www.daloopa.com/src/38165692" TargetMode="External"/><Relationship Id="rId10685" Type="http://schemas.openxmlformats.org/officeDocument/2006/relationships/hyperlink" Target="https://marketplace.daloopa.com/text-fundamental?id=38432996&amp;value=-76&amp;id=38432988&amp;value=-176&amp;id=38432964&amp;value=-302&amp;id=38434617&amp;value=-392&amp;id=38432949&amp;value=-407&amp;id=38432912&amp;value=-415&amp;id=38432901&amp;value=-413&amp;id=38434659&amp;value=-427&amp;id=38432879&amp;value=-525&amp;id=38431473&amp;value=-550&amp;id=38974429&amp;value=-582&amp;id=49313242&amp;value=-687&amp;id=53641833&amp;value=-714&amp;id=58848691&amp;value=-751&amp;id=63136622&amp;value=-706&amp;id=67052739&amp;value=-670&amp;" TargetMode="External"/><Relationship Id="rId11736" Type="http://schemas.openxmlformats.org/officeDocument/2006/relationships/hyperlink" Target="https://www.daloopa.com/src/1034017" TargetMode="External"/><Relationship Id="rId18349" Type="http://schemas.openxmlformats.org/officeDocument/2006/relationships/hyperlink" Target="https://www.daloopa.com/src/87514152" TargetMode="External"/><Relationship Id="rId10338" Type="http://schemas.openxmlformats.org/officeDocument/2006/relationships/hyperlink" Target="https://www.daloopa.com/src/38431714" TargetMode="External"/><Relationship Id="rId14959" Type="http://schemas.openxmlformats.org/officeDocument/2006/relationships/hyperlink" Target="https://www.daloopa.com/src/38424587" TargetMode="External"/><Relationship Id="rId18830" Type="http://schemas.openxmlformats.org/officeDocument/2006/relationships/hyperlink" Target="https://www.daloopa.com/src/125245318" TargetMode="External"/><Relationship Id="rId3967" Type="http://schemas.openxmlformats.org/officeDocument/2006/relationships/hyperlink" Target="https://www.daloopa.com/src/763368" TargetMode="External"/><Relationship Id="rId16381" Type="http://schemas.openxmlformats.org/officeDocument/2006/relationships/hyperlink" Target="https://www.daloopa.com/src/87386533" TargetMode="External"/><Relationship Id="rId17432" Type="http://schemas.openxmlformats.org/officeDocument/2006/relationships/hyperlink" Target="https://www.daloopa.com/src/102623338" TargetMode="External"/><Relationship Id="rId4" Type="http://schemas.openxmlformats.org/officeDocument/2006/relationships/hyperlink" Target="https://www.daloopa.com/document/8104" TargetMode="External"/><Relationship Id="rId888" Type="http://schemas.openxmlformats.org/officeDocument/2006/relationships/hyperlink" Target="https://www.daloopa.com/src/45569600" TargetMode="External"/><Relationship Id="rId2569" Type="http://schemas.openxmlformats.org/officeDocument/2006/relationships/hyperlink" Target="https://www.daloopa.com/src/766635" TargetMode="External"/><Relationship Id="rId6440" Type="http://schemas.openxmlformats.org/officeDocument/2006/relationships/hyperlink" Target="https://www.daloopa.com/src/67045707" TargetMode="External"/><Relationship Id="rId16034" Type="http://schemas.openxmlformats.org/officeDocument/2006/relationships/hyperlink" Target="https://www.daloopa.com/src/78963144" TargetMode="External"/><Relationship Id="rId5042" Type="http://schemas.openxmlformats.org/officeDocument/2006/relationships/hyperlink" Target="https://www.daloopa.com/src/815496" TargetMode="External"/><Relationship Id="rId9663" Type="http://schemas.openxmlformats.org/officeDocument/2006/relationships/hyperlink" Target="https://www.daloopa.com/src/753836" TargetMode="External"/><Relationship Id="rId12991" Type="http://schemas.openxmlformats.org/officeDocument/2006/relationships/hyperlink" Target="https://www.daloopa.com/src/67090341" TargetMode="External"/><Relationship Id="rId19257" Type="http://schemas.openxmlformats.org/officeDocument/2006/relationships/hyperlink" Target="https://www.daloopa.com/src/136843049" TargetMode="External"/><Relationship Id="rId1652" Type="http://schemas.openxmlformats.org/officeDocument/2006/relationships/hyperlink" Target="https://www.daloopa.com/src/795148" TargetMode="External"/><Relationship Id="rId8265" Type="http://schemas.openxmlformats.org/officeDocument/2006/relationships/hyperlink" Target="https://www.daloopa.com/src/800415" TargetMode="External"/><Relationship Id="rId9316" Type="http://schemas.openxmlformats.org/officeDocument/2006/relationships/hyperlink" Target="https://www.daloopa.com/src/749645" TargetMode="External"/><Relationship Id="rId10195" Type="http://schemas.openxmlformats.org/officeDocument/2006/relationships/hyperlink" Target="https://www.daloopa.com/src/10333827" TargetMode="External"/><Relationship Id="rId11246" Type="http://schemas.openxmlformats.org/officeDocument/2006/relationships/hyperlink" Target="https://www.daloopa.com/src/814908" TargetMode="External"/><Relationship Id="rId11593" Type="http://schemas.openxmlformats.org/officeDocument/2006/relationships/hyperlink" Target="https://www.daloopa.com/src/814920" TargetMode="External"/><Relationship Id="rId12644" Type="http://schemas.openxmlformats.org/officeDocument/2006/relationships/hyperlink" Target="https://www.daloopa.com/src/19766392" TargetMode="External"/><Relationship Id="rId1305" Type="http://schemas.openxmlformats.org/officeDocument/2006/relationships/hyperlink" Target="https://www.daloopa.com/src/1340380" TargetMode="External"/><Relationship Id="rId2703" Type="http://schemas.openxmlformats.org/officeDocument/2006/relationships/hyperlink" Target="https://www.daloopa.com/src/46664853" TargetMode="External"/><Relationship Id="rId15867" Type="http://schemas.openxmlformats.org/officeDocument/2006/relationships/hyperlink" Target="https://www.daloopa.com/src/78899495" TargetMode="External"/><Relationship Id="rId16918" Type="http://schemas.openxmlformats.org/officeDocument/2006/relationships/hyperlink" Target="https://www.daloopa.com/src/95055564" TargetMode="External"/><Relationship Id="rId4875" Type="http://schemas.openxmlformats.org/officeDocument/2006/relationships/hyperlink" Target="https://www.daloopa.com/src/815493" TargetMode="External"/><Relationship Id="rId5926" Type="http://schemas.openxmlformats.org/officeDocument/2006/relationships/hyperlink" Target="https://www.daloopa.com/src/38155775" TargetMode="External"/><Relationship Id="rId14469" Type="http://schemas.openxmlformats.org/officeDocument/2006/relationships/hyperlink" Target="https://www.daloopa.com/src/38462520" TargetMode="External"/><Relationship Id="rId18340" Type="http://schemas.openxmlformats.org/officeDocument/2006/relationships/hyperlink" Target="https://www.daloopa.com/src/87514153" TargetMode="External"/><Relationship Id="rId11" Type="http://schemas.openxmlformats.org/officeDocument/2006/relationships/hyperlink" Target="https://www.daloopa.com/document/8212" TargetMode="External"/><Relationship Id="rId398" Type="http://schemas.openxmlformats.org/officeDocument/2006/relationships/hyperlink" Target="https://www.daloopa.com/src/46662202" TargetMode="External"/><Relationship Id="rId2079" Type="http://schemas.openxmlformats.org/officeDocument/2006/relationships/hyperlink" Target="https://www.daloopa.com/src/67090573" TargetMode="External"/><Relationship Id="rId3477" Type="http://schemas.openxmlformats.org/officeDocument/2006/relationships/hyperlink" Target="https://www.daloopa.com/src/45569667" TargetMode="External"/><Relationship Id="rId4528" Type="http://schemas.openxmlformats.org/officeDocument/2006/relationships/hyperlink" Target="https://www.daloopa.com/src/20995316" TargetMode="External"/><Relationship Id="rId7001" Type="http://schemas.openxmlformats.org/officeDocument/2006/relationships/hyperlink" Target="https://www.daloopa.com/src/67085839" TargetMode="External"/><Relationship Id="rId13552" Type="http://schemas.openxmlformats.org/officeDocument/2006/relationships/hyperlink" Target="https://www.daloopa.com/src/65312989" TargetMode="External"/><Relationship Id="rId14603" Type="http://schemas.openxmlformats.org/officeDocument/2006/relationships/hyperlink" Target="https://www.daloopa.com/src/38422032" TargetMode="External"/><Relationship Id="rId14950" Type="http://schemas.openxmlformats.org/officeDocument/2006/relationships/hyperlink" Target="https://www.daloopa.com/src/53700627" TargetMode="External"/><Relationship Id="rId2560" Type="http://schemas.openxmlformats.org/officeDocument/2006/relationships/hyperlink" Target="https://www.daloopa.com/document/23463551" TargetMode="External"/><Relationship Id="rId3611" Type="http://schemas.openxmlformats.org/officeDocument/2006/relationships/hyperlink" Target="https://www.daloopa.com/src/766641" TargetMode="External"/><Relationship Id="rId9173" Type="http://schemas.openxmlformats.org/officeDocument/2006/relationships/hyperlink" Target="https://www.daloopa.com/src/20995929" TargetMode="External"/><Relationship Id="rId12154" Type="http://schemas.openxmlformats.org/officeDocument/2006/relationships/hyperlink" Target="https://www.daloopa.com/src/19675448" TargetMode="External"/><Relationship Id="rId13205" Type="http://schemas.openxmlformats.org/officeDocument/2006/relationships/hyperlink" Target="https://marketplace.daloopa.com/text-fundamental?id=38436932&amp;value=463&amp;id=38436918&amp;value=456&amp;id=38436912&amp;value=457&amp;id=38436967&amp;value=465&amp;id=38436898&amp;value=468&amp;id=38436891&amp;value=461&amp;id=38436883&amp;value=463&amp;id=38436977&amp;value=462&amp;id=38436858&amp;value=465&amp;id=38436847&amp;value=476&amp;id=38436830&amp;value=478&amp;id=38437851&amp;value=477&amp;id=38436818&amp;value=481&amp;id=38436810&amp;value=483&amp;id=38436772&amp;value=485&amp;id=38437980&amp;value=484&amp;id=38436286&amp;value=490&amp;id=38436279&amp;value=492&amp;id=38436266&amp;value=494&amp;id=38438039&amp;value=493&amp;id=38436237&amp;value=498&amp;id=38436216&amp;value=500&amp;id=38436188&amp;value=501&amp;id=38438086&amp;value=500&amp;id=38436172&amp;value=502&amp;id=38436131&amp;value=503&amp;id=38436121&amp;value=504&amp;id=38438112&amp;value=504&amp;id=38435203&amp;value=506&amp;id=38435160&amp;value=509&amp;id=38435143&amp;value=512&amp;id=38438155&amp;value=510&amp;id=38435114&amp;value=513&amp;id=38435064&amp;value=514&amp;id=38975285&amp;value=515&amp;id=46751416&amp;value=515&amp;id=53700668&amp;value=509&amp;id=58885688&amp;value=10175&amp;id=63184531&amp;value=10331&amp;id=67090035&amp;value=10189&amp;" TargetMode="External"/><Relationship Id="rId532" Type="http://schemas.openxmlformats.org/officeDocument/2006/relationships/hyperlink" Target="https://www.daloopa.com/src/46664273" TargetMode="External"/><Relationship Id="rId1162" Type="http://schemas.openxmlformats.org/officeDocument/2006/relationships/hyperlink" Target="https://www.daloopa.com/src/768817" TargetMode="External"/><Relationship Id="rId2213" Type="http://schemas.openxmlformats.org/officeDocument/2006/relationships/hyperlink" Target="https://www.daloopa.com/src/67090592" TargetMode="External"/><Relationship Id="rId5783" Type="http://schemas.openxmlformats.org/officeDocument/2006/relationships/hyperlink" Target="https://www.daloopa.com/src/801072" TargetMode="External"/><Relationship Id="rId15377" Type="http://schemas.openxmlformats.org/officeDocument/2006/relationships/hyperlink" Target="https://www.daloopa.com/src/38432910" TargetMode="External"/><Relationship Id="rId16775" Type="http://schemas.openxmlformats.org/officeDocument/2006/relationships/hyperlink" Target="https://www.daloopa.com/src/87505763" TargetMode="External"/><Relationship Id="rId17826" Type="http://schemas.openxmlformats.org/officeDocument/2006/relationships/hyperlink" Target="https://www.daloopa.com/src/114268921" TargetMode="External"/><Relationship Id="rId4385" Type="http://schemas.openxmlformats.org/officeDocument/2006/relationships/hyperlink" Target="https://www.daloopa.com/src/58838184" TargetMode="External"/><Relationship Id="rId5436" Type="http://schemas.openxmlformats.org/officeDocument/2006/relationships/hyperlink" Target="https://www.daloopa.com/document/23465099" TargetMode="External"/><Relationship Id="rId6834" Type="http://schemas.openxmlformats.org/officeDocument/2006/relationships/hyperlink" Target="https://www.daloopa.com/src/801293" TargetMode="External"/><Relationship Id="rId16428" Type="http://schemas.openxmlformats.org/officeDocument/2006/relationships/hyperlink" Target="https://www.daloopa.com/src/87513312" TargetMode="External"/><Relationship Id="rId19998" Type="http://schemas.openxmlformats.org/officeDocument/2006/relationships/hyperlink" Target="https://www.daloopa.com/src/155405756" TargetMode="External"/><Relationship Id="rId4038" Type="http://schemas.openxmlformats.org/officeDocument/2006/relationships/hyperlink" Target="https://www.daloopa.com/src/767028" TargetMode="External"/><Relationship Id="rId11987" Type="http://schemas.openxmlformats.org/officeDocument/2006/relationships/hyperlink" Target="https://www.daloopa.com/src/19673537" TargetMode="External"/><Relationship Id="rId8659" Type="http://schemas.openxmlformats.org/officeDocument/2006/relationships/hyperlink" Target="https://www.daloopa.com/src/766319" TargetMode="External"/><Relationship Id="rId10589" Type="http://schemas.openxmlformats.org/officeDocument/2006/relationships/hyperlink" Target="https://marketplace.daloopa.com/text-fundamental?id=38434255&amp;value=-3444&amp;id=38433967&amp;value=-3854&amp;id=38433871&amp;value=-4288&amp;id=38433792&amp;value=-4628&amp;id=38434192&amp;value=-4893&amp;id=38433951&amp;value=-4684&amp;id=38433848&amp;value=-4607&amp;id=38433769&amp;value=-4424&amp;id=38434105&amp;value=-4589&amp;id=38433762&amp;value=-4897&amp;id=38433560&amp;value=-5395&amp;id=38433542&amp;value=-6040&amp;id=38434334&amp;value=-6737&amp;id=38433113&amp;value=-7417&amp;id=38433090&amp;value=-8207&amp;id=38433066&amp;value=-9027&amp;id=38434416&amp;value=-10058&amp;id=38433047&amp;value=-10924&amp;id=38433040&amp;value=-11372&amp;id=38433025&amp;value=-11239&amp;id=38434544&amp;value=-11323&amp;id=38432990&amp;value=-11316&amp;id=38432980&amp;value=-11011&amp;id=38432966&amp;value=-11868&amp;id=38434620&amp;value=-12689&amp;id=38432954&amp;value=-15395&amp;id=38432909&amp;value=-19368&amp;id=38432897&amp;value=-25791&amp;id=38434661&amp;value=-35044&amp;id=38432883&amp;value=-40803&amp;id=38431479&amp;value=-47176&amp;id=38974431&amp;value=-52119&amp;id=49313240&amp;value=-55396&amp;id=53641831&amp;value=-57951&amp;id=58848689&amp;value=-59061&amp;id=63136620&amp;value=-59351&amp;id=67052737&amp;value=-58321&amp;" TargetMode="External"/><Relationship Id="rId14460" Type="http://schemas.openxmlformats.org/officeDocument/2006/relationships/hyperlink" Target="https://www.daloopa.com/src/19627442" TargetMode="External"/><Relationship Id="rId15511" Type="http://schemas.openxmlformats.org/officeDocument/2006/relationships/hyperlink" Target="https://www.daloopa.com/src/72219277" TargetMode="External"/><Relationship Id="rId13062" Type="http://schemas.openxmlformats.org/officeDocument/2006/relationships/hyperlink" Target="https://www.daloopa.com/src/38441437" TargetMode="External"/><Relationship Id="rId14113" Type="http://schemas.openxmlformats.org/officeDocument/2006/relationships/hyperlink" Target="https://www.daloopa.com/src/38385555" TargetMode="External"/><Relationship Id="rId17683" Type="http://schemas.openxmlformats.org/officeDocument/2006/relationships/hyperlink" Target="https://www.daloopa.com/src/107916717" TargetMode="External"/><Relationship Id="rId18734" Type="http://schemas.openxmlformats.org/officeDocument/2006/relationships/hyperlink" Target="https://www.daloopa.com/src/125248957" TargetMode="External"/><Relationship Id="rId2070" Type="http://schemas.openxmlformats.org/officeDocument/2006/relationships/hyperlink" Target="https://www.daloopa.com/src/66096630" TargetMode="External"/><Relationship Id="rId3121" Type="http://schemas.openxmlformats.org/officeDocument/2006/relationships/hyperlink" Target="https://www.daloopa.com/src/767338" TargetMode="External"/><Relationship Id="rId6691" Type="http://schemas.openxmlformats.org/officeDocument/2006/relationships/hyperlink" Target="https://www.daloopa.com/src/38383772" TargetMode="External"/><Relationship Id="rId7742" Type="http://schemas.openxmlformats.org/officeDocument/2006/relationships/hyperlink" Target="https://www.daloopa.com/src/1340477" TargetMode="External"/><Relationship Id="rId16285" Type="http://schemas.openxmlformats.org/officeDocument/2006/relationships/hyperlink" Target="https://www.daloopa.com/src/82365348" TargetMode="External"/><Relationship Id="rId17336" Type="http://schemas.openxmlformats.org/officeDocument/2006/relationships/hyperlink" Target="https://www.daloopa.com/src/102518293" TargetMode="External"/><Relationship Id="rId5293" Type="http://schemas.openxmlformats.org/officeDocument/2006/relationships/hyperlink" Target="https://www.daloopa.com/src/815623" TargetMode="External"/><Relationship Id="rId6344" Type="http://schemas.openxmlformats.org/officeDocument/2006/relationships/hyperlink" Target="https://www.daloopa.com/src/14718926" TargetMode="External"/><Relationship Id="rId10723" Type="http://schemas.openxmlformats.org/officeDocument/2006/relationships/hyperlink" Target="https://www.daloopa.com/src/38433034" TargetMode="External"/><Relationship Id="rId9567" Type="http://schemas.openxmlformats.org/officeDocument/2006/relationships/hyperlink" Target="https://www.daloopa.com/src/38164589" TargetMode="External"/><Relationship Id="rId12895" Type="http://schemas.openxmlformats.org/officeDocument/2006/relationships/hyperlink" Target="https://www.daloopa.com/src/38439992" TargetMode="External"/><Relationship Id="rId13946" Type="http://schemas.openxmlformats.org/officeDocument/2006/relationships/hyperlink" Target="https://www.daloopa.com/src/67093444" TargetMode="External"/><Relationship Id="rId2954" Type="http://schemas.openxmlformats.org/officeDocument/2006/relationships/hyperlink" Target="https://marketplace.daloopa.com/text-fundamental?id=768419&amp;value=0.32&amp;id=768292&amp;value=0.29&amp;id=768123&amp;value=0.28&amp;id=767962&amp;value=0.21&amp;id=802829&amp;value=0.26&amp;id=767612&amp;value=0.2&amp;id=767255&amp;value=0.19&amp;id=767113&amp;value=0.19&amp;id=766752&amp;value=0.21&amp;id=766593&amp;value=0.31&amp;id=766283&amp;value=0.32&amp;id=765988&amp;value=0.31&amp;id=765843&amp;value=0.33&amp;id=765645&amp;value=0.36&amp;id=765634&amp;value=0.36&amp;id=765470&amp;value=0.28&amp;" TargetMode="External"/><Relationship Id="rId8169" Type="http://schemas.openxmlformats.org/officeDocument/2006/relationships/hyperlink" Target="https://www.daloopa.com/src/800264" TargetMode="External"/><Relationship Id="rId11497" Type="http://schemas.openxmlformats.org/officeDocument/2006/relationships/hyperlink" Target="https://www.daloopa.com/src/815225" TargetMode="External"/><Relationship Id="rId12548" Type="http://schemas.openxmlformats.org/officeDocument/2006/relationships/hyperlink" Target="https://www.daloopa.com/src/19689122" TargetMode="External"/><Relationship Id="rId926" Type="http://schemas.openxmlformats.org/officeDocument/2006/relationships/hyperlink" Target="https://www.daloopa.com/src/38461569" TargetMode="External"/><Relationship Id="rId1556" Type="http://schemas.openxmlformats.org/officeDocument/2006/relationships/hyperlink" Target="https://www.daloopa.com/src/762408" TargetMode="External"/><Relationship Id="rId2607" Type="http://schemas.openxmlformats.org/officeDocument/2006/relationships/hyperlink" Target="https://www.daloopa.com/src/20177058" TargetMode="External"/><Relationship Id="rId10099" Type="http://schemas.openxmlformats.org/officeDocument/2006/relationships/hyperlink" Target="https://www.daloopa.com/src/63129071" TargetMode="External"/><Relationship Id="rId15021" Type="http://schemas.openxmlformats.org/officeDocument/2006/relationships/hyperlink" Target="https://www.daloopa.com/src/45569841" TargetMode="External"/><Relationship Id="rId18591" Type="http://schemas.openxmlformats.org/officeDocument/2006/relationships/hyperlink" Target="https://www.daloopa.com/src/114297057" TargetMode="External"/><Relationship Id="rId19642" Type="http://schemas.openxmlformats.org/officeDocument/2006/relationships/hyperlink" Target="https://www.daloopa.com/src/155380828" TargetMode="External"/><Relationship Id="rId1209" Type="http://schemas.openxmlformats.org/officeDocument/2006/relationships/hyperlink" Target="https://www.daloopa.com/src/46664829" TargetMode="External"/><Relationship Id="rId4779" Type="http://schemas.openxmlformats.org/officeDocument/2006/relationships/hyperlink" Target="https://www.daloopa.com/src/815516" TargetMode="External"/><Relationship Id="rId8650" Type="http://schemas.openxmlformats.org/officeDocument/2006/relationships/hyperlink" Target="https://www.daloopa.com/src/768304" TargetMode="External"/><Relationship Id="rId9701" Type="http://schemas.openxmlformats.org/officeDocument/2006/relationships/hyperlink" Target="https://www.daloopa.com/src/38164445" TargetMode="External"/><Relationship Id="rId10580" Type="http://schemas.openxmlformats.org/officeDocument/2006/relationships/hyperlink" Target="https://www.daloopa.com/src/38434656" TargetMode="External"/><Relationship Id="rId11631" Type="http://schemas.openxmlformats.org/officeDocument/2006/relationships/hyperlink" Target="https://www.daloopa.com/src/815020" TargetMode="External"/><Relationship Id="rId17193" Type="http://schemas.openxmlformats.org/officeDocument/2006/relationships/hyperlink" Target="https://www.daloopa.com/src/102513738" TargetMode="External"/><Relationship Id="rId18244" Type="http://schemas.openxmlformats.org/officeDocument/2006/relationships/hyperlink" Target="https://www.daloopa.com/src/87393124" TargetMode="External"/><Relationship Id="rId7252" Type="http://schemas.openxmlformats.org/officeDocument/2006/relationships/hyperlink" Target="https://www.daloopa.com/src/38428596" TargetMode="External"/><Relationship Id="rId8303" Type="http://schemas.openxmlformats.org/officeDocument/2006/relationships/hyperlink" Target="https://www.daloopa.com/src/2623303" TargetMode="External"/><Relationship Id="rId10233" Type="http://schemas.openxmlformats.org/officeDocument/2006/relationships/hyperlink" Target="https://www.daloopa.com/src/46750149" TargetMode="External"/><Relationship Id="rId3862" Type="http://schemas.openxmlformats.org/officeDocument/2006/relationships/hyperlink" Target="https://www.daloopa.com/src/767024" TargetMode="External"/><Relationship Id="rId13456" Type="http://schemas.openxmlformats.org/officeDocument/2006/relationships/hyperlink" Target="https://marketplace.daloopa.com/text-fundamental?id=65312615&amp;value=5574&amp;id=65312584&amp;value=5798&amp;id=65312485&amp;value=6226&amp;id=65312470&amp;value=6747&amp;id=67090536&amp;value=6675&amp;" TargetMode="External"/><Relationship Id="rId14854" Type="http://schemas.openxmlformats.org/officeDocument/2006/relationships/hyperlink" Target="https://www.daloopa.com/src/38429195" TargetMode="External"/><Relationship Id="rId15905" Type="http://schemas.openxmlformats.org/officeDocument/2006/relationships/hyperlink" Target="https://www.daloopa.com/src/78961358" TargetMode="External"/><Relationship Id="rId783" Type="http://schemas.openxmlformats.org/officeDocument/2006/relationships/hyperlink" Target="https://www.daloopa.com/src/761741" TargetMode="External"/><Relationship Id="rId2464" Type="http://schemas.openxmlformats.org/officeDocument/2006/relationships/hyperlink" Target="https://www.daloopa.com/src/20177013" TargetMode="External"/><Relationship Id="rId3515" Type="http://schemas.openxmlformats.org/officeDocument/2006/relationships/hyperlink" Target="https://www.daloopa.com/src/2623583" TargetMode="External"/><Relationship Id="rId4913" Type="http://schemas.openxmlformats.org/officeDocument/2006/relationships/hyperlink" Target="https://www.daloopa.com/src/815547" TargetMode="External"/><Relationship Id="rId9077" Type="http://schemas.openxmlformats.org/officeDocument/2006/relationships/hyperlink" Target="https://www.daloopa.com/src/752560" TargetMode="External"/><Relationship Id="rId12058" Type="http://schemas.openxmlformats.org/officeDocument/2006/relationships/hyperlink" Target="https://www.daloopa.com/src/19677689" TargetMode="External"/><Relationship Id="rId13109" Type="http://schemas.openxmlformats.org/officeDocument/2006/relationships/hyperlink" Target="https://www.daloopa.com/src/38442143" TargetMode="External"/><Relationship Id="rId14507" Type="http://schemas.openxmlformats.org/officeDocument/2006/relationships/hyperlink" Target="https://www.daloopa.com/src/38402832" TargetMode="External"/><Relationship Id="rId436" Type="http://schemas.openxmlformats.org/officeDocument/2006/relationships/hyperlink" Target="https://www.daloopa.com/src/67085544" TargetMode="External"/><Relationship Id="rId1066" Type="http://schemas.openxmlformats.org/officeDocument/2006/relationships/hyperlink" Target="https://www.daloopa.com/src/18437309" TargetMode="External"/><Relationship Id="rId2117" Type="http://schemas.openxmlformats.org/officeDocument/2006/relationships/hyperlink" Target="https://www.daloopa.com/src/66096738" TargetMode="External"/><Relationship Id="rId16679" Type="http://schemas.openxmlformats.org/officeDocument/2006/relationships/hyperlink" Target="https://www.daloopa.com/src/87514550" TargetMode="External"/><Relationship Id="rId4289" Type="http://schemas.openxmlformats.org/officeDocument/2006/relationships/hyperlink" Target="https://www.daloopa.com/src/763709" TargetMode="External"/><Relationship Id="rId5687" Type="http://schemas.openxmlformats.org/officeDocument/2006/relationships/hyperlink" Target="https://www.daloopa.com/src/1033730" TargetMode="External"/><Relationship Id="rId6738" Type="http://schemas.openxmlformats.org/officeDocument/2006/relationships/hyperlink" Target="https://www.daloopa.com/src/7982477" TargetMode="External"/><Relationship Id="rId8160" Type="http://schemas.openxmlformats.org/officeDocument/2006/relationships/hyperlink" Target="https://www.daloopa.com/src/14718874" TargetMode="External"/><Relationship Id="rId19152" Type="http://schemas.openxmlformats.org/officeDocument/2006/relationships/hyperlink" Target="https://www.daloopa.com/src/136733318" TargetMode="External"/><Relationship Id="rId9211" Type="http://schemas.openxmlformats.org/officeDocument/2006/relationships/hyperlink" Target="https://www.daloopa.com/src/749863" TargetMode="External"/><Relationship Id="rId10090" Type="http://schemas.openxmlformats.org/officeDocument/2006/relationships/hyperlink" Target="https://www.daloopa.com/src/7982006" TargetMode="External"/><Relationship Id="rId11141" Type="http://schemas.openxmlformats.org/officeDocument/2006/relationships/hyperlink" Target="https://www.daloopa.com/src/46662253" TargetMode="External"/><Relationship Id="rId15762" Type="http://schemas.openxmlformats.org/officeDocument/2006/relationships/hyperlink" Target="https://www.daloopa.com/src/78901830" TargetMode="External"/><Relationship Id="rId16813" Type="http://schemas.openxmlformats.org/officeDocument/2006/relationships/hyperlink" Target="https://www.daloopa.com/src/95066118" TargetMode="External"/><Relationship Id="rId1200" Type="http://schemas.openxmlformats.org/officeDocument/2006/relationships/hyperlink" Target="https://www.daloopa.com/src/67048393" TargetMode="External"/><Relationship Id="rId4770" Type="http://schemas.openxmlformats.org/officeDocument/2006/relationships/hyperlink" Target="https://www.daloopa.com/src/815640" TargetMode="External"/><Relationship Id="rId5821" Type="http://schemas.openxmlformats.org/officeDocument/2006/relationships/hyperlink" Target="https://www.daloopa.com/src/38156742" TargetMode="External"/><Relationship Id="rId14364" Type="http://schemas.openxmlformats.org/officeDocument/2006/relationships/hyperlink" Target="https://www.daloopa.com/src/32487680" TargetMode="External"/><Relationship Id="rId15415" Type="http://schemas.openxmlformats.org/officeDocument/2006/relationships/hyperlink" Target="https://www.daloopa.com/src/72285604" TargetMode="External"/><Relationship Id="rId3372" Type="http://schemas.openxmlformats.org/officeDocument/2006/relationships/hyperlink" Target="https://www.daloopa.com/src/766974" TargetMode="External"/><Relationship Id="rId4423" Type="http://schemas.openxmlformats.org/officeDocument/2006/relationships/hyperlink" Target="https://www.daloopa.com/src/810903" TargetMode="External"/><Relationship Id="rId7993" Type="http://schemas.openxmlformats.org/officeDocument/2006/relationships/hyperlink" Target="https://www.daloopa.com/src/749586" TargetMode="External"/><Relationship Id="rId14017" Type="http://schemas.openxmlformats.org/officeDocument/2006/relationships/hyperlink" Target="https://www.daloopa.com/src/19608854" TargetMode="External"/><Relationship Id="rId17587" Type="http://schemas.openxmlformats.org/officeDocument/2006/relationships/hyperlink" Target="https://www.daloopa.com/src/107875481" TargetMode="External"/><Relationship Id="rId18985" Type="http://schemas.openxmlformats.org/officeDocument/2006/relationships/hyperlink" Target="https://www.daloopa.com/src/136727161" TargetMode="External"/><Relationship Id="rId293" Type="http://schemas.openxmlformats.org/officeDocument/2006/relationships/hyperlink" Target="https://www.daloopa.com/src/803193" TargetMode="External"/><Relationship Id="rId3025" Type="http://schemas.openxmlformats.org/officeDocument/2006/relationships/hyperlink" Target="https://www.daloopa.com/src/765476" TargetMode="External"/><Relationship Id="rId6595" Type="http://schemas.openxmlformats.org/officeDocument/2006/relationships/hyperlink" Target="https://www.daloopa.com/src/67045705" TargetMode="External"/><Relationship Id="rId7646" Type="http://schemas.openxmlformats.org/officeDocument/2006/relationships/hyperlink" Target="https://www.daloopa.com/src/800013" TargetMode="External"/><Relationship Id="rId10974" Type="http://schemas.openxmlformats.org/officeDocument/2006/relationships/hyperlink" Target="https://www.daloopa.com/document/23463551" TargetMode="External"/><Relationship Id="rId16189" Type="http://schemas.openxmlformats.org/officeDocument/2006/relationships/hyperlink" Target="https://www.daloopa.com/src/82319781" TargetMode="External"/><Relationship Id="rId18638" Type="http://schemas.openxmlformats.org/officeDocument/2006/relationships/hyperlink" Target="https://www.daloopa.com/src/125280181" TargetMode="External"/><Relationship Id="rId5197" Type="http://schemas.openxmlformats.org/officeDocument/2006/relationships/hyperlink" Target="https://www.daloopa.com/src/815649" TargetMode="External"/><Relationship Id="rId6248" Type="http://schemas.openxmlformats.org/officeDocument/2006/relationships/hyperlink" Target="https://www.daloopa.com/src/801137" TargetMode="External"/><Relationship Id="rId10627" Type="http://schemas.openxmlformats.org/officeDocument/2006/relationships/hyperlink" Target="https://www.daloopa.com/src/67052737" TargetMode="External"/><Relationship Id="rId12799" Type="http://schemas.openxmlformats.org/officeDocument/2006/relationships/hyperlink" Target="https://www.daloopa.com/src/46751691" TargetMode="External"/><Relationship Id="rId13100" Type="http://schemas.openxmlformats.org/officeDocument/2006/relationships/hyperlink" Target="https://www.daloopa.com/src/38442229" TargetMode="External"/><Relationship Id="rId16670" Type="http://schemas.openxmlformats.org/officeDocument/2006/relationships/hyperlink" Target="https://www.daloopa.com/src/87514552" TargetMode="External"/><Relationship Id="rId17721" Type="http://schemas.openxmlformats.org/officeDocument/2006/relationships/hyperlink" Target="https://www.daloopa.com/src/107917952" TargetMode="External"/><Relationship Id="rId2858" Type="http://schemas.openxmlformats.org/officeDocument/2006/relationships/hyperlink" Target="https://www.daloopa.com/src/45569645" TargetMode="External"/><Relationship Id="rId3909" Type="http://schemas.openxmlformats.org/officeDocument/2006/relationships/hyperlink" Target="https://www.daloopa.com/src/768072" TargetMode="External"/><Relationship Id="rId15272" Type="http://schemas.openxmlformats.org/officeDocument/2006/relationships/hyperlink" Target="https://www.daloopa.com/document/23465099" TargetMode="External"/><Relationship Id="rId16323" Type="http://schemas.openxmlformats.org/officeDocument/2006/relationships/hyperlink" Target="https://www.daloopa.com/src/82364292" TargetMode="External"/><Relationship Id="rId19893" Type="http://schemas.openxmlformats.org/officeDocument/2006/relationships/hyperlink" Target="https://www.daloopa.com/src/155380742" TargetMode="External"/><Relationship Id="rId4280" Type="http://schemas.openxmlformats.org/officeDocument/2006/relationships/hyperlink" Target="https://www.daloopa.com/src/766654" TargetMode="External"/><Relationship Id="rId5331" Type="http://schemas.openxmlformats.org/officeDocument/2006/relationships/hyperlink" Target="https://www.daloopa.com/src/52278999" TargetMode="External"/><Relationship Id="rId9952" Type="http://schemas.openxmlformats.org/officeDocument/2006/relationships/hyperlink" Target="https://www.daloopa.com/src/38165390" TargetMode="External"/><Relationship Id="rId18495" Type="http://schemas.openxmlformats.org/officeDocument/2006/relationships/hyperlink" Target="https://www.daloopa.com/src/114264851" TargetMode="External"/><Relationship Id="rId19546" Type="http://schemas.openxmlformats.org/officeDocument/2006/relationships/hyperlink" Target="https://www.daloopa.com/src/145270827" TargetMode="External"/><Relationship Id="rId1941" Type="http://schemas.openxmlformats.org/officeDocument/2006/relationships/hyperlink" Target="https://www.daloopa.com/src/20996135" TargetMode="External"/><Relationship Id="rId8554" Type="http://schemas.openxmlformats.org/officeDocument/2006/relationships/hyperlink" Target="https://www.daloopa.com/src/58837968" TargetMode="External"/><Relationship Id="rId9605" Type="http://schemas.openxmlformats.org/officeDocument/2006/relationships/hyperlink" Target="https://www.daloopa.com/src/1340372" TargetMode="External"/><Relationship Id="rId10484" Type="http://schemas.openxmlformats.org/officeDocument/2006/relationships/hyperlink" Target="https://www.daloopa.com/src/38432110" TargetMode="External"/><Relationship Id="rId11535" Type="http://schemas.openxmlformats.org/officeDocument/2006/relationships/hyperlink" Target="https://www.daloopa.com/src/63130680" TargetMode="External"/><Relationship Id="rId11882" Type="http://schemas.openxmlformats.org/officeDocument/2006/relationships/hyperlink" Target="https://www.daloopa.com/src/38461549" TargetMode="External"/><Relationship Id="rId12933" Type="http://schemas.openxmlformats.org/officeDocument/2006/relationships/hyperlink" Target="https://www.daloopa.com/src/67090278" TargetMode="External"/><Relationship Id="rId17097" Type="http://schemas.openxmlformats.org/officeDocument/2006/relationships/hyperlink" Target="https://www.daloopa.com/src/95427919" TargetMode="External"/><Relationship Id="rId18148" Type="http://schemas.openxmlformats.org/officeDocument/2006/relationships/hyperlink" Target="https://www.daloopa.com/src/114283157" TargetMode="External"/><Relationship Id="rId7156" Type="http://schemas.openxmlformats.org/officeDocument/2006/relationships/hyperlink" Target="https://www.daloopa.com/src/65388653" TargetMode="External"/><Relationship Id="rId8207" Type="http://schemas.openxmlformats.org/officeDocument/2006/relationships/hyperlink" Target="https://www.daloopa.com/src/800454" TargetMode="External"/><Relationship Id="rId10137" Type="http://schemas.openxmlformats.org/officeDocument/2006/relationships/hyperlink" Target="https://www.daloopa.com/src/748649" TargetMode="External"/><Relationship Id="rId14758" Type="http://schemas.openxmlformats.org/officeDocument/2006/relationships/hyperlink" Target="https://www.daloopa.com/src/38421831" TargetMode="External"/><Relationship Id="rId15809" Type="http://schemas.openxmlformats.org/officeDocument/2006/relationships/hyperlink" Target="https://www.daloopa.com/src/78903709" TargetMode="External"/><Relationship Id="rId687" Type="http://schemas.openxmlformats.org/officeDocument/2006/relationships/hyperlink" Target="https://marketplace.daloopa.com/text-fundamental?id=46661853&amp;value=9716&amp;id=53638499&amp;value=7877&amp;id=58838241&amp;value=8757&amp;id=63130930&amp;value=9548&amp;id=67047607&amp;value=11557&amp;" TargetMode="External"/><Relationship Id="rId2368" Type="http://schemas.openxmlformats.org/officeDocument/2006/relationships/hyperlink" Target="https://www.daloopa.com/src/20177054" TargetMode="External"/><Relationship Id="rId3766" Type="http://schemas.openxmlformats.org/officeDocument/2006/relationships/hyperlink" Target="https://www.daloopa.com/src/767175" TargetMode="External"/><Relationship Id="rId4817" Type="http://schemas.openxmlformats.org/officeDocument/2006/relationships/hyperlink" Target="https://www.daloopa.com/src/45569744" TargetMode="External"/><Relationship Id="rId16180" Type="http://schemas.openxmlformats.org/officeDocument/2006/relationships/hyperlink" Target="https://www.daloopa.com/src/82319707" TargetMode="External"/><Relationship Id="rId17231" Type="http://schemas.openxmlformats.org/officeDocument/2006/relationships/hyperlink" Target="https://www.daloopa.com/src/102523345" TargetMode="External"/><Relationship Id="rId3419" Type="http://schemas.openxmlformats.org/officeDocument/2006/relationships/hyperlink" Target="https://www.daloopa.com/src/761831" TargetMode="External"/><Relationship Id="rId6989" Type="http://schemas.openxmlformats.org/officeDocument/2006/relationships/hyperlink" Target="https://www.daloopa.com/src/38385406" TargetMode="External"/><Relationship Id="rId12790" Type="http://schemas.openxmlformats.org/officeDocument/2006/relationships/hyperlink" Target="https://www.daloopa.com/document/23465099" TargetMode="External"/><Relationship Id="rId13841" Type="http://schemas.openxmlformats.org/officeDocument/2006/relationships/hyperlink" Target="https://www.daloopa.com/src/67090550" TargetMode="External"/><Relationship Id="rId3900" Type="http://schemas.openxmlformats.org/officeDocument/2006/relationships/hyperlink" Target="https://www.daloopa.com/src/45569688" TargetMode="External"/><Relationship Id="rId9462" Type="http://schemas.openxmlformats.org/officeDocument/2006/relationships/hyperlink" Target="https://www.daloopa.com/src/63129157" TargetMode="External"/><Relationship Id="rId11392" Type="http://schemas.openxmlformats.org/officeDocument/2006/relationships/hyperlink" Target="https://www.daloopa.com/src/814953" TargetMode="External"/><Relationship Id="rId12443" Type="http://schemas.openxmlformats.org/officeDocument/2006/relationships/hyperlink" Target="https://www.daloopa.com/src/19677903" TargetMode="External"/><Relationship Id="rId19056" Type="http://schemas.openxmlformats.org/officeDocument/2006/relationships/hyperlink" Target="https://www.daloopa.com/src/136727148" TargetMode="External"/><Relationship Id="rId821" Type="http://schemas.openxmlformats.org/officeDocument/2006/relationships/hyperlink" Target="https://www.daloopa.com/src/1340460" TargetMode="External"/><Relationship Id="rId1451" Type="http://schemas.openxmlformats.org/officeDocument/2006/relationships/hyperlink" Target="https://www.daloopa.com/src/767805" TargetMode="External"/><Relationship Id="rId2502" Type="http://schemas.openxmlformats.org/officeDocument/2006/relationships/hyperlink" Target="https://www.daloopa.com/src/766936" TargetMode="External"/><Relationship Id="rId8064" Type="http://schemas.openxmlformats.org/officeDocument/2006/relationships/hyperlink" Target="https://www.daloopa.com/src/67046772" TargetMode="External"/><Relationship Id="rId9115" Type="http://schemas.openxmlformats.org/officeDocument/2006/relationships/hyperlink" Target="https://www.daloopa.com/src/1340362" TargetMode="External"/><Relationship Id="rId11045" Type="http://schemas.openxmlformats.org/officeDocument/2006/relationships/hyperlink" Target="https://www.daloopa.com/src/753412" TargetMode="External"/><Relationship Id="rId15666" Type="http://schemas.openxmlformats.org/officeDocument/2006/relationships/hyperlink" Target="https://www.daloopa.com/src/72286566" TargetMode="External"/><Relationship Id="rId1104" Type="http://schemas.openxmlformats.org/officeDocument/2006/relationships/hyperlink" Target="https://www.daloopa.com/src/67095209" TargetMode="External"/><Relationship Id="rId4674" Type="http://schemas.openxmlformats.org/officeDocument/2006/relationships/hyperlink" Target="https://www.daloopa.com/src/767938" TargetMode="External"/><Relationship Id="rId5725" Type="http://schemas.openxmlformats.org/officeDocument/2006/relationships/hyperlink" Target="https://www.daloopa.com/src/19658252" TargetMode="External"/><Relationship Id="rId14268" Type="http://schemas.openxmlformats.org/officeDocument/2006/relationships/hyperlink" Target="https://www.daloopa.com/src/19608245" TargetMode="External"/><Relationship Id="rId15319" Type="http://schemas.openxmlformats.org/officeDocument/2006/relationships/hyperlink" Target="https://www.daloopa.com/src/38433775" TargetMode="External"/><Relationship Id="rId16717" Type="http://schemas.openxmlformats.org/officeDocument/2006/relationships/hyperlink" Target="https://www.daloopa.com/src/87503277" TargetMode="External"/><Relationship Id="rId3276" Type="http://schemas.openxmlformats.org/officeDocument/2006/relationships/hyperlink" Target="https://www.daloopa.com/src/45569735" TargetMode="External"/><Relationship Id="rId4327" Type="http://schemas.openxmlformats.org/officeDocument/2006/relationships/hyperlink" Target="https://www.daloopa.com/src/810874" TargetMode="External"/><Relationship Id="rId18889" Type="http://schemas.openxmlformats.org/officeDocument/2006/relationships/hyperlink" Target="https://www.daloopa.com/src/125349495" TargetMode="External"/><Relationship Id="rId197" Type="http://schemas.openxmlformats.org/officeDocument/2006/relationships/hyperlink" Target="https://www.daloopa.com/src/10335253" TargetMode="External"/><Relationship Id="rId6499" Type="http://schemas.openxmlformats.org/officeDocument/2006/relationships/hyperlink" Target="https://www.daloopa.com/src/14718929" TargetMode="External"/><Relationship Id="rId7897" Type="http://schemas.openxmlformats.org/officeDocument/2006/relationships/hyperlink" Target="https://www.daloopa.com/src/748186" TargetMode="External"/><Relationship Id="rId8948" Type="http://schemas.openxmlformats.org/officeDocument/2006/relationships/hyperlink" Target="https://www.daloopa.com/src/38161722" TargetMode="External"/><Relationship Id="rId10878" Type="http://schemas.openxmlformats.org/officeDocument/2006/relationships/hyperlink" Target="https://www.daloopa.com/document/23463551" TargetMode="External"/><Relationship Id="rId11929" Type="http://schemas.openxmlformats.org/officeDocument/2006/relationships/hyperlink" Target="https://www.daloopa.com/src/19677958" TargetMode="External"/><Relationship Id="rId15800" Type="http://schemas.openxmlformats.org/officeDocument/2006/relationships/hyperlink" Target="https://www.daloopa.com/src/78903289" TargetMode="External"/><Relationship Id="rId13351" Type="http://schemas.openxmlformats.org/officeDocument/2006/relationships/hyperlink" Target="https://www.daloopa.com/src/63184463" TargetMode="External"/><Relationship Id="rId14402" Type="http://schemas.openxmlformats.org/officeDocument/2006/relationships/hyperlink" Target="https://www.daloopa.com/src/45569806" TargetMode="External"/><Relationship Id="rId17972" Type="http://schemas.openxmlformats.org/officeDocument/2006/relationships/hyperlink" Target="https://www.daloopa.com/src/114162332" TargetMode="External"/><Relationship Id="rId3410" Type="http://schemas.openxmlformats.org/officeDocument/2006/relationships/hyperlink" Target="https://www.daloopa.com/src/763994" TargetMode="External"/><Relationship Id="rId6980" Type="http://schemas.openxmlformats.org/officeDocument/2006/relationships/hyperlink" Target="https://www.daloopa.com/src/1096701" TargetMode="External"/><Relationship Id="rId13004" Type="http://schemas.openxmlformats.org/officeDocument/2006/relationships/hyperlink" Target="https://www.daloopa.com/src/38442148" TargetMode="External"/><Relationship Id="rId16574" Type="http://schemas.openxmlformats.org/officeDocument/2006/relationships/hyperlink" Target="https://www.daloopa.com/src/87385967" TargetMode="External"/><Relationship Id="rId17625" Type="http://schemas.openxmlformats.org/officeDocument/2006/relationships/hyperlink" Target="https://www.daloopa.com/src/107916645" TargetMode="External"/><Relationship Id="rId331" Type="http://schemas.openxmlformats.org/officeDocument/2006/relationships/hyperlink" Target="https://www.daloopa.com/document/23463551" TargetMode="External"/><Relationship Id="rId2012" Type="http://schemas.openxmlformats.org/officeDocument/2006/relationships/hyperlink" Target="https://www.daloopa.com/src/795286" TargetMode="External"/><Relationship Id="rId5582" Type="http://schemas.openxmlformats.org/officeDocument/2006/relationships/hyperlink" Target="https://www.daloopa.com/document/23465099" TargetMode="External"/><Relationship Id="rId6633" Type="http://schemas.openxmlformats.org/officeDocument/2006/relationships/hyperlink" Target="https://www.daloopa.com/src/800677" TargetMode="External"/><Relationship Id="rId15176" Type="http://schemas.openxmlformats.org/officeDocument/2006/relationships/hyperlink" Target="https://www.daloopa.com/src/38429307" TargetMode="External"/><Relationship Id="rId16227" Type="http://schemas.openxmlformats.org/officeDocument/2006/relationships/hyperlink" Target="https://www.daloopa.com/src/82321009" TargetMode="External"/><Relationship Id="rId19797" Type="http://schemas.openxmlformats.org/officeDocument/2006/relationships/hyperlink" Target="https://www.daloopa.com/src/155387509" TargetMode="External"/><Relationship Id="rId4184" Type="http://schemas.openxmlformats.org/officeDocument/2006/relationships/hyperlink" Target="https://www.daloopa.com/src/67048897" TargetMode="External"/><Relationship Id="rId5235" Type="http://schemas.openxmlformats.org/officeDocument/2006/relationships/hyperlink" Target="https://www.daloopa.com/src/63130725" TargetMode="External"/><Relationship Id="rId9856" Type="http://schemas.openxmlformats.org/officeDocument/2006/relationships/hyperlink" Target="https://www.daloopa.com/src/46664786" TargetMode="External"/><Relationship Id="rId18399" Type="http://schemas.openxmlformats.org/officeDocument/2006/relationships/hyperlink" Target="https://www.daloopa.com/src/114174377" TargetMode="External"/><Relationship Id="rId8458" Type="http://schemas.openxmlformats.org/officeDocument/2006/relationships/hyperlink" Target="https://www.daloopa.com/src/800290" TargetMode="External"/><Relationship Id="rId9509" Type="http://schemas.openxmlformats.org/officeDocument/2006/relationships/hyperlink" Target="https://www.daloopa.com/src/38383848" TargetMode="External"/><Relationship Id="rId11786" Type="http://schemas.openxmlformats.org/officeDocument/2006/relationships/hyperlink" Target="https://www.daloopa.com/src/1020326" TargetMode="External"/><Relationship Id="rId12837" Type="http://schemas.openxmlformats.org/officeDocument/2006/relationships/hyperlink" Target="https://marketplace.daloopa.com/text-fundamental?id=38439670&amp;value=368&amp;id=38439624&amp;value=535&amp;id=38439582&amp;value=331&amp;id=38439528&amp;value=299&amp;id=38439496&amp;value=283&amp;id=38439460&amp;value=437&amp;id=38439392&amp;value=282&amp;id=38439216&amp;value=179&amp;id=46751632&amp;value=197&amp;id=67090301&amp;value=184&amp;" TargetMode="External"/><Relationship Id="rId1845" Type="http://schemas.openxmlformats.org/officeDocument/2006/relationships/hyperlink" Target="https://www.daloopa.com/src/38171662" TargetMode="External"/><Relationship Id="rId10388" Type="http://schemas.openxmlformats.org/officeDocument/2006/relationships/hyperlink" Target="https://www.daloopa.com/src/58849002" TargetMode="External"/><Relationship Id="rId11439" Type="http://schemas.openxmlformats.org/officeDocument/2006/relationships/hyperlink" Target="https://www.daloopa.com/src/1266726" TargetMode="External"/><Relationship Id="rId15310" Type="http://schemas.openxmlformats.org/officeDocument/2006/relationships/hyperlink" Target="https://marketplace.daloopa.com/text-fundamental?id=38434252&amp;value=-4276&amp;id=38433969&amp;value=-4250&amp;id=38433868&amp;value=-3560&amp;id=38433796&amp;value=-3444&amp;id=38434196&amp;value=-5065&amp;id=38433956&amp;value=-5989&amp;id=38433845&amp;value=-6634&amp;id=38433775&amp;value=-7065&amp;id=38434103&amp;value=-6450&amp;id=38433758&amp;value=-5296&amp;id=38433557&amp;value=-6360&amp;id=38433545&amp;value=-7552&amp;id=38434329&amp;value=-9876&amp;id=38433111&amp;value=-10798&amp;id=38433094&amp;value=-13410&amp;id=38433070&amp;value=-29961&amp;id=38434417&amp;value=-27819&amp;id=38433051&amp;value=-26265&amp;id=38433039&amp;value=-23684&amp;id=38433028&amp;value=-10778&amp;id=38434539&amp;value=-12369&amp;id=38432989&amp;value=-19959&amp;id=38432985&amp;value=-24816&amp;id=38432960&amp;value=-24317&amp;id=38434623&amp;value=-24281&amp;id=38432956&amp;value=-25053&amp;id=38432907&amp;value=-35308&amp;id=38432903&amp;value=-46110&amp;id=38434662&amp;value=-59611&amp;id=38432887&amp;value=-59383&amp;id=38431472&amp;value=-63659&amp;id=38974426&amp;value=-62611&amp;id=46751362&amp;value=-58154&amp;id=53700660&amp;value=-48582&amp;id=58942353&amp;value=-38580&amp;id=63184362&amp;value=-39360&amp;id=67090510&amp;value=-37601&amp;" TargetMode="External"/><Relationship Id="rId18880" Type="http://schemas.openxmlformats.org/officeDocument/2006/relationships/hyperlink" Target="https://www.daloopa.com/src/125349396" TargetMode="External"/><Relationship Id="rId19931" Type="http://schemas.openxmlformats.org/officeDocument/2006/relationships/hyperlink" Target="https://www.daloopa.com/src/155385164" TargetMode="External"/><Relationship Id="rId11920" Type="http://schemas.openxmlformats.org/officeDocument/2006/relationships/hyperlink" Target="https://www.daloopa.com/src/19679069" TargetMode="External"/><Relationship Id="rId17482" Type="http://schemas.openxmlformats.org/officeDocument/2006/relationships/hyperlink" Target="https://www.daloopa.com/src/107876089" TargetMode="External"/><Relationship Id="rId18533" Type="http://schemas.openxmlformats.org/officeDocument/2006/relationships/hyperlink" Target="https://www.daloopa.com/src/114162386" TargetMode="External"/><Relationship Id="rId5092" Type="http://schemas.openxmlformats.org/officeDocument/2006/relationships/hyperlink" Target="https://www.daloopa.com/src/815380" TargetMode="External"/><Relationship Id="rId6490" Type="http://schemas.openxmlformats.org/officeDocument/2006/relationships/hyperlink" Target="https://www.daloopa.com/src/63129633" TargetMode="External"/><Relationship Id="rId7541" Type="http://schemas.openxmlformats.org/officeDocument/2006/relationships/hyperlink" Target="https://www.daloopa.com/src/751580" TargetMode="External"/><Relationship Id="rId10522" Type="http://schemas.openxmlformats.org/officeDocument/2006/relationships/hyperlink" Target="https://www.daloopa.com/src/38432139" TargetMode="External"/><Relationship Id="rId16084" Type="http://schemas.openxmlformats.org/officeDocument/2006/relationships/hyperlink" Target="https://www.daloopa.com/src/82321903" TargetMode="External"/><Relationship Id="rId17135" Type="http://schemas.openxmlformats.org/officeDocument/2006/relationships/hyperlink" Target="https://www.daloopa.com/src/102620719" TargetMode="External"/><Relationship Id="rId6143" Type="http://schemas.openxmlformats.org/officeDocument/2006/relationships/hyperlink" Target="https://www.daloopa.com/src/801154" TargetMode="External"/><Relationship Id="rId12694" Type="http://schemas.openxmlformats.org/officeDocument/2006/relationships/hyperlink" Target="https://www.daloopa.com/src/19766386" TargetMode="External"/><Relationship Id="rId13745" Type="http://schemas.openxmlformats.org/officeDocument/2006/relationships/hyperlink" Target="https://www.daloopa.com/src/65313742" TargetMode="External"/><Relationship Id="rId2753" Type="http://schemas.openxmlformats.org/officeDocument/2006/relationships/hyperlink" Target="https://www.daloopa.com/src/767230" TargetMode="External"/><Relationship Id="rId3804" Type="http://schemas.openxmlformats.org/officeDocument/2006/relationships/hyperlink" Target="https://www.daloopa.com/src/768055" TargetMode="External"/><Relationship Id="rId9366" Type="http://schemas.openxmlformats.org/officeDocument/2006/relationships/hyperlink" Target="https://www.daloopa.com/src/38162533" TargetMode="External"/><Relationship Id="rId11296" Type="http://schemas.openxmlformats.org/officeDocument/2006/relationships/hyperlink" Target="https://www.daloopa.com/src/67048228" TargetMode="External"/><Relationship Id="rId12347" Type="http://schemas.openxmlformats.org/officeDocument/2006/relationships/hyperlink" Target="https://www.daloopa.com/src/19677843" TargetMode="External"/><Relationship Id="rId725" Type="http://schemas.openxmlformats.org/officeDocument/2006/relationships/hyperlink" Target="https://www.daloopa.com/src/38384778" TargetMode="External"/><Relationship Id="rId1355" Type="http://schemas.openxmlformats.org/officeDocument/2006/relationships/hyperlink" Target="https://www.daloopa.com/src/761447" TargetMode="External"/><Relationship Id="rId2406" Type="http://schemas.openxmlformats.org/officeDocument/2006/relationships/hyperlink" Target="https://www.daloopa.com/src/38384557" TargetMode="External"/><Relationship Id="rId9019" Type="http://schemas.openxmlformats.org/officeDocument/2006/relationships/hyperlink" Target="https://www.daloopa.com/document/23463551" TargetMode="External"/><Relationship Id="rId16968" Type="http://schemas.openxmlformats.org/officeDocument/2006/relationships/hyperlink" Target="https://www.daloopa.com/src/95060406" TargetMode="External"/><Relationship Id="rId1008" Type="http://schemas.openxmlformats.org/officeDocument/2006/relationships/hyperlink" Target="https://www.daloopa.com/src/63184241" TargetMode="External"/><Relationship Id="rId4578" Type="http://schemas.openxmlformats.org/officeDocument/2006/relationships/hyperlink" Target="https://www.daloopa.com/src/810869" TargetMode="External"/><Relationship Id="rId5976" Type="http://schemas.openxmlformats.org/officeDocument/2006/relationships/hyperlink" Target="https://www.daloopa.com/src/38156977" TargetMode="External"/><Relationship Id="rId18043" Type="http://schemas.openxmlformats.org/officeDocument/2006/relationships/hyperlink" Target="https://www.daloopa.com/src/114267505" TargetMode="External"/><Relationship Id="rId18390" Type="http://schemas.openxmlformats.org/officeDocument/2006/relationships/hyperlink" Target="https://www.daloopa.com/src/87423654" TargetMode="External"/><Relationship Id="rId19441" Type="http://schemas.openxmlformats.org/officeDocument/2006/relationships/hyperlink" Target="https://www.daloopa.com/src/145291428" TargetMode="External"/><Relationship Id="rId61" Type="http://schemas.openxmlformats.org/officeDocument/2006/relationships/hyperlink" Target="https://www.daloopa.com/document/206955" TargetMode="External"/><Relationship Id="rId5629" Type="http://schemas.openxmlformats.org/officeDocument/2006/relationships/hyperlink" Target="https://www.daloopa.com/src/67087990" TargetMode="External"/><Relationship Id="rId7051" Type="http://schemas.openxmlformats.org/officeDocument/2006/relationships/hyperlink" Target="https://www.daloopa.com/src/65388659" TargetMode="External"/><Relationship Id="rId8102" Type="http://schemas.openxmlformats.org/officeDocument/2006/relationships/hyperlink" Target="https://www.daloopa.com/src/800169" TargetMode="External"/><Relationship Id="rId9500" Type="http://schemas.openxmlformats.org/officeDocument/2006/relationships/hyperlink" Target="https://www.daloopa.com/src/748239" TargetMode="External"/><Relationship Id="rId11430" Type="http://schemas.openxmlformats.org/officeDocument/2006/relationships/hyperlink" Target="https://www.daloopa.com/src/815010" TargetMode="External"/><Relationship Id="rId10032" Type="http://schemas.openxmlformats.org/officeDocument/2006/relationships/hyperlink" Target="https://www.daloopa.com/src/748883" TargetMode="External"/><Relationship Id="rId14653" Type="http://schemas.openxmlformats.org/officeDocument/2006/relationships/hyperlink" Target="https://www.daloopa.com/src/38422648" TargetMode="External"/><Relationship Id="rId15704" Type="http://schemas.openxmlformats.org/officeDocument/2006/relationships/hyperlink" Target="https://www.daloopa.com/src/72288277" TargetMode="External"/><Relationship Id="rId3661" Type="http://schemas.openxmlformats.org/officeDocument/2006/relationships/hyperlink" Target="https://www.daloopa.com/src/762886" TargetMode="External"/><Relationship Id="rId4712" Type="http://schemas.openxmlformats.org/officeDocument/2006/relationships/hyperlink" Target="https://www.daloopa.com/src/766230" TargetMode="External"/><Relationship Id="rId13255" Type="http://schemas.openxmlformats.org/officeDocument/2006/relationships/hyperlink" Target="https://www.daloopa.com/src/38276520" TargetMode="External"/><Relationship Id="rId14306" Type="http://schemas.openxmlformats.org/officeDocument/2006/relationships/hyperlink" Target="https://www.daloopa.com/src/19604838" TargetMode="External"/><Relationship Id="rId17876" Type="http://schemas.openxmlformats.org/officeDocument/2006/relationships/hyperlink" Target="https://www.daloopa.com/src/114157303" TargetMode="External"/><Relationship Id="rId582" Type="http://schemas.openxmlformats.org/officeDocument/2006/relationships/hyperlink" Target="https://www.daloopa.com/src/67047604" TargetMode="External"/><Relationship Id="rId2263" Type="http://schemas.openxmlformats.org/officeDocument/2006/relationships/hyperlink" Target="https://www.daloopa.com/src/67090612" TargetMode="External"/><Relationship Id="rId3314" Type="http://schemas.openxmlformats.org/officeDocument/2006/relationships/hyperlink" Target="https://www.daloopa.com/src/762499" TargetMode="External"/><Relationship Id="rId6884" Type="http://schemas.openxmlformats.org/officeDocument/2006/relationships/hyperlink" Target="https://www.daloopa.com/src/801360" TargetMode="External"/><Relationship Id="rId7935" Type="http://schemas.openxmlformats.org/officeDocument/2006/relationships/hyperlink" Target="https://www.daloopa.com/src/752344" TargetMode="External"/><Relationship Id="rId16478" Type="http://schemas.openxmlformats.org/officeDocument/2006/relationships/hyperlink" Target="https://www.daloopa.com/src/87387681" TargetMode="External"/><Relationship Id="rId17529" Type="http://schemas.openxmlformats.org/officeDocument/2006/relationships/hyperlink" Target="https://www.daloopa.com/src/107869569" TargetMode="External"/><Relationship Id="rId18927" Type="http://schemas.openxmlformats.org/officeDocument/2006/relationships/hyperlink" Target="https://www.daloopa.com/src/125351292" TargetMode="External"/><Relationship Id="rId235" Type="http://schemas.openxmlformats.org/officeDocument/2006/relationships/hyperlink" Target="https://www.daloopa.com/src/1340485" TargetMode="External"/><Relationship Id="rId5486" Type="http://schemas.openxmlformats.org/officeDocument/2006/relationships/hyperlink" Target="https://www.daloopa.com/src/1033214" TargetMode="External"/><Relationship Id="rId6537" Type="http://schemas.openxmlformats.org/officeDocument/2006/relationships/hyperlink" Target="https://www.daloopa.com/src/32451016" TargetMode="External"/><Relationship Id="rId10916" Type="http://schemas.openxmlformats.org/officeDocument/2006/relationships/hyperlink" Target="https://www.daloopa.com/src/751083" TargetMode="External"/><Relationship Id="rId4088" Type="http://schemas.openxmlformats.org/officeDocument/2006/relationships/hyperlink" Target="https://www.daloopa.com/src/763096" TargetMode="External"/><Relationship Id="rId5139" Type="http://schemas.openxmlformats.org/officeDocument/2006/relationships/hyperlink" Target="https://www.daloopa.com/src/815306" TargetMode="External"/><Relationship Id="rId9010" Type="http://schemas.openxmlformats.org/officeDocument/2006/relationships/hyperlink" Target="https://www.daloopa.com/src/38162168" TargetMode="External"/><Relationship Id="rId15561" Type="http://schemas.openxmlformats.org/officeDocument/2006/relationships/hyperlink" Target="https://www.daloopa.com/src/72220209" TargetMode="External"/><Relationship Id="rId16612" Type="http://schemas.openxmlformats.org/officeDocument/2006/relationships/hyperlink" Target="https://www.daloopa.com/src/87386209" TargetMode="External"/><Relationship Id="rId1749" Type="http://schemas.openxmlformats.org/officeDocument/2006/relationships/hyperlink" Target="https://www.daloopa.com/src/795249" TargetMode="External"/><Relationship Id="rId3171" Type="http://schemas.openxmlformats.org/officeDocument/2006/relationships/hyperlink" Target="https://www.daloopa.com/src/774133" TargetMode="External"/><Relationship Id="rId5620" Type="http://schemas.openxmlformats.org/officeDocument/2006/relationships/hyperlink" Target="https://www.daloopa.com/src/1033692" TargetMode="External"/><Relationship Id="rId14163" Type="http://schemas.openxmlformats.org/officeDocument/2006/relationships/hyperlink" Target="https://www.daloopa.com/src/63129992" TargetMode="External"/><Relationship Id="rId15214" Type="http://schemas.openxmlformats.org/officeDocument/2006/relationships/hyperlink" Target="https://www.daloopa.com/src/38429421" TargetMode="External"/><Relationship Id="rId18784" Type="http://schemas.openxmlformats.org/officeDocument/2006/relationships/hyperlink" Target="https://www.daloopa.com/src/125346284" TargetMode="External"/><Relationship Id="rId19835" Type="http://schemas.openxmlformats.org/officeDocument/2006/relationships/hyperlink" Target="https://www.daloopa.com/src/155380744" TargetMode="External"/><Relationship Id="rId4222" Type="http://schemas.openxmlformats.org/officeDocument/2006/relationships/hyperlink" Target="https://www.daloopa.com/src/46661999" TargetMode="External"/><Relationship Id="rId7792" Type="http://schemas.openxmlformats.org/officeDocument/2006/relationships/hyperlink" Target="https://www.daloopa.com/src/799813" TargetMode="External"/><Relationship Id="rId8843" Type="http://schemas.openxmlformats.org/officeDocument/2006/relationships/hyperlink" Target="https://www.daloopa.com/src/38161963" TargetMode="External"/><Relationship Id="rId10773" Type="http://schemas.openxmlformats.org/officeDocument/2006/relationships/hyperlink" Target="https://www.daloopa.com/src/38432885" TargetMode="External"/><Relationship Id="rId11824" Type="http://schemas.openxmlformats.org/officeDocument/2006/relationships/hyperlink" Target="https://www.daloopa.com/document/23227048" TargetMode="External"/><Relationship Id="rId17386" Type="http://schemas.openxmlformats.org/officeDocument/2006/relationships/hyperlink" Target="https://www.daloopa.com/src/102619367" TargetMode="External"/><Relationship Id="rId18437" Type="http://schemas.openxmlformats.org/officeDocument/2006/relationships/hyperlink" Target="https://www.daloopa.com/src/114174341" TargetMode="External"/><Relationship Id="rId6394" Type="http://schemas.openxmlformats.org/officeDocument/2006/relationships/hyperlink" Target="https://www.daloopa.com/src/38155769" TargetMode="External"/><Relationship Id="rId7445" Type="http://schemas.openxmlformats.org/officeDocument/2006/relationships/hyperlink" Target="https://www.daloopa.com/src/749241" TargetMode="External"/><Relationship Id="rId10426" Type="http://schemas.openxmlformats.org/officeDocument/2006/relationships/hyperlink" Target="https://www.daloopa.com/src/38430999" TargetMode="External"/><Relationship Id="rId17039" Type="http://schemas.openxmlformats.org/officeDocument/2006/relationships/hyperlink" Target="https://www.daloopa.com/src/95190776" TargetMode="External"/><Relationship Id="rId6047" Type="http://schemas.openxmlformats.org/officeDocument/2006/relationships/hyperlink" Target="https://www.daloopa.com/src/801002" TargetMode="External"/><Relationship Id="rId13996" Type="http://schemas.openxmlformats.org/officeDocument/2006/relationships/hyperlink" Target="https://www.daloopa.com/src/20996223" TargetMode="External"/><Relationship Id="rId976" Type="http://schemas.openxmlformats.org/officeDocument/2006/relationships/hyperlink" Target="https://www.daloopa.com/src/45569610" TargetMode="External"/><Relationship Id="rId2657" Type="http://schemas.openxmlformats.org/officeDocument/2006/relationships/hyperlink" Target="https://www.daloopa.com/src/768017" TargetMode="External"/><Relationship Id="rId12598" Type="http://schemas.openxmlformats.org/officeDocument/2006/relationships/hyperlink" Target="https://www.daloopa.com/src/19695506" TargetMode="External"/><Relationship Id="rId13649" Type="http://schemas.openxmlformats.org/officeDocument/2006/relationships/hyperlink" Target="https://www.daloopa.com/src/65313363" TargetMode="External"/><Relationship Id="rId15071" Type="http://schemas.openxmlformats.org/officeDocument/2006/relationships/hyperlink" Target="https://www.daloopa.com/src/38423047" TargetMode="External"/><Relationship Id="rId17520" Type="http://schemas.openxmlformats.org/officeDocument/2006/relationships/hyperlink" Target="https://www.daloopa.com/src/107862630" TargetMode="External"/><Relationship Id="rId629" Type="http://schemas.openxmlformats.org/officeDocument/2006/relationships/hyperlink" Target="https://www.daloopa.com/src/763137" TargetMode="External"/><Relationship Id="rId1259" Type="http://schemas.openxmlformats.org/officeDocument/2006/relationships/hyperlink" Target="https://www.daloopa.com/src/38168509" TargetMode="External"/><Relationship Id="rId3708" Type="http://schemas.openxmlformats.org/officeDocument/2006/relationships/hyperlink" Target="https://www.daloopa.com/src/20995298" TargetMode="External"/><Relationship Id="rId5130" Type="http://schemas.openxmlformats.org/officeDocument/2006/relationships/hyperlink" Target="https://www.daloopa.com/src/815441" TargetMode="External"/><Relationship Id="rId16122" Type="http://schemas.openxmlformats.org/officeDocument/2006/relationships/hyperlink" Target="https://www.daloopa.com/src/82323226" TargetMode="External"/><Relationship Id="rId19692" Type="http://schemas.openxmlformats.org/officeDocument/2006/relationships/hyperlink" Target="https://www.daloopa.com/src/155380731" TargetMode="External"/><Relationship Id="rId9751" Type="http://schemas.openxmlformats.org/officeDocument/2006/relationships/hyperlink" Target="https://www.daloopa.com/src/63129237" TargetMode="External"/><Relationship Id="rId11681" Type="http://schemas.openxmlformats.org/officeDocument/2006/relationships/hyperlink" Target="https://www.daloopa.com/src/815134" TargetMode="External"/><Relationship Id="rId12732" Type="http://schemas.openxmlformats.org/officeDocument/2006/relationships/hyperlink" Target="https://www.daloopa.com/src/38439622" TargetMode="External"/><Relationship Id="rId18294" Type="http://schemas.openxmlformats.org/officeDocument/2006/relationships/hyperlink" Target="https://www.daloopa.com/src/87423670" TargetMode="External"/><Relationship Id="rId19345" Type="http://schemas.openxmlformats.org/officeDocument/2006/relationships/hyperlink" Target="https://www.daloopa.com/src/145290512" TargetMode="External"/><Relationship Id="rId1740" Type="http://schemas.openxmlformats.org/officeDocument/2006/relationships/hyperlink" Target="https://www.daloopa.com/src/46664902" TargetMode="External"/><Relationship Id="rId8353" Type="http://schemas.openxmlformats.org/officeDocument/2006/relationships/hyperlink" Target="https://www.daloopa.com/src/800317" TargetMode="External"/><Relationship Id="rId9404" Type="http://schemas.openxmlformats.org/officeDocument/2006/relationships/hyperlink" Target="https://www.daloopa.com/src/20995933" TargetMode="External"/><Relationship Id="rId10283" Type="http://schemas.openxmlformats.org/officeDocument/2006/relationships/hyperlink" Target="https://www.daloopa.com/src/67086438" TargetMode="External"/><Relationship Id="rId11334" Type="http://schemas.openxmlformats.org/officeDocument/2006/relationships/hyperlink" Target="https://www.daloopa.com/document/23463551" TargetMode="External"/><Relationship Id="rId15955" Type="http://schemas.openxmlformats.org/officeDocument/2006/relationships/hyperlink" Target="https://www.daloopa.com/src/78962762" TargetMode="External"/><Relationship Id="rId4963" Type="http://schemas.openxmlformats.org/officeDocument/2006/relationships/hyperlink" Target="https://www.daloopa.com/src/815437" TargetMode="External"/><Relationship Id="rId8006" Type="http://schemas.openxmlformats.org/officeDocument/2006/relationships/hyperlink" Target="https://www.daloopa.com/src/32451082" TargetMode="External"/><Relationship Id="rId14557" Type="http://schemas.openxmlformats.org/officeDocument/2006/relationships/hyperlink" Target="https://www.daloopa.com/src/38422505" TargetMode="External"/><Relationship Id="rId15608" Type="http://schemas.openxmlformats.org/officeDocument/2006/relationships/hyperlink" Target="https://www.daloopa.com/src/72223025" TargetMode="External"/><Relationship Id="rId3565" Type="http://schemas.openxmlformats.org/officeDocument/2006/relationships/hyperlink" Target="https://www.daloopa.com/src/46661724" TargetMode="External"/><Relationship Id="rId4616" Type="http://schemas.openxmlformats.org/officeDocument/2006/relationships/hyperlink" Target="https://www.daloopa.com/src/763392" TargetMode="External"/><Relationship Id="rId13159" Type="http://schemas.openxmlformats.org/officeDocument/2006/relationships/hyperlink" Target="https://www.daloopa.com/src/53700669" TargetMode="External"/><Relationship Id="rId17030" Type="http://schemas.openxmlformats.org/officeDocument/2006/relationships/hyperlink" Target="https://www.daloopa.com/src/95057571" TargetMode="External"/><Relationship Id="rId486" Type="http://schemas.openxmlformats.org/officeDocument/2006/relationships/hyperlink" Target="https://www.daloopa.com/src/762473" TargetMode="External"/><Relationship Id="rId2167" Type="http://schemas.openxmlformats.org/officeDocument/2006/relationships/hyperlink" Target="https://www.daloopa.com/document/23465099" TargetMode="External"/><Relationship Id="rId3218" Type="http://schemas.openxmlformats.org/officeDocument/2006/relationships/hyperlink" Target="https://www.daloopa.com/src/45569732" TargetMode="External"/><Relationship Id="rId6788" Type="http://schemas.openxmlformats.org/officeDocument/2006/relationships/hyperlink" Target="https://www.daloopa.com/src/2623685" TargetMode="External"/><Relationship Id="rId20028" Type="http://schemas.openxmlformats.org/officeDocument/2006/relationships/hyperlink" Target="https://www.daloopa.com/src/155400252" TargetMode="External"/><Relationship Id="rId139" Type="http://schemas.openxmlformats.org/officeDocument/2006/relationships/hyperlink" Target="https://www.daloopa.com/src/802845" TargetMode="External"/><Relationship Id="rId7839" Type="http://schemas.openxmlformats.org/officeDocument/2006/relationships/hyperlink" Target="https://www.daloopa.com/src/802786" TargetMode="External"/><Relationship Id="rId9261" Type="http://schemas.openxmlformats.org/officeDocument/2006/relationships/hyperlink" Target="https://www.daloopa.com/src/750420" TargetMode="External"/><Relationship Id="rId13640" Type="http://schemas.openxmlformats.org/officeDocument/2006/relationships/hyperlink" Target="https://www.daloopa.com/document/23465099" TargetMode="External"/><Relationship Id="rId11191" Type="http://schemas.openxmlformats.org/officeDocument/2006/relationships/hyperlink" Target="https://www.daloopa.com/src/815071" TargetMode="External"/><Relationship Id="rId12242" Type="http://schemas.openxmlformats.org/officeDocument/2006/relationships/hyperlink" Target="https://www.daloopa.com/src/19675280" TargetMode="External"/><Relationship Id="rId16863" Type="http://schemas.openxmlformats.org/officeDocument/2006/relationships/hyperlink" Target="https://www.daloopa.com/src/95069176" TargetMode="External"/><Relationship Id="rId17914" Type="http://schemas.openxmlformats.org/officeDocument/2006/relationships/hyperlink" Target="https://www.daloopa.com/src/114145989" TargetMode="External"/><Relationship Id="rId620" Type="http://schemas.openxmlformats.org/officeDocument/2006/relationships/hyperlink" Target="https://marketplace.daloopa.com/text-fundamental?id=38207960&amp;value=1300&amp;id=38207930&amp;value=1431&amp;id=38207838&amp;value=1532&amp;id=38207776&amp;value=2130&amp;id=45569577&amp;value=6393&amp;id=763963&amp;value=1939&amp;id=763740&amp;value=2165&amp;id=763406&amp;value=2441&amp;id=763137&amp;value=3177&amp;id=45569578&amp;value=9722&amp;id=762945&amp;value=3102&amp;id=762603&amp;value=3408&amp;id=762477&amp;value=3698&amp;id=762293&amp;value=3959&amp;id=45569579&amp;value=14167&amp;id=762281&amp;value=4342&amp;id=761737&amp;value=4676&amp;id=1340455&amp;value=4957&amp;id=2623635&amp;value=5235&amp;id=45569580&amp;value=19210&amp;id=4744580&amp;value=5556&amp;id=7982389&amp;value=6018&amp;id=10334474&amp;value=6572&amp;id=14718991&amp;value=7061&amp;id=45569581&amp;value=25207&amp;id=20995373&amp;value=7580&amp;id=32451363&amp;value=7917&amp;id=38384769&amp;value=8148&amp;id=46661850&amp;value=8123&amp;id=46664275&amp;value=31768&amp;id=53638500&amp;value=8410&amp;id=58838242&amp;value=8716&amp;id=63130927&amp;value=8903&amp;id=67047609&amp;value=9189&amp;id=67054485&amp;value=35218&amp;" TargetMode="External"/><Relationship Id="rId1250" Type="http://schemas.openxmlformats.org/officeDocument/2006/relationships/hyperlink" Target="https://www.daloopa.com/src/58838013" TargetMode="External"/><Relationship Id="rId2301" Type="http://schemas.openxmlformats.org/officeDocument/2006/relationships/hyperlink" Target="https://www.daloopa.com/src/761350" TargetMode="External"/><Relationship Id="rId5871" Type="http://schemas.openxmlformats.org/officeDocument/2006/relationships/hyperlink" Target="https://www.daloopa.com/src/38157481" TargetMode="External"/><Relationship Id="rId6922" Type="http://schemas.openxmlformats.org/officeDocument/2006/relationships/hyperlink" Target="https://www.daloopa.com/src/801389" TargetMode="External"/><Relationship Id="rId15465" Type="http://schemas.openxmlformats.org/officeDocument/2006/relationships/hyperlink" Target="https://www.daloopa.com/src/72222953" TargetMode="External"/><Relationship Id="rId16516" Type="http://schemas.openxmlformats.org/officeDocument/2006/relationships/hyperlink" Target="https://www.daloopa.com/src/87384548" TargetMode="External"/><Relationship Id="rId4473" Type="http://schemas.openxmlformats.org/officeDocument/2006/relationships/hyperlink" Target="https://www.daloopa.com/src/763713" TargetMode="External"/><Relationship Id="rId5524" Type="http://schemas.openxmlformats.org/officeDocument/2006/relationships/hyperlink" Target="https://www.daloopa.com/src/67087852" TargetMode="External"/><Relationship Id="rId14067" Type="http://schemas.openxmlformats.org/officeDocument/2006/relationships/hyperlink" Target="https://www.daloopa.com/document/8636754" TargetMode="External"/><Relationship Id="rId15118" Type="http://schemas.openxmlformats.org/officeDocument/2006/relationships/hyperlink" Target="https://www.daloopa.com/src/38422904" TargetMode="External"/><Relationship Id="rId18688" Type="http://schemas.openxmlformats.org/officeDocument/2006/relationships/hyperlink" Target="https://www.daloopa.com/src/125247756" TargetMode="External"/><Relationship Id="rId19739" Type="http://schemas.openxmlformats.org/officeDocument/2006/relationships/hyperlink" Target="https://www.daloopa.com/src/155380308" TargetMode="External"/><Relationship Id="rId3075" Type="http://schemas.openxmlformats.org/officeDocument/2006/relationships/hyperlink" Target="https://www.daloopa.com/src/768155" TargetMode="External"/><Relationship Id="rId4126" Type="http://schemas.openxmlformats.org/officeDocument/2006/relationships/hyperlink" Target="https://www.daloopa.com/src/762920" TargetMode="External"/><Relationship Id="rId7696" Type="http://schemas.openxmlformats.org/officeDocument/2006/relationships/hyperlink" Target="https://www.daloopa.com/src/1340476" TargetMode="External"/><Relationship Id="rId8747" Type="http://schemas.openxmlformats.org/officeDocument/2006/relationships/hyperlink" Target="https://www.daloopa.com/document/23463551" TargetMode="External"/><Relationship Id="rId6298" Type="http://schemas.openxmlformats.org/officeDocument/2006/relationships/hyperlink" Target="https://www.daloopa.com/src/801176" TargetMode="External"/><Relationship Id="rId7349" Type="http://schemas.openxmlformats.org/officeDocument/2006/relationships/hyperlink" Target="https://marketplace.daloopa.com/text-fundamental?id=66602852&amp;value=1.0&amp;id=19616568&amp;value=4&amp;id=19616398&amp;value=2.5&amp;id=65449123&amp;value=4&amp;id=19616184&amp;value=11.5&amp;id=21060694&amp;value=2&amp;id=32487464&amp;value=1.5&amp;" TargetMode="External"/><Relationship Id="rId10677" Type="http://schemas.openxmlformats.org/officeDocument/2006/relationships/hyperlink" Target="https://www.daloopa.com/src/38432880" TargetMode="External"/><Relationship Id="rId11728" Type="http://schemas.openxmlformats.org/officeDocument/2006/relationships/hyperlink" Target="https://www.daloopa.com/src/1033835" TargetMode="External"/><Relationship Id="rId13150" Type="http://schemas.openxmlformats.org/officeDocument/2006/relationships/hyperlink" Target="https://www.daloopa.com/src/38436170" TargetMode="External"/><Relationship Id="rId14201" Type="http://schemas.openxmlformats.org/officeDocument/2006/relationships/hyperlink" Target="https://www.daloopa.com/src/19605042" TargetMode="External"/><Relationship Id="rId17771" Type="http://schemas.openxmlformats.org/officeDocument/2006/relationships/hyperlink" Target="https://www.daloopa.com/src/114267503" TargetMode="External"/><Relationship Id="rId18822" Type="http://schemas.openxmlformats.org/officeDocument/2006/relationships/hyperlink" Target="https://www.daloopa.com/src/125271249" TargetMode="External"/><Relationship Id="rId130" Type="http://schemas.openxmlformats.org/officeDocument/2006/relationships/hyperlink" Target="https://www.daloopa.com/src/802874" TargetMode="External"/><Relationship Id="rId3959" Type="http://schemas.openxmlformats.org/officeDocument/2006/relationships/hyperlink" Target="https://www.daloopa.com/src/766121" TargetMode="External"/><Relationship Id="rId5381" Type="http://schemas.openxmlformats.org/officeDocument/2006/relationships/hyperlink" Target="https://www.daloopa.com/src/63130721" TargetMode="External"/><Relationship Id="rId7830" Type="http://schemas.openxmlformats.org/officeDocument/2006/relationships/hyperlink" Target="https://www.daloopa.com/src/800064" TargetMode="External"/><Relationship Id="rId10811" Type="http://schemas.openxmlformats.org/officeDocument/2006/relationships/hyperlink" Target="https://www.daloopa.com/src/4744495" TargetMode="External"/><Relationship Id="rId16373" Type="http://schemas.openxmlformats.org/officeDocument/2006/relationships/hyperlink" Target="https://www.daloopa.com/src/87386720" TargetMode="External"/><Relationship Id="rId17424" Type="http://schemas.openxmlformats.org/officeDocument/2006/relationships/hyperlink" Target="https://www.daloopa.com/src/102566825" TargetMode="External"/><Relationship Id="rId5034" Type="http://schemas.openxmlformats.org/officeDocument/2006/relationships/hyperlink" Target="https://www.daloopa.com/src/815645" TargetMode="External"/><Relationship Id="rId6432" Type="http://schemas.openxmlformats.org/officeDocument/2006/relationships/hyperlink" Target="https://www.daloopa.com/src/14718909" TargetMode="External"/><Relationship Id="rId12983" Type="http://schemas.openxmlformats.org/officeDocument/2006/relationships/hyperlink" Target="https://www.daloopa.com/document/23465099" TargetMode="External"/><Relationship Id="rId16026" Type="http://schemas.openxmlformats.org/officeDocument/2006/relationships/hyperlink" Target="https://www.daloopa.com/src/78903846" TargetMode="External"/><Relationship Id="rId19596" Type="http://schemas.openxmlformats.org/officeDocument/2006/relationships/hyperlink" Target="https://www.daloopa.com/src/145409620" TargetMode="External"/><Relationship Id="rId1991" Type="http://schemas.openxmlformats.org/officeDocument/2006/relationships/hyperlink" Target="https://www.daloopa.com/src/32451446" TargetMode="External"/><Relationship Id="rId9655" Type="http://schemas.openxmlformats.org/officeDocument/2006/relationships/hyperlink" Target="https://www.daloopa.com/src/14719124" TargetMode="External"/><Relationship Id="rId11585" Type="http://schemas.openxmlformats.org/officeDocument/2006/relationships/hyperlink" Target="https://www.daloopa.com/src/815032" TargetMode="External"/><Relationship Id="rId12636" Type="http://schemas.openxmlformats.org/officeDocument/2006/relationships/hyperlink" Target="https://www.daloopa.com/src/19765837" TargetMode="External"/><Relationship Id="rId18198" Type="http://schemas.openxmlformats.org/officeDocument/2006/relationships/hyperlink" Target="https://www.daloopa.com/src/87393596" TargetMode="External"/><Relationship Id="rId19249" Type="http://schemas.openxmlformats.org/officeDocument/2006/relationships/hyperlink" Target="https://www.daloopa.com/src/136843135" TargetMode="External"/><Relationship Id="rId1644" Type="http://schemas.openxmlformats.org/officeDocument/2006/relationships/hyperlink" Target="https://www.daloopa.com/src/795257" TargetMode="External"/><Relationship Id="rId8257" Type="http://schemas.openxmlformats.org/officeDocument/2006/relationships/hyperlink" Target="https://www.daloopa.com/src/800490" TargetMode="External"/><Relationship Id="rId9308" Type="http://schemas.openxmlformats.org/officeDocument/2006/relationships/hyperlink" Target="https://www.daloopa.com/src/752085" TargetMode="External"/><Relationship Id="rId10187" Type="http://schemas.openxmlformats.org/officeDocument/2006/relationships/hyperlink" Target="https://www.daloopa.com/src/749118" TargetMode="External"/><Relationship Id="rId11238" Type="http://schemas.openxmlformats.org/officeDocument/2006/relationships/hyperlink" Target="https://www.daloopa.com/src/815005" TargetMode="External"/><Relationship Id="rId4867" Type="http://schemas.openxmlformats.org/officeDocument/2006/relationships/hyperlink" Target="https://www.daloopa.com/src/815600" TargetMode="External"/><Relationship Id="rId15859" Type="http://schemas.openxmlformats.org/officeDocument/2006/relationships/hyperlink" Target="https://www.daloopa.com/src/78899320" TargetMode="External"/><Relationship Id="rId17281" Type="http://schemas.openxmlformats.org/officeDocument/2006/relationships/hyperlink" Target="https://www.daloopa.com/src/102525786" TargetMode="External"/><Relationship Id="rId18332" Type="http://schemas.openxmlformats.org/officeDocument/2006/relationships/hyperlink" Target="https://www.daloopa.com/src/87393455" TargetMode="External"/><Relationship Id="rId19730" Type="http://schemas.openxmlformats.org/officeDocument/2006/relationships/hyperlink" Target="https://www.daloopa.com/src/155385154" TargetMode="External"/><Relationship Id="rId3469" Type="http://schemas.openxmlformats.org/officeDocument/2006/relationships/hyperlink" Target="https://www.daloopa.com/src/32451301" TargetMode="External"/><Relationship Id="rId5918" Type="http://schemas.openxmlformats.org/officeDocument/2006/relationships/hyperlink" Target="https://www.daloopa.com/src/58837652" TargetMode="External"/><Relationship Id="rId7340" Type="http://schemas.openxmlformats.org/officeDocument/2006/relationships/hyperlink" Target="https://www.daloopa.com/src/19667259" TargetMode="External"/><Relationship Id="rId10321" Type="http://schemas.openxmlformats.org/officeDocument/2006/relationships/hyperlink" Target="https://www.daloopa.com/src/38432141" TargetMode="External"/><Relationship Id="rId13891" Type="http://schemas.openxmlformats.org/officeDocument/2006/relationships/hyperlink" Target="https://www.daloopa.com/document/23465099" TargetMode="External"/><Relationship Id="rId14942" Type="http://schemas.openxmlformats.org/officeDocument/2006/relationships/hyperlink" Target="https://www.daloopa.com/src/38422836" TargetMode="External"/><Relationship Id="rId3950" Type="http://schemas.openxmlformats.org/officeDocument/2006/relationships/hyperlink" Target="https://www.daloopa.com/src/810528" TargetMode="External"/><Relationship Id="rId9165" Type="http://schemas.openxmlformats.org/officeDocument/2006/relationships/hyperlink" Target="https://www.daloopa.com/src/748596" TargetMode="External"/><Relationship Id="rId12493" Type="http://schemas.openxmlformats.org/officeDocument/2006/relationships/hyperlink" Target="https://www.daloopa.com/src/67089472" TargetMode="External"/><Relationship Id="rId13544" Type="http://schemas.openxmlformats.org/officeDocument/2006/relationships/hyperlink" Target="https://www.daloopa.com/src/65313018" TargetMode="External"/><Relationship Id="rId871" Type="http://schemas.openxmlformats.org/officeDocument/2006/relationships/hyperlink" Target="https://www.daloopa.com/src/18436779" TargetMode="External"/><Relationship Id="rId2552" Type="http://schemas.openxmlformats.org/officeDocument/2006/relationships/hyperlink" Target="https://www.daloopa.com/src/20177069" TargetMode="External"/><Relationship Id="rId3603" Type="http://schemas.openxmlformats.org/officeDocument/2006/relationships/hyperlink" Target="https://www.daloopa.com/src/768359" TargetMode="External"/><Relationship Id="rId11095" Type="http://schemas.openxmlformats.org/officeDocument/2006/relationships/hyperlink" Target="https://www.daloopa.com/src/749991" TargetMode="External"/><Relationship Id="rId12146" Type="http://schemas.openxmlformats.org/officeDocument/2006/relationships/hyperlink" Target="https://www.daloopa.com/src/19676853" TargetMode="External"/><Relationship Id="rId16767" Type="http://schemas.openxmlformats.org/officeDocument/2006/relationships/hyperlink" Target="https://www.daloopa.com/src/87388492" TargetMode="External"/><Relationship Id="rId17818" Type="http://schemas.openxmlformats.org/officeDocument/2006/relationships/hyperlink" Target="https://www.daloopa.com/src/114285149" TargetMode="External"/><Relationship Id="rId524" Type="http://schemas.openxmlformats.org/officeDocument/2006/relationships/hyperlink" Target="https://www.daloopa.com/src/53638497" TargetMode="External"/><Relationship Id="rId1154" Type="http://schemas.openxmlformats.org/officeDocument/2006/relationships/hyperlink" Target="https://www.daloopa.com/src/18435857" TargetMode="External"/><Relationship Id="rId2205" Type="http://schemas.openxmlformats.org/officeDocument/2006/relationships/hyperlink" Target="https://www.daloopa.com/document/23465099" TargetMode="External"/><Relationship Id="rId5775" Type="http://schemas.openxmlformats.org/officeDocument/2006/relationships/hyperlink" Target="https://marketplace.daloopa.com/text-fundamental?id=801185&amp;value=13271&amp;id=801166&amp;value=12752&amp;id=801147&amp;value=13808&amp;id=801128&amp;value=21072&amp;id=38157933&amp;value=60903&amp;id=810490&amp;value=15705&amp;id=801091&amp;value=15251&amp;id=801072&amp;value=16022&amp;id=801053&amp;value=23102&amp;id=38157735&amp;value=70080&amp;id=801034&amp;value=17084&amp;id=801016&amp;value=17104&amp;id=800997&amp;value=18463&amp;id=800978&amp;value=26618&amp;id=38157480&amp;value=79268&amp;id=800959&amp;value=20581&amp;id=800940&amp;value=21116&amp;id=800921&amp;value=22339&amp;id=800902&amp;value=30629&amp;id=38156975&amp;value=94665&amp;id=800884&amp;value=23734&amp;id=800865&amp;value=24745&amp;id=800846&amp;value=28768&amp;id=800809&amp;value=41325&amp;id=38156742&amp;value=118573&amp;id=800789&amp;value=31605&amp;id=800769&amp;value=31864&amp;id=800748&amp;value=33746&amp;id=800727&amp;value=44700&amp;id=38155777&amp;value=141915&amp;id=800705&amp;value=34283&amp;id=800662&amp;value=35856&amp;id=1340303&amp;value=39726&amp;id=2623044&amp;value=50542&amp;id=38155608&amp;value=160408&amp;id=4744375&amp;value=41841&amp;id=7982459&amp;value=50244&amp;id=10333495&amp;value=52774&amp;id=14718897&amp;value=71056&amp;id=14718916&amp;value=215915&amp;id=20995908&amp;value=57491&amp;id=32451024&amp;value=58004&amp;id=38383784&amp;value=54876&amp;id=46660913&amp;value=71416&amp;id=46664723&amp;value=241787&amp;id=53637808&amp;value=56455&amp;id=58837656&amp;value=56575&amp;id=63129645&amp;value=59340&amp;id=67045698&amp;value=70531&amp;id=67051534&amp;value=242901&amp;" TargetMode="External"/><Relationship Id="rId6826" Type="http://schemas.openxmlformats.org/officeDocument/2006/relationships/hyperlink" Target="https://www.daloopa.com/src/801309" TargetMode="External"/><Relationship Id="rId15369" Type="http://schemas.openxmlformats.org/officeDocument/2006/relationships/hyperlink" Target="https://www.daloopa.com/src/38433037" TargetMode="External"/><Relationship Id="rId19240" Type="http://schemas.openxmlformats.org/officeDocument/2006/relationships/hyperlink" Target="https://www.daloopa.com/src/136843109" TargetMode="External"/><Relationship Id="rId4377" Type="http://schemas.openxmlformats.org/officeDocument/2006/relationships/hyperlink" Target="https://www.daloopa.com/src/7982364" TargetMode="External"/><Relationship Id="rId5428" Type="http://schemas.openxmlformats.org/officeDocument/2006/relationships/hyperlink" Target="https://www.daloopa.com/src/1033276" TargetMode="External"/><Relationship Id="rId8998" Type="http://schemas.openxmlformats.org/officeDocument/2006/relationships/hyperlink" Target="https://www.daloopa.com/src/10333648" TargetMode="External"/><Relationship Id="rId11979" Type="http://schemas.openxmlformats.org/officeDocument/2006/relationships/hyperlink" Target="https://www.daloopa.com/src/46750752" TargetMode="External"/><Relationship Id="rId15850" Type="http://schemas.openxmlformats.org/officeDocument/2006/relationships/hyperlink" Target="https://www.daloopa.com/src/78898763" TargetMode="External"/><Relationship Id="rId16901" Type="http://schemas.openxmlformats.org/officeDocument/2006/relationships/hyperlink" Target="https://www.daloopa.com/src/95055260" TargetMode="External"/><Relationship Id="rId3460" Type="http://schemas.openxmlformats.org/officeDocument/2006/relationships/hyperlink" Target="https://www.daloopa.com/src/761964" TargetMode="External"/><Relationship Id="rId14452" Type="http://schemas.openxmlformats.org/officeDocument/2006/relationships/hyperlink" Target="https://www.daloopa.com/src/19628200" TargetMode="External"/><Relationship Id="rId15503" Type="http://schemas.openxmlformats.org/officeDocument/2006/relationships/hyperlink" Target="https://www.daloopa.com/src/72218592" TargetMode="External"/><Relationship Id="rId381" Type="http://schemas.openxmlformats.org/officeDocument/2006/relationships/hyperlink" Target="https://www.daloopa.com/document/206842" TargetMode="External"/><Relationship Id="rId2062" Type="http://schemas.openxmlformats.org/officeDocument/2006/relationships/hyperlink" Target="https://www.daloopa.com/src/66096980" TargetMode="External"/><Relationship Id="rId3113" Type="http://schemas.openxmlformats.org/officeDocument/2006/relationships/hyperlink" Target="https://marketplace.daloopa.com/text-fundamental?id=768451&amp;value=798&amp;id=768323&amp;value=892&amp;id=768150&amp;value=1011&amp;id=767996&amp;value=1234&amp;id=45569664&amp;value=3935&amp;id=767777&amp;value=1257&amp;id=767632&amp;value=1218&amp;id=767338&amp;value=1382&amp;id=767142&amp;value=1740&amp;id=45569665&amp;value=5597&amp;" TargetMode="External"/><Relationship Id="rId4511" Type="http://schemas.openxmlformats.org/officeDocument/2006/relationships/hyperlink" Target="https://www.daloopa.com/src/810859" TargetMode="External"/><Relationship Id="rId13054" Type="http://schemas.openxmlformats.org/officeDocument/2006/relationships/hyperlink" Target="https://www.daloopa.com/document/23465099" TargetMode="External"/><Relationship Id="rId14105" Type="http://schemas.openxmlformats.org/officeDocument/2006/relationships/hyperlink" Target="https://www.daloopa.com/src/19604994" TargetMode="External"/><Relationship Id="rId17675" Type="http://schemas.openxmlformats.org/officeDocument/2006/relationships/hyperlink" Target="https://www.daloopa.com/src/107916716" TargetMode="External"/><Relationship Id="rId18726" Type="http://schemas.openxmlformats.org/officeDocument/2006/relationships/hyperlink" Target="https://www.daloopa.com/src/125248956" TargetMode="External"/><Relationship Id="rId6683" Type="http://schemas.openxmlformats.org/officeDocument/2006/relationships/hyperlink" Target="https://www.daloopa.com/src/1340320" TargetMode="External"/><Relationship Id="rId7734" Type="http://schemas.openxmlformats.org/officeDocument/2006/relationships/hyperlink" Target="https://www.daloopa.com/src/799850" TargetMode="External"/><Relationship Id="rId10715" Type="http://schemas.openxmlformats.org/officeDocument/2006/relationships/hyperlink" Target="https://www.daloopa.com/src/38433555" TargetMode="External"/><Relationship Id="rId16277" Type="http://schemas.openxmlformats.org/officeDocument/2006/relationships/hyperlink" Target="https://www.daloopa.com/src/82319804" TargetMode="External"/><Relationship Id="rId17328" Type="http://schemas.openxmlformats.org/officeDocument/2006/relationships/hyperlink" Target="https://www.daloopa.com/src/102518288" TargetMode="External"/><Relationship Id="rId5285" Type="http://schemas.openxmlformats.org/officeDocument/2006/relationships/hyperlink" Target="https://www.daloopa.com/src/45569759" TargetMode="External"/><Relationship Id="rId6336" Type="http://schemas.openxmlformats.org/officeDocument/2006/relationships/hyperlink" Target="https://www.daloopa.com/src/67045701" TargetMode="External"/><Relationship Id="rId1895" Type="http://schemas.openxmlformats.org/officeDocument/2006/relationships/hyperlink" Target="https://www.daloopa.com/src/63130300" TargetMode="External"/><Relationship Id="rId2946" Type="http://schemas.openxmlformats.org/officeDocument/2006/relationships/hyperlink" Target="https://www.daloopa.com/src/765842" TargetMode="External"/><Relationship Id="rId9559" Type="http://schemas.openxmlformats.org/officeDocument/2006/relationships/hyperlink" Target="https://www.daloopa.com/src/20995941" TargetMode="External"/><Relationship Id="rId11489" Type="http://schemas.openxmlformats.org/officeDocument/2006/relationships/hyperlink" Target="https://www.daloopa.com/src/38385295" TargetMode="External"/><Relationship Id="rId12887" Type="http://schemas.openxmlformats.org/officeDocument/2006/relationships/hyperlink" Target="https://www.daloopa.com/src/67090274" TargetMode="External"/><Relationship Id="rId13938" Type="http://schemas.openxmlformats.org/officeDocument/2006/relationships/hyperlink" Target="https://marketplace.daloopa.com/text-fundamental?id=67093592&amp;value=72&amp;id=67093583&amp;value=31&amp;id=67093573&amp;value=78&amp;id=67093550&amp;value=76&amp;id=67093541&amp;value=1998&amp;id=67093481&amp;value=2217&amp;id=67093444&amp;value=2116&amp;id=67093421&amp;value=2022&amp;id=67093377&amp;value=1994&amp;id=67093347&amp;value=2955&amp;" TargetMode="External"/><Relationship Id="rId15360" Type="http://schemas.openxmlformats.org/officeDocument/2006/relationships/hyperlink" Target="https://www.daloopa.com/src/38433761" TargetMode="External"/><Relationship Id="rId918" Type="http://schemas.openxmlformats.org/officeDocument/2006/relationships/hyperlink" Target="https://www.daloopa.com/src/18435516" TargetMode="External"/><Relationship Id="rId1548" Type="http://schemas.openxmlformats.org/officeDocument/2006/relationships/hyperlink" Target="https://www.daloopa.com/src/764751" TargetMode="External"/><Relationship Id="rId15013" Type="http://schemas.openxmlformats.org/officeDocument/2006/relationships/hyperlink" Target="https://www.daloopa.com/src/38428525" TargetMode="External"/><Relationship Id="rId16411" Type="http://schemas.openxmlformats.org/officeDocument/2006/relationships/hyperlink" Target="https://www.daloopa.com/src/87386484" TargetMode="External"/><Relationship Id="rId19981" Type="http://schemas.openxmlformats.org/officeDocument/2006/relationships/hyperlink" Target="https://www.daloopa.com/src/155380921" TargetMode="External"/><Relationship Id="rId4021" Type="http://schemas.openxmlformats.org/officeDocument/2006/relationships/hyperlink" Target="https://www.daloopa.com/src/810779" TargetMode="External"/><Relationship Id="rId7591" Type="http://schemas.openxmlformats.org/officeDocument/2006/relationships/hyperlink" Target="https://www.daloopa.com/src/753302" TargetMode="External"/><Relationship Id="rId11970" Type="http://schemas.openxmlformats.org/officeDocument/2006/relationships/hyperlink" Target="https://www.daloopa.com/src/67089419" TargetMode="External"/><Relationship Id="rId18583" Type="http://schemas.openxmlformats.org/officeDocument/2006/relationships/hyperlink" Target="https://www.daloopa.com/src/114296731" TargetMode="External"/><Relationship Id="rId19634" Type="http://schemas.openxmlformats.org/officeDocument/2006/relationships/hyperlink" Target="https://www.daloopa.com/src/155391138" TargetMode="External"/><Relationship Id="rId6193" Type="http://schemas.openxmlformats.org/officeDocument/2006/relationships/hyperlink" Target="https://www.daloopa.com/src/801193" TargetMode="External"/><Relationship Id="rId7244" Type="http://schemas.openxmlformats.org/officeDocument/2006/relationships/hyperlink" Target="https://www.daloopa.com/src/20995607" TargetMode="External"/><Relationship Id="rId8642" Type="http://schemas.openxmlformats.org/officeDocument/2006/relationships/hyperlink" Target="https://www.daloopa.com/src/765679" TargetMode="External"/><Relationship Id="rId10572" Type="http://schemas.openxmlformats.org/officeDocument/2006/relationships/hyperlink" Target="https://www.daloopa.com/src/38434538" TargetMode="External"/><Relationship Id="rId11623" Type="http://schemas.openxmlformats.org/officeDocument/2006/relationships/hyperlink" Target="https://www.daloopa.com/src/815135" TargetMode="External"/><Relationship Id="rId17185" Type="http://schemas.openxmlformats.org/officeDocument/2006/relationships/hyperlink" Target="https://www.daloopa.com/src/102516988" TargetMode="External"/><Relationship Id="rId18236" Type="http://schemas.openxmlformats.org/officeDocument/2006/relationships/hyperlink" Target="https://www.daloopa.com/src/87511933" TargetMode="External"/><Relationship Id="rId10225" Type="http://schemas.openxmlformats.org/officeDocument/2006/relationships/hyperlink" Target="https://www.daloopa.com/src/2751129" TargetMode="External"/><Relationship Id="rId13795" Type="http://schemas.openxmlformats.org/officeDocument/2006/relationships/hyperlink" Target="https://www.daloopa.com/src/65315410" TargetMode="External"/><Relationship Id="rId14846" Type="http://schemas.openxmlformats.org/officeDocument/2006/relationships/hyperlink" Target="https://www.daloopa.com/src/38429387" TargetMode="External"/><Relationship Id="rId3854" Type="http://schemas.openxmlformats.org/officeDocument/2006/relationships/hyperlink" Target="https://www.daloopa.com/document/22825769" TargetMode="External"/><Relationship Id="rId4905" Type="http://schemas.openxmlformats.org/officeDocument/2006/relationships/hyperlink" Target="https://www.daloopa.com/document/23463551" TargetMode="External"/><Relationship Id="rId12397" Type="http://schemas.openxmlformats.org/officeDocument/2006/relationships/hyperlink" Target="https://www.daloopa.com/src/19677508" TargetMode="External"/><Relationship Id="rId13448" Type="http://schemas.openxmlformats.org/officeDocument/2006/relationships/hyperlink" Target="https://www.daloopa.com/src/67090539" TargetMode="External"/><Relationship Id="rId775" Type="http://schemas.openxmlformats.org/officeDocument/2006/relationships/hyperlink" Target="https://www.daloopa.com/src/763744" TargetMode="External"/><Relationship Id="rId2456" Type="http://schemas.openxmlformats.org/officeDocument/2006/relationships/hyperlink" Target="https://www.daloopa.com/src/38384556" TargetMode="External"/><Relationship Id="rId3507" Type="http://schemas.openxmlformats.org/officeDocument/2006/relationships/hyperlink" Target="https://www.daloopa.com/src/763051" TargetMode="External"/><Relationship Id="rId9069" Type="http://schemas.openxmlformats.org/officeDocument/2006/relationships/hyperlink" Target="https://www.daloopa.com/src/67051977" TargetMode="External"/><Relationship Id="rId19491" Type="http://schemas.openxmlformats.org/officeDocument/2006/relationships/hyperlink" Target="https://www.daloopa.com/src/145264463" TargetMode="External"/><Relationship Id="rId428" Type="http://schemas.openxmlformats.org/officeDocument/2006/relationships/hyperlink" Target="https://www.daloopa.com/src/18480643" TargetMode="External"/><Relationship Id="rId1058" Type="http://schemas.openxmlformats.org/officeDocument/2006/relationships/hyperlink" Target="https://www.daloopa.com/src/18438428" TargetMode="External"/><Relationship Id="rId2109" Type="http://schemas.openxmlformats.org/officeDocument/2006/relationships/hyperlink" Target="https://www.daloopa.com/src/66096640" TargetMode="External"/><Relationship Id="rId5679" Type="http://schemas.openxmlformats.org/officeDocument/2006/relationships/hyperlink" Target="https://www.daloopa.com/src/1033712" TargetMode="External"/><Relationship Id="rId9550" Type="http://schemas.openxmlformats.org/officeDocument/2006/relationships/hyperlink" Target="https://www.daloopa.com/src/748857" TargetMode="External"/><Relationship Id="rId18093" Type="http://schemas.openxmlformats.org/officeDocument/2006/relationships/hyperlink" Target="https://www.daloopa.com/src/114287516" TargetMode="External"/><Relationship Id="rId19144" Type="http://schemas.openxmlformats.org/officeDocument/2006/relationships/hyperlink" Target="https://www.daloopa.com/src/136859561" TargetMode="External"/><Relationship Id="rId8152" Type="http://schemas.openxmlformats.org/officeDocument/2006/relationships/hyperlink" Target="https://www.daloopa.com/src/800185" TargetMode="External"/><Relationship Id="rId9203" Type="http://schemas.openxmlformats.org/officeDocument/2006/relationships/hyperlink" Target="https://www.daloopa.com/src/752424" TargetMode="External"/><Relationship Id="rId10082" Type="http://schemas.openxmlformats.org/officeDocument/2006/relationships/hyperlink" Target="https://www.daloopa.com/src/749410" TargetMode="External"/><Relationship Id="rId11480" Type="http://schemas.openxmlformats.org/officeDocument/2006/relationships/hyperlink" Target="https://www.daloopa.com/src/814913" TargetMode="External"/><Relationship Id="rId12531" Type="http://schemas.openxmlformats.org/officeDocument/2006/relationships/hyperlink" Target="https://www.daloopa.com/src/19689865" TargetMode="External"/><Relationship Id="rId11133" Type="http://schemas.openxmlformats.org/officeDocument/2006/relationships/hyperlink" Target="https://www.daloopa.com/src/2623970" TargetMode="External"/><Relationship Id="rId15754" Type="http://schemas.openxmlformats.org/officeDocument/2006/relationships/hyperlink" Target="https://www.daloopa.com/src/78901646" TargetMode="External"/><Relationship Id="rId16805" Type="http://schemas.openxmlformats.org/officeDocument/2006/relationships/hyperlink" Target="https://www.daloopa.com/src/95188471" TargetMode="External"/><Relationship Id="rId4762" Type="http://schemas.openxmlformats.org/officeDocument/2006/relationships/hyperlink" Target="https://www.daloopa.com/src/766233" TargetMode="External"/><Relationship Id="rId5813" Type="http://schemas.openxmlformats.org/officeDocument/2006/relationships/hyperlink" Target="https://www.daloopa.com/src/53637808" TargetMode="External"/><Relationship Id="rId14356" Type="http://schemas.openxmlformats.org/officeDocument/2006/relationships/hyperlink" Target="https://www.daloopa.com/src/19627440" TargetMode="External"/><Relationship Id="rId15407" Type="http://schemas.openxmlformats.org/officeDocument/2006/relationships/hyperlink" Target="https://www.daloopa.com/src/72221499" TargetMode="External"/><Relationship Id="rId18977" Type="http://schemas.openxmlformats.org/officeDocument/2006/relationships/hyperlink" Target="https://www.daloopa.com/src/136727152" TargetMode="External"/><Relationship Id="rId285" Type="http://schemas.openxmlformats.org/officeDocument/2006/relationships/hyperlink" Target="https://marketplace.daloopa.com/text-fundamental?id=803149&amp;value=1000&amp;" TargetMode="External"/><Relationship Id="rId3364" Type="http://schemas.openxmlformats.org/officeDocument/2006/relationships/hyperlink" Target="https://www.daloopa.com/src/67048795" TargetMode="External"/><Relationship Id="rId4415" Type="http://schemas.openxmlformats.org/officeDocument/2006/relationships/hyperlink" Target="https://www.daloopa.com/document/204883" TargetMode="External"/><Relationship Id="rId7985" Type="http://schemas.openxmlformats.org/officeDocument/2006/relationships/hyperlink" Target="https://www.daloopa.com/src/752028" TargetMode="External"/><Relationship Id="rId14009" Type="http://schemas.openxmlformats.org/officeDocument/2006/relationships/hyperlink" Target="https://www.daloopa.com/src/19605168" TargetMode="External"/><Relationship Id="rId17579" Type="http://schemas.openxmlformats.org/officeDocument/2006/relationships/hyperlink" Target="https://www.daloopa.com/src/107875231" TargetMode="External"/><Relationship Id="rId3017" Type="http://schemas.openxmlformats.org/officeDocument/2006/relationships/hyperlink" Target="https://www.daloopa.com/src/767116" TargetMode="External"/><Relationship Id="rId6587" Type="http://schemas.openxmlformats.org/officeDocument/2006/relationships/hyperlink" Target="https://www.daloopa.com/src/14718912" TargetMode="External"/><Relationship Id="rId7638" Type="http://schemas.openxmlformats.org/officeDocument/2006/relationships/hyperlink" Target="https://www.daloopa.com/src/833418" TargetMode="External"/><Relationship Id="rId10619" Type="http://schemas.openxmlformats.org/officeDocument/2006/relationships/hyperlink" Target="https://www.daloopa.com/src/38434661" TargetMode="External"/><Relationship Id="rId10966" Type="http://schemas.openxmlformats.org/officeDocument/2006/relationships/hyperlink" Target="https://www.daloopa.com/src/58837902" TargetMode="External"/><Relationship Id="rId5189" Type="http://schemas.openxmlformats.org/officeDocument/2006/relationships/hyperlink" Target="https://www.daloopa.com/src/38385325" TargetMode="External"/><Relationship Id="rId9060" Type="http://schemas.openxmlformats.org/officeDocument/2006/relationships/hyperlink" Target="https://www.daloopa.com/src/38162523" TargetMode="External"/><Relationship Id="rId12041" Type="http://schemas.openxmlformats.org/officeDocument/2006/relationships/hyperlink" Target="https://www.daloopa.com/src/19677836" TargetMode="External"/><Relationship Id="rId1799" Type="http://schemas.openxmlformats.org/officeDocument/2006/relationships/hyperlink" Target="https://www.daloopa.com/src/795167" TargetMode="External"/><Relationship Id="rId2100" Type="http://schemas.openxmlformats.org/officeDocument/2006/relationships/hyperlink" Target="https://www.daloopa.com/src/66096699" TargetMode="External"/><Relationship Id="rId5670" Type="http://schemas.openxmlformats.org/officeDocument/2006/relationships/hyperlink" Target="https://www.daloopa.com/src/46750019" TargetMode="External"/><Relationship Id="rId16662" Type="http://schemas.openxmlformats.org/officeDocument/2006/relationships/hyperlink" Target="https://www.daloopa.com/src/87505641" TargetMode="External"/><Relationship Id="rId17713" Type="http://schemas.openxmlformats.org/officeDocument/2006/relationships/hyperlink" Target="https://www.daloopa.com/src/107918194" TargetMode="External"/><Relationship Id="rId4272" Type="http://schemas.openxmlformats.org/officeDocument/2006/relationships/hyperlink" Target="https://www.daloopa.com/src/38384807" TargetMode="External"/><Relationship Id="rId5323" Type="http://schemas.openxmlformats.org/officeDocument/2006/relationships/hyperlink" Target="https://www.daloopa.com/src/20995585" TargetMode="External"/><Relationship Id="rId6721" Type="http://schemas.openxmlformats.org/officeDocument/2006/relationships/hyperlink" Target="https://www.daloopa.com/src/800977" TargetMode="External"/><Relationship Id="rId15264" Type="http://schemas.openxmlformats.org/officeDocument/2006/relationships/hyperlink" Target="https://www.daloopa.com/src/38431001" TargetMode="External"/><Relationship Id="rId16315" Type="http://schemas.openxmlformats.org/officeDocument/2006/relationships/hyperlink" Target="https://www.daloopa.com/src/82364430" TargetMode="External"/><Relationship Id="rId19885" Type="http://schemas.openxmlformats.org/officeDocument/2006/relationships/hyperlink" Target="https://www.daloopa.com/src/155380707" TargetMode="External"/><Relationship Id="rId8893" Type="http://schemas.openxmlformats.org/officeDocument/2006/relationships/hyperlink" Target="https://www.daloopa.com/src/38162321" TargetMode="External"/><Relationship Id="rId9944" Type="http://schemas.openxmlformats.org/officeDocument/2006/relationships/hyperlink" Target="https://www.daloopa.com/src/748640" TargetMode="External"/><Relationship Id="rId11874" Type="http://schemas.openxmlformats.org/officeDocument/2006/relationships/hyperlink" Target="https://www.daloopa.com/src/38976763" TargetMode="External"/><Relationship Id="rId12925" Type="http://schemas.openxmlformats.org/officeDocument/2006/relationships/hyperlink" Target="https://www.daloopa.com/src/38440238" TargetMode="External"/><Relationship Id="rId18487" Type="http://schemas.openxmlformats.org/officeDocument/2006/relationships/hyperlink" Target="https://www.daloopa.com/src/114146880" TargetMode="External"/><Relationship Id="rId19538" Type="http://schemas.openxmlformats.org/officeDocument/2006/relationships/hyperlink" Target="https://www.daloopa.com/src/145409647" TargetMode="External"/><Relationship Id="rId1933" Type="http://schemas.openxmlformats.org/officeDocument/2006/relationships/hyperlink" Target="https://www.daloopa.com/src/795048" TargetMode="External"/><Relationship Id="rId6097" Type="http://schemas.openxmlformats.org/officeDocument/2006/relationships/hyperlink" Target="https://www.daloopa.com/src/801040" TargetMode="External"/><Relationship Id="rId7495" Type="http://schemas.openxmlformats.org/officeDocument/2006/relationships/hyperlink" Target="https://www.daloopa.com/src/749807" TargetMode="External"/><Relationship Id="rId8546" Type="http://schemas.openxmlformats.org/officeDocument/2006/relationships/hyperlink" Target="https://www.daloopa.com/src/7982449" TargetMode="External"/><Relationship Id="rId10476" Type="http://schemas.openxmlformats.org/officeDocument/2006/relationships/hyperlink" Target="https://www.daloopa.com/src/38432551" TargetMode="External"/><Relationship Id="rId11527" Type="http://schemas.openxmlformats.org/officeDocument/2006/relationships/hyperlink" Target="https://www.daloopa.com/src/10335414" TargetMode="External"/><Relationship Id="rId17089" Type="http://schemas.openxmlformats.org/officeDocument/2006/relationships/hyperlink" Target="https://www.daloopa.com/src/95096893" TargetMode="External"/><Relationship Id="rId7148" Type="http://schemas.openxmlformats.org/officeDocument/2006/relationships/hyperlink" Target="https://www.daloopa.com/src/38428592" TargetMode="External"/><Relationship Id="rId10129" Type="http://schemas.openxmlformats.org/officeDocument/2006/relationships/hyperlink" Target="https://www.daloopa.com/src/750583" TargetMode="External"/><Relationship Id="rId13699" Type="http://schemas.openxmlformats.org/officeDocument/2006/relationships/hyperlink" Target="https://www.daloopa.com/src/65313844" TargetMode="External"/><Relationship Id="rId14000" Type="http://schemas.openxmlformats.org/officeDocument/2006/relationships/hyperlink" Target="https://www.daloopa.com/src/53638954" TargetMode="External"/><Relationship Id="rId17570" Type="http://schemas.openxmlformats.org/officeDocument/2006/relationships/hyperlink" Target="https://www.daloopa.com/src/107922034" TargetMode="External"/><Relationship Id="rId18621" Type="http://schemas.openxmlformats.org/officeDocument/2006/relationships/hyperlink" Target="https://www.daloopa.com/src/67088036" TargetMode="External"/><Relationship Id="rId3758" Type="http://schemas.openxmlformats.org/officeDocument/2006/relationships/hyperlink" Target="https://marketplace.daloopa.com/text-fundamental?id=768361&amp;value=1700&amp;id=768200&amp;value=1766&amp;id=768054&amp;value=1770&amp;id=767898&amp;value=1886&amp;id=767663&amp;value=1992&amp;id=767497&amp;value=2020&amp;id=767175&amp;value=1813&amp;id=767021&amp;value=2105&amp;id=766644&amp;value=1520&amp;id=766471&amp;value=1893&amp;id=766072&amp;value=2480&amp;id=765909&amp;value=2751&amp;id=810691&amp;value=1759&amp;id=810683&amp;value=2113&amp;id=810675&amp;value=2182&amp;id=810666&amp;value=2361&amp;id=764832&amp;value=2369&amp;id=763652&amp;value=2102&amp;id=763333&amp;value=1960&amp;id=763057&amp;value=2837&amp;id=762890&amp;value=3390&amp;id=762552&amp;value=4788&amp;id=762429&amp;value=6708&amp;id=762179&amp;value=7267&amp;id=761971&amp;value=8405&amp;id=761570&amp;value=8134&amp;id=1340429&amp;value=7384&amp;id=2623589&amp;value=7033&amp;id=4744552&amp;value=6057&amp;id=7982342&amp;value=6634&amp;id=10334342&amp;value=7604&amp;id=14718975&amp;value=8651&amp;id=20995302&amp;value=10789&amp;id=32451302&amp;value=11795&amp;id=38384685&amp;value=10423&amp;id=46661722&amp;value=7271&amp;id=53638458&amp;value=2253&amp;id=58838170&amp;value=-1521&amp;id=63130779&amp;value=-2813&amp;id=67048627&amp;value=-2847&amp;" TargetMode="External"/><Relationship Id="rId4809" Type="http://schemas.openxmlformats.org/officeDocument/2006/relationships/hyperlink" Target="https://www.daloopa.com/src/67049291" TargetMode="External"/><Relationship Id="rId16172" Type="http://schemas.openxmlformats.org/officeDocument/2006/relationships/hyperlink" Target="https://www.daloopa.com/src/82319392" TargetMode="External"/><Relationship Id="rId17223" Type="http://schemas.openxmlformats.org/officeDocument/2006/relationships/hyperlink" Target="https://www.daloopa.com/src/102523353" TargetMode="External"/><Relationship Id="rId679" Type="http://schemas.openxmlformats.org/officeDocument/2006/relationships/hyperlink" Target="https://www.daloopa.com/src/20995375" TargetMode="External"/><Relationship Id="rId5180" Type="http://schemas.openxmlformats.org/officeDocument/2006/relationships/hyperlink" Target="https://www.daloopa.com/src/815292" TargetMode="External"/><Relationship Id="rId6231" Type="http://schemas.openxmlformats.org/officeDocument/2006/relationships/hyperlink" Target="https://www.daloopa.com/src/63129638" TargetMode="External"/><Relationship Id="rId10610" Type="http://schemas.openxmlformats.org/officeDocument/2006/relationships/hyperlink" Target="https://www.daloopa.com/src/38433025" TargetMode="External"/><Relationship Id="rId9454" Type="http://schemas.openxmlformats.org/officeDocument/2006/relationships/hyperlink" Target="https://www.daloopa.com/src/10333745" TargetMode="External"/><Relationship Id="rId12782" Type="http://schemas.openxmlformats.org/officeDocument/2006/relationships/hyperlink" Target="https://www.daloopa.com/src/38440453" TargetMode="External"/><Relationship Id="rId13833" Type="http://schemas.openxmlformats.org/officeDocument/2006/relationships/hyperlink" Target="https://www.daloopa.com/src/65315374" TargetMode="External"/><Relationship Id="rId19048" Type="http://schemas.openxmlformats.org/officeDocument/2006/relationships/hyperlink" Target="https://www.daloopa.com/src/136727495" TargetMode="External"/><Relationship Id="rId19395" Type="http://schemas.openxmlformats.org/officeDocument/2006/relationships/hyperlink" Target="https://www.daloopa.com/src/145272500" TargetMode="External"/><Relationship Id="rId1790" Type="http://schemas.openxmlformats.org/officeDocument/2006/relationships/hyperlink" Target="https://www.daloopa.com/src/795281" TargetMode="External"/><Relationship Id="rId2841" Type="http://schemas.openxmlformats.org/officeDocument/2006/relationships/hyperlink" Target="https://www.daloopa.com/src/768403" TargetMode="External"/><Relationship Id="rId8056" Type="http://schemas.openxmlformats.org/officeDocument/2006/relationships/hyperlink" Target="https://www.daloopa.com/src/14718767" TargetMode="External"/><Relationship Id="rId9107" Type="http://schemas.openxmlformats.org/officeDocument/2006/relationships/hyperlink" Target="https://www.daloopa.com/src/750210" TargetMode="External"/><Relationship Id="rId11384" Type="http://schemas.openxmlformats.org/officeDocument/2006/relationships/hyperlink" Target="https://www.daloopa.com/src/815065" TargetMode="External"/><Relationship Id="rId12435" Type="http://schemas.openxmlformats.org/officeDocument/2006/relationships/hyperlink" Target="https://www.daloopa.com/src/19678922" TargetMode="External"/><Relationship Id="rId813" Type="http://schemas.openxmlformats.org/officeDocument/2006/relationships/hyperlink" Target="https://www.daloopa.com/src/763411" TargetMode="External"/><Relationship Id="rId1443" Type="http://schemas.openxmlformats.org/officeDocument/2006/relationships/hyperlink" Target="https://www.daloopa.com/src/765487" TargetMode="External"/><Relationship Id="rId11037" Type="http://schemas.openxmlformats.org/officeDocument/2006/relationships/hyperlink" Target="https://marketplace.daloopa.com/text-fundamental?id=754290&amp;value=150&amp;id=754106&amp;value=244&amp;id=754026&amp;value=269&amp;id=753870&amp;value=213&amp;id=38167912&amp;value=877&amp;id=753683&amp;value=126&amp;id=753552&amp;value=237&amp;id=753412&amp;value=343&amp;id=753185&amp;value=214&amp;id=38167859&amp;value=920&amp;id=752994&amp;value=103&amp;id=752795&amp;value=153&amp;id=752618&amp;value=125&amp;id=752448&amp;value=163&amp;id=38167780&amp;value=544&amp;id=752148&amp;value=351&amp;id=751771&amp;value=231&amp;id=751509&amp;value=211&amp;id=751084&amp;value=416&amp;id=38167749&amp;value=1209&amp;id=750596&amp;value=1200&amp;id=750629&amp;value=748&amp;id=750279&amp;value=750&amp;id=749994&amp;value=843&amp;id=38167692&amp;value=3541&amp;id=749717&amp;value=741&amp;id=749422&amp;value=795&amp;id=749155&amp;value=962&amp;id=748901&amp;value=1143&amp;id=38167659&amp;value=3641&amp;id=748685&amp;value=436&amp;id=748432&amp;value=283&amp;id=1340400&amp;value=390&amp;id=2623457&amp;value=252&amp;id=38167609&amp;value=1362&amp;id=4744502&amp;value=379&amp;id=7982021&amp;value=482&amp;id=10333844&amp;value=366&amp;id=14719084&amp;value=1039&amp;id=14719092&amp;value=2267&amp;id=20995961&amp;value=887&amp;id=32451137&amp;value=1094&amp;id=38383920&amp;value=1721&amp;id=46661162&amp;value=1914&amp;id=46664812&amp;value=5616&amp;id=53638127&amp;value=1332&amp;" TargetMode="External"/><Relationship Id="rId15658" Type="http://schemas.openxmlformats.org/officeDocument/2006/relationships/hyperlink" Target="https://www.daloopa.com/src/72286627" TargetMode="External"/><Relationship Id="rId16709" Type="http://schemas.openxmlformats.org/officeDocument/2006/relationships/hyperlink" Target="https://www.daloopa.com/src/87524433" TargetMode="External"/><Relationship Id="rId4666" Type="http://schemas.openxmlformats.org/officeDocument/2006/relationships/hyperlink" Target="https://www.daloopa.com/src/766537" TargetMode="External"/><Relationship Id="rId5717" Type="http://schemas.openxmlformats.org/officeDocument/2006/relationships/hyperlink" Target="https://marketplace.daloopa.com/text-fundamental?id=19659515&amp;value=622&amp;id=19659425&amp;value=735&amp;id=19659370&amp;value=719&amp;id=19659296&amp;value=694&amp;id=19659140&amp;value=1108&amp;id=19658993&amp;value=1270&amp;id=19658252&amp;value=1300&amp;id=19657861&amp;value=1288&amp;id=46750222&amp;value=1327&amp;id=67088815&amp;value=2411&amp;" TargetMode="External"/><Relationship Id="rId17080" Type="http://schemas.openxmlformats.org/officeDocument/2006/relationships/hyperlink" Target="https://www.daloopa.com/src/95235274" TargetMode="External"/><Relationship Id="rId18131" Type="http://schemas.openxmlformats.org/officeDocument/2006/relationships/hyperlink" Target="https://www.daloopa.com/src/114285675" TargetMode="External"/><Relationship Id="rId3268" Type="http://schemas.openxmlformats.org/officeDocument/2006/relationships/hyperlink" Target="https://www.daloopa.com/src/765952" TargetMode="External"/><Relationship Id="rId4319" Type="http://schemas.openxmlformats.org/officeDocument/2006/relationships/hyperlink" Target="https://www.daloopa.com/src/67054495" TargetMode="External"/><Relationship Id="rId7889" Type="http://schemas.openxmlformats.org/officeDocument/2006/relationships/hyperlink" Target="https://www.daloopa.com/src/750369" TargetMode="External"/><Relationship Id="rId10120" Type="http://schemas.openxmlformats.org/officeDocument/2006/relationships/hyperlink" Target="https://www.daloopa.com/src/753168" TargetMode="External"/><Relationship Id="rId189" Type="http://schemas.openxmlformats.org/officeDocument/2006/relationships/hyperlink" Target="https://www.daloopa.com/src/803116" TargetMode="External"/><Relationship Id="rId12292" Type="http://schemas.openxmlformats.org/officeDocument/2006/relationships/hyperlink" Target="https://www.daloopa.com/src/46750751" TargetMode="External"/><Relationship Id="rId13690" Type="http://schemas.openxmlformats.org/officeDocument/2006/relationships/hyperlink" Target="https://www.daloopa.com/src/65313274" TargetMode="External"/><Relationship Id="rId14741" Type="http://schemas.openxmlformats.org/officeDocument/2006/relationships/hyperlink" Target="https://www.daloopa.com/src/58885112" TargetMode="External"/><Relationship Id="rId670" Type="http://schemas.openxmlformats.org/officeDocument/2006/relationships/hyperlink" Target="https://www.daloopa.com/src/762294" TargetMode="External"/><Relationship Id="rId2351" Type="http://schemas.openxmlformats.org/officeDocument/2006/relationships/hyperlink" Target="https://www.daloopa.com/src/762154" TargetMode="External"/><Relationship Id="rId3402" Type="http://schemas.openxmlformats.org/officeDocument/2006/relationships/hyperlink" Target="https://www.daloopa.com/src/46661975" TargetMode="External"/><Relationship Id="rId4800" Type="http://schemas.openxmlformats.org/officeDocument/2006/relationships/hyperlink" Target="https://www.daloopa.com/src/10335421" TargetMode="External"/><Relationship Id="rId13343" Type="http://schemas.openxmlformats.org/officeDocument/2006/relationships/hyperlink" Target="https://www.daloopa.com/src/38276519" TargetMode="External"/><Relationship Id="rId17964" Type="http://schemas.openxmlformats.org/officeDocument/2006/relationships/hyperlink" Target="https://www.daloopa.com/src/114162329" TargetMode="External"/><Relationship Id="rId323" Type="http://schemas.openxmlformats.org/officeDocument/2006/relationships/hyperlink" Target="https://www.daloopa.com/src/32451607" TargetMode="External"/><Relationship Id="rId2004" Type="http://schemas.openxmlformats.org/officeDocument/2006/relationships/hyperlink" Target="https://www.daloopa.com/src/38171305" TargetMode="External"/><Relationship Id="rId6972" Type="http://schemas.openxmlformats.org/officeDocument/2006/relationships/hyperlink" Target="https://www.daloopa.com/src/1096641" TargetMode="External"/><Relationship Id="rId16566" Type="http://schemas.openxmlformats.org/officeDocument/2006/relationships/hyperlink" Target="https://www.daloopa.com/src/87385742" TargetMode="External"/><Relationship Id="rId17617" Type="http://schemas.openxmlformats.org/officeDocument/2006/relationships/hyperlink" Target="https://www.daloopa.com/src/107874953" TargetMode="External"/><Relationship Id="rId4176" Type="http://schemas.openxmlformats.org/officeDocument/2006/relationships/hyperlink" Target="https://www.daloopa.com/src/14719014" TargetMode="External"/><Relationship Id="rId5574" Type="http://schemas.openxmlformats.org/officeDocument/2006/relationships/hyperlink" Target="https://www.daloopa.com/src/1033671" TargetMode="External"/><Relationship Id="rId6625" Type="http://schemas.openxmlformats.org/officeDocument/2006/relationships/hyperlink" Target="https://www.daloopa.com/src/800881" TargetMode="External"/><Relationship Id="rId15168" Type="http://schemas.openxmlformats.org/officeDocument/2006/relationships/hyperlink" Target="https://www.daloopa.com/src/38429498" TargetMode="External"/><Relationship Id="rId16219" Type="http://schemas.openxmlformats.org/officeDocument/2006/relationships/hyperlink" Target="https://www.daloopa.com/src/82320662" TargetMode="External"/><Relationship Id="rId19789" Type="http://schemas.openxmlformats.org/officeDocument/2006/relationships/hyperlink" Target="https://www.daloopa.com/src/155385909" TargetMode="External"/><Relationship Id="rId5227" Type="http://schemas.openxmlformats.org/officeDocument/2006/relationships/hyperlink" Target="https://www.daloopa.com/src/10335431" TargetMode="External"/><Relationship Id="rId8797" Type="http://schemas.openxmlformats.org/officeDocument/2006/relationships/hyperlink" Target="https://www.daloopa.com/src/67051976" TargetMode="External"/><Relationship Id="rId9848" Type="http://schemas.openxmlformats.org/officeDocument/2006/relationships/hyperlink" Target="https://www.daloopa.com/src/67046877" TargetMode="External"/><Relationship Id="rId11778" Type="http://schemas.openxmlformats.org/officeDocument/2006/relationships/hyperlink" Target="https://www.daloopa.com/src/1020348" TargetMode="External"/><Relationship Id="rId12829" Type="http://schemas.openxmlformats.org/officeDocument/2006/relationships/hyperlink" Target="https://www.daloopa.com/src/38440197" TargetMode="External"/><Relationship Id="rId1837" Type="http://schemas.openxmlformats.org/officeDocument/2006/relationships/hyperlink" Target="https://www.daloopa.com/src/20996136" TargetMode="External"/><Relationship Id="rId7399" Type="http://schemas.openxmlformats.org/officeDocument/2006/relationships/hyperlink" Target="https://www.daloopa.com/src/2623169" TargetMode="External"/><Relationship Id="rId14251" Type="http://schemas.openxmlformats.org/officeDocument/2006/relationships/hyperlink" Target="https://www.daloopa.com/src/19605134" TargetMode="External"/><Relationship Id="rId15302" Type="http://schemas.openxmlformats.org/officeDocument/2006/relationships/hyperlink" Target="https://www.daloopa.com/src/38431592" TargetMode="External"/><Relationship Id="rId16700" Type="http://schemas.openxmlformats.org/officeDocument/2006/relationships/hyperlink" Target="https://www.daloopa.com/src/87514938" TargetMode="External"/><Relationship Id="rId4310" Type="http://schemas.openxmlformats.org/officeDocument/2006/relationships/hyperlink" Target="https://www.daloopa.com/src/63130795" TargetMode="External"/><Relationship Id="rId7880" Type="http://schemas.openxmlformats.org/officeDocument/2006/relationships/hyperlink" Target="https://www.daloopa.com/src/752891" TargetMode="External"/><Relationship Id="rId18872" Type="http://schemas.openxmlformats.org/officeDocument/2006/relationships/hyperlink" Target="https://www.daloopa.com/src/125349386" TargetMode="External"/><Relationship Id="rId19923" Type="http://schemas.openxmlformats.org/officeDocument/2006/relationships/hyperlink" Target="https://www.daloopa.com/src/155395404" TargetMode="External"/><Relationship Id="rId180" Type="http://schemas.openxmlformats.org/officeDocument/2006/relationships/hyperlink" Target="https://www.daloopa.com/src/803056" TargetMode="External"/><Relationship Id="rId6482" Type="http://schemas.openxmlformats.org/officeDocument/2006/relationships/hyperlink" Target="https://www.daloopa.com/src/10333491" TargetMode="External"/><Relationship Id="rId7533" Type="http://schemas.openxmlformats.org/officeDocument/2006/relationships/hyperlink" Target="https://www.daloopa.com/src/753468" TargetMode="External"/><Relationship Id="rId8931" Type="http://schemas.openxmlformats.org/officeDocument/2006/relationships/hyperlink" Target="https://www.daloopa.com/src/2623421" TargetMode="External"/><Relationship Id="rId10861" Type="http://schemas.openxmlformats.org/officeDocument/2006/relationships/hyperlink" Target="https://www.daloopa.com/src/4744497" TargetMode="External"/><Relationship Id="rId11912" Type="http://schemas.openxmlformats.org/officeDocument/2006/relationships/hyperlink" Target="https://www.daloopa.com/src/18445274" TargetMode="External"/><Relationship Id="rId16076" Type="http://schemas.openxmlformats.org/officeDocument/2006/relationships/hyperlink" Target="https://www.daloopa.com/src/82321579" TargetMode="External"/><Relationship Id="rId17127" Type="http://schemas.openxmlformats.org/officeDocument/2006/relationships/hyperlink" Target="https://www.daloopa.com/src/102514735" TargetMode="External"/><Relationship Id="rId17474" Type="http://schemas.openxmlformats.org/officeDocument/2006/relationships/hyperlink" Target="https://www.daloopa.com/src/107876056" TargetMode="External"/><Relationship Id="rId18525" Type="http://schemas.openxmlformats.org/officeDocument/2006/relationships/hyperlink" Target="https://www.daloopa.com/src/114175080" TargetMode="External"/><Relationship Id="rId5084" Type="http://schemas.openxmlformats.org/officeDocument/2006/relationships/hyperlink" Target="https://www.daloopa.com/src/815497" TargetMode="External"/><Relationship Id="rId6135" Type="http://schemas.openxmlformats.org/officeDocument/2006/relationships/hyperlink" Target="https://www.daloopa.com/src/38155607" TargetMode="External"/><Relationship Id="rId10514" Type="http://schemas.openxmlformats.org/officeDocument/2006/relationships/hyperlink" Target="https://www.daloopa.com/src/38432532" TargetMode="External"/><Relationship Id="rId12686" Type="http://schemas.openxmlformats.org/officeDocument/2006/relationships/hyperlink" Target="https://www.daloopa.com/src/19765834" TargetMode="External"/><Relationship Id="rId13737" Type="http://schemas.openxmlformats.org/officeDocument/2006/relationships/hyperlink" Target="https://www.daloopa.com/src/65313846" TargetMode="External"/><Relationship Id="rId19299" Type="http://schemas.openxmlformats.org/officeDocument/2006/relationships/hyperlink" Target="https://www.daloopa.com/src/145285537" TargetMode="External"/><Relationship Id="rId1694" Type="http://schemas.openxmlformats.org/officeDocument/2006/relationships/hyperlink" Target="https://www.daloopa.com/src/795278" TargetMode="External"/><Relationship Id="rId2745" Type="http://schemas.openxmlformats.org/officeDocument/2006/relationships/hyperlink" Target="https://marketplace.daloopa.com/text-fundamental?id=768398&amp;value=9506&amp;id=768248&amp;value=9805&amp;id=768106&amp;value=10199&amp;id=767945&amp;value=10809&amp;id=767706&amp;value=11121&amp;id=767589&amp;value=11411&amp;id=767230&amp;value=11536&amp;id=767120&amp;value=11567&amp;id=766738&amp;value=11711&amp;id=810511&amp;value=11867&amp;id=766236&amp;value=12096&amp;id=765974&amp;value=12483&amp;id=765830&amp;value=12722&amp;id=765612&amp;value=13030&amp;id=765314&amp;value=13304&amp;id=764562&amp;value=13580&amp;" TargetMode="External"/><Relationship Id="rId9358" Type="http://schemas.openxmlformats.org/officeDocument/2006/relationships/hyperlink" Target="https://www.daloopa.com/src/752427" TargetMode="External"/><Relationship Id="rId11288" Type="http://schemas.openxmlformats.org/officeDocument/2006/relationships/hyperlink" Target="https://www.daloopa.com/src/14719043" TargetMode="External"/><Relationship Id="rId12339" Type="http://schemas.openxmlformats.org/officeDocument/2006/relationships/hyperlink" Target="https://www.daloopa.com/src/19678757" TargetMode="External"/><Relationship Id="rId16210" Type="http://schemas.openxmlformats.org/officeDocument/2006/relationships/hyperlink" Target="https://www.daloopa.com/src/82320541" TargetMode="External"/><Relationship Id="rId19780" Type="http://schemas.openxmlformats.org/officeDocument/2006/relationships/hyperlink" Target="https://www.daloopa.com/src/155380690" TargetMode="External"/><Relationship Id="rId717" Type="http://schemas.openxmlformats.org/officeDocument/2006/relationships/hyperlink" Target="https://www.daloopa.com/src/1340457" TargetMode="External"/><Relationship Id="rId1347" Type="http://schemas.openxmlformats.org/officeDocument/2006/relationships/hyperlink" Target="https://www.daloopa.com/src/763886" TargetMode="External"/><Relationship Id="rId5968" Type="http://schemas.openxmlformats.org/officeDocument/2006/relationships/hyperlink" Target="https://www.daloopa.com/src/46660907" TargetMode="External"/><Relationship Id="rId18382" Type="http://schemas.openxmlformats.org/officeDocument/2006/relationships/hyperlink" Target="https://www.daloopa.com/src/87423664" TargetMode="External"/><Relationship Id="rId19433" Type="http://schemas.openxmlformats.org/officeDocument/2006/relationships/hyperlink" Target="https://www.daloopa.com/src/145263931" TargetMode="External"/><Relationship Id="rId53" Type="http://schemas.openxmlformats.org/officeDocument/2006/relationships/hyperlink" Target="https://www.daloopa.com/document/206842" TargetMode="External"/><Relationship Id="rId7390" Type="http://schemas.openxmlformats.org/officeDocument/2006/relationships/hyperlink" Target="https://www.daloopa.com/src/750110" TargetMode="External"/><Relationship Id="rId8441" Type="http://schemas.openxmlformats.org/officeDocument/2006/relationships/hyperlink" Target="https://www.daloopa.com/src/4744458" TargetMode="External"/><Relationship Id="rId10371" Type="http://schemas.openxmlformats.org/officeDocument/2006/relationships/hyperlink" Target="https://www.daloopa.com/src/38431909" TargetMode="External"/><Relationship Id="rId12820" Type="http://schemas.openxmlformats.org/officeDocument/2006/relationships/hyperlink" Target="https://www.daloopa.com/src/38440410" TargetMode="External"/><Relationship Id="rId18035" Type="http://schemas.openxmlformats.org/officeDocument/2006/relationships/hyperlink" Target="https://www.daloopa.com/src/114286093" TargetMode="External"/><Relationship Id="rId7043" Type="http://schemas.openxmlformats.org/officeDocument/2006/relationships/hyperlink" Target="https://www.daloopa.com/src/67045987" TargetMode="External"/><Relationship Id="rId10024" Type="http://schemas.openxmlformats.org/officeDocument/2006/relationships/hyperlink" Target="https://www.daloopa.com/src/794086" TargetMode="External"/><Relationship Id="rId11422" Type="http://schemas.openxmlformats.org/officeDocument/2006/relationships/hyperlink" Target="https://www.daloopa.com/src/815123" TargetMode="External"/><Relationship Id="rId14992" Type="http://schemas.openxmlformats.org/officeDocument/2006/relationships/hyperlink" Target="https://www.daloopa.com/src/38422802" TargetMode="External"/><Relationship Id="rId13594" Type="http://schemas.openxmlformats.org/officeDocument/2006/relationships/hyperlink" Target="https://www.daloopa.com/src/67090633" TargetMode="External"/><Relationship Id="rId14645" Type="http://schemas.openxmlformats.org/officeDocument/2006/relationships/hyperlink" Target="https://www.daloopa.com/src/38370038" TargetMode="External"/><Relationship Id="rId574" Type="http://schemas.openxmlformats.org/officeDocument/2006/relationships/hyperlink" Target="https://www.daloopa.com/src/14718999" TargetMode="External"/><Relationship Id="rId2255" Type="http://schemas.openxmlformats.org/officeDocument/2006/relationships/hyperlink" Target="https://www.daloopa.com/document/23465099" TargetMode="External"/><Relationship Id="rId3653" Type="http://schemas.openxmlformats.org/officeDocument/2006/relationships/hyperlink" Target="https://marketplace.daloopa.com/text-fundamental?id=810672&amp;value=6&amp;id=810663&amp;value=11&amp;id=764834&amp;value=4&amp;id=763649&amp;value=11&amp;id=763330&amp;value=-12&amp;id=763054&amp;value=-8&amp;id=66602824&amp;value=-5&amp;id=762886&amp;value=-10&amp;id=762554&amp;value=1&amp;id=762431&amp;value=9&amp;id=762176&amp;value=17&amp;id=66602825&amp;value=17&amp;id=761968&amp;value=13&amp;id=761574&amp;value=7&amp;id=1340426&amp;value=6&amp;id=2623586&amp;value=-3&amp;id=66602826&amp;value=23&amp;id=4744549&amp;value=5&amp;id=7982339&amp;value=-4&amp;id=14718976&amp;value=7&amp;id=20995300&amp;value=8&amp;id=32451303&amp;value=34&amp;id=38384691&amp;value=14&amp;id=46661729&amp;value=32&amp;id=66602827&amp;value=88&amp;id=53638461&amp;value=42&amp;id=58838172&amp;value=61&amp;id=63130780&amp;value=95&amp;id=67048629&amp;value=76&amp;id=67054491&amp;value=274&amp;" TargetMode="External"/><Relationship Id="rId4704" Type="http://schemas.openxmlformats.org/officeDocument/2006/relationships/hyperlink" Target="https://www.daloopa.com/src/768090" TargetMode="External"/><Relationship Id="rId12196" Type="http://schemas.openxmlformats.org/officeDocument/2006/relationships/hyperlink" Target="https://www.daloopa.com/src/19676847" TargetMode="External"/><Relationship Id="rId13247" Type="http://schemas.openxmlformats.org/officeDocument/2006/relationships/hyperlink" Target="https://marketplace.daloopa.com/text-fundamental?id=38276593&amp;value=836&amp;id=38276572&amp;value=874&amp;id=38276566&amp;value=934&amp;id=45569871&amp;value=1025&amp;id=38277217&amp;value=3669&amp;id=38276557&amp;value=1068&amp;id=38276529&amp;value=1149&amp;id=38276520&amp;value=1334&amp;id=45569872&amp;value=1468&amp;id=38277356&amp;value=5019&amp;id=38276507&amp;value=1556&amp;id=38276360&amp;value=1662&amp;id=38975476&amp;value=1911&amp;id=46758873&amp;value=2070&amp;id=46751007&amp;value=7199&amp;id=53700607&amp;value=2103&amp;id=58885039&amp;value=2133&amp;id=63184459&amp;value=2236&amp;id=67095226&amp;value=2375&amp;id=67089742&amp;value=8847&amp;" TargetMode="External"/><Relationship Id="rId17868" Type="http://schemas.openxmlformats.org/officeDocument/2006/relationships/hyperlink" Target="https://www.daloopa.com/src/114152921" TargetMode="External"/><Relationship Id="rId18919" Type="http://schemas.openxmlformats.org/officeDocument/2006/relationships/hyperlink" Target="https://www.daloopa.com/src/125349986" TargetMode="External"/><Relationship Id="rId227" Type="http://schemas.openxmlformats.org/officeDocument/2006/relationships/hyperlink" Target="https://www.daloopa.com/src/802995" TargetMode="External"/><Relationship Id="rId3306" Type="http://schemas.openxmlformats.org/officeDocument/2006/relationships/hyperlink" Target="https://www.daloopa.com/src/765069" TargetMode="External"/><Relationship Id="rId6876" Type="http://schemas.openxmlformats.org/officeDocument/2006/relationships/hyperlink" Target="https://www.daloopa.com/src/801376" TargetMode="External"/><Relationship Id="rId7927" Type="http://schemas.openxmlformats.org/officeDocument/2006/relationships/hyperlink" Target="https://www.daloopa.com/src/753787" TargetMode="External"/><Relationship Id="rId10908" Type="http://schemas.openxmlformats.org/officeDocument/2006/relationships/hyperlink" Target="https://www.daloopa.com/src/753183" TargetMode="External"/><Relationship Id="rId19290" Type="http://schemas.openxmlformats.org/officeDocument/2006/relationships/hyperlink" Target="https://www.daloopa.com/src/136859904" TargetMode="External"/><Relationship Id="rId5478" Type="http://schemas.openxmlformats.org/officeDocument/2006/relationships/hyperlink" Target="https://www.daloopa.com/src/14824708" TargetMode="External"/><Relationship Id="rId6529" Type="http://schemas.openxmlformats.org/officeDocument/2006/relationships/hyperlink" Target="https://www.daloopa.com/src/800675" TargetMode="External"/><Relationship Id="rId12330" Type="http://schemas.openxmlformats.org/officeDocument/2006/relationships/hyperlink" Target="https://www.daloopa.com/src/19673383" TargetMode="External"/><Relationship Id="rId9002" Type="http://schemas.openxmlformats.org/officeDocument/2006/relationships/hyperlink" Target="https://www.daloopa.com/src/38383838" TargetMode="External"/><Relationship Id="rId16951" Type="http://schemas.openxmlformats.org/officeDocument/2006/relationships/hyperlink" Target="https://www.daloopa.com/src/95057570" TargetMode="External"/><Relationship Id="rId4561" Type="http://schemas.openxmlformats.org/officeDocument/2006/relationships/hyperlink" Target="https://www.daloopa.com/src/14718985" TargetMode="External"/><Relationship Id="rId5612" Type="http://schemas.openxmlformats.org/officeDocument/2006/relationships/hyperlink" Target="https://www.daloopa.com/src/2750791" TargetMode="External"/><Relationship Id="rId14155" Type="http://schemas.openxmlformats.org/officeDocument/2006/relationships/hyperlink" Target="https://www.daloopa.com/src/19604514" TargetMode="External"/><Relationship Id="rId15206" Type="http://schemas.openxmlformats.org/officeDocument/2006/relationships/hyperlink" Target="https://www.daloopa.com/src/38429563" TargetMode="External"/><Relationship Id="rId15553" Type="http://schemas.openxmlformats.org/officeDocument/2006/relationships/hyperlink" Target="https://www.daloopa.com/src/72220131" TargetMode="External"/><Relationship Id="rId16604" Type="http://schemas.openxmlformats.org/officeDocument/2006/relationships/hyperlink" Target="https://www.daloopa.com/src/87523364" TargetMode="External"/><Relationship Id="rId3163" Type="http://schemas.openxmlformats.org/officeDocument/2006/relationships/hyperlink" Target="https://www.daloopa.com/document/204820" TargetMode="External"/><Relationship Id="rId4214" Type="http://schemas.openxmlformats.org/officeDocument/2006/relationships/hyperlink" Target="https://www.daloopa.com/src/2623608" TargetMode="External"/><Relationship Id="rId18776" Type="http://schemas.openxmlformats.org/officeDocument/2006/relationships/hyperlink" Target="https://www.daloopa.com/src/125245648" TargetMode="External"/><Relationship Id="rId19827" Type="http://schemas.openxmlformats.org/officeDocument/2006/relationships/hyperlink" Target="https://www.daloopa.com/src/155380742" TargetMode="External"/><Relationship Id="rId6386" Type="http://schemas.openxmlformats.org/officeDocument/2006/relationships/hyperlink" Target="https://www.daloopa.com/src/58837649" TargetMode="External"/><Relationship Id="rId7784" Type="http://schemas.openxmlformats.org/officeDocument/2006/relationships/hyperlink" Target="https://www.daloopa.com/src/799883" TargetMode="External"/><Relationship Id="rId8835" Type="http://schemas.openxmlformats.org/officeDocument/2006/relationships/hyperlink" Target="https://www.daloopa.com/src/46661047" TargetMode="External"/><Relationship Id="rId10765" Type="http://schemas.openxmlformats.org/officeDocument/2006/relationships/hyperlink" Target="https://www.daloopa.com/src/38432993" TargetMode="External"/><Relationship Id="rId11816" Type="http://schemas.openxmlformats.org/officeDocument/2006/relationships/hyperlink" Target="https://www.daloopa.com/src/1034941" TargetMode="External"/><Relationship Id="rId17378" Type="http://schemas.openxmlformats.org/officeDocument/2006/relationships/hyperlink" Target="https://www.daloopa.com/src/102619936" TargetMode="External"/><Relationship Id="rId18429" Type="http://schemas.openxmlformats.org/officeDocument/2006/relationships/hyperlink" Target="https://www.daloopa.com/src/114159736" TargetMode="External"/><Relationship Id="rId6039" Type="http://schemas.openxmlformats.org/officeDocument/2006/relationships/hyperlink" Target="https://www.daloopa.com/src/801152" TargetMode="External"/><Relationship Id="rId7437" Type="http://schemas.openxmlformats.org/officeDocument/2006/relationships/hyperlink" Target="https://www.daloopa.com/src/751578" TargetMode="External"/><Relationship Id="rId10418" Type="http://schemas.openxmlformats.org/officeDocument/2006/relationships/hyperlink" Target="https://www.daloopa.com/src/38431798" TargetMode="External"/><Relationship Id="rId13988" Type="http://schemas.openxmlformats.org/officeDocument/2006/relationships/hyperlink" Target="https://www.daloopa.com/src/19605129" TargetMode="External"/><Relationship Id="rId18910" Type="http://schemas.openxmlformats.org/officeDocument/2006/relationships/hyperlink" Target="https://www.daloopa.com/src/125350219" TargetMode="External"/><Relationship Id="rId2996" Type="http://schemas.openxmlformats.org/officeDocument/2006/relationships/hyperlink" Target="https://www.daloopa.com/src/802831" TargetMode="External"/><Relationship Id="rId16461" Type="http://schemas.openxmlformats.org/officeDocument/2006/relationships/hyperlink" Target="https://www.daloopa.com/src/87387332" TargetMode="External"/><Relationship Id="rId17512" Type="http://schemas.openxmlformats.org/officeDocument/2006/relationships/hyperlink" Target="https://www.daloopa.com/src/107864011" TargetMode="External"/><Relationship Id="rId968" Type="http://schemas.openxmlformats.org/officeDocument/2006/relationships/hyperlink" Target="https://www.daloopa.com/src/18433843" TargetMode="External"/><Relationship Id="rId1598" Type="http://schemas.openxmlformats.org/officeDocument/2006/relationships/hyperlink" Target="https://www.daloopa.com/src/766626" TargetMode="External"/><Relationship Id="rId2649" Type="http://schemas.openxmlformats.org/officeDocument/2006/relationships/hyperlink" Target="https://www.daloopa.com/src/20177056" TargetMode="External"/><Relationship Id="rId6520" Type="http://schemas.openxmlformats.org/officeDocument/2006/relationships/hyperlink" Target="https://www.daloopa.com/src/800898" TargetMode="External"/><Relationship Id="rId15063" Type="http://schemas.openxmlformats.org/officeDocument/2006/relationships/hyperlink" Target="https://www.daloopa.com/src/38428477" TargetMode="External"/><Relationship Id="rId16114" Type="http://schemas.openxmlformats.org/officeDocument/2006/relationships/hyperlink" Target="https://www.daloopa.com/src/82323221" TargetMode="External"/><Relationship Id="rId4071" Type="http://schemas.openxmlformats.org/officeDocument/2006/relationships/hyperlink" Target="https://www.daloopa.com/src/45569692" TargetMode="External"/><Relationship Id="rId5122" Type="http://schemas.openxmlformats.org/officeDocument/2006/relationships/hyperlink" Target="https://www.daloopa.com/src/815551" TargetMode="External"/><Relationship Id="rId8692" Type="http://schemas.openxmlformats.org/officeDocument/2006/relationships/hyperlink" Target="https://www.daloopa.com/src/38994635" TargetMode="External"/><Relationship Id="rId9743" Type="http://schemas.openxmlformats.org/officeDocument/2006/relationships/hyperlink" Target="https://www.daloopa.com/document/23463551" TargetMode="External"/><Relationship Id="rId18286" Type="http://schemas.openxmlformats.org/officeDocument/2006/relationships/hyperlink" Target="https://www.daloopa.com/src/87423662" TargetMode="External"/><Relationship Id="rId19337" Type="http://schemas.openxmlformats.org/officeDocument/2006/relationships/hyperlink" Target="https://www.daloopa.com/src/145270824" TargetMode="External"/><Relationship Id="rId19684" Type="http://schemas.openxmlformats.org/officeDocument/2006/relationships/hyperlink" Target="https://www.daloopa.com/src/155380695" TargetMode="External"/><Relationship Id="rId7294" Type="http://schemas.openxmlformats.org/officeDocument/2006/relationships/hyperlink" Target="https://www.daloopa.com/src/38459426" TargetMode="External"/><Relationship Id="rId8345" Type="http://schemas.openxmlformats.org/officeDocument/2006/relationships/hyperlink" Target="https://www.daloopa.com/src/53638179" TargetMode="External"/><Relationship Id="rId11673" Type="http://schemas.openxmlformats.org/officeDocument/2006/relationships/hyperlink" Target="https://www.daloopa.com/src/815221" TargetMode="External"/><Relationship Id="rId12724" Type="http://schemas.openxmlformats.org/officeDocument/2006/relationships/hyperlink" Target="https://www.daloopa.com/src/19765999" TargetMode="External"/><Relationship Id="rId1732" Type="http://schemas.openxmlformats.org/officeDocument/2006/relationships/hyperlink" Target="https://www.daloopa.com/src/38171656" TargetMode="External"/><Relationship Id="rId10275" Type="http://schemas.openxmlformats.org/officeDocument/2006/relationships/hyperlink" Target="https://www.daloopa.com/src/14826482" TargetMode="External"/><Relationship Id="rId11326" Type="http://schemas.openxmlformats.org/officeDocument/2006/relationships/hyperlink" Target="https://www.daloopa.com/src/32451647" TargetMode="External"/><Relationship Id="rId14896" Type="http://schemas.openxmlformats.org/officeDocument/2006/relationships/hyperlink" Target="https://www.daloopa.com/src/38422835" TargetMode="External"/><Relationship Id="rId15947" Type="http://schemas.openxmlformats.org/officeDocument/2006/relationships/hyperlink" Target="https://www.daloopa.com/src/78903499" TargetMode="External"/><Relationship Id="rId4955" Type="http://schemas.openxmlformats.org/officeDocument/2006/relationships/hyperlink" Target="https://www.daloopa.com/src/815548" TargetMode="External"/><Relationship Id="rId13498" Type="http://schemas.openxmlformats.org/officeDocument/2006/relationships/hyperlink" Target="https://marketplace.daloopa.com/text-fundamental?id=65312675&amp;value=1355&amp;id=65312781&amp;value=1357&amp;id=65312823&amp;value=1337&amp;id=65312851&amp;value=1345&amp;id=67090444&amp;value=1279&amp;" TargetMode="External"/><Relationship Id="rId14549" Type="http://schemas.openxmlformats.org/officeDocument/2006/relationships/hyperlink" Target="https://www.daloopa.com/src/38402823" TargetMode="External"/><Relationship Id="rId18420" Type="http://schemas.openxmlformats.org/officeDocument/2006/relationships/hyperlink" Target="https://www.daloopa.com/src/114156348" TargetMode="External"/><Relationship Id="rId3557" Type="http://schemas.openxmlformats.org/officeDocument/2006/relationships/hyperlink" Target="https://www.daloopa.com/src/2623584" TargetMode="External"/><Relationship Id="rId4608" Type="http://schemas.openxmlformats.org/officeDocument/2006/relationships/hyperlink" Target="https://www.daloopa.com/src/766207" TargetMode="External"/><Relationship Id="rId17022" Type="http://schemas.openxmlformats.org/officeDocument/2006/relationships/hyperlink" Target="https://www.daloopa.com/src/95189258" TargetMode="External"/><Relationship Id="rId478" Type="http://schemas.openxmlformats.org/officeDocument/2006/relationships/hyperlink" Target="https://www.daloopa.com/src/38207833" TargetMode="External"/><Relationship Id="rId2159" Type="http://schemas.openxmlformats.org/officeDocument/2006/relationships/hyperlink" Target="https://www.daloopa.com/src/66097033" TargetMode="External"/><Relationship Id="rId6030" Type="http://schemas.openxmlformats.org/officeDocument/2006/relationships/hyperlink" Target="https://www.daloopa.com/src/38155774" TargetMode="External"/><Relationship Id="rId12581" Type="http://schemas.openxmlformats.org/officeDocument/2006/relationships/hyperlink" Target="https://www.daloopa.com/document/23465099" TargetMode="External"/><Relationship Id="rId19194" Type="http://schemas.openxmlformats.org/officeDocument/2006/relationships/hyperlink" Target="https://www.daloopa.com/src/136734079" TargetMode="External"/><Relationship Id="rId2640" Type="http://schemas.openxmlformats.org/officeDocument/2006/relationships/hyperlink" Target="https://www.daloopa.com/src/46661667" TargetMode="External"/><Relationship Id="rId9253" Type="http://schemas.openxmlformats.org/officeDocument/2006/relationships/hyperlink" Target="https://www.daloopa.com/src/752754" TargetMode="External"/><Relationship Id="rId11183" Type="http://schemas.openxmlformats.org/officeDocument/2006/relationships/hyperlink" Target="https://www.daloopa.com/src/815177" TargetMode="External"/><Relationship Id="rId12234" Type="http://schemas.openxmlformats.org/officeDocument/2006/relationships/hyperlink" Target="https://www.daloopa.com/src/19676690" TargetMode="External"/><Relationship Id="rId13632" Type="http://schemas.openxmlformats.org/officeDocument/2006/relationships/hyperlink" Target="https://www.daloopa.com/src/65313352" TargetMode="External"/><Relationship Id="rId612" Type="http://schemas.openxmlformats.org/officeDocument/2006/relationships/hyperlink" Target="https://www.daloopa.com/src/20995372" TargetMode="External"/><Relationship Id="rId1242" Type="http://schemas.openxmlformats.org/officeDocument/2006/relationships/hyperlink" Target="https://www.daloopa.com/src/7982048" TargetMode="External"/><Relationship Id="rId16855" Type="http://schemas.openxmlformats.org/officeDocument/2006/relationships/hyperlink" Target="https://www.daloopa.com/src/95070610" TargetMode="External"/><Relationship Id="rId17906" Type="http://schemas.openxmlformats.org/officeDocument/2006/relationships/hyperlink" Target="https://www.daloopa.com/src/114145999" TargetMode="External"/><Relationship Id="rId4465" Type="http://schemas.openxmlformats.org/officeDocument/2006/relationships/hyperlink" Target="https://www.daloopa.com/src/45569712" TargetMode="External"/><Relationship Id="rId5863" Type="http://schemas.openxmlformats.org/officeDocument/2006/relationships/hyperlink" Target="https://www.daloopa.com/src/38383767" TargetMode="External"/><Relationship Id="rId6914" Type="http://schemas.openxmlformats.org/officeDocument/2006/relationships/hyperlink" Target="https://www.daloopa.com/src/67051651" TargetMode="External"/><Relationship Id="rId15457" Type="http://schemas.openxmlformats.org/officeDocument/2006/relationships/hyperlink" Target="https://www.daloopa.com/src/72222987" TargetMode="External"/><Relationship Id="rId16508" Type="http://schemas.openxmlformats.org/officeDocument/2006/relationships/hyperlink" Target="https://www.daloopa.com/src/87512351" TargetMode="External"/><Relationship Id="rId3067" Type="http://schemas.openxmlformats.org/officeDocument/2006/relationships/hyperlink" Target="https://www.daloopa.com/src/767772" TargetMode="External"/><Relationship Id="rId4118" Type="http://schemas.openxmlformats.org/officeDocument/2006/relationships/hyperlink" Target="https://www.daloopa.com/src/810743" TargetMode="External"/><Relationship Id="rId5516" Type="http://schemas.openxmlformats.org/officeDocument/2006/relationships/hyperlink" Target="https://www.daloopa.com/document/23465099" TargetMode="External"/><Relationship Id="rId14059" Type="http://schemas.openxmlformats.org/officeDocument/2006/relationships/hyperlink" Target="https://www.daloopa.com/src/19606354" TargetMode="External"/><Relationship Id="rId7688" Type="http://schemas.openxmlformats.org/officeDocument/2006/relationships/hyperlink" Target="https://www.daloopa.com/document/8103" TargetMode="External"/><Relationship Id="rId8739" Type="http://schemas.openxmlformats.org/officeDocument/2006/relationships/hyperlink" Target="https://www.daloopa.com/src/38465059" TargetMode="External"/><Relationship Id="rId10669" Type="http://schemas.openxmlformats.org/officeDocument/2006/relationships/hyperlink" Target="https://www.daloopa.com/src/38432997" TargetMode="External"/><Relationship Id="rId14540" Type="http://schemas.openxmlformats.org/officeDocument/2006/relationships/hyperlink" Target="https://www.daloopa.com/src/38421849" TargetMode="External"/><Relationship Id="rId12091" Type="http://schemas.openxmlformats.org/officeDocument/2006/relationships/hyperlink" Target="https://www.daloopa.com/src/19677775" TargetMode="External"/><Relationship Id="rId13142" Type="http://schemas.openxmlformats.org/officeDocument/2006/relationships/hyperlink" Target="https://www.daloopa.com/src/38436809" TargetMode="External"/><Relationship Id="rId2150" Type="http://schemas.openxmlformats.org/officeDocument/2006/relationships/hyperlink" Target="https://www.daloopa.com/src/66097050" TargetMode="External"/><Relationship Id="rId3201" Type="http://schemas.openxmlformats.org/officeDocument/2006/relationships/hyperlink" Target="https://www.daloopa.com/src/10334545" TargetMode="External"/><Relationship Id="rId6771" Type="http://schemas.openxmlformats.org/officeDocument/2006/relationships/hyperlink" Target="https://www.daloopa.com/src/801314" TargetMode="External"/><Relationship Id="rId7822" Type="http://schemas.openxmlformats.org/officeDocument/2006/relationships/hyperlink" Target="https://www.daloopa.com/src/800096" TargetMode="External"/><Relationship Id="rId16365" Type="http://schemas.openxmlformats.org/officeDocument/2006/relationships/hyperlink" Target="https://www.daloopa.com/src/82365803" TargetMode="External"/><Relationship Id="rId17416" Type="http://schemas.openxmlformats.org/officeDocument/2006/relationships/hyperlink" Target="https://www.daloopa.com/src/102522084" TargetMode="External"/><Relationship Id="rId17763" Type="http://schemas.openxmlformats.org/officeDocument/2006/relationships/hyperlink" Target="https://www.daloopa.com/src/107918421" TargetMode="External"/><Relationship Id="rId18814" Type="http://schemas.openxmlformats.org/officeDocument/2006/relationships/hyperlink" Target="https://www.daloopa.com/src/125271239" TargetMode="External"/><Relationship Id="rId20011" Type="http://schemas.openxmlformats.org/officeDocument/2006/relationships/hyperlink" Target="https://www.daloopa.com/src/155405750" TargetMode="External"/><Relationship Id="rId122" Type="http://schemas.openxmlformats.org/officeDocument/2006/relationships/hyperlink" Target="https://www.daloopa.com/src/67049007" TargetMode="External"/><Relationship Id="rId5373" Type="http://schemas.openxmlformats.org/officeDocument/2006/relationships/hyperlink" Target="https://www.daloopa.com/src/10335430" TargetMode="External"/><Relationship Id="rId6424" Type="http://schemas.openxmlformats.org/officeDocument/2006/relationships/hyperlink" Target="https://www.daloopa.com/src/800739" TargetMode="External"/><Relationship Id="rId10803" Type="http://schemas.openxmlformats.org/officeDocument/2006/relationships/hyperlink" Target="https://www.daloopa.com/src/749713" TargetMode="External"/><Relationship Id="rId16018" Type="http://schemas.openxmlformats.org/officeDocument/2006/relationships/hyperlink" Target="https://www.daloopa.com/src/78962390" TargetMode="External"/><Relationship Id="rId5026" Type="http://schemas.openxmlformats.org/officeDocument/2006/relationships/hyperlink" Target="https://www.daloopa.com/src/66602840" TargetMode="External"/><Relationship Id="rId8596" Type="http://schemas.openxmlformats.org/officeDocument/2006/relationships/hyperlink" Target="https://www.daloopa.com/src/767074" TargetMode="External"/><Relationship Id="rId9994" Type="http://schemas.openxmlformats.org/officeDocument/2006/relationships/hyperlink" Target="https://www.daloopa.com/src/58837866" TargetMode="External"/><Relationship Id="rId12975" Type="http://schemas.openxmlformats.org/officeDocument/2006/relationships/hyperlink" Target="https://www.daloopa.com/src/38442026" TargetMode="External"/><Relationship Id="rId19588" Type="http://schemas.openxmlformats.org/officeDocument/2006/relationships/hyperlink" Target="https://www.daloopa.com/src/145409599" TargetMode="External"/><Relationship Id="rId1983" Type="http://schemas.openxmlformats.org/officeDocument/2006/relationships/hyperlink" Target="https://www.daloopa.com/src/794881" TargetMode="External"/><Relationship Id="rId7198" Type="http://schemas.openxmlformats.org/officeDocument/2006/relationships/hyperlink" Target="https://www.daloopa.com/src/63130935" TargetMode="External"/><Relationship Id="rId8249" Type="http://schemas.openxmlformats.org/officeDocument/2006/relationships/hyperlink" Target="https://www.daloopa.com/src/46661283" TargetMode="External"/><Relationship Id="rId9647" Type="http://schemas.openxmlformats.org/officeDocument/2006/relationships/hyperlink" Target="https://www.daloopa.com/src/46661090" TargetMode="External"/><Relationship Id="rId11577" Type="http://schemas.openxmlformats.org/officeDocument/2006/relationships/hyperlink" Target="https://www.daloopa.com/src/815145" TargetMode="External"/><Relationship Id="rId12628" Type="http://schemas.openxmlformats.org/officeDocument/2006/relationships/hyperlink" Target="https://marketplace.daloopa.com/text-fundamental?id=19766691&amp;value=177&amp;id=19766399&amp;value=-39&amp;id=19766393&amp;value=549&amp;id=19766092&amp;value=1362&amp;id=19766025&amp;value=1332&amp;id=19766000&amp;value=2365&amp;id=19765837&amp;value=2935&amp;id=19765754&amp;value=5078&amp;id=46750936&amp;value=8012&amp;id=67089579&amp;value=-1246&amp;" TargetMode="External"/><Relationship Id="rId1636" Type="http://schemas.openxmlformats.org/officeDocument/2006/relationships/hyperlink" Target="https://www.daloopa.com/src/46664843" TargetMode="External"/><Relationship Id="rId10179" Type="http://schemas.openxmlformats.org/officeDocument/2006/relationships/hyperlink" Target="https://www.daloopa.com/src/751470" TargetMode="External"/><Relationship Id="rId14050" Type="http://schemas.openxmlformats.org/officeDocument/2006/relationships/hyperlink" Target="https://www.daloopa.com/src/38385550" TargetMode="External"/><Relationship Id="rId15101" Type="http://schemas.openxmlformats.org/officeDocument/2006/relationships/hyperlink" Target="https://www.daloopa.com/src/38424658" TargetMode="External"/><Relationship Id="rId18671" Type="http://schemas.openxmlformats.org/officeDocument/2006/relationships/hyperlink" Target="https://www.daloopa.com/src/125245815" TargetMode="External"/><Relationship Id="rId19722" Type="http://schemas.openxmlformats.org/officeDocument/2006/relationships/hyperlink" Target="https://www.daloopa.com/src/155380859" TargetMode="External"/><Relationship Id="rId4859" Type="http://schemas.openxmlformats.org/officeDocument/2006/relationships/hyperlink" Target="https://www.daloopa.com/src/58838426" TargetMode="External"/><Relationship Id="rId8730" Type="http://schemas.openxmlformats.org/officeDocument/2006/relationships/hyperlink" Target="https://www.daloopa.com/src/38464969" TargetMode="External"/><Relationship Id="rId10660" Type="http://schemas.openxmlformats.org/officeDocument/2006/relationships/hyperlink" Target="https://www.daloopa.com/src/38434332" TargetMode="External"/><Relationship Id="rId17273" Type="http://schemas.openxmlformats.org/officeDocument/2006/relationships/hyperlink" Target="https://www.daloopa.com/src/102524754" TargetMode="External"/><Relationship Id="rId18324" Type="http://schemas.openxmlformats.org/officeDocument/2006/relationships/hyperlink" Target="https://www.daloopa.com/src/87393424" TargetMode="External"/><Relationship Id="rId6281" Type="http://schemas.openxmlformats.org/officeDocument/2006/relationships/hyperlink" Target="https://www.daloopa.com/src/53637818" TargetMode="External"/><Relationship Id="rId7332" Type="http://schemas.openxmlformats.org/officeDocument/2006/relationships/hyperlink" Target="https://www.daloopa.com/src/38508477" TargetMode="External"/><Relationship Id="rId10313" Type="http://schemas.openxmlformats.org/officeDocument/2006/relationships/hyperlink" Target="https://www.daloopa.com/src/38432531" TargetMode="External"/><Relationship Id="rId11711" Type="http://schemas.openxmlformats.org/officeDocument/2006/relationships/hyperlink" Target="https://www.daloopa.com/src/1034032" TargetMode="External"/><Relationship Id="rId13883" Type="http://schemas.openxmlformats.org/officeDocument/2006/relationships/hyperlink" Target="https://www.daloopa.com/src/67093547" TargetMode="External"/><Relationship Id="rId14934" Type="http://schemas.openxmlformats.org/officeDocument/2006/relationships/hyperlink" Target="https://www.daloopa.com/src/38422937" TargetMode="External"/><Relationship Id="rId19098" Type="http://schemas.openxmlformats.org/officeDocument/2006/relationships/hyperlink" Target="https://www.daloopa.com/src/136726227" TargetMode="External"/><Relationship Id="rId863" Type="http://schemas.openxmlformats.org/officeDocument/2006/relationships/hyperlink" Target="https://www.daloopa.com/src/18437429" TargetMode="External"/><Relationship Id="rId1493" Type="http://schemas.openxmlformats.org/officeDocument/2006/relationships/hyperlink" Target="https://www.daloopa.com/src/38169510" TargetMode="External"/><Relationship Id="rId2544" Type="http://schemas.openxmlformats.org/officeDocument/2006/relationships/hyperlink" Target="https://www.daloopa.com/src/46661668" TargetMode="External"/><Relationship Id="rId2891" Type="http://schemas.openxmlformats.org/officeDocument/2006/relationships/hyperlink" Target="https://www.daloopa.com/src/765474" TargetMode="External"/><Relationship Id="rId3942" Type="http://schemas.openxmlformats.org/officeDocument/2006/relationships/hyperlink" Target="https://www.daloopa.com/src/46662002" TargetMode="External"/><Relationship Id="rId9157" Type="http://schemas.openxmlformats.org/officeDocument/2006/relationships/hyperlink" Target="https://www.daloopa.com/src/750514" TargetMode="External"/><Relationship Id="rId11087" Type="http://schemas.openxmlformats.org/officeDocument/2006/relationships/hyperlink" Target="https://www.daloopa.com/src/752445" TargetMode="External"/><Relationship Id="rId12485" Type="http://schemas.openxmlformats.org/officeDocument/2006/relationships/hyperlink" Target="https://www.daloopa.com/src/19689871" TargetMode="External"/><Relationship Id="rId13536" Type="http://schemas.openxmlformats.org/officeDocument/2006/relationships/hyperlink" Target="https://www.daloopa.com/src/65313064" TargetMode="External"/><Relationship Id="rId516" Type="http://schemas.openxmlformats.org/officeDocument/2006/relationships/hyperlink" Target="https://www.daloopa.com/src/4744576" TargetMode="External"/><Relationship Id="rId1146" Type="http://schemas.openxmlformats.org/officeDocument/2006/relationships/hyperlink" Target="https://www.daloopa.com/src/58884798" TargetMode="External"/><Relationship Id="rId12138" Type="http://schemas.openxmlformats.org/officeDocument/2006/relationships/hyperlink" Target="https://www.daloopa.com/src/19677963" TargetMode="External"/><Relationship Id="rId16759" Type="http://schemas.openxmlformats.org/officeDocument/2006/relationships/hyperlink" Target="https://www.daloopa.com/src/87513194" TargetMode="External"/><Relationship Id="rId5767" Type="http://schemas.openxmlformats.org/officeDocument/2006/relationships/hyperlink" Target="https://www.daloopa.com/src/38465146" TargetMode="External"/><Relationship Id="rId6818" Type="http://schemas.openxmlformats.org/officeDocument/2006/relationships/hyperlink" Target="https://www.daloopa.com/src/801325" TargetMode="External"/><Relationship Id="rId18181" Type="http://schemas.openxmlformats.org/officeDocument/2006/relationships/hyperlink" Target="https://www.daloopa.com/src/87501421" TargetMode="External"/><Relationship Id="rId19232" Type="http://schemas.openxmlformats.org/officeDocument/2006/relationships/hyperlink" Target="https://www.daloopa.com/src/136843079" TargetMode="External"/><Relationship Id="rId4369" Type="http://schemas.openxmlformats.org/officeDocument/2006/relationships/hyperlink" Target="https://www.daloopa.com/src/762576" TargetMode="External"/><Relationship Id="rId8240" Type="http://schemas.openxmlformats.org/officeDocument/2006/relationships/hyperlink" Target="https://www.daloopa.com/src/67047470" TargetMode="External"/><Relationship Id="rId10170" Type="http://schemas.openxmlformats.org/officeDocument/2006/relationships/hyperlink" Target="https://www.daloopa.com/src/753545" TargetMode="External"/><Relationship Id="rId11221" Type="http://schemas.openxmlformats.org/officeDocument/2006/relationships/hyperlink" Target="https://www.daloopa.com/src/815218" TargetMode="External"/><Relationship Id="rId14791" Type="http://schemas.openxmlformats.org/officeDocument/2006/relationships/hyperlink" Target="https://www.daloopa.com/src/38429685" TargetMode="External"/><Relationship Id="rId4850" Type="http://schemas.openxmlformats.org/officeDocument/2006/relationships/hyperlink" Target="https://www.daloopa.com/src/4744771" TargetMode="External"/><Relationship Id="rId5901" Type="http://schemas.openxmlformats.org/officeDocument/2006/relationships/hyperlink" Target="https://www.daloopa.com/src/800791" TargetMode="External"/><Relationship Id="rId13393" Type="http://schemas.openxmlformats.org/officeDocument/2006/relationships/hyperlink" Target="https://marketplace.daloopa.com/text-fundamental?id=65311977&amp;value=7014&amp;id=65311914&amp;value=7017&amp;id=65311895&amp;value=8940&amp;id=65311785&amp;value=8993&amp;id=67090532&amp;value=7146&amp;" TargetMode="External"/><Relationship Id="rId14444" Type="http://schemas.openxmlformats.org/officeDocument/2006/relationships/hyperlink" Target="https://www.daloopa.com/src/19629354" TargetMode="External"/><Relationship Id="rId15842" Type="http://schemas.openxmlformats.org/officeDocument/2006/relationships/hyperlink" Target="https://www.daloopa.com/src/78908068" TargetMode="External"/><Relationship Id="rId3452" Type="http://schemas.openxmlformats.org/officeDocument/2006/relationships/hyperlink" Target="https://www.daloopa.com/src/764827" TargetMode="External"/><Relationship Id="rId4503" Type="http://schemas.openxmlformats.org/officeDocument/2006/relationships/hyperlink" Target="https://www.daloopa.com/document/23463551" TargetMode="External"/><Relationship Id="rId13046" Type="http://schemas.openxmlformats.org/officeDocument/2006/relationships/hyperlink" Target="https://www.daloopa.com/src/38442023" TargetMode="External"/><Relationship Id="rId373" Type="http://schemas.openxmlformats.org/officeDocument/2006/relationships/hyperlink" Target="https://www.daloopa.com/document/21344773" TargetMode="External"/><Relationship Id="rId2054" Type="http://schemas.openxmlformats.org/officeDocument/2006/relationships/hyperlink" Target="https://www.daloopa.com/src/38171404" TargetMode="External"/><Relationship Id="rId3105" Type="http://schemas.openxmlformats.org/officeDocument/2006/relationships/hyperlink" Target="https://www.daloopa.com/src/768450" TargetMode="External"/><Relationship Id="rId6675" Type="http://schemas.openxmlformats.org/officeDocument/2006/relationships/hyperlink" Target="https://www.daloopa.com/src/800919" TargetMode="External"/><Relationship Id="rId16269" Type="http://schemas.openxmlformats.org/officeDocument/2006/relationships/hyperlink" Target="https://www.daloopa.com/src/82323336" TargetMode="External"/><Relationship Id="rId17667" Type="http://schemas.openxmlformats.org/officeDocument/2006/relationships/hyperlink" Target="https://www.daloopa.com/src/107869302" TargetMode="External"/><Relationship Id="rId18718" Type="http://schemas.openxmlformats.org/officeDocument/2006/relationships/hyperlink" Target="https://www.daloopa.com/src/125257875" TargetMode="External"/><Relationship Id="rId5277" Type="http://schemas.openxmlformats.org/officeDocument/2006/relationships/hyperlink" Target="https://www.daloopa.com/src/63130723" TargetMode="External"/><Relationship Id="rId6328" Type="http://schemas.openxmlformats.org/officeDocument/2006/relationships/hyperlink" Target="https://www.daloopa.com/src/14718907" TargetMode="External"/><Relationship Id="rId7726" Type="http://schemas.openxmlformats.org/officeDocument/2006/relationships/hyperlink" Target="https://www.daloopa.com/src/800019" TargetMode="External"/><Relationship Id="rId10707" Type="http://schemas.openxmlformats.org/officeDocument/2006/relationships/hyperlink" Target="https://www.daloopa.com/src/38433870" TargetMode="External"/><Relationship Id="rId9898" Type="http://schemas.openxmlformats.org/officeDocument/2006/relationships/hyperlink" Target="https://www.daloopa.com/src/750540" TargetMode="External"/><Relationship Id="rId12879" Type="http://schemas.openxmlformats.org/officeDocument/2006/relationships/hyperlink" Target="https://www.daloopa.com/document/23465099" TargetMode="External"/><Relationship Id="rId16750" Type="http://schemas.openxmlformats.org/officeDocument/2006/relationships/hyperlink" Target="https://www.daloopa.com/src/87503734" TargetMode="External"/><Relationship Id="rId17801" Type="http://schemas.openxmlformats.org/officeDocument/2006/relationships/hyperlink" Target="https://www.daloopa.com/src/114151529" TargetMode="External"/><Relationship Id="rId1887" Type="http://schemas.openxmlformats.org/officeDocument/2006/relationships/hyperlink" Target="https://www.daloopa.com/src/10335165" TargetMode="External"/><Relationship Id="rId2938" Type="http://schemas.openxmlformats.org/officeDocument/2006/relationships/hyperlink" Target="https://www.daloopa.com/src/802828" TargetMode="External"/><Relationship Id="rId15352" Type="http://schemas.openxmlformats.org/officeDocument/2006/relationships/hyperlink" Target="https://www.daloopa.com/src/38433965" TargetMode="External"/><Relationship Id="rId16403" Type="http://schemas.openxmlformats.org/officeDocument/2006/relationships/hyperlink" Target="https://www.daloopa.com/src/87386382" TargetMode="External"/><Relationship Id="rId4360" Type="http://schemas.openxmlformats.org/officeDocument/2006/relationships/hyperlink" Target="https://www.daloopa.com/src/810882" TargetMode="External"/><Relationship Id="rId5411" Type="http://schemas.openxmlformats.org/officeDocument/2006/relationships/hyperlink" Target="https://www.daloopa.com/src/1340504" TargetMode="External"/><Relationship Id="rId8981" Type="http://schemas.openxmlformats.org/officeDocument/2006/relationships/hyperlink" Target="https://www.daloopa.com/src/751666" TargetMode="External"/><Relationship Id="rId15005" Type="http://schemas.openxmlformats.org/officeDocument/2006/relationships/hyperlink" Target="https://www.daloopa.com/src/38424656" TargetMode="External"/><Relationship Id="rId18575" Type="http://schemas.openxmlformats.org/officeDocument/2006/relationships/hyperlink" Target="https://www.daloopa.com/src/114296539" TargetMode="External"/><Relationship Id="rId19626" Type="http://schemas.openxmlformats.org/officeDocument/2006/relationships/hyperlink" Target="https://www.daloopa.com/src/145409548" TargetMode="External"/><Relationship Id="rId19973" Type="http://schemas.openxmlformats.org/officeDocument/2006/relationships/hyperlink" Target="https://www.daloopa.com/src/155380913" TargetMode="External"/><Relationship Id="rId4013" Type="http://schemas.openxmlformats.org/officeDocument/2006/relationships/hyperlink" Target="https://www.daloopa.com/src/810787" TargetMode="External"/><Relationship Id="rId7583" Type="http://schemas.openxmlformats.org/officeDocument/2006/relationships/hyperlink" Target="https://marketplace.daloopa.com/text-fundamental?id=754230&amp;value=16313&amp;id=754164&amp;value=16285&amp;id=753953&amp;value=17334&amp;id=753747&amp;value=24625&amp;id=753596&amp;value=19327&amp;id=753469&amp;value=18755&amp;id=753302&amp;value=18572&amp;id=753047&amp;value=31327&amp;id=752876&amp;value=25922&amp;id=752689&amp;value=26391&amp;id=752499&amp;value=28849&amp;id=752295&amp;value=36474&amp;id=752017&amp;value=30513&amp;id=751581&amp;value=32220&amp;id=751292&amp;value=35609&amp;id=750707&amp;value=45781&amp;id=750488&amp;value=39460&amp;id=750349&amp;value=41007&amp;id=750114&amp;value=48578&amp;id=749809&amp;value=60197&amp;id=749567&amp;value=50829&amp;id=749244&amp;value=54481&amp;id=749007&amp;value=59885&amp;id=748743&amp;value=75101&amp;id=748513&amp;value=69431&amp;id=748172&amp;value=76790&amp;id=1340326&amp;value=79054&amp;id=2623173&amp;value=96334&amp;id=4744407&amp;value=85985&amp;id=7981659&amp;value=110908&amp;id=10333572&amp;value=112969&amp;id=14718762&amp;value=132733&amp;id=20995114&amp;value=121408&amp;id=32451048&amp;value=140848&amp;id=38383788&amp;value=138531&amp;id=46660941&amp;value=161580&amp;id=53637891&amp;value=133876&amp;id=58837703&amp;value=133667&amp;id=63130412&amp;value=131463&amp;id=67046526&amp;value=146791&amp;" TargetMode="External"/><Relationship Id="rId8634" Type="http://schemas.openxmlformats.org/officeDocument/2006/relationships/hyperlink" Target="https://www.daloopa.com/src/767622" TargetMode="External"/><Relationship Id="rId11962" Type="http://schemas.openxmlformats.org/officeDocument/2006/relationships/hyperlink" Target="https://www.daloopa.com/src/19673382" TargetMode="External"/><Relationship Id="rId17177" Type="http://schemas.openxmlformats.org/officeDocument/2006/relationships/hyperlink" Target="https://www.daloopa.com/src/102513228" TargetMode="External"/><Relationship Id="rId18228" Type="http://schemas.openxmlformats.org/officeDocument/2006/relationships/hyperlink" Target="https://www.daloopa.com/src/87513637" TargetMode="External"/><Relationship Id="rId6185" Type="http://schemas.openxmlformats.org/officeDocument/2006/relationships/hyperlink" Target="https://www.daloopa.com/src/38156738" TargetMode="External"/><Relationship Id="rId7236" Type="http://schemas.openxmlformats.org/officeDocument/2006/relationships/hyperlink" Target="https://www.daloopa.com/src/1096700" TargetMode="External"/><Relationship Id="rId10564" Type="http://schemas.openxmlformats.org/officeDocument/2006/relationships/hyperlink" Target="https://www.daloopa.com/src/38434333" TargetMode="External"/><Relationship Id="rId11615" Type="http://schemas.openxmlformats.org/officeDocument/2006/relationships/hyperlink" Target="https://www.daloopa.com/src/814980" TargetMode="External"/><Relationship Id="rId10217" Type="http://schemas.openxmlformats.org/officeDocument/2006/relationships/hyperlink" Target="https://www.daloopa.com/src/65763007" TargetMode="External"/><Relationship Id="rId13787" Type="http://schemas.openxmlformats.org/officeDocument/2006/relationships/hyperlink" Target="https://www.daloopa.com/src/67090548" TargetMode="External"/><Relationship Id="rId14838" Type="http://schemas.openxmlformats.org/officeDocument/2006/relationships/hyperlink" Target="https://www.daloopa.com/src/38429544" TargetMode="External"/><Relationship Id="rId1397" Type="http://schemas.openxmlformats.org/officeDocument/2006/relationships/hyperlink" Target="https://www.daloopa.com/src/764727" TargetMode="External"/><Relationship Id="rId2795" Type="http://schemas.openxmlformats.org/officeDocument/2006/relationships/hyperlink" Target="https://www.daloopa.com/src/766740" TargetMode="External"/><Relationship Id="rId3846" Type="http://schemas.openxmlformats.org/officeDocument/2006/relationships/hyperlink" Target="https://www.daloopa.com/src/32451299" TargetMode="External"/><Relationship Id="rId12389" Type="http://schemas.openxmlformats.org/officeDocument/2006/relationships/hyperlink" Target="https://www.daloopa.com/document/23465099" TargetMode="External"/><Relationship Id="rId16260" Type="http://schemas.openxmlformats.org/officeDocument/2006/relationships/hyperlink" Target="https://www.daloopa.com/src/82323334" TargetMode="External"/><Relationship Id="rId17311" Type="http://schemas.openxmlformats.org/officeDocument/2006/relationships/hyperlink" Target="https://www.daloopa.com/src/102561394" TargetMode="External"/><Relationship Id="rId767" Type="http://schemas.openxmlformats.org/officeDocument/2006/relationships/hyperlink" Target="https://www.daloopa.com/src/67047599" TargetMode="External"/><Relationship Id="rId2448" Type="http://schemas.openxmlformats.org/officeDocument/2006/relationships/hyperlink" Target="https://www.daloopa.com/src/1340417" TargetMode="External"/><Relationship Id="rId12870" Type="http://schemas.openxmlformats.org/officeDocument/2006/relationships/hyperlink" Target="https://www.daloopa.com/src/38439994" TargetMode="External"/><Relationship Id="rId19483" Type="http://schemas.openxmlformats.org/officeDocument/2006/relationships/hyperlink" Target="https://www.daloopa.com/src/145278858" TargetMode="External"/><Relationship Id="rId8491" Type="http://schemas.openxmlformats.org/officeDocument/2006/relationships/hyperlink" Target="https://www.daloopa.com/src/1340344" TargetMode="External"/><Relationship Id="rId9542" Type="http://schemas.openxmlformats.org/officeDocument/2006/relationships/hyperlink" Target="https://www.daloopa.com/src/750940" TargetMode="External"/><Relationship Id="rId11472" Type="http://schemas.openxmlformats.org/officeDocument/2006/relationships/hyperlink" Target="https://www.daloopa.com/src/815011" TargetMode="External"/><Relationship Id="rId12523" Type="http://schemas.openxmlformats.org/officeDocument/2006/relationships/hyperlink" Target="https://www.daloopa.com/document/23465099" TargetMode="External"/><Relationship Id="rId13921" Type="http://schemas.openxmlformats.org/officeDocument/2006/relationships/hyperlink" Target="https://www.daloopa.com/src/67093479" TargetMode="External"/><Relationship Id="rId18085" Type="http://schemas.openxmlformats.org/officeDocument/2006/relationships/hyperlink" Target="https://www.daloopa.com/src/114287508" TargetMode="External"/><Relationship Id="rId19136" Type="http://schemas.openxmlformats.org/officeDocument/2006/relationships/hyperlink" Target="https://www.daloopa.com/src/136732956" TargetMode="External"/><Relationship Id="rId901" Type="http://schemas.openxmlformats.org/officeDocument/2006/relationships/hyperlink" Target="https://www.daloopa.com/src/18436420" TargetMode="External"/><Relationship Id="rId1531" Type="http://schemas.openxmlformats.org/officeDocument/2006/relationships/hyperlink" Target="https://www.daloopa.com/src/67048484" TargetMode="External"/><Relationship Id="rId7093" Type="http://schemas.openxmlformats.org/officeDocument/2006/relationships/hyperlink" Target="https://www.daloopa.com/src/58838455" TargetMode="External"/><Relationship Id="rId8144" Type="http://schemas.openxmlformats.org/officeDocument/2006/relationships/hyperlink" Target="https://www.daloopa.com/src/800231" TargetMode="External"/><Relationship Id="rId10074" Type="http://schemas.openxmlformats.org/officeDocument/2006/relationships/hyperlink" Target="https://www.daloopa.com/src/751748" TargetMode="External"/><Relationship Id="rId11125" Type="http://schemas.openxmlformats.org/officeDocument/2006/relationships/hyperlink" Target="https://www.daloopa.com/src/814971" TargetMode="External"/><Relationship Id="rId4754" Type="http://schemas.openxmlformats.org/officeDocument/2006/relationships/hyperlink" Target="https://www.daloopa.com/src/768093" TargetMode="External"/><Relationship Id="rId13297" Type="http://schemas.openxmlformats.org/officeDocument/2006/relationships/hyperlink" Target="https://www.daloopa.com/src/38276559" TargetMode="External"/><Relationship Id="rId14695" Type="http://schemas.openxmlformats.org/officeDocument/2006/relationships/hyperlink" Target="https://www.daloopa.com/src/38402671" TargetMode="External"/><Relationship Id="rId15746" Type="http://schemas.openxmlformats.org/officeDocument/2006/relationships/hyperlink" Target="https://www.daloopa.com/src/78961625" TargetMode="External"/><Relationship Id="rId3356" Type="http://schemas.openxmlformats.org/officeDocument/2006/relationships/hyperlink" Target="https://www.daloopa.com/src/14719009" TargetMode="External"/><Relationship Id="rId4407" Type="http://schemas.openxmlformats.org/officeDocument/2006/relationships/hyperlink" Target="https://www.daloopa.com/src/810890" TargetMode="External"/><Relationship Id="rId5805" Type="http://schemas.openxmlformats.org/officeDocument/2006/relationships/hyperlink" Target="https://www.daloopa.com/src/4744375" TargetMode="External"/><Relationship Id="rId14348" Type="http://schemas.openxmlformats.org/officeDocument/2006/relationships/hyperlink" Target="https://www.daloopa.com/src/19628198" TargetMode="External"/><Relationship Id="rId18969" Type="http://schemas.openxmlformats.org/officeDocument/2006/relationships/hyperlink" Target="https://www.daloopa.com/src/136739635" TargetMode="External"/><Relationship Id="rId277" Type="http://schemas.openxmlformats.org/officeDocument/2006/relationships/hyperlink" Target="https://www.daloopa.com/src/20995479" TargetMode="External"/><Relationship Id="rId3009" Type="http://schemas.openxmlformats.org/officeDocument/2006/relationships/hyperlink" Target="https://www.daloopa.com/document/206842" TargetMode="External"/><Relationship Id="rId7977" Type="http://schemas.openxmlformats.org/officeDocument/2006/relationships/hyperlink" Target="https://www.daloopa.com/src/753765" TargetMode="External"/><Relationship Id="rId10958" Type="http://schemas.openxmlformats.org/officeDocument/2006/relationships/hyperlink" Target="https://www.daloopa.com/src/7982019" TargetMode="External"/><Relationship Id="rId6579" Type="http://schemas.openxmlformats.org/officeDocument/2006/relationships/hyperlink" Target="https://www.daloopa.com/src/800742" TargetMode="External"/><Relationship Id="rId9052" Type="http://schemas.openxmlformats.org/officeDocument/2006/relationships/hyperlink" Target="https://www.daloopa.com/src/20995924" TargetMode="External"/><Relationship Id="rId12380" Type="http://schemas.openxmlformats.org/officeDocument/2006/relationships/hyperlink" Target="https://www.daloopa.com/src/21047394" TargetMode="External"/><Relationship Id="rId13431" Type="http://schemas.openxmlformats.org/officeDocument/2006/relationships/hyperlink" Target="https://www.daloopa.com/src/65312587" TargetMode="External"/><Relationship Id="rId12033" Type="http://schemas.openxmlformats.org/officeDocument/2006/relationships/hyperlink" Target="https://www.daloopa.com/src/19678762" TargetMode="External"/><Relationship Id="rId16654" Type="http://schemas.openxmlformats.org/officeDocument/2006/relationships/hyperlink" Target="https://www.daloopa.com/src/87505640" TargetMode="External"/><Relationship Id="rId17705" Type="http://schemas.openxmlformats.org/officeDocument/2006/relationships/hyperlink" Target="https://www.daloopa.com/src/107918999" TargetMode="External"/><Relationship Id="rId411" Type="http://schemas.openxmlformats.org/officeDocument/2006/relationships/hyperlink" Target="https://www.daloopa.com/src/52239420" TargetMode="External"/><Relationship Id="rId1041" Type="http://schemas.openxmlformats.org/officeDocument/2006/relationships/hyperlink" Target="https://www.daloopa.com/src/46758860" TargetMode="External"/><Relationship Id="rId5662" Type="http://schemas.openxmlformats.org/officeDocument/2006/relationships/hyperlink" Target="https://www.daloopa.com/src/1033772" TargetMode="External"/><Relationship Id="rId6713" Type="http://schemas.openxmlformats.org/officeDocument/2006/relationships/hyperlink" Target="https://www.daloopa.com/src/810508" TargetMode="External"/><Relationship Id="rId15256" Type="http://schemas.openxmlformats.org/officeDocument/2006/relationships/hyperlink" Target="https://www.daloopa.com/src/38431800" TargetMode="External"/><Relationship Id="rId16307" Type="http://schemas.openxmlformats.org/officeDocument/2006/relationships/hyperlink" Target="https://www.daloopa.com/src/82364389" TargetMode="External"/><Relationship Id="rId4264" Type="http://schemas.openxmlformats.org/officeDocument/2006/relationships/hyperlink" Target="https://www.daloopa.com/src/1340439" TargetMode="External"/><Relationship Id="rId5315" Type="http://schemas.openxmlformats.org/officeDocument/2006/relationships/hyperlink" Target="https://www.daloopa.com/src/815310" TargetMode="External"/><Relationship Id="rId8885" Type="http://schemas.openxmlformats.org/officeDocument/2006/relationships/hyperlink" Target="https://www.daloopa.com/src/32452181" TargetMode="External"/><Relationship Id="rId18479" Type="http://schemas.openxmlformats.org/officeDocument/2006/relationships/hyperlink" Target="https://www.daloopa.com/src/114146136" TargetMode="External"/><Relationship Id="rId19877" Type="http://schemas.openxmlformats.org/officeDocument/2006/relationships/hyperlink" Target="https://www.daloopa.com/src/155506720" TargetMode="External"/><Relationship Id="rId7487" Type="http://schemas.openxmlformats.org/officeDocument/2006/relationships/hyperlink" Target="https://www.daloopa.com/src/752293" TargetMode="External"/><Relationship Id="rId8538" Type="http://schemas.openxmlformats.org/officeDocument/2006/relationships/hyperlink" Target="https://www.daloopa.com/src/802797" TargetMode="External"/><Relationship Id="rId9936" Type="http://schemas.openxmlformats.org/officeDocument/2006/relationships/hyperlink" Target="https://www.daloopa.com/src/750541" TargetMode="External"/><Relationship Id="rId11866" Type="http://schemas.openxmlformats.org/officeDocument/2006/relationships/hyperlink" Target="https://www.daloopa.com/src/38460924" TargetMode="External"/><Relationship Id="rId12917" Type="http://schemas.openxmlformats.org/officeDocument/2006/relationships/hyperlink" Target="https://www.daloopa.com/src/38440413" TargetMode="External"/><Relationship Id="rId1925" Type="http://schemas.openxmlformats.org/officeDocument/2006/relationships/hyperlink" Target="https://www.daloopa.com/src/795074" TargetMode="External"/><Relationship Id="rId6089" Type="http://schemas.openxmlformats.org/officeDocument/2006/relationships/hyperlink" Target="https://www.daloopa.com/src/801191" TargetMode="External"/><Relationship Id="rId10468" Type="http://schemas.openxmlformats.org/officeDocument/2006/relationships/hyperlink" Target="https://www.daloopa.com/src/53700658" TargetMode="External"/><Relationship Id="rId11519" Type="http://schemas.openxmlformats.org/officeDocument/2006/relationships/hyperlink" Target="https://www.daloopa.com/src/814942" TargetMode="External"/><Relationship Id="rId18960" Type="http://schemas.openxmlformats.org/officeDocument/2006/relationships/hyperlink" Target="https://www.daloopa.com/src/125348635" TargetMode="External"/><Relationship Id="rId17562" Type="http://schemas.openxmlformats.org/officeDocument/2006/relationships/hyperlink" Target="https://www.daloopa.com/src/107875659" TargetMode="External"/><Relationship Id="rId18613" Type="http://schemas.openxmlformats.org/officeDocument/2006/relationships/hyperlink" Target="https://www.daloopa.com/src/70972583" TargetMode="External"/><Relationship Id="rId2699" Type="http://schemas.openxmlformats.org/officeDocument/2006/relationships/hyperlink" Target="https://www.daloopa.com/src/20177064" TargetMode="External"/><Relationship Id="rId3000" Type="http://schemas.openxmlformats.org/officeDocument/2006/relationships/hyperlink" Target="https://www.daloopa.com/src/766754" TargetMode="External"/><Relationship Id="rId6570" Type="http://schemas.openxmlformats.org/officeDocument/2006/relationships/hyperlink" Target="https://www.daloopa.com/src/800936" TargetMode="External"/><Relationship Id="rId7621" Type="http://schemas.openxmlformats.org/officeDocument/2006/relationships/hyperlink" Target="https://www.daloopa.com/src/53637891" TargetMode="External"/><Relationship Id="rId10602" Type="http://schemas.openxmlformats.org/officeDocument/2006/relationships/hyperlink" Target="https://www.daloopa.com/src/38433542" TargetMode="External"/><Relationship Id="rId16164" Type="http://schemas.openxmlformats.org/officeDocument/2006/relationships/hyperlink" Target="https://www.daloopa.com/src/82318252" TargetMode="External"/><Relationship Id="rId17215" Type="http://schemas.openxmlformats.org/officeDocument/2006/relationships/hyperlink" Target="https://www.daloopa.com/src/102523352" TargetMode="External"/><Relationship Id="rId5172" Type="http://schemas.openxmlformats.org/officeDocument/2006/relationships/hyperlink" Target="https://www.daloopa.com/src/815412" TargetMode="External"/><Relationship Id="rId6223" Type="http://schemas.openxmlformats.org/officeDocument/2006/relationships/hyperlink" Target="https://www.daloopa.com/src/10333485" TargetMode="External"/><Relationship Id="rId9793" Type="http://schemas.openxmlformats.org/officeDocument/2006/relationships/hyperlink" Target="https://www.daloopa.com/src/2623438" TargetMode="External"/><Relationship Id="rId19387" Type="http://schemas.openxmlformats.org/officeDocument/2006/relationships/hyperlink" Target="https://www.daloopa.com/src/145272496" TargetMode="External"/><Relationship Id="rId1782" Type="http://schemas.openxmlformats.org/officeDocument/2006/relationships/hyperlink" Target="https://www.daloopa.com/src/38171660" TargetMode="External"/><Relationship Id="rId2833" Type="http://schemas.openxmlformats.org/officeDocument/2006/relationships/hyperlink" Target="https://www.daloopa.com/src/766240" TargetMode="External"/><Relationship Id="rId8395" Type="http://schemas.openxmlformats.org/officeDocument/2006/relationships/hyperlink" Target="https://www.daloopa.com/src/38384079" TargetMode="External"/><Relationship Id="rId9446" Type="http://schemas.openxmlformats.org/officeDocument/2006/relationships/hyperlink" Target="https://www.daloopa.com/src/749089" TargetMode="External"/><Relationship Id="rId11376" Type="http://schemas.openxmlformats.org/officeDocument/2006/relationships/hyperlink" Target="https://www.daloopa.com/src/815172" TargetMode="External"/><Relationship Id="rId12774" Type="http://schemas.openxmlformats.org/officeDocument/2006/relationships/hyperlink" Target="https://www.daloopa.com/src/38439218" TargetMode="External"/><Relationship Id="rId13825" Type="http://schemas.openxmlformats.org/officeDocument/2006/relationships/hyperlink" Target="https://www.daloopa.com/document/23465099" TargetMode="External"/><Relationship Id="rId805" Type="http://schemas.openxmlformats.org/officeDocument/2006/relationships/hyperlink" Target="https://marketplace.daloopa.com/text-fundamental?id=38207956&amp;value=0.46&amp;id=38207931&amp;value=0.65&amp;id=38207831&amp;value=0.74&amp;id=38207778&amp;value=0.99&amp;id=763968&amp;value=0.58&amp;id=763745&amp;value=0.53&amp;id=763411&amp;value=0.58&amp;id=763142&amp;value=0.6&amp;id=762950&amp;value=1.32&amp;id=762608&amp;value=1.29&amp;id=762482&amp;value=1.23&amp;id=762298&amp;value=0.97&amp;id=762286&amp;value=0.36&amp;id=761742&amp;value=0.37&amp;id=1340460&amp;value=0.45&amp;id=2623640&amp;value=0.41&amp;id=4744585&amp;value=0.44&amp;id=7982394&amp;value=0.41&amp;id=10334469&amp;value=0.49&amp;id=14718994&amp;value=0.64&amp;id=20995374&amp;value=0.73&amp;id=32451355&amp;value=0.83&amp;id=38384770&amp;value=0.49&amp;id=46661843&amp;value=0.19&amp;id=53638507&amp;value=0.28&amp;id=58838235&amp;value=1.35&amp;id=63130918&amp;value=1.68&amp;id=67047598&amp;value=0.8&amp;" TargetMode="External"/><Relationship Id="rId1435" Type="http://schemas.openxmlformats.org/officeDocument/2006/relationships/hyperlink" Target="https://www.daloopa.com/src/765722" TargetMode="External"/><Relationship Id="rId8048" Type="http://schemas.openxmlformats.org/officeDocument/2006/relationships/hyperlink" Target="https://www.daloopa.com/src/748779" TargetMode="External"/><Relationship Id="rId11029" Type="http://schemas.openxmlformats.org/officeDocument/2006/relationships/hyperlink" Target="https://www.daloopa.com/src/67046984" TargetMode="External"/><Relationship Id="rId12427" Type="http://schemas.openxmlformats.org/officeDocument/2006/relationships/hyperlink" Target="https://www.daloopa.com/src/58884911" TargetMode="External"/><Relationship Id="rId15997" Type="http://schemas.openxmlformats.org/officeDocument/2006/relationships/hyperlink" Target="https://www.daloopa.com/src/78962223" TargetMode="External"/><Relationship Id="rId14599" Type="http://schemas.openxmlformats.org/officeDocument/2006/relationships/hyperlink" Target="https://www.daloopa.com/src/38422075" TargetMode="External"/><Relationship Id="rId18470" Type="http://schemas.openxmlformats.org/officeDocument/2006/relationships/hyperlink" Target="https://www.daloopa.com/src/114146145" TargetMode="External"/><Relationship Id="rId19521" Type="http://schemas.openxmlformats.org/officeDocument/2006/relationships/hyperlink" Target="https://www.daloopa.com/src/145264503" TargetMode="External"/><Relationship Id="rId4658" Type="http://schemas.openxmlformats.org/officeDocument/2006/relationships/hyperlink" Target="https://www.daloopa.com/src/768227" TargetMode="External"/><Relationship Id="rId5709" Type="http://schemas.openxmlformats.org/officeDocument/2006/relationships/hyperlink" Target="https://www.daloopa.com/src/19659371" TargetMode="External"/><Relationship Id="rId6080" Type="http://schemas.openxmlformats.org/officeDocument/2006/relationships/hyperlink" Target="https://www.daloopa.com/src/38156986" TargetMode="External"/><Relationship Id="rId7131" Type="http://schemas.openxmlformats.org/officeDocument/2006/relationships/hyperlink" Target="https://www.daloopa.com/src/1096691" TargetMode="External"/><Relationship Id="rId11510" Type="http://schemas.openxmlformats.org/officeDocument/2006/relationships/hyperlink" Target="https://www.daloopa.com/src/815068" TargetMode="External"/><Relationship Id="rId17072" Type="http://schemas.openxmlformats.org/officeDocument/2006/relationships/hyperlink" Target="https://www.daloopa.com/src/95202508" TargetMode="External"/><Relationship Id="rId18123" Type="http://schemas.openxmlformats.org/officeDocument/2006/relationships/hyperlink" Target="https://www.daloopa.com/src/114279607" TargetMode="External"/><Relationship Id="rId10112" Type="http://schemas.openxmlformats.org/officeDocument/2006/relationships/hyperlink" Target="https://www.daloopa.com/document/23463551" TargetMode="External"/><Relationship Id="rId13682" Type="http://schemas.openxmlformats.org/officeDocument/2006/relationships/hyperlink" Target="https://www.daloopa.com/src/65313409" TargetMode="External"/><Relationship Id="rId14733" Type="http://schemas.openxmlformats.org/officeDocument/2006/relationships/hyperlink" Target="https://www.daloopa.com/src/38402720" TargetMode="External"/><Relationship Id="rId2690" Type="http://schemas.openxmlformats.org/officeDocument/2006/relationships/hyperlink" Target="https://www.daloopa.com/src/46661669" TargetMode="External"/><Relationship Id="rId3741" Type="http://schemas.openxmlformats.org/officeDocument/2006/relationships/hyperlink" Target="https://www.daloopa.com/src/762178" TargetMode="External"/><Relationship Id="rId12284" Type="http://schemas.openxmlformats.org/officeDocument/2006/relationships/hyperlink" Target="https://www.daloopa.com/src/19675277" TargetMode="External"/><Relationship Id="rId13335" Type="http://schemas.openxmlformats.org/officeDocument/2006/relationships/hyperlink" Target="https://marketplace.daloopa.com/text-fundamental?id=38276591&amp;value=250&amp;id=38276576&amp;value=281&amp;id=38276570&amp;value=244&amp;id=45569879&amp;value=191&amp;id=38277219&amp;value=966&amp;id=38276558&amp;value=264&amp;id=38276530&amp;value=294&amp;id=38276519&amp;value=308&amp;id=45569880&amp;value=372&amp;id=38277358&amp;value=1238&amp;id=38276508&amp;value=348&amp;id=38276358&amp;value=415&amp;id=38975479&amp;value=372&amp;id=46758877&amp;value=421&amp;id=46751012&amp;value=1556&amp;id=53700604&amp;value=469&amp;id=58885040&amp;value=471&amp;id=63184463&amp;value=462&amp;id=67095230&amp;value=450&amp;id=67089746&amp;value=1852&amp;" TargetMode="External"/><Relationship Id="rId662" Type="http://schemas.openxmlformats.org/officeDocument/2006/relationships/hyperlink" Target="https://www.daloopa.com/src/38207774" TargetMode="External"/><Relationship Id="rId1292" Type="http://schemas.openxmlformats.org/officeDocument/2006/relationships/hyperlink" Target="https://www.daloopa.com/src/765481" TargetMode="External"/><Relationship Id="rId2343" Type="http://schemas.openxmlformats.org/officeDocument/2006/relationships/hyperlink" Target="https://www.daloopa.com/src/764038" TargetMode="External"/><Relationship Id="rId6964" Type="http://schemas.openxmlformats.org/officeDocument/2006/relationships/hyperlink" Target="https://www.daloopa.com/src/14718938" TargetMode="External"/><Relationship Id="rId16558" Type="http://schemas.openxmlformats.org/officeDocument/2006/relationships/hyperlink" Target="https://www.daloopa.com/src/87385895" TargetMode="External"/><Relationship Id="rId17956" Type="http://schemas.openxmlformats.org/officeDocument/2006/relationships/hyperlink" Target="https://www.daloopa.com/src/114161107" TargetMode="External"/><Relationship Id="rId315" Type="http://schemas.openxmlformats.org/officeDocument/2006/relationships/hyperlink" Target="https://www.daloopa.com/src/803215" TargetMode="External"/><Relationship Id="rId5566" Type="http://schemas.openxmlformats.org/officeDocument/2006/relationships/hyperlink" Target="https://www.daloopa.com/src/1033655" TargetMode="External"/><Relationship Id="rId6617" Type="http://schemas.openxmlformats.org/officeDocument/2006/relationships/hyperlink" Target="https://www.daloopa.com/src/801031" TargetMode="External"/><Relationship Id="rId17609" Type="http://schemas.openxmlformats.org/officeDocument/2006/relationships/hyperlink" Target="https://www.daloopa.com/src/107874873" TargetMode="External"/><Relationship Id="rId19031" Type="http://schemas.openxmlformats.org/officeDocument/2006/relationships/hyperlink" Target="https://www.daloopa.com/src/136727111" TargetMode="External"/><Relationship Id="rId4168" Type="http://schemas.openxmlformats.org/officeDocument/2006/relationships/hyperlink" Target="https://www.daloopa.com/src/762258" TargetMode="External"/><Relationship Id="rId5219" Type="http://schemas.openxmlformats.org/officeDocument/2006/relationships/hyperlink" Target="https://www.daloopa.com/src/815338" TargetMode="External"/><Relationship Id="rId8789" Type="http://schemas.openxmlformats.org/officeDocument/2006/relationships/hyperlink" Target="https://www.daloopa.com/src/38162323" TargetMode="External"/><Relationship Id="rId11020" Type="http://schemas.openxmlformats.org/officeDocument/2006/relationships/hyperlink" Target="https://www.daloopa.com/src/38167658" TargetMode="External"/><Relationship Id="rId14590" Type="http://schemas.openxmlformats.org/officeDocument/2006/relationships/hyperlink" Target="https://www.daloopa.com/src/53700619" TargetMode="External"/><Relationship Id="rId15641" Type="http://schemas.openxmlformats.org/officeDocument/2006/relationships/hyperlink" Target="https://www.daloopa.com/src/72286996" TargetMode="External"/><Relationship Id="rId1829" Type="http://schemas.openxmlformats.org/officeDocument/2006/relationships/hyperlink" Target="https://www.daloopa.com/src/795046" TargetMode="External"/><Relationship Id="rId5700" Type="http://schemas.openxmlformats.org/officeDocument/2006/relationships/hyperlink" Target="https://www.daloopa.com/src/1033718" TargetMode="External"/><Relationship Id="rId13192" Type="http://schemas.openxmlformats.org/officeDocument/2006/relationships/hyperlink" Target="https://www.daloopa.com/src/38435142" TargetMode="External"/><Relationship Id="rId14243" Type="http://schemas.openxmlformats.org/officeDocument/2006/relationships/hyperlink" Target="https://www.daloopa.com/src/19606159" TargetMode="External"/><Relationship Id="rId18864" Type="http://schemas.openxmlformats.org/officeDocument/2006/relationships/hyperlink" Target="https://www.daloopa.com/src/125277080" TargetMode="External"/><Relationship Id="rId19915" Type="http://schemas.openxmlformats.org/officeDocument/2006/relationships/hyperlink" Target="https://www.daloopa.com/src/155405813" TargetMode="External"/><Relationship Id="rId3251" Type="http://schemas.openxmlformats.org/officeDocument/2006/relationships/hyperlink" Target="https://www.daloopa.com/src/53638512" TargetMode="External"/><Relationship Id="rId4302" Type="http://schemas.openxmlformats.org/officeDocument/2006/relationships/hyperlink" Target="https://www.daloopa.com/src/10334427" TargetMode="External"/><Relationship Id="rId7872" Type="http://schemas.openxmlformats.org/officeDocument/2006/relationships/hyperlink" Target="https://www.daloopa.com/src/754236" TargetMode="External"/><Relationship Id="rId8923" Type="http://schemas.openxmlformats.org/officeDocument/2006/relationships/hyperlink" Target="https://www.daloopa.com/src/749858" TargetMode="External"/><Relationship Id="rId17466" Type="http://schemas.openxmlformats.org/officeDocument/2006/relationships/hyperlink" Target="https://www.daloopa.com/src/107923938" TargetMode="External"/><Relationship Id="rId18517" Type="http://schemas.openxmlformats.org/officeDocument/2006/relationships/hyperlink" Target="https://www.daloopa.com/src/114175055" TargetMode="External"/><Relationship Id="rId20061" Type="http://schemas.openxmlformats.org/officeDocument/2006/relationships/hyperlink" Target="https://www.daloopa.com/src/155406018" TargetMode="External"/><Relationship Id="rId172" Type="http://schemas.openxmlformats.org/officeDocument/2006/relationships/hyperlink" Target="https://www.daloopa.com/src/803036" TargetMode="External"/><Relationship Id="rId6474" Type="http://schemas.openxmlformats.org/officeDocument/2006/relationships/hyperlink" Target="https://www.daloopa.com/src/800761" TargetMode="External"/><Relationship Id="rId7525" Type="http://schemas.openxmlformats.org/officeDocument/2006/relationships/hyperlink" Target="https://www.daloopa.com/src/72471131" TargetMode="External"/><Relationship Id="rId10853" Type="http://schemas.openxmlformats.org/officeDocument/2006/relationships/hyperlink" Target="https://www.daloopa.com/src/46664818" TargetMode="External"/><Relationship Id="rId11904" Type="http://schemas.openxmlformats.org/officeDocument/2006/relationships/hyperlink" Target="https://marketplace.daloopa.com/text-fundamental?id=18449713&amp;value=260&amp;id=18445272&amp;value=300&amp;id=18444407&amp;value=370&amp;" TargetMode="External"/><Relationship Id="rId16068" Type="http://schemas.openxmlformats.org/officeDocument/2006/relationships/hyperlink" Target="https://www.daloopa.com/src/82363371" TargetMode="External"/><Relationship Id="rId17119" Type="http://schemas.openxmlformats.org/officeDocument/2006/relationships/hyperlink" Target="https://www.daloopa.com/src/102514740" TargetMode="External"/><Relationship Id="rId5076" Type="http://schemas.openxmlformats.org/officeDocument/2006/relationships/hyperlink" Target="https://www.daloopa.com/src/815604" TargetMode="External"/><Relationship Id="rId6127" Type="http://schemas.openxmlformats.org/officeDocument/2006/relationships/hyperlink" Target="https://www.daloopa.com/src/63129641" TargetMode="External"/><Relationship Id="rId9697" Type="http://schemas.openxmlformats.org/officeDocument/2006/relationships/hyperlink" Target="https://www.daloopa.com/src/58837848" TargetMode="External"/><Relationship Id="rId10506" Type="http://schemas.openxmlformats.org/officeDocument/2006/relationships/hyperlink" Target="https://www.daloopa.com/src/46751290" TargetMode="External"/><Relationship Id="rId1686" Type="http://schemas.openxmlformats.org/officeDocument/2006/relationships/hyperlink" Target="https://www.daloopa.com/src/38171300" TargetMode="External"/><Relationship Id="rId8299" Type="http://schemas.openxmlformats.org/officeDocument/2006/relationships/hyperlink" Target="https://www.daloopa.com/src/800389" TargetMode="External"/><Relationship Id="rId12678" Type="http://schemas.openxmlformats.org/officeDocument/2006/relationships/hyperlink" Target="https://marketplace.daloopa.com/text-fundamental?id=19766686&amp;value=86&amp;id=19766400&amp;value=117&amp;id=19766389&amp;value=149&amp;id=19766097&amp;value=189&amp;id=19766030&amp;value=-917&amp;id=19765996&amp;value=-1086&amp;id=19765834&amp;value=-850&amp;id=19765761&amp;value=-1107&amp;id=46750940&amp;value=-1094&amp;id=67089578&amp;value=612&amp;" TargetMode="External"/><Relationship Id="rId13729" Type="http://schemas.openxmlformats.org/officeDocument/2006/relationships/hyperlink" Target="https://www.daloopa.com/src/65313671" TargetMode="External"/><Relationship Id="rId17600" Type="http://schemas.openxmlformats.org/officeDocument/2006/relationships/hyperlink" Target="https://www.daloopa.com/src/107860275" TargetMode="External"/><Relationship Id="rId1339" Type="http://schemas.openxmlformats.org/officeDocument/2006/relationships/hyperlink" Target="https://www.daloopa.com/src/766621" TargetMode="External"/><Relationship Id="rId2737" Type="http://schemas.openxmlformats.org/officeDocument/2006/relationships/hyperlink" Target="https://www.daloopa.com/src/766743" TargetMode="External"/><Relationship Id="rId5210" Type="http://schemas.openxmlformats.org/officeDocument/2006/relationships/hyperlink" Target="https://www.daloopa.com/src/815475" TargetMode="External"/><Relationship Id="rId15151" Type="http://schemas.openxmlformats.org/officeDocument/2006/relationships/hyperlink" Target="https://www.daloopa.com/src/38430192" TargetMode="External"/><Relationship Id="rId16202" Type="http://schemas.openxmlformats.org/officeDocument/2006/relationships/hyperlink" Target="https://www.daloopa.com/src/82320083" TargetMode="External"/><Relationship Id="rId19772" Type="http://schemas.openxmlformats.org/officeDocument/2006/relationships/hyperlink" Target="https://www.daloopa.com/src/155380661" TargetMode="External"/><Relationship Id="rId709" Type="http://schemas.openxmlformats.org/officeDocument/2006/relationships/hyperlink" Target="https://www.daloopa.com/src/763408" TargetMode="External"/><Relationship Id="rId8780" Type="http://schemas.openxmlformats.org/officeDocument/2006/relationships/hyperlink" Target="https://www.daloopa.com/src/20995922" TargetMode="External"/><Relationship Id="rId9831" Type="http://schemas.openxmlformats.org/officeDocument/2006/relationships/hyperlink" Target="https://www.daloopa.com/src/749399" TargetMode="External"/><Relationship Id="rId11761" Type="http://schemas.openxmlformats.org/officeDocument/2006/relationships/hyperlink" Target="https://www.daloopa.com/src/1033993" TargetMode="External"/><Relationship Id="rId12812" Type="http://schemas.openxmlformats.org/officeDocument/2006/relationships/hyperlink" Target="https://www.daloopa.com/src/67090300" TargetMode="External"/><Relationship Id="rId18374" Type="http://schemas.openxmlformats.org/officeDocument/2006/relationships/hyperlink" Target="https://www.daloopa.com/src/87393824" TargetMode="External"/><Relationship Id="rId19425" Type="http://schemas.openxmlformats.org/officeDocument/2006/relationships/hyperlink" Target="https://www.daloopa.com/src/145263923" TargetMode="External"/><Relationship Id="rId45" Type="http://schemas.openxmlformats.org/officeDocument/2006/relationships/hyperlink" Target="https://www.daloopa.com/document/205034" TargetMode="External"/><Relationship Id="rId1820" Type="http://schemas.openxmlformats.org/officeDocument/2006/relationships/hyperlink" Target="https://www.daloopa.com/src/795092" TargetMode="External"/><Relationship Id="rId7382" Type="http://schemas.openxmlformats.org/officeDocument/2006/relationships/hyperlink" Target="https://www.daloopa.com/src/752495" TargetMode="External"/><Relationship Id="rId8433" Type="http://schemas.openxmlformats.org/officeDocument/2006/relationships/hyperlink" Target="https://www.daloopa.com/src/800311" TargetMode="External"/><Relationship Id="rId10363" Type="http://schemas.openxmlformats.org/officeDocument/2006/relationships/hyperlink" Target="https://www.daloopa.com/src/38432142" TargetMode="External"/><Relationship Id="rId11414" Type="http://schemas.openxmlformats.org/officeDocument/2006/relationships/hyperlink" Target="https://www.daloopa.com/src/815213" TargetMode="External"/><Relationship Id="rId18027" Type="http://schemas.openxmlformats.org/officeDocument/2006/relationships/hyperlink" Target="https://www.daloopa.com/src/114161701" TargetMode="External"/><Relationship Id="rId3992" Type="http://schemas.openxmlformats.org/officeDocument/2006/relationships/hyperlink" Target="https://www.daloopa.com/src/810529" TargetMode="External"/><Relationship Id="rId7035" Type="http://schemas.openxmlformats.org/officeDocument/2006/relationships/hyperlink" Target="https://www.daloopa.com/src/14719074" TargetMode="External"/><Relationship Id="rId10016" Type="http://schemas.openxmlformats.org/officeDocument/2006/relationships/hyperlink" Target="https://www.daloopa.com/src/753169" TargetMode="External"/><Relationship Id="rId13586" Type="http://schemas.openxmlformats.org/officeDocument/2006/relationships/hyperlink" Target="https://www.daloopa.com/src/67090635" TargetMode="External"/><Relationship Id="rId14984" Type="http://schemas.openxmlformats.org/officeDocument/2006/relationships/hyperlink" Target="https://www.daloopa.com/src/38422924" TargetMode="External"/><Relationship Id="rId2594" Type="http://schemas.openxmlformats.org/officeDocument/2006/relationships/hyperlink" Target="https://www.daloopa.com/src/32451258" TargetMode="External"/><Relationship Id="rId3645" Type="http://schemas.openxmlformats.org/officeDocument/2006/relationships/hyperlink" Target="https://www.daloopa.com/src/45569677" TargetMode="External"/><Relationship Id="rId12188" Type="http://schemas.openxmlformats.org/officeDocument/2006/relationships/hyperlink" Target="https://www.daloopa.com/src/19677964" TargetMode="External"/><Relationship Id="rId13239" Type="http://schemas.openxmlformats.org/officeDocument/2006/relationships/hyperlink" Target="https://www.daloopa.com/src/38437851" TargetMode="External"/><Relationship Id="rId14637" Type="http://schemas.openxmlformats.org/officeDocument/2006/relationships/hyperlink" Target="https://www.daloopa.com/src/38402778" TargetMode="External"/><Relationship Id="rId17110" Type="http://schemas.openxmlformats.org/officeDocument/2006/relationships/hyperlink" Target="https://www.daloopa.com/src/102502166" TargetMode="External"/><Relationship Id="rId566" Type="http://schemas.openxmlformats.org/officeDocument/2006/relationships/hyperlink" Target="https://www.daloopa.com/src/762303" TargetMode="External"/><Relationship Id="rId1196" Type="http://schemas.openxmlformats.org/officeDocument/2006/relationships/hyperlink" Target="https://www.daloopa.com/src/46661549" TargetMode="External"/><Relationship Id="rId2247" Type="http://schemas.openxmlformats.org/officeDocument/2006/relationships/hyperlink" Target="https://www.daloopa.com/src/66097751" TargetMode="External"/><Relationship Id="rId219" Type="http://schemas.openxmlformats.org/officeDocument/2006/relationships/hyperlink" Target="https://www.daloopa.com/src/803003" TargetMode="External"/><Relationship Id="rId6868" Type="http://schemas.openxmlformats.org/officeDocument/2006/relationships/hyperlink" Target="https://www.daloopa.com/src/801392" TargetMode="External"/><Relationship Id="rId7919" Type="http://schemas.openxmlformats.org/officeDocument/2006/relationships/hyperlink" Target="https://www.daloopa.com/src/14718768" TargetMode="External"/><Relationship Id="rId8290" Type="http://schemas.openxmlformats.org/officeDocument/2006/relationships/hyperlink" Target="https://www.daloopa.com/src/32451170" TargetMode="External"/><Relationship Id="rId9341" Type="http://schemas.openxmlformats.org/officeDocument/2006/relationships/hyperlink" Target="https://www.daloopa.com/src/38161528" TargetMode="External"/><Relationship Id="rId13720" Type="http://schemas.openxmlformats.org/officeDocument/2006/relationships/hyperlink" Target="https://www.daloopa.com/src/65313821" TargetMode="External"/><Relationship Id="rId19282" Type="http://schemas.openxmlformats.org/officeDocument/2006/relationships/hyperlink" Target="https://www.daloopa.com/src/136843034" TargetMode="External"/><Relationship Id="rId11271" Type="http://schemas.openxmlformats.org/officeDocument/2006/relationships/hyperlink" Target="https://www.daloopa.com/src/20995572" TargetMode="External"/><Relationship Id="rId12322" Type="http://schemas.openxmlformats.org/officeDocument/2006/relationships/hyperlink" Target="https://www.daloopa.com/src/19675989" TargetMode="External"/><Relationship Id="rId15892" Type="http://schemas.openxmlformats.org/officeDocument/2006/relationships/hyperlink" Target="https://www.daloopa.com/src/78900036" TargetMode="External"/><Relationship Id="rId16943" Type="http://schemas.openxmlformats.org/officeDocument/2006/relationships/hyperlink" Target="https://www.daloopa.com/src/95057565" TargetMode="External"/><Relationship Id="rId700" Type="http://schemas.openxmlformats.org/officeDocument/2006/relationships/hyperlink" Target="https://www.daloopa.com/src/67047596" TargetMode="External"/><Relationship Id="rId1330" Type="http://schemas.openxmlformats.org/officeDocument/2006/relationships/hyperlink" Target="https://www.daloopa.com/document/23463551" TargetMode="External"/><Relationship Id="rId5951" Type="http://schemas.openxmlformats.org/officeDocument/2006/relationships/hyperlink" Target="https://www.daloopa.com/src/800849" TargetMode="External"/><Relationship Id="rId14494" Type="http://schemas.openxmlformats.org/officeDocument/2006/relationships/hyperlink" Target="https://www.daloopa.com/src/38422520" TargetMode="External"/><Relationship Id="rId15545" Type="http://schemas.openxmlformats.org/officeDocument/2006/relationships/hyperlink" Target="https://www.daloopa.com/src/72220134" TargetMode="External"/><Relationship Id="rId4553" Type="http://schemas.openxmlformats.org/officeDocument/2006/relationships/hyperlink" Target="https://www.daloopa.com/src/762186" TargetMode="External"/><Relationship Id="rId5604" Type="http://schemas.openxmlformats.org/officeDocument/2006/relationships/hyperlink" Target="https://www.daloopa.com/document/23465099" TargetMode="External"/><Relationship Id="rId13096" Type="http://schemas.openxmlformats.org/officeDocument/2006/relationships/hyperlink" Target="https://www.daloopa.com/document/21972339" TargetMode="External"/><Relationship Id="rId14147" Type="http://schemas.openxmlformats.org/officeDocument/2006/relationships/hyperlink" Target="https://www.daloopa.com/src/19605769" TargetMode="External"/><Relationship Id="rId18768" Type="http://schemas.openxmlformats.org/officeDocument/2006/relationships/hyperlink" Target="https://www.daloopa.com/src/125251785" TargetMode="External"/><Relationship Id="rId3155" Type="http://schemas.openxmlformats.org/officeDocument/2006/relationships/hyperlink" Target="https://www.daloopa.com/src/45569721" TargetMode="External"/><Relationship Id="rId4206" Type="http://schemas.openxmlformats.org/officeDocument/2006/relationships/hyperlink" Target="https://www.daloopa.com/src/763099" TargetMode="External"/><Relationship Id="rId7776" Type="http://schemas.openxmlformats.org/officeDocument/2006/relationships/hyperlink" Target="https://www.daloopa.com/src/800010" TargetMode="External"/><Relationship Id="rId8827" Type="http://schemas.openxmlformats.org/officeDocument/2006/relationships/hyperlink" Target="https://www.daloopa.com/src/2623419" TargetMode="External"/><Relationship Id="rId19819" Type="http://schemas.openxmlformats.org/officeDocument/2006/relationships/hyperlink" Target="https://www.daloopa.com/src/155388740" TargetMode="External"/><Relationship Id="rId6378" Type="http://schemas.openxmlformats.org/officeDocument/2006/relationships/hyperlink" Target="https://www.daloopa.com/src/7982470" TargetMode="External"/><Relationship Id="rId7429" Type="http://schemas.openxmlformats.org/officeDocument/2006/relationships/hyperlink" Target="https://www.daloopa.com/src/753466" TargetMode="External"/><Relationship Id="rId10757" Type="http://schemas.openxmlformats.org/officeDocument/2006/relationships/hyperlink" Target="https://www.daloopa.com/src/38433107" TargetMode="External"/><Relationship Id="rId11808" Type="http://schemas.openxmlformats.org/officeDocument/2006/relationships/hyperlink" Target="https://www.daloopa.com/src/58884358" TargetMode="External"/><Relationship Id="rId13230" Type="http://schemas.openxmlformats.org/officeDocument/2006/relationships/hyperlink" Target="https://www.daloopa.com/src/38435143" TargetMode="External"/><Relationship Id="rId17851" Type="http://schemas.openxmlformats.org/officeDocument/2006/relationships/hyperlink" Target="https://www.daloopa.com/src/114151864" TargetMode="External"/><Relationship Id="rId18902" Type="http://schemas.openxmlformats.org/officeDocument/2006/relationships/hyperlink" Target="https://www.daloopa.com/src/125351007" TargetMode="External"/><Relationship Id="rId210" Type="http://schemas.openxmlformats.org/officeDocument/2006/relationships/hyperlink" Target="https://www.daloopa.com/src/803012" TargetMode="External"/><Relationship Id="rId2988" Type="http://schemas.openxmlformats.org/officeDocument/2006/relationships/hyperlink" Target="https://www.daloopa.com/src/765635" TargetMode="External"/><Relationship Id="rId7910" Type="http://schemas.openxmlformats.org/officeDocument/2006/relationships/hyperlink" Target="https://www.daloopa.com/src/63130480" TargetMode="External"/><Relationship Id="rId16453" Type="http://schemas.openxmlformats.org/officeDocument/2006/relationships/hyperlink" Target="https://www.daloopa.com/src/87384965" TargetMode="External"/><Relationship Id="rId17504" Type="http://schemas.openxmlformats.org/officeDocument/2006/relationships/hyperlink" Target="https://www.daloopa.com/src/107861977" TargetMode="External"/><Relationship Id="rId5461" Type="http://schemas.openxmlformats.org/officeDocument/2006/relationships/hyperlink" Target="https://www.daloopa.com/src/1033364" TargetMode="External"/><Relationship Id="rId6512" Type="http://schemas.openxmlformats.org/officeDocument/2006/relationships/hyperlink" Target="https://www.daloopa.com/src/801048" TargetMode="External"/><Relationship Id="rId15055" Type="http://schemas.openxmlformats.org/officeDocument/2006/relationships/hyperlink" Target="https://www.daloopa.com/src/38424589" TargetMode="External"/><Relationship Id="rId16106" Type="http://schemas.openxmlformats.org/officeDocument/2006/relationships/hyperlink" Target="https://www.daloopa.com/src/82323103" TargetMode="External"/><Relationship Id="rId19676" Type="http://schemas.openxmlformats.org/officeDocument/2006/relationships/hyperlink" Target="https://www.daloopa.com/src/155380626" TargetMode="External"/><Relationship Id="rId4063" Type="http://schemas.openxmlformats.org/officeDocument/2006/relationships/hyperlink" Target="https://www.daloopa.com/src/20995426" TargetMode="External"/><Relationship Id="rId5114" Type="http://schemas.openxmlformats.org/officeDocument/2006/relationships/hyperlink" Target="https://www.daloopa.com/document/23463551" TargetMode="External"/><Relationship Id="rId8684" Type="http://schemas.openxmlformats.org/officeDocument/2006/relationships/hyperlink" Target="https://www.daloopa.com/src/767977" TargetMode="External"/><Relationship Id="rId9735" Type="http://schemas.openxmlformats.org/officeDocument/2006/relationships/hyperlink" Target="https://www.daloopa.com/src/53638070" TargetMode="External"/><Relationship Id="rId11665" Type="http://schemas.openxmlformats.org/officeDocument/2006/relationships/hyperlink" Target="https://www.daloopa.com/src/815169" TargetMode="External"/><Relationship Id="rId18278" Type="http://schemas.openxmlformats.org/officeDocument/2006/relationships/hyperlink" Target="https://www.daloopa.com/src/87423654" TargetMode="External"/><Relationship Id="rId19329" Type="http://schemas.openxmlformats.org/officeDocument/2006/relationships/hyperlink" Target="https://www.daloopa.com/src/145263984" TargetMode="External"/><Relationship Id="rId1724" Type="http://schemas.openxmlformats.org/officeDocument/2006/relationships/hyperlink" Target="https://www.daloopa.com/src/20996134" TargetMode="External"/><Relationship Id="rId7286" Type="http://schemas.openxmlformats.org/officeDocument/2006/relationships/hyperlink" Target="https://www.daloopa.com/src/38462750" TargetMode="External"/><Relationship Id="rId8337" Type="http://schemas.openxmlformats.org/officeDocument/2006/relationships/hyperlink" Target="https://www.daloopa.com/src/4744456" TargetMode="External"/><Relationship Id="rId10267" Type="http://schemas.openxmlformats.org/officeDocument/2006/relationships/hyperlink" Target="https://www.daloopa.com/src/2752299" TargetMode="External"/><Relationship Id="rId11318" Type="http://schemas.openxmlformats.org/officeDocument/2006/relationships/hyperlink" Target="https://www.daloopa.com/src/814906" TargetMode="External"/><Relationship Id="rId12716" Type="http://schemas.openxmlformats.org/officeDocument/2006/relationships/hyperlink" Target="https://www.daloopa.com/src/67089581" TargetMode="External"/><Relationship Id="rId3896" Type="http://schemas.openxmlformats.org/officeDocument/2006/relationships/hyperlink" Target="https://www.daloopa.com/src/45569684" TargetMode="External"/><Relationship Id="rId14888" Type="http://schemas.openxmlformats.org/officeDocument/2006/relationships/hyperlink" Target="https://www.daloopa.com/src/38422936" TargetMode="External"/><Relationship Id="rId15939" Type="http://schemas.openxmlformats.org/officeDocument/2006/relationships/hyperlink" Target="https://www.daloopa.com/src/78903505" TargetMode="External"/><Relationship Id="rId19810" Type="http://schemas.openxmlformats.org/officeDocument/2006/relationships/hyperlink" Target="https://www.daloopa.com/src/155380794" TargetMode="External"/><Relationship Id="rId2498" Type="http://schemas.openxmlformats.org/officeDocument/2006/relationships/hyperlink" Target="https://www.daloopa.com/src/768311" TargetMode="External"/><Relationship Id="rId3549" Type="http://schemas.openxmlformats.org/officeDocument/2006/relationships/hyperlink" Target="https://www.daloopa.com/src/763052" TargetMode="External"/><Relationship Id="rId4947" Type="http://schemas.openxmlformats.org/officeDocument/2006/relationships/hyperlink" Target="https://www.daloopa.com/document/22825769" TargetMode="External"/><Relationship Id="rId7420" Type="http://schemas.openxmlformats.org/officeDocument/2006/relationships/hyperlink" Target="https://www.daloopa.com/src/46660944" TargetMode="External"/><Relationship Id="rId17361" Type="http://schemas.openxmlformats.org/officeDocument/2006/relationships/hyperlink" Target="https://www.daloopa.com/src/102622079" TargetMode="External"/><Relationship Id="rId18412" Type="http://schemas.openxmlformats.org/officeDocument/2006/relationships/hyperlink" Target="https://www.daloopa.com/src/114158201" TargetMode="External"/><Relationship Id="rId6022" Type="http://schemas.openxmlformats.org/officeDocument/2006/relationships/hyperlink" Target="https://www.daloopa.com/src/58837665" TargetMode="External"/><Relationship Id="rId10401" Type="http://schemas.openxmlformats.org/officeDocument/2006/relationships/hyperlink" Target="https://www.daloopa.com/src/38429686" TargetMode="External"/><Relationship Id="rId13971" Type="http://schemas.openxmlformats.org/officeDocument/2006/relationships/hyperlink" Target="https://www.daloopa.com/src/19608176" TargetMode="External"/><Relationship Id="rId17014" Type="http://schemas.openxmlformats.org/officeDocument/2006/relationships/hyperlink" Target="https://www.daloopa.com/src/95187152" TargetMode="External"/><Relationship Id="rId8194" Type="http://schemas.openxmlformats.org/officeDocument/2006/relationships/hyperlink" Target="https://www.daloopa.com/src/58837947" TargetMode="External"/><Relationship Id="rId9592" Type="http://schemas.openxmlformats.org/officeDocument/2006/relationships/hyperlink" Target="https://www.daloopa.com/src/751699" TargetMode="External"/><Relationship Id="rId12573" Type="http://schemas.openxmlformats.org/officeDocument/2006/relationships/hyperlink" Target="https://www.daloopa.com/document/132518" TargetMode="External"/><Relationship Id="rId13624" Type="http://schemas.openxmlformats.org/officeDocument/2006/relationships/hyperlink" Target="https://www.daloopa.com/src/65313477" TargetMode="External"/><Relationship Id="rId19186" Type="http://schemas.openxmlformats.org/officeDocument/2006/relationships/hyperlink" Target="https://www.daloopa.com/src/136733629" TargetMode="External"/><Relationship Id="rId951" Type="http://schemas.openxmlformats.org/officeDocument/2006/relationships/hyperlink" Target="https://www.daloopa.com/src/45569608" TargetMode="External"/><Relationship Id="rId1581" Type="http://schemas.openxmlformats.org/officeDocument/2006/relationships/hyperlink" Target="https://www.daloopa.com/src/67053339" TargetMode="External"/><Relationship Id="rId2632" Type="http://schemas.openxmlformats.org/officeDocument/2006/relationships/hyperlink" Target="https://www.daloopa.com/src/2623551" TargetMode="External"/><Relationship Id="rId9245" Type="http://schemas.openxmlformats.org/officeDocument/2006/relationships/hyperlink" Target="https://www.daloopa.com/src/754190" TargetMode="External"/><Relationship Id="rId11175" Type="http://schemas.openxmlformats.org/officeDocument/2006/relationships/hyperlink" Target="https://www.daloopa.com/src/63130677" TargetMode="External"/><Relationship Id="rId12226" Type="http://schemas.openxmlformats.org/officeDocument/2006/relationships/hyperlink" Target="https://www.daloopa.com/src/19677897" TargetMode="External"/><Relationship Id="rId15796" Type="http://schemas.openxmlformats.org/officeDocument/2006/relationships/hyperlink" Target="https://www.daloopa.com/src/78903290" TargetMode="External"/><Relationship Id="rId604" Type="http://schemas.openxmlformats.org/officeDocument/2006/relationships/hyperlink" Target="https://www.daloopa.com/src/762280" TargetMode="External"/><Relationship Id="rId1234" Type="http://schemas.openxmlformats.org/officeDocument/2006/relationships/hyperlink" Target="https://www.daloopa.com/src/762520" TargetMode="External"/><Relationship Id="rId5855" Type="http://schemas.openxmlformats.org/officeDocument/2006/relationships/hyperlink" Target="https://www.daloopa.com/src/1340304" TargetMode="External"/><Relationship Id="rId6906" Type="http://schemas.openxmlformats.org/officeDocument/2006/relationships/hyperlink" Target="https://www.daloopa.com/src/38159801" TargetMode="External"/><Relationship Id="rId14398" Type="http://schemas.openxmlformats.org/officeDocument/2006/relationships/hyperlink" Target="https://www.daloopa.com/src/45569805" TargetMode="External"/><Relationship Id="rId15449" Type="http://schemas.openxmlformats.org/officeDocument/2006/relationships/hyperlink" Target="https://www.daloopa.com/src/72222890" TargetMode="External"/><Relationship Id="rId16847" Type="http://schemas.openxmlformats.org/officeDocument/2006/relationships/hyperlink" Target="https://www.daloopa.com/src/95069070" TargetMode="External"/><Relationship Id="rId19320" Type="http://schemas.openxmlformats.org/officeDocument/2006/relationships/hyperlink" Target="https://www.daloopa.com/src/145409654" TargetMode="External"/><Relationship Id="rId4457" Type="http://schemas.openxmlformats.org/officeDocument/2006/relationships/hyperlink" Target="https://www.daloopa.com/src/58838185" TargetMode="External"/><Relationship Id="rId5508" Type="http://schemas.openxmlformats.org/officeDocument/2006/relationships/hyperlink" Target="https://www.daloopa.com/src/1033567" TargetMode="External"/><Relationship Id="rId3059" Type="http://schemas.openxmlformats.org/officeDocument/2006/relationships/hyperlink" Target="https://www.daloopa.com/src/767626" TargetMode="External"/><Relationship Id="rId15930" Type="http://schemas.openxmlformats.org/officeDocument/2006/relationships/hyperlink" Target="https://www.daloopa.com/src/78903504" TargetMode="External"/><Relationship Id="rId13481" Type="http://schemas.openxmlformats.org/officeDocument/2006/relationships/hyperlink" Target="https://www.daloopa.com/src/65312826" TargetMode="External"/><Relationship Id="rId14532" Type="http://schemas.openxmlformats.org/officeDocument/2006/relationships/hyperlink" Target="https://www.daloopa.com/src/38422074" TargetMode="External"/><Relationship Id="rId1091" Type="http://schemas.openxmlformats.org/officeDocument/2006/relationships/hyperlink" Target="https://www.daloopa.com/src/18438334" TargetMode="External"/><Relationship Id="rId3540" Type="http://schemas.openxmlformats.org/officeDocument/2006/relationships/hyperlink" Target="https://www.daloopa.com/src/766069" TargetMode="External"/><Relationship Id="rId12083" Type="http://schemas.openxmlformats.org/officeDocument/2006/relationships/hyperlink" Target="https://marketplace.daloopa.com/text-fundamental?id=19677514&amp;value=1000&amp;id=19677603&amp;value=1000&amp;id=19678186&amp;value=1000&amp;id=19677960&amp;value=1000&amp;id=19677896&amp;value=1000&amp;id=19677845&amp;value=1000&amp;id=19677775&amp;value=1000&amp;id=19677724&amp;value=1000&amp;id=19677687&amp;value=1000&amp;id=19676978&amp;value=1000&amp;id=19676911&amp;value=1000&amp;id=19676858&amp;value=1000&amp;id=19676681&amp;value=1000&amp;id=19676367&amp;value=1000&amp;id=19676329&amp;value=1000&amp;id=19676249&amp;value=1000&amp;id=19675998&amp;value=1000&amp;id=19675724&amp;value=1000&amp;id=19675661&amp;value=1000&amp;id=19675454&amp;value=1000&amp;id=19675268&amp;value=1000&amp;id=19675381&amp;value=1000&amp;" TargetMode="External"/><Relationship Id="rId13134" Type="http://schemas.openxmlformats.org/officeDocument/2006/relationships/hyperlink" Target="https://www.daloopa.com/src/38436913" TargetMode="External"/><Relationship Id="rId17755" Type="http://schemas.openxmlformats.org/officeDocument/2006/relationships/hyperlink" Target="https://www.daloopa.com/src/107923861" TargetMode="External"/><Relationship Id="rId18806" Type="http://schemas.openxmlformats.org/officeDocument/2006/relationships/hyperlink" Target="https://www.daloopa.com/src/125269743" TargetMode="External"/><Relationship Id="rId114" Type="http://schemas.openxmlformats.org/officeDocument/2006/relationships/hyperlink" Target="https://www.daloopa.com/src/14719035" TargetMode="External"/><Relationship Id="rId461" Type="http://schemas.openxmlformats.org/officeDocument/2006/relationships/hyperlink" Target="https://www.daloopa.com/src/38384777" TargetMode="External"/><Relationship Id="rId2142" Type="http://schemas.openxmlformats.org/officeDocument/2006/relationships/hyperlink" Target="https://www.daloopa.com/src/66097051" TargetMode="External"/><Relationship Id="rId6763" Type="http://schemas.openxmlformats.org/officeDocument/2006/relationships/hyperlink" Target="https://www.daloopa.com/src/801330" TargetMode="External"/><Relationship Id="rId7814" Type="http://schemas.openxmlformats.org/officeDocument/2006/relationships/hyperlink" Target="https://www.daloopa.com/src/2623294" TargetMode="External"/><Relationship Id="rId16357" Type="http://schemas.openxmlformats.org/officeDocument/2006/relationships/hyperlink" Target="https://www.daloopa.com/src/82365185" TargetMode="External"/><Relationship Id="rId17408" Type="http://schemas.openxmlformats.org/officeDocument/2006/relationships/hyperlink" Target="https://www.daloopa.com/src/102624276" TargetMode="External"/><Relationship Id="rId20003" Type="http://schemas.openxmlformats.org/officeDocument/2006/relationships/hyperlink" Target="https://www.daloopa.com/src/155405761" TargetMode="External"/><Relationship Id="rId5365" Type="http://schemas.openxmlformats.org/officeDocument/2006/relationships/hyperlink" Target="https://www.daloopa.com/src/815341" TargetMode="External"/><Relationship Id="rId6416" Type="http://schemas.openxmlformats.org/officeDocument/2006/relationships/hyperlink" Target="https://www.daloopa.com/src/800914" TargetMode="External"/><Relationship Id="rId9986" Type="http://schemas.openxmlformats.org/officeDocument/2006/relationships/hyperlink" Target="https://www.daloopa.com/src/7981896" TargetMode="External"/><Relationship Id="rId5018" Type="http://schemas.openxmlformats.org/officeDocument/2006/relationships/hyperlink" Target="https://www.daloopa.com/src/20995595" TargetMode="External"/><Relationship Id="rId8588" Type="http://schemas.openxmlformats.org/officeDocument/2006/relationships/hyperlink" Target="https://www.daloopa.com/document/206897" TargetMode="External"/><Relationship Id="rId9639" Type="http://schemas.openxmlformats.org/officeDocument/2006/relationships/hyperlink" Target="https://www.daloopa.com/src/2623431" TargetMode="External"/><Relationship Id="rId12967" Type="http://schemas.openxmlformats.org/officeDocument/2006/relationships/hyperlink" Target="https://www.daloopa.com/src/38441444" TargetMode="External"/><Relationship Id="rId1628" Type="http://schemas.openxmlformats.org/officeDocument/2006/relationships/hyperlink" Target="https://www.daloopa.com/src/63130147" TargetMode="External"/><Relationship Id="rId1975" Type="http://schemas.openxmlformats.org/officeDocument/2006/relationships/hyperlink" Target="https://www.daloopa.com/src/795137" TargetMode="External"/><Relationship Id="rId11569" Type="http://schemas.openxmlformats.org/officeDocument/2006/relationships/hyperlink" Target="https://www.daloopa.com/src/814989" TargetMode="External"/><Relationship Id="rId14042" Type="http://schemas.openxmlformats.org/officeDocument/2006/relationships/hyperlink" Target="https://www.daloopa.com/src/19604997" TargetMode="External"/><Relationship Id="rId15440" Type="http://schemas.openxmlformats.org/officeDocument/2006/relationships/hyperlink" Target="https://www.daloopa.com/src/72222874" TargetMode="External"/><Relationship Id="rId3050" Type="http://schemas.openxmlformats.org/officeDocument/2006/relationships/hyperlink" Target="https://www.daloopa.com/src/45569660" TargetMode="External"/><Relationship Id="rId4101" Type="http://schemas.openxmlformats.org/officeDocument/2006/relationships/hyperlink" Target="https://www.daloopa.com/src/20995427" TargetMode="External"/><Relationship Id="rId18663" Type="http://schemas.openxmlformats.org/officeDocument/2006/relationships/hyperlink" Target="https://www.daloopa.com/src/125245770" TargetMode="External"/><Relationship Id="rId19714" Type="http://schemas.openxmlformats.org/officeDocument/2006/relationships/hyperlink" Target="https://www.daloopa.com/src/155385155" TargetMode="External"/><Relationship Id="rId7671" Type="http://schemas.openxmlformats.org/officeDocument/2006/relationships/hyperlink" Target="https://www.daloopa.com/src/38383953" TargetMode="External"/><Relationship Id="rId8722" Type="http://schemas.openxmlformats.org/officeDocument/2006/relationships/hyperlink" Target="https://www.daloopa.com/src/46751835" TargetMode="External"/><Relationship Id="rId10652" Type="http://schemas.openxmlformats.org/officeDocument/2006/relationships/hyperlink" Target="https://www.daloopa.com/src/38434193" TargetMode="External"/><Relationship Id="rId11703" Type="http://schemas.openxmlformats.org/officeDocument/2006/relationships/hyperlink" Target="https://www.daloopa.com/document/8316" TargetMode="External"/><Relationship Id="rId17265" Type="http://schemas.openxmlformats.org/officeDocument/2006/relationships/hyperlink" Target="https://www.daloopa.com/src/102530098" TargetMode="External"/><Relationship Id="rId18316" Type="http://schemas.openxmlformats.org/officeDocument/2006/relationships/hyperlink" Target="https://www.daloopa.com/src/87393359" TargetMode="External"/><Relationship Id="rId6273" Type="http://schemas.openxmlformats.org/officeDocument/2006/relationships/hyperlink" Target="https://www.daloopa.com/src/4744384" TargetMode="External"/><Relationship Id="rId7324" Type="http://schemas.openxmlformats.org/officeDocument/2006/relationships/hyperlink" Target="https://www.daloopa.com/src/46750649" TargetMode="External"/><Relationship Id="rId10305" Type="http://schemas.openxmlformats.org/officeDocument/2006/relationships/hyperlink" Target="https://www.daloopa.com/src/63184202" TargetMode="External"/><Relationship Id="rId13875" Type="http://schemas.openxmlformats.org/officeDocument/2006/relationships/hyperlink" Target="https://www.daloopa.com/src/65315302" TargetMode="External"/><Relationship Id="rId2883" Type="http://schemas.openxmlformats.org/officeDocument/2006/relationships/hyperlink" Target="https://www.daloopa.com/src/767109" TargetMode="External"/><Relationship Id="rId3934" Type="http://schemas.openxmlformats.org/officeDocument/2006/relationships/hyperlink" Target="https://www.daloopa.com/src/2623602" TargetMode="External"/><Relationship Id="rId9496" Type="http://schemas.openxmlformats.org/officeDocument/2006/relationships/hyperlink" Target="https://www.daloopa.com/src/749381" TargetMode="External"/><Relationship Id="rId12477" Type="http://schemas.openxmlformats.org/officeDocument/2006/relationships/hyperlink" Target="https://www.daloopa.com/src/19689593" TargetMode="External"/><Relationship Id="rId13528" Type="http://schemas.openxmlformats.org/officeDocument/2006/relationships/hyperlink" Target="https://www.daloopa.com/src/65313131" TargetMode="External"/><Relationship Id="rId14926" Type="http://schemas.openxmlformats.org/officeDocument/2006/relationships/hyperlink" Target="https://www.daloopa.com/src/38428887" TargetMode="External"/><Relationship Id="rId855" Type="http://schemas.openxmlformats.org/officeDocument/2006/relationships/hyperlink" Target="https://marketplace.daloopa.com/text-fundamental?id=18438940&amp;value=10214&amp;id=18438536&amp;value=10415&amp;id=18438429&amp;value=11048&amp;id=45569595&amp;value=17125&amp;id=18438333&amp;value=48802&amp;id=18437483&amp;value=13017&amp;id=18437434&amp;value=13278&amp;id=18437429&amp;value=13953&amp;id=45569596&amp;value=20638&amp;id=18487006&amp;value=60886&amp;id=18437350&amp;value=15628&amp;id=18437317&amp;value=16412&amp;id=18437311&amp;value=17741&amp;id=45569597&amp;value=25816&amp;id=18437248&amp;value=75597&amp;id=18436951&amp;value=20545&amp;id=18436881&amp;value=21963&amp;id=18436779&amp;value=23383&amp;" TargetMode="External"/><Relationship Id="rId1485" Type="http://schemas.openxmlformats.org/officeDocument/2006/relationships/hyperlink" Target="https://www.daloopa.com/src/58838017" TargetMode="External"/><Relationship Id="rId2536" Type="http://schemas.openxmlformats.org/officeDocument/2006/relationships/hyperlink" Target="https://www.daloopa.com/src/2623549" TargetMode="External"/><Relationship Id="rId8098" Type="http://schemas.openxmlformats.org/officeDocument/2006/relationships/hyperlink" Target="https://www.daloopa.com/src/800202" TargetMode="External"/><Relationship Id="rId9149" Type="http://schemas.openxmlformats.org/officeDocument/2006/relationships/hyperlink" Target="https://www.daloopa.com/src/752936" TargetMode="External"/><Relationship Id="rId11079" Type="http://schemas.openxmlformats.org/officeDocument/2006/relationships/hyperlink" Target="https://www.daloopa.com/src/38167749" TargetMode="External"/><Relationship Id="rId16001" Type="http://schemas.openxmlformats.org/officeDocument/2006/relationships/hyperlink" Target="https://www.daloopa.com/src/78962149" TargetMode="External"/><Relationship Id="rId508" Type="http://schemas.openxmlformats.org/officeDocument/2006/relationships/hyperlink" Target="https://www.daloopa.com/src/762942" TargetMode="External"/><Relationship Id="rId1138" Type="http://schemas.openxmlformats.org/officeDocument/2006/relationships/hyperlink" Target="https://www.daloopa.com/src/18435237" TargetMode="External"/><Relationship Id="rId5759" Type="http://schemas.openxmlformats.org/officeDocument/2006/relationships/hyperlink" Target="https://www.daloopa.com/src/38464795" TargetMode="External"/><Relationship Id="rId9630" Type="http://schemas.openxmlformats.org/officeDocument/2006/relationships/hyperlink" Target="https://www.daloopa.com/document/23463551" TargetMode="External"/><Relationship Id="rId18173" Type="http://schemas.openxmlformats.org/officeDocument/2006/relationships/hyperlink" Target="https://www.daloopa.com/src/114261167" TargetMode="External"/><Relationship Id="rId19571" Type="http://schemas.openxmlformats.org/officeDocument/2006/relationships/hyperlink" Target="https://www.daloopa.com/src/145463066" TargetMode="External"/><Relationship Id="rId7181" Type="http://schemas.openxmlformats.org/officeDocument/2006/relationships/hyperlink" Target="https://www.daloopa.com/src/1096681" TargetMode="External"/><Relationship Id="rId8232" Type="http://schemas.openxmlformats.org/officeDocument/2006/relationships/hyperlink" Target="https://www.daloopa.com/src/7982439" TargetMode="External"/><Relationship Id="rId11560" Type="http://schemas.openxmlformats.org/officeDocument/2006/relationships/hyperlink" Target="https://www.daloopa.com/src/815114" TargetMode="External"/><Relationship Id="rId12611" Type="http://schemas.openxmlformats.org/officeDocument/2006/relationships/hyperlink" Target="https://www.daloopa.com/src/19695226" TargetMode="External"/><Relationship Id="rId19224" Type="http://schemas.openxmlformats.org/officeDocument/2006/relationships/hyperlink" Target="https://www.daloopa.com/src/136843045" TargetMode="External"/><Relationship Id="rId10162" Type="http://schemas.openxmlformats.org/officeDocument/2006/relationships/hyperlink" Target="https://www.daloopa.com/src/67051981" TargetMode="External"/><Relationship Id="rId11213" Type="http://schemas.openxmlformats.org/officeDocument/2006/relationships/hyperlink" Target="https://www.daloopa.com/src/38385299" TargetMode="External"/><Relationship Id="rId14783" Type="http://schemas.openxmlformats.org/officeDocument/2006/relationships/hyperlink" Target="https://www.daloopa.com/src/63184499" TargetMode="External"/><Relationship Id="rId15834" Type="http://schemas.openxmlformats.org/officeDocument/2006/relationships/hyperlink" Target="https://www.daloopa.com/src/78908056" TargetMode="External"/><Relationship Id="rId3791" Type="http://schemas.openxmlformats.org/officeDocument/2006/relationships/hyperlink" Target="https://www.daloopa.com/src/14718975" TargetMode="External"/><Relationship Id="rId4842" Type="http://schemas.openxmlformats.org/officeDocument/2006/relationships/hyperlink" Target="https://www.daloopa.com/src/815359" TargetMode="External"/><Relationship Id="rId13385" Type="http://schemas.openxmlformats.org/officeDocument/2006/relationships/hyperlink" Target="https://www.daloopa.com/src/67090534" TargetMode="External"/><Relationship Id="rId14436" Type="http://schemas.openxmlformats.org/officeDocument/2006/relationships/hyperlink" Target="https://www.daloopa.com/src/19630299" TargetMode="External"/><Relationship Id="rId2393" Type="http://schemas.openxmlformats.org/officeDocument/2006/relationships/hyperlink" Target="https://www.daloopa.com/src/762541" TargetMode="External"/><Relationship Id="rId3444" Type="http://schemas.openxmlformats.org/officeDocument/2006/relationships/hyperlink" Target="https://www.daloopa.com/src/766638" TargetMode="External"/><Relationship Id="rId13038" Type="http://schemas.openxmlformats.org/officeDocument/2006/relationships/hyperlink" Target="https://www.daloopa.com/src/38441439" TargetMode="External"/><Relationship Id="rId17659" Type="http://schemas.openxmlformats.org/officeDocument/2006/relationships/hyperlink" Target="https://www.daloopa.com/src/107869301" TargetMode="External"/><Relationship Id="rId365" Type="http://schemas.openxmlformats.org/officeDocument/2006/relationships/hyperlink" Target="https://www.daloopa.com/src/32451589" TargetMode="External"/><Relationship Id="rId2046" Type="http://schemas.openxmlformats.org/officeDocument/2006/relationships/hyperlink" Target="https://www.daloopa.com/src/53638564" TargetMode="External"/><Relationship Id="rId6667" Type="http://schemas.openxmlformats.org/officeDocument/2006/relationships/hyperlink" Target="https://www.daloopa.com/src/801070" TargetMode="External"/><Relationship Id="rId7718" Type="http://schemas.openxmlformats.org/officeDocument/2006/relationships/hyperlink" Target="https://www.daloopa.com/src/833416" TargetMode="External"/><Relationship Id="rId19081" Type="http://schemas.openxmlformats.org/officeDocument/2006/relationships/hyperlink" Target="https://www.daloopa.com/src/136843023" TargetMode="External"/><Relationship Id="rId5269" Type="http://schemas.openxmlformats.org/officeDocument/2006/relationships/hyperlink" Target="https://www.daloopa.com/src/10335428" TargetMode="External"/><Relationship Id="rId9140" Type="http://schemas.openxmlformats.org/officeDocument/2006/relationships/hyperlink" Target="https://www.daloopa.com/document/23463551" TargetMode="External"/><Relationship Id="rId11070" Type="http://schemas.openxmlformats.org/officeDocument/2006/relationships/hyperlink" Target="https://www.daloopa.com/src/14719084" TargetMode="External"/><Relationship Id="rId12121" Type="http://schemas.openxmlformats.org/officeDocument/2006/relationships/hyperlink" Target="https://www.daloopa.com/document/10486306" TargetMode="External"/><Relationship Id="rId15691" Type="http://schemas.openxmlformats.org/officeDocument/2006/relationships/hyperlink" Target="https://www.daloopa.com/src/72228905" TargetMode="External"/><Relationship Id="rId16742" Type="http://schemas.openxmlformats.org/officeDocument/2006/relationships/hyperlink" Target="https://www.daloopa.com/src/87502012" TargetMode="External"/><Relationship Id="rId1879" Type="http://schemas.openxmlformats.org/officeDocument/2006/relationships/hyperlink" Target="https://www.daloopa.com/src/794936" TargetMode="External"/><Relationship Id="rId5750" Type="http://schemas.openxmlformats.org/officeDocument/2006/relationships/hyperlink" Target="https://www.daloopa.com/src/67088813" TargetMode="External"/><Relationship Id="rId6801" Type="http://schemas.openxmlformats.org/officeDocument/2006/relationships/hyperlink" Target="https://www.daloopa.com/src/38159058" TargetMode="External"/><Relationship Id="rId14293" Type="http://schemas.openxmlformats.org/officeDocument/2006/relationships/hyperlink" Target="https://www.daloopa.com/src/19606578" TargetMode="External"/><Relationship Id="rId15344" Type="http://schemas.openxmlformats.org/officeDocument/2006/relationships/hyperlink" Target="https://www.daloopa.com/src/46751362" TargetMode="External"/><Relationship Id="rId19965" Type="http://schemas.openxmlformats.org/officeDocument/2006/relationships/hyperlink" Target="https://www.daloopa.com/src/155380905" TargetMode="External"/><Relationship Id="rId4005" Type="http://schemas.openxmlformats.org/officeDocument/2006/relationships/hyperlink" Target="https://www.daloopa.com/src/810790" TargetMode="External"/><Relationship Id="rId4352" Type="http://schemas.openxmlformats.org/officeDocument/2006/relationships/hyperlink" Target="https://www.daloopa.com/src/63130800" TargetMode="External"/><Relationship Id="rId5403" Type="http://schemas.openxmlformats.org/officeDocument/2006/relationships/hyperlink" Target="https://www.daloopa.com/src/815402" TargetMode="External"/><Relationship Id="rId8973" Type="http://schemas.openxmlformats.org/officeDocument/2006/relationships/hyperlink" Target="https://www.daloopa.com/src/753519" TargetMode="External"/><Relationship Id="rId11954" Type="http://schemas.openxmlformats.org/officeDocument/2006/relationships/hyperlink" Target="https://www.daloopa.com/src/46750748" TargetMode="External"/><Relationship Id="rId18567" Type="http://schemas.openxmlformats.org/officeDocument/2006/relationships/hyperlink" Target="https://www.daloopa.com/src/114296531" TargetMode="External"/><Relationship Id="rId19618" Type="http://schemas.openxmlformats.org/officeDocument/2006/relationships/hyperlink" Target="https://www.daloopa.com/src/145409643" TargetMode="External"/><Relationship Id="rId7575" Type="http://schemas.openxmlformats.org/officeDocument/2006/relationships/hyperlink" Target="https://www.daloopa.com/src/14718766" TargetMode="External"/><Relationship Id="rId8626" Type="http://schemas.openxmlformats.org/officeDocument/2006/relationships/hyperlink" Target="https://www.daloopa.com/src/765994" TargetMode="External"/><Relationship Id="rId10556" Type="http://schemas.openxmlformats.org/officeDocument/2006/relationships/hyperlink" Target="https://www.daloopa.com/src/38434191" TargetMode="External"/><Relationship Id="rId11607" Type="http://schemas.openxmlformats.org/officeDocument/2006/relationships/hyperlink" Target="https://www.daloopa.com/src/815090" TargetMode="External"/><Relationship Id="rId17169" Type="http://schemas.openxmlformats.org/officeDocument/2006/relationships/hyperlink" Target="https://www.daloopa.com/src/102515454" TargetMode="External"/><Relationship Id="rId6177" Type="http://schemas.openxmlformats.org/officeDocument/2006/relationships/hyperlink" Target="https://www.daloopa.com/src/53637816" TargetMode="External"/><Relationship Id="rId7228" Type="http://schemas.openxmlformats.org/officeDocument/2006/relationships/hyperlink" Target="https://www.daloopa.com/src/1096628" TargetMode="External"/><Relationship Id="rId10209" Type="http://schemas.openxmlformats.org/officeDocument/2006/relationships/hyperlink" Target="https://www.daloopa.com/src/38166989" TargetMode="External"/><Relationship Id="rId2787" Type="http://schemas.openxmlformats.org/officeDocument/2006/relationships/hyperlink" Target="https://www.daloopa.com/src/768400" TargetMode="External"/><Relationship Id="rId3838" Type="http://schemas.openxmlformats.org/officeDocument/2006/relationships/hyperlink" Target="https://www.daloopa.com/src/761573" TargetMode="External"/><Relationship Id="rId13779" Type="http://schemas.openxmlformats.org/officeDocument/2006/relationships/hyperlink" Target="https://www.daloopa.com/src/65313811" TargetMode="External"/><Relationship Id="rId16252" Type="http://schemas.openxmlformats.org/officeDocument/2006/relationships/hyperlink" Target="https://www.daloopa.com/src/82321122" TargetMode="External"/><Relationship Id="rId17650" Type="http://schemas.openxmlformats.org/officeDocument/2006/relationships/hyperlink" Target="https://www.daloopa.com/src/107856696" TargetMode="External"/><Relationship Id="rId18701" Type="http://schemas.openxmlformats.org/officeDocument/2006/relationships/hyperlink" Target="https://www.daloopa.com/src/125246951" TargetMode="External"/><Relationship Id="rId759" Type="http://schemas.openxmlformats.org/officeDocument/2006/relationships/hyperlink" Target="https://www.daloopa.com/src/14718996" TargetMode="External"/><Relationship Id="rId1389" Type="http://schemas.openxmlformats.org/officeDocument/2006/relationships/hyperlink" Target="https://www.daloopa.com/src/767154" TargetMode="External"/><Relationship Id="rId5260" Type="http://schemas.openxmlformats.org/officeDocument/2006/relationships/hyperlink" Target="https://www.daloopa.com/src/815354" TargetMode="External"/><Relationship Id="rId6311" Type="http://schemas.openxmlformats.org/officeDocument/2006/relationships/hyperlink" Target="https://www.daloopa.com/src/800931" TargetMode="External"/><Relationship Id="rId17303" Type="http://schemas.openxmlformats.org/officeDocument/2006/relationships/hyperlink" Target="https://www.daloopa.com/src/102561923" TargetMode="External"/><Relationship Id="rId8483" Type="http://schemas.openxmlformats.org/officeDocument/2006/relationships/hyperlink" Target="https://www.daloopa.com/src/800327" TargetMode="External"/><Relationship Id="rId9881" Type="http://schemas.openxmlformats.org/officeDocument/2006/relationships/hyperlink" Target="https://www.daloopa.com/document/10451784" TargetMode="External"/><Relationship Id="rId12862" Type="http://schemas.openxmlformats.org/officeDocument/2006/relationships/hyperlink" Target="https://www.daloopa.com/document/23465099" TargetMode="External"/><Relationship Id="rId13913" Type="http://schemas.openxmlformats.org/officeDocument/2006/relationships/hyperlink" Target="https://www.daloopa.com/src/67093349" TargetMode="External"/><Relationship Id="rId19475" Type="http://schemas.openxmlformats.org/officeDocument/2006/relationships/hyperlink" Target="https://www.daloopa.com/src/145264347" TargetMode="External"/><Relationship Id="rId95" Type="http://schemas.openxmlformats.org/officeDocument/2006/relationships/hyperlink" Target="https://www.daloopa.com/src/802945" TargetMode="External"/><Relationship Id="rId1870" Type="http://schemas.openxmlformats.org/officeDocument/2006/relationships/hyperlink" Target="https://www.daloopa.com/src/795144" TargetMode="External"/><Relationship Id="rId2921" Type="http://schemas.openxmlformats.org/officeDocument/2006/relationships/hyperlink" Target="https://www.daloopa.com/src/767610" TargetMode="External"/><Relationship Id="rId7085" Type="http://schemas.openxmlformats.org/officeDocument/2006/relationships/hyperlink" Target="https://www.daloopa.com/src/7982482" TargetMode="External"/><Relationship Id="rId8136" Type="http://schemas.openxmlformats.org/officeDocument/2006/relationships/hyperlink" Target="https://www.daloopa.com/src/800250" TargetMode="External"/><Relationship Id="rId9534" Type="http://schemas.openxmlformats.org/officeDocument/2006/relationships/hyperlink" Target="https://www.daloopa.com/src/753152" TargetMode="External"/><Relationship Id="rId11464" Type="http://schemas.openxmlformats.org/officeDocument/2006/relationships/hyperlink" Target="https://www.daloopa.com/src/815124" TargetMode="External"/><Relationship Id="rId12515" Type="http://schemas.openxmlformats.org/officeDocument/2006/relationships/hyperlink" Target="https://www.daloopa.com/src/19689661" TargetMode="External"/><Relationship Id="rId18077" Type="http://schemas.openxmlformats.org/officeDocument/2006/relationships/hyperlink" Target="https://www.daloopa.com/src/114287138" TargetMode="External"/><Relationship Id="rId19128" Type="http://schemas.openxmlformats.org/officeDocument/2006/relationships/hyperlink" Target="https://www.daloopa.com/src/136727043" TargetMode="External"/><Relationship Id="rId1523" Type="http://schemas.openxmlformats.org/officeDocument/2006/relationships/hyperlink" Target="https://www.daloopa.com/src/14718951" TargetMode="External"/><Relationship Id="rId10066" Type="http://schemas.openxmlformats.org/officeDocument/2006/relationships/hyperlink" Target="https://www.daloopa.com/src/753546" TargetMode="External"/><Relationship Id="rId11117" Type="http://schemas.openxmlformats.org/officeDocument/2006/relationships/hyperlink" Target="https://www.daloopa.com/src/815083" TargetMode="External"/><Relationship Id="rId14687" Type="http://schemas.openxmlformats.org/officeDocument/2006/relationships/hyperlink" Target="https://www.daloopa.com/src/38402797" TargetMode="External"/><Relationship Id="rId15738" Type="http://schemas.openxmlformats.org/officeDocument/2006/relationships/hyperlink" Target="https://www.daloopa.com/src/78901736" TargetMode="External"/><Relationship Id="rId3695" Type="http://schemas.openxmlformats.org/officeDocument/2006/relationships/hyperlink" Target="https://www.daloopa.com/src/763650" TargetMode="External"/><Relationship Id="rId4746" Type="http://schemas.openxmlformats.org/officeDocument/2006/relationships/hyperlink" Target="https://www.daloopa.com/src/766698" TargetMode="External"/><Relationship Id="rId13289" Type="http://schemas.openxmlformats.org/officeDocument/2006/relationships/hyperlink" Target="https://www.daloopa.com/src/46751008" TargetMode="External"/><Relationship Id="rId17160" Type="http://schemas.openxmlformats.org/officeDocument/2006/relationships/hyperlink" Target="https://www.daloopa.com/src/102531025" TargetMode="External"/><Relationship Id="rId18211" Type="http://schemas.openxmlformats.org/officeDocument/2006/relationships/hyperlink" Target="https://www.daloopa.com/src/87393641" TargetMode="External"/><Relationship Id="rId2297" Type="http://schemas.openxmlformats.org/officeDocument/2006/relationships/hyperlink" Target="https://www.daloopa.com/src/762539" TargetMode="External"/><Relationship Id="rId3348" Type="http://schemas.openxmlformats.org/officeDocument/2006/relationships/hyperlink" Target="https://www.daloopa.com/src/762360" TargetMode="External"/><Relationship Id="rId7969" Type="http://schemas.openxmlformats.org/officeDocument/2006/relationships/hyperlink" Target="https://www.daloopa.com/src/748777" TargetMode="External"/><Relationship Id="rId10200" Type="http://schemas.openxmlformats.org/officeDocument/2006/relationships/hyperlink" Target="https://www.daloopa.com/src/46661154" TargetMode="External"/><Relationship Id="rId269" Type="http://schemas.openxmlformats.org/officeDocument/2006/relationships/hyperlink" Target="https://www.daloopa.com/src/803130" TargetMode="External"/><Relationship Id="rId9391" Type="http://schemas.openxmlformats.org/officeDocument/2006/relationships/hyperlink" Target="https://www.daloopa.com/src/749866" TargetMode="External"/><Relationship Id="rId13770" Type="http://schemas.openxmlformats.org/officeDocument/2006/relationships/hyperlink" Target="https://www.daloopa.com/document/23465099" TargetMode="External"/><Relationship Id="rId14821" Type="http://schemas.openxmlformats.org/officeDocument/2006/relationships/hyperlink" Target="https://www.daloopa.com/src/63135969" TargetMode="External"/><Relationship Id="rId1380" Type="http://schemas.openxmlformats.org/officeDocument/2006/relationships/hyperlink" Target="https://www.daloopa.com/src/67053335" TargetMode="External"/><Relationship Id="rId9044" Type="http://schemas.openxmlformats.org/officeDocument/2006/relationships/hyperlink" Target="https://www.daloopa.com/src/748594" TargetMode="External"/><Relationship Id="rId12372" Type="http://schemas.openxmlformats.org/officeDocument/2006/relationships/hyperlink" Target="https://www.daloopa.com/src/58884918" TargetMode="External"/><Relationship Id="rId13423" Type="http://schemas.openxmlformats.org/officeDocument/2006/relationships/hyperlink" Target="https://www.daloopa.com/src/65311974" TargetMode="External"/><Relationship Id="rId16993" Type="http://schemas.openxmlformats.org/officeDocument/2006/relationships/hyperlink" Target="https://www.daloopa.com/src/95063127" TargetMode="External"/><Relationship Id="rId403" Type="http://schemas.openxmlformats.org/officeDocument/2006/relationships/hyperlink" Target="https://www.daloopa.com/document/23227048" TargetMode="External"/><Relationship Id="rId750" Type="http://schemas.openxmlformats.org/officeDocument/2006/relationships/hyperlink" Target="https://www.daloopa.com/src/762480" TargetMode="External"/><Relationship Id="rId1033" Type="http://schemas.openxmlformats.org/officeDocument/2006/relationships/hyperlink" Target="https://www.daloopa.com/src/45569618" TargetMode="External"/><Relationship Id="rId2431" Type="http://schemas.openxmlformats.org/officeDocument/2006/relationships/hyperlink" Target="https://www.daloopa.com/src/766455" TargetMode="External"/><Relationship Id="rId12025" Type="http://schemas.openxmlformats.org/officeDocument/2006/relationships/hyperlink" Target="https://www.daloopa.com/src/19678187" TargetMode="External"/><Relationship Id="rId15595" Type="http://schemas.openxmlformats.org/officeDocument/2006/relationships/hyperlink" Target="https://www.daloopa.com/src/72220332" TargetMode="External"/><Relationship Id="rId16646" Type="http://schemas.openxmlformats.org/officeDocument/2006/relationships/hyperlink" Target="https://www.daloopa.com/src/87385742" TargetMode="External"/><Relationship Id="rId5654" Type="http://schemas.openxmlformats.org/officeDocument/2006/relationships/hyperlink" Target="https://www.daloopa.com/src/1033705" TargetMode="External"/><Relationship Id="rId6705" Type="http://schemas.openxmlformats.org/officeDocument/2006/relationships/hyperlink" Target="https://www.daloopa.com/src/46664717" TargetMode="External"/><Relationship Id="rId14197" Type="http://schemas.openxmlformats.org/officeDocument/2006/relationships/hyperlink" Target="https://www.daloopa.com/src/19605706" TargetMode="External"/><Relationship Id="rId15248" Type="http://schemas.openxmlformats.org/officeDocument/2006/relationships/hyperlink" Target="https://www.daloopa.com/src/38432037" TargetMode="External"/><Relationship Id="rId19869" Type="http://schemas.openxmlformats.org/officeDocument/2006/relationships/hyperlink" Target="https://www.daloopa.com/src/155506710" TargetMode="External"/><Relationship Id="rId4256" Type="http://schemas.openxmlformats.org/officeDocument/2006/relationships/hyperlink" Target="https://www.daloopa.com/src/763374" TargetMode="External"/><Relationship Id="rId5307" Type="http://schemas.openxmlformats.org/officeDocument/2006/relationships/hyperlink" Target="https://www.daloopa.com/src/815430" TargetMode="External"/><Relationship Id="rId8877" Type="http://schemas.openxmlformats.org/officeDocument/2006/relationships/hyperlink" Target="https://www.daloopa.com/src/748359" TargetMode="External"/><Relationship Id="rId9928" Type="http://schemas.openxmlformats.org/officeDocument/2006/relationships/hyperlink" Target="https://www.daloopa.com/src/752948" TargetMode="External"/><Relationship Id="rId1917" Type="http://schemas.openxmlformats.org/officeDocument/2006/relationships/hyperlink" Target="https://www.daloopa.com/src/795212" TargetMode="External"/><Relationship Id="rId7479" Type="http://schemas.openxmlformats.org/officeDocument/2006/relationships/hyperlink" Target="https://www.daloopa.com/src/753745" TargetMode="External"/><Relationship Id="rId11858" Type="http://schemas.openxmlformats.org/officeDocument/2006/relationships/hyperlink" Target="https://marketplace.daloopa.com/text-fundamental?id=38989127&amp;value=12.4&amp;id=38988896&amp;value=16&amp;id=38988689&amp;value=17.8&amp;id=38461106&amp;value=19.3&amp;id=38460946&amp;value=21.6&amp;id=38460933&amp;value=25.1&amp;id=38460924&amp;value=27.4&amp;id=38461115&amp;value=29.8&amp;id=38460866&amp;value=34.1&amp;id=38460843&amp;value=41&amp;id=38460833&amp;value=44.8&amp;id=38461116&amp;value=50&amp;id=38460708&amp;value=52.9&amp;id=38460667&amp;value=60.7&amp;id=38976763&amp;value=66.3&amp;id=46752110&amp;value=80.4&amp;id=53700868&amp;value=88.9&amp;id=58886058&amp;value=100.1&amp;id=63184723&amp;value=104.3&amp;id=67085546&amp;value=110.4&amp;" TargetMode="External"/><Relationship Id="rId12909" Type="http://schemas.openxmlformats.org/officeDocument/2006/relationships/hyperlink" Target="https://www.daloopa.com/src/67090297" TargetMode="External"/><Relationship Id="rId13280" Type="http://schemas.openxmlformats.org/officeDocument/2006/relationships/hyperlink" Target="https://www.daloopa.com/src/38276357" TargetMode="External"/><Relationship Id="rId14331" Type="http://schemas.openxmlformats.org/officeDocument/2006/relationships/hyperlink" Target="https://www.daloopa.com/src/19630340" TargetMode="External"/><Relationship Id="rId18952" Type="http://schemas.openxmlformats.org/officeDocument/2006/relationships/hyperlink" Target="https://www.daloopa.com/src/125345992" TargetMode="External"/><Relationship Id="rId260" Type="http://schemas.openxmlformats.org/officeDocument/2006/relationships/hyperlink" Target="https://www.daloopa.com/src/803139" TargetMode="External"/><Relationship Id="rId7960" Type="http://schemas.openxmlformats.org/officeDocument/2006/relationships/hyperlink" Target="https://www.daloopa.com/src/53637934" TargetMode="External"/><Relationship Id="rId10941" Type="http://schemas.openxmlformats.org/officeDocument/2006/relationships/hyperlink" Target="https://www.daloopa.com/src/38167911" TargetMode="External"/><Relationship Id="rId17554" Type="http://schemas.openxmlformats.org/officeDocument/2006/relationships/hyperlink" Target="https://www.daloopa.com/src/107859740" TargetMode="External"/><Relationship Id="rId18605" Type="http://schemas.openxmlformats.org/officeDocument/2006/relationships/hyperlink" Target="https://www.daloopa.com/src/114163074" TargetMode="External"/><Relationship Id="rId5164" Type="http://schemas.openxmlformats.org/officeDocument/2006/relationships/hyperlink" Target="https://www.daloopa.com/src/815552" TargetMode="External"/><Relationship Id="rId6215" Type="http://schemas.openxmlformats.org/officeDocument/2006/relationships/hyperlink" Target="https://www.daloopa.com/src/800756" TargetMode="External"/><Relationship Id="rId6562" Type="http://schemas.openxmlformats.org/officeDocument/2006/relationships/hyperlink" Target="https://www.daloopa.com/src/801087" TargetMode="External"/><Relationship Id="rId7613" Type="http://schemas.openxmlformats.org/officeDocument/2006/relationships/hyperlink" Target="https://www.daloopa.com/src/4744407" TargetMode="External"/><Relationship Id="rId16156" Type="http://schemas.openxmlformats.org/officeDocument/2006/relationships/hyperlink" Target="https://www.daloopa.com/src/82318244" TargetMode="External"/><Relationship Id="rId17207" Type="http://schemas.openxmlformats.org/officeDocument/2006/relationships/hyperlink" Target="https://www.daloopa.com/src/102520273" TargetMode="External"/><Relationship Id="rId9785" Type="http://schemas.openxmlformats.org/officeDocument/2006/relationships/hyperlink" Target="https://www.daloopa.com/src/749905" TargetMode="External"/><Relationship Id="rId12766" Type="http://schemas.openxmlformats.org/officeDocument/2006/relationships/hyperlink" Target="https://www.daloopa.com/document/23465099" TargetMode="External"/><Relationship Id="rId13817" Type="http://schemas.openxmlformats.org/officeDocument/2006/relationships/hyperlink" Target="https://www.daloopa.com/src/65315358" TargetMode="External"/><Relationship Id="rId19379" Type="http://schemas.openxmlformats.org/officeDocument/2006/relationships/hyperlink" Target="https://www.daloopa.com/src/145267066" TargetMode="External"/><Relationship Id="rId1774" Type="http://schemas.openxmlformats.org/officeDocument/2006/relationships/hyperlink" Target="https://www.daloopa.com/src/795208" TargetMode="External"/><Relationship Id="rId2825" Type="http://schemas.openxmlformats.org/officeDocument/2006/relationships/hyperlink" Target="https://www.daloopa.com/src/768110" TargetMode="External"/><Relationship Id="rId8387" Type="http://schemas.openxmlformats.org/officeDocument/2006/relationships/hyperlink" Target="https://www.daloopa.com/src/1340342" TargetMode="External"/><Relationship Id="rId9438" Type="http://schemas.openxmlformats.org/officeDocument/2006/relationships/hyperlink" Target="https://www.daloopa.com/src/751412" TargetMode="External"/><Relationship Id="rId11368" Type="http://schemas.openxmlformats.org/officeDocument/2006/relationships/hyperlink" Target="https://www.daloopa.com/src/67048230" TargetMode="External"/><Relationship Id="rId12419" Type="http://schemas.openxmlformats.org/officeDocument/2006/relationships/hyperlink" Target="https://www.daloopa.com/src/19673705" TargetMode="External"/><Relationship Id="rId1427" Type="http://schemas.openxmlformats.org/officeDocument/2006/relationships/hyperlink" Target="https://www.daloopa.com/src/38169579" TargetMode="External"/><Relationship Id="rId4997" Type="http://schemas.openxmlformats.org/officeDocument/2006/relationships/hyperlink" Target="https://www.daloopa.com/src/67054499" TargetMode="External"/><Relationship Id="rId15989" Type="http://schemas.openxmlformats.org/officeDocument/2006/relationships/hyperlink" Target="https://www.daloopa.com/src/78962336" TargetMode="External"/><Relationship Id="rId18462" Type="http://schemas.openxmlformats.org/officeDocument/2006/relationships/hyperlink" Target="https://www.daloopa.com/src/114270651" TargetMode="External"/><Relationship Id="rId19860" Type="http://schemas.openxmlformats.org/officeDocument/2006/relationships/hyperlink" Target="https://www.daloopa.com/src/155380321" TargetMode="External"/><Relationship Id="rId3599" Type="http://schemas.openxmlformats.org/officeDocument/2006/relationships/hyperlink" Target="https://www.daloopa.com/src/810702" TargetMode="External"/><Relationship Id="rId7470" Type="http://schemas.openxmlformats.org/officeDocument/2006/relationships/hyperlink" Target="https://www.daloopa.com/src/2623170" TargetMode="External"/><Relationship Id="rId8521" Type="http://schemas.openxmlformats.org/officeDocument/2006/relationships/hyperlink" Target="https://www.daloopa.com/src/800572" TargetMode="External"/><Relationship Id="rId12900" Type="http://schemas.openxmlformats.org/officeDocument/2006/relationships/hyperlink" Target="https://www.daloopa.com/src/38439671" TargetMode="External"/><Relationship Id="rId17064" Type="http://schemas.openxmlformats.org/officeDocument/2006/relationships/hyperlink" Target="https://www.daloopa.com/src/95202996" TargetMode="External"/><Relationship Id="rId18115" Type="http://schemas.openxmlformats.org/officeDocument/2006/relationships/hyperlink" Target="https://www.daloopa.com/src/114280342" TargetMode="External"/><Relationship Id="rId19513" Type="http://schemas.openxmlformats.org/officeDocument/2006/relationships/hyperlink" Target="https://www.daloopa.com/src/145264492" TargetMode="External"/><Relationship Id="rId6072" Type="http://schemas.openxmlformats.org/officeDocument/2006/relationships/hyperlink" Target="https://www.daloopa.com/src/46660908" TargetMode="External"/><Relationship Id="rId7123" Type="http://schemas.openxmlformats.org/officeDocument/2006/relationships/hyperlink" Target="https://www.daloopa.com/src/1096619" TargetMode="External"/><Relationship Id="rId10451" Type="http://schemas.openxmlformats.org/officeDocument/2006/relationships/hyperlink" Target="https://www.daloopa.com/src/38432721" TargetMode="External"/><Relationship Id="rId11502" Type="http://schemas.openxmlformats.org/officeDocument/2006/relationships/hyperlink" Target="https://www.daloopa.com/src/815175" TargetMode="External"/><Relationship Id="rId9295" Type="http://schemas.openxmlformats.org/officeDocument/2006/relationships/hyperlink" Target="https://www.daloopa.com/document/23463551" TargetMode="External"/><Relationship Id="rId10104" Type="http://schemas.openxmlformats.org/officeDocument/2006/relationships/hyperlink" Target="https://www.daloopa.com/src/38167029" TargetMode="External"/><Relationship Id="rId13674" Type="http://schemas.openxmlformats.org/officeDocument/2006/relationships/hyperlink" Target="https://www.daloopa.com/src/67090373" TargetMode="External"/><Relationship Id="rId14725" Type="http://schemas.openxmlformats.org/officeDocument/2006/relationships/hyperlink" Target="https://www.daloopa.com/src/38402825" TargetMode="External"/><Relationship Id="rId2682" Type="http://schemas.openxmlformats.org/officeDocument/2006/relationships/hyperlink" Target="https://www.daloopa.com/src/2623552" TargetMode="External"/><Relationship Id="rId3733" Type="http://schemas.openxmlformats.org/officeDocument/2006/relationships/hyperlink" Target="https://www.daloopa.com/src/810665" TargetMode="External"/><Relationship Id="rId12276" Type="http://schemas.openxmlformats.org/officeDocument/2006/relationships/hyperlink" Target="https://www.daloopa.com/src/19676689" TargetMode="External"/><Relationship Id="rId13327" Type="http://schemas.openxmlformats.org/officeDocument/2006/relationships/hyperlink" Target="https://www.daloopa.com/src/53700602" TargetMode="External"/><Relationship Id="rId16897" Type="http://schemas.openxmlformats.org/officeDocument/2006/relationships/hyperlink" Target="https://www.daloopa.com/src/95055268" TargetMode="External"/><Relationship Id="rId17948" Type="http://schemas.openxmlformats.org/officeDocument/2006/relationships/hyperlink" Target="https://www.daloopa.com/src/114145745" TargetMode="External"/><Relationship Id="rId654" Type="http://schemas.openxmlformats.org/officeDocument/2006/relationships/hyperlink" Target="https://www.daloopa.com/src/45569581" TargetMode="External"/><Relationship Id="rId1284" Type="http://schemas.openxmlformats.org/officeDocument/2006/relationships/hyperlink" Target="https://www.daloopa.com/src/767366" TargetMode="External"/><Relationship Id="rId2335" Type="http://schemas.openxmlformats.org/officeDocument/2006/relationships/hyperlink" Target="https://www.daloopa.com/src/766917" TargetMode="External"/><Relationship Id="rId6956" Type="http://schemas.openxmlformats.org/officeDocument/2006/relationships/hyperlink" Target="https://www.daloopa.com/src/67045938" TargetMode="External"/><Relationship Id="rId15499" Type="http://schemas.openxmlformats.org/officeDocument/2006/relationships/hyperlink" Target="https://www.daloopa.com/src/72218588" TargetMode="External"/><Relationship Id="rId19370" Type="http://schemas.openxmlformats.org/officeDocument/2006/relationships/hyperlink" Target="https://www.daloopa.com/src/145264413" TargetMode="External"/><Relationship Id="rId307" Type="http://schemas.openxmlformats.org/officeDocument/2006/relationships/hyperlink" Target="https://www.daloopa.com/src/803207" TargetMode="External"/><Relationship Id="rId5558" Type="http://schemas.openxmlformats.org/officeDocument/2006/relationships/hyperlink" Target="https://www.daloopa.com/src/67087944" TargetMode="External"/><Relationship Id="rId6609" Type="http://schemas.openxmlformats.org/officeDocument/2006/relationships/hyperlink" Target="https://www.daloopa.com/src/801182" TargetMode="External"/><Relationship Id="rId12410" Type="http://schemas.openxmlformats.org/officeDocument/2006/relationships/hyperlink" Target="https://www.daloopa.com/src/19676378" TargetMode="External"/><Relationship Id="rId19023" Type="http://schemas.openxmlformats.org/officeDocument/2006/relationships/hyperlink" Target="https://www.daloopa.com/src/136727100" TargetMode="External"/><Relationship Id="rId8031" Type="http://schemas.openxmlformats.org/officeDocument/2006/relationships/hyperlink" Target="https://www.daloopa.com/src/753352" TargetMode="External"/><Relationship Id="rId11012" Type="http://schemas.openxmlformats.org/officeDocument/2006/relationships/hyperlink" Target="https://www.daloopa.com/src/58837903" TargetMode="External"/><Relationship Id="rId15980" Type="http://schemas.openxmlformats.org/officeDocument/2006/relationships/hyperlink" Target="https://www.daloopa.com/src/78962292" TargetMode="External"/><Relationship Id="rId3590" Type="http://schemas.openxmlformats.org/officeDocument/2006/relationships/hyperlink" Target="https://www.daloopa.com/document/204883" TargetMode="External"/><Relationship Id="rId13184" Type="http://schemas.openxmlformats.org/officeDocument/2006/relationships/hyperlink" Target="https://www.daloopa.com/src/38436238" TargetMode="External"/><Relationship Id="rId14582" Type="http://schemas.openxmlformats.org/officeDocument/2006/relationships/hyperlink" Target="https://www.daloopa.com/src/38402752" TargetMode="External"/><Relationship Id="rId15633" Type="http://schemas.openxmlformats.org/officeDocument/2006/relationships/hyperlink" Target="https://www.daloopa.com/src/72287537" TargetMode="External"/><Relationship Id="rId2192" Type="http://schemas.openxmlformats.org/officeDocument/2006/relationships/hyperlink" Target="https://www.daloopa.com/src/66097083" TargetMode="External"/><Relationship Id="rId3243" Type="http://schemas.openxmlformats.org/officeDocument/2006/relationships/hyperlink" Target="https://www.daloopa.com/src/4744594" TargetMode="External"/><Relationship Id="rId4641" Type="http://schemas.openxmlformats.org/officeDocument/2006/relationships/hyperlink" Target="https://www.daloopa.com/src/768226" TargetMode="External"/><Relationship Id="rId14235" Type="http://schemas.openxmlformats.org/officeDocument/2006/relationships/hyperlink" Target="https://www.daloopa.com/src/19608035" TargetMode="External"/><Relationship Id="rId18856" Type="http://schemas.openxmlformats.org/officeDocument/2006/relationships/hyperlink" Target="https://www.daloopa.com/src/125275307" TargetMode="External"/><Relationship Id="rId19907" Type="http://schemas.openxmlformats.org/officeDocument/2006/relationships/hyperlink" Target="https://www.daloopa.com/src/155506685" TargetMode="External"/><Relationship Id="rId20053" Type="http://schemas.openxmlformats.org/officeDocument/2006/relationships/hyperlink" Target="https://www.daloopa.com/src/155405761" TargetMode="External"/><Relationship Id="rId164" Type="http://schemas.openxmlformats.org/officeDocument/2006/relationships/hyperlink" Target="https://www.daloopa.com/src/67048977" TargetMode="External"/><Relationship Id="rId7864" Type="http://schemas.openxmlformats.org/officeDocument/2006/relationships/hyperlink" Target="https://www.daloopa.com/src/802786" TargetMode="External"/><Relationship Id="rId8915" Type="http://schemas.openxmlformats.org/officeDocument/2006/relationships/hyperlink" Target="https://www.daloopa.com/src/752417" TargetMode="External"/><Relationship Id="rId10845" Type="http://schemas.openxmlformats.org/officeDocument/2006/relationships/hyperlink" Target="https://www.daloopa.com/src/38383924" TargetMode="External"/><Relationship Id="rId17458" Type="http://schemas.openxmlformats.org/officeDocument/2006/relationships/hyperlink" Target="https://www.daloopa.com/src/107863135" TargetMode="External"/><Relationship Id="rId18509" Type="http://schemas.openxmlformats.org/officeDocument/2006/relationships/hyperlink" Target="https://www.daloopa.com/src/114175047" TargetMode="External"/><Relationship Id="rId5068" Type="http://schemas.openxmlformats.org/officeDocument/2006/relationships/hyperlink" Target="https://www.daloopa.com/src/58838429" TargetMode="External"/><Relationship Id="rId6466" Type="http://schemas.openxmlformats.org/officeDocument/2006/relationships/hyperlink" Target="https://www.daloopa.com/src/800934" TargetMode="External"/><Relationship Id="rId7517" Type="http://schemas.openxmlformats.org/officeDocument/2006/relationships/hyperlink" Target="https://www.daloopa.com/src/753045" TargetMode="External"/><Relationship Id="rId6119" Type="http://schemas.openxmlformats.org/officeDocument/2006/relationships/hyperlink" Target="https://www.daloopa.com/src/10333484" TargetMode="External"/><Relationship Id="rId9689" Type="http://schemas.openxmlformats.org/officeDocument/2006/relationships/hyperlink" Target="https://www.daloopa.com/src/7981889" TargetMode="External"/><Relationship Id="rId15490" Type="http://schemas.openxmlformats.org/officeDocument/2006/relationships/hyperlink" Target="https://www.daloopa.com/src/72218594" TargetMode="External"/><Relationship Id="rId16541" Type="http://schemas.openxmlformats.org/officeDocument/2006/relationships/hyperlink" Target="https://www.daloopa.com/src/87385542" TargetMode="External"/><Relationship Id="rId1678" Type="http://schemas.openxmlformats.org/officeDocument/2006/relationships/hyperlink" Target="https://www.daloopa.com/src/63130306" TargetMode="External"/><Relationship Id="rId2729" Type="http://schemas.openxmlformats.org/officeDocument/2006/relationships/hyperlink" Target="https://www.daloopa.com/src/768397" TargetMode="External"/><Relationship Id="rId6600" Type="http://schemas.openxmlformats.org/officeDocument/2006/relationships/hyperlink" Target="https://www.daloopa.com/src/38156728" TargetMode="External"/><Relationship Id="rId14092" Type="http://schemas.openxmlformats.org/officeDocument/2006/relationships/hyperlink" Target="https://www.daloopa.com/src/19606883" TargetMode="External"/><Relationship Id="rId15143" Type="http://schemas.openxmlformats.org/officeDocument/2006/relationships/hyperlink" Target="https://marketplace.daloopa.com/text-fundamental?id=18449716&amp;value=100000&amp;id=18445275&amp;value=100000&amp;id=18444406&amp;value=100000&amp;" TargetMode="External"/><Relationship Id="rId4151" Type="http://schemas.openxmlformats.org/officeDocument/2006/relationships/hyperlink" Target="https://www.daloopa.com/src/767183" TargetMode="External"/><Relationship Id="rId5202" Type="http://schemas.openxmlformats.org/officeDocument/2006/relationships/hyperlink" Target="https://www.daloopa.com/src/815579" TargetMode="External"/><Relationship Id="rId19764" Type="http://schemas.openxmlformats.org/officeDocument/2006/relationships/hyperlink" Target="https://www.daloopa.com/src/155380705" TargetMode="External"/><Relationship Id="rId7374" Type="http://schemas.openxmlformats.org/officeDocument/2006/relationships/hyperlink" Target="https://www.daloopa.com/src/753948" TargetMode="External"/><Relationship Id="rId8425" Type="http://schemas.openxmlformats.org/officeDocument/2006/relationships/hyperlink" Target="https://www.daloopa.com/src/800383" TargetMode="External"/><Relationship Id="rId8772" Type="http://schemas.openxmlformats.org/officeDocument/2006/relationships/hyperlink" Target="https://www.daloopa.com/src/748589" TargetMode="External"/><Relationship Id="rId9823" Type="http://schemas.openxmlformats.org/officeDocument/2006/relationships/hyperlink" Target="https://www.daloopa.com/src/751724" TargetMode="External"/><Relationship Id="rId11753" Type="http://schemas.openxmlformats.org/officeDocument/2006/relationships/hyperlink" Target="https://www.daloopa.com/src/2750833" TargetMode="External"/><Relationship Id="rId12804" Type="http://schemas.openxmlformats.org/officeDocument/2006/relationships/hyperlink" Target="https://www.daloopa.com/src/38439623" TargetMode="External"/><Relationship Id="rId18366" Type="http://schemas.openxmlformats.org/officeDocument/2006/relationships/hyperlink" Target="https://www.daloopa.com/src/87505886" TargetMode="External"/><Relationship Id="rId19417" Type="http://schemas.openxmlformats.org/officeDocument/2006/relationships/hyperlink" Target="https://www.daloopa.com/src/145409641" TargetMode="External"/><Relationship Id="rId37" Type="http://schemas.openxmlformats.org/officeDocument/2006/relationships/hyperlink" Target="https://www.daloopa.com/document/22827832" TargetMode="External"/><Relationship Id="rId1812" Type="http://schemas.openxmlformats.org/officeDocument/2006/relationships/hyperlink" Target="https://www.daloopa.com/src/795232" TargetMode="External"/><Relationship Id="rId7027" Type="http://schemas.openxmlformats.org/officeDocument/2006/relationships/hyperlink" Target="https://www.daloopa.com/src/1096690" TargetMode="External"/><Relationship Id="rId10355" Type="http://schemas.openxmlformats.org/officeDocument/2006/relationships/hyperlink" Target="https://www.daloopa.com/src/38432536" TargetMode="External"/><Relationship Id="rId11406" Type="http://schemas.openxmlformats.org/officeDocument/2006/relationships/hyperlink" Target="https://www.daloopa.com/src/46662246" TargetMode="External"/><Relationship Id="rId14976" Type="http://schemas.openxmlformats.org/officeDocument/2006/relationships/hyperlink" Target="https://www.daloopa.com/src/38423032" TargetMode="External"/><Relationship Id="rId18019" Type="http://schemas.openxmlformats.org/officeDocument/2006/relationships/hyperlink" Target="https://www.daloopa.com/src/114161700" TargetMode="External"/><Relationship Id="rId3984" Type="http://schemas.openxmlformats.org/officeDocument/2006/relationships/hyperlink" Target="https://www.daloopa.com/src/46662004" TargetMode="External"/><Relationship Id="rId9199" Type="http://schemas.openxmlformats.org/officeDocument/2006/relationships/hyperlink" Target="https://www.daloopa.com/src/753088" TargetMode="External"/><Relationship Id="rId10008" Type="http://schemas.openxmlformats.org/officeDocument/2006/relationships/hyperlink" Target="https://www.daloopa.com/document/23463551" TargetMode="External"/><Relationship Id="rId13578" Type="http://schemas.openxmlformats.org/officeDocument/2006/relationships/hyperlink" Target="https://www.daloopa.com/src/67090632" TargetMode="External"/><Relationship Id="rId14629" Type="http://schemas.openxmlformats.org/officeDocument/2006/relationships/hyperlink" Target="https://www.daloopa.com/src/38973997" TargetMode="External"/><Relationship Id="rId18500" Type="http://schemas.openxmlformats.org/officeDocument/2006/relationships/hyperlink" Target="https://www.daloopa.com/src/114293302" TargetMode="External"/><Relationship Id="rId2586" Type="http://schemas.openxmlformats.org/officeDocument/2006/relationships/hyperlink" Target="https://www.daloopa.com/src/761355" TargetMode="External"/><Relationship Id="rId3637" Type="http://schemas.openxmlformats.org/officeDocument/2006/relationships/hyperlink" Target="https://www.daloopa.com/src/38384690" TargetMode="External"/><Relationship Id="rId16051" Type="http://schemas.openxmlformats.org/officeDocument/2006/relationships/hyperlink" Target="https://www.daloopa.com/src/82322422" TargetMode="External"/><Relationship Id="rId17102" Type="http://schemas.openxmlformats.org/officeDocument/2006/relationships/hyperlink" Target="https://www.daloopa.com/src/95191092" TargetMode="External"/><Relationship Id="rId558" Type="http://schemas.openxmlformats.org/officeDocument/2006/relationships/hyperlink" Target="https://www.daloopa.com/src/38207769" TargetMode="External"/><Relationship Id="rId1188" Type="http://schemas.openxmlformats.org/officeDocument/2006/relationships/hyperlink" Target="https://www.daloopa.com/src/2623477" TargetMode="External"/><Relationship Id="rId2239" Type="http://schemas.openxmlformats.org/officeDocument/2006/relationships/hyperlink" Target="https://www.daloopa.com/src/66097699" TargetMode="External"/><Relationship Id="rId6110" Type="http://schemas.openxmlformats.org/officeDocument/2006/relationships/hyperlink" Target="https://www.daloopa.com/src/800775" TargetMode="External"/><Relationship Id="rId9680" Type="http://schemas.openxmlformats.org/officeDocument/2006/relationships/hyperlink" Target="https://www.daloopa.com/src/749662" TargetMode="External"/><Relationship Id="rId19274" Type="http://schemas.openxmlformats.org/officeDocument/2006/relationships/hyperlink" Target="https://www.daloopa.com/src/136743406" TargetMode="External"/><Relationship Id="rId8282" Type="http://schemas.openxmlformats.org/officeDocument/2006/relationships/hyperlink" Target="https://www.daloopa.com/src/800276" TargetMode="External"/><Relationship Id="rId9333" Type="http://schemas.openxmlformats.org/officeDocument/2006/relationships/hyperlink" Target="https://www.daloopa.com/src/63129125" TargetMode="External"/><Relationship Id="rId11263" Type="http://schemas.openxmlformats.org/officeDocument/2006/relationships/hyperlink" Target="https://www.daloopa.com/src/814890" TargetMode="External"/><Relationship Id="rId12661" Type="http://schemas.openxmlformats.org/officeDocument/2006/relationships/hyperlink" Target="https://www.daloopa.com/src/19765995" TargetMode="External"/><Relationship Id="rId13712" Type="http://schemas.openxmlformats.org/officeDocument/2006/relationships/hyperlink" Target="https://marketplace.daloopa.com/text-fundamental?id=65313899&amp;value=-1323&amp;id=65313882&amp;value=-1810&amp;id=65313869&amp;value=-1970&amp;id=65313862&amp;value=-1936&amp;id=65313845&amp;value=-1896&amp;id=65313832&amp;value=-1828&amp;id=65313821&amp;value=-1997&amp;id=65374113&amp;value=-2051&amp;id=65313813&amp;value=-2003&amp;id=65313798&amp;value=-1895&amp;id=65313780&amp;value=-1943&amp;id=65313760&amp;value=-2099&amp;id=65313741&amp;value=-2113&amp;id=65313710&amp;value=-2167&amp;id=65313695&amp;value=-2009&amp;id=65313671&amp;value=-2207&amp;id=67090545&amp;value=-2236&amp;" TargetMode="External"/><Relationship Id="rId1322" Type="http://schemas.openxmlformats.org/officeDocument/2006/relationships/hyperlink" Target="https://www.daloopa.com/src/38168753" TargetMode="External"/><Relationship Id="rId2720" Type="http://schemas.openxmlformats.org/officeDocument/2006/relationships/hyperlink" Target="https://www.daloopa.com/src/765614" TargetMode="External"/><Relationship Id="rId12314" Type="http://schemas.openxmlformats.org/officeDocument/2006/relationships/hyperlink" Target="https://www.daloopa.com/src/19677690" TargetMode="External"/><Relationship Id="rId15884" Type="http://schemas.openxmlformats.org/officeDocument/2006/relationships/hyperlink" Target="https://www.daloopa.com/src/78899845" TargetMode="External"/><Relationship Id="rId16935" Type="http://schemas.openxmlformats.org/officeDocument/2006/relationships/hyperlink" Target="https://www.daloopa.com/src/95065092" TargetMode="External"/><Relationship Id="rId4892" Type="http://schemas.openxmlformats.org/officeDocument/2006/relationships/hyperlink" Target="https://www.daloopa.com/src/4744772" TargetMode="External"/><Relationship Id="rId5943" Type="http://schemas.openxmlformats.org/officeDocument/2006/relationships/hyperlink" Target="https://www.daloopa.com/src/801000" TargetMode="External"/><Relationship Id="rId14486" Type="http://schemas.openxmlformats.org/officeDocument/2006/relationships/hyperlink" Target="https://www.daloopa.com/document/23229767" TargetMode="External"/><Relationship Id="rId15537" Type="http://schemas.openxmlformats.org/officeDocument/2006/relationships/hyperlink" Target="https://www.daloopa.com/src/72219710" TargetMode="External"/><Relationship Id="rId2096" Type="http://schemas.openxmlformats.org/officeDocument/2006/relationships/hyperlink" Target="https://www.daloopa.com/src/66096753" TargetMode="External"/><Relationship Id="rId3494" Type="http://schemas.openxmlformats.org/officeDocument/2006/relationships/hyperlink" Target="https://www.daloopa.com/src/767171" TargetMode="External"/><Relationship Id="rId4545" Type="http://schemas.openxmlformats.org/officeDocument/2006/relationships/hyperlink" Target="https://www.daloopa.com/src/810860" TargetMode="External"/><Relationship Id="rId13088" Type="http://schemas.openxmlformats.org/officeDocument/2006/relationships/hyperlink" Target="https://www.daloopa.com/src/67090346" TargetMode="External"/><Relationship Id="rId14139" Type="http://schemas.openxmlformats.org/officeDocument/2006/relationships/hyperlink" Target="https://www.daloopa.com/src/19606884" TargetMode="External"/><Relationship Id="rId18010" Type="http://schemas.openxmlformats.org/officeDocument/2006/relationships/hyperlink" Target="https://www.daloopa.com/src/114146067" TargetMode="External"/><Relationship Id="rId3147" Type="http://schemas.openxmlformats.org/officeDocument/2006/relationships/hyperlink" Target="https://www.daloopa.com/src/766213" TargetMode="External"/><Relationship Id="rId7768" Type="http://schemas.openxmlformats.org/officeDocument/2006/relationships/hyperlink" Target="https://www.daloopa.com/src/833425" TargetMode="External"/><Relationship Id="rId8819" Type="http://schemas.openxmlformats.org/officeDocument/2006/relationships/hyperlink" Target="https://www.daloopa.com/src/749856" TargetMode="External"/><Relationship Id="rId10749" Type="http://schemas.openxmlformats.org/officeDocument/2006/relationships/hyperlink" Target="https://www.daloopa.com/src/38433955" TargetMode="External"/><Relationship Id="rId14620" Type="http://schemas.openxmlformats.org/officeDocument/2006/relationships/hyperlink" Target="https://www.daloopa.com/src/38402783" TargetMode="External"/><Relationship Id="rId9190" Type="http://schemas.openxmlformats.org/officeDocument/2006/relationships/hyperlink" Target="https://www.daloopa.com/src/67051975" TargetMode="External"/><Relationship Id="rId12171" Type="http://schemas.openxmlformats.org/officeDocument/2006/relationships/hyperlink" Target="https://www.daloopa.com/document/10486306" TargetMode="External"/><Relationship Id="rId13222" Type="http://schemas.openxmlformats.org/officeDocument/2006/relationships/hyperlink" Target="https://www.daloopa.com/src/38436237" TargetMode="External"/><Relationship Id="rId2230" Type="http://schemas.openxmlformats.org/officeDocument/2006/relationships/hyperlink" Target="https://www.daloopa.com/src/66097432" TargetMode="External"/><Relationship Id="rId15394" Type="http://schemas.openxmlformats.org/officeDocument/2006/relationships/hyperlink" Target="https://www.daloopa.com/src/72222325" TargetMode="External"/><Relationship Id="rId16792" Type="http://schemas.openxmlformats.org/officeDocument/2006/relationships/hyperlink" Target="https://www.daloopa.com/src/95069450" TargetMode="External"/><Relationship Id="rId17843" Type="http://schemas.openxmlformats.org/officeDocument/2006/relationships/hyperlink" Target="https://www.daloopa.com/src/114149132" TargetMode="External"/><Relationship Id="rId202" Type="http://schemas.openxmlformats.org/officeDocument/2006/relationships/hyperlink" Target="https://www.daloopa.com/src/46662113" TargetMode="External"/><Relationship Id="rId5453" Type="http://schemas.openxmlformats.org/officeDocument/2006/relationships/hyperlink" Target="https://www.daloopa.com/src/1033254" TargetMode="External"/><Relationship Id="rId6504" Type="http://schemas.openxmlformats.org/officeDocument/2006/relationships/hyperlink" Target="https://www.daloopa.com/src/801199" TargetMode="External"/><Relationship Id="rId6851" Type="http://schemas.openxmlformats.org/officeDocument/2006/relationships/hyperlink" Target="https://www.daloopa.com/src/63129811" TargetMode="External"/><Relationship Id="rId7902" Type="http://schemas.openxmlformats.org/officeDocument/2006/relationships/hyperlink" Target="https://www.daloopa.com/src/10333601" TargetMode="External"/><Relationship Id="rId15047" Type="http://schemas.openxmlformats.org/officeDocument/2006/relationships/hyperlink" Target="https://www.daloopa.com/src/58885239" TargetMode="External"/><Relationship Id="rId16445" Type="http://schemas.openxmlformats.org/officeDocument/2006/relationships/hyperlink" Target="https://www.daloopa.com/src/87387164" TargetMode="External"/><Relationship Id="rId4055" Type="http://schemas.openxmlformats.org/officeDocument/2006/relationships/hyperlink" Target="https://www.daloopa.com/src/762236" TargetMode="External"/><Relationship Id="rId5106" Type="http://schemas.openxmlformats.org/officeDocument/2006/relationships/hyperlink" Target="https://www.daloopa.com/src/32451673" TargetMode="External"/><Relationship Id="rId19668" Type="http://schemas.openxmlformats.org/officeDocument/2006/relationships/hyperlink" Target="https://www.daloopa.com/src/155385156" TargetMode="External"/><Relationship Id="rId7278" Type="http://schemas.openxmlformats.org/officeDocument/2006/relationships/hyperlink" Target="https://www.daloopa.com/src/38977147" TargetMode="External"/><Relationship Id="rId8676" Type="http://schemas.openxmlformats.org/officeDocument/2006/relationships/hyperlink" Target="https://www.daloopa.com/src/767078" TargetMode="External"/><Relationship Id="rId9727" Type="http://schemas.openxmlformats.org/officeDocument/2006/relationships/hyperlink" Target="https://www.daloopa.com/document/23463551" TargetMode="External"/><Relationship Id="rId11657" Type="http://schemas.openxmlformats.org/officeDocument/2006/relationships/hyperlink" Target="https://www.daloopa.com/src/814923" TargetMode="External"/><Relationship Id="rId12708" Type="http://schemas.openxmlformats.org/officeDocument/2006/relationships/hyperlink" Target="https://www.daloopa.com/src/19766402" TargetMode="External"/><Relationship Id="rId1716" Type="http://schemas.openxmlformats.org/officeDocument/2006/relationships/hyperlink" Target="https://www.daloopa.com/src/795045" TargetMode="External"/><Relationship Id="rId8329" Type="http://schemas.openxmlformats.org/officeDocument/2006/relationships/hyperlink" Target="https://www.daloopa.com/src/800309" TargetMode="External"/><Relationship Id="rId10259" Type="http://schemas.openxmlformats.org/officeDocument/2006/relationships/hyperlink" Target="https://www.daloopa.com/src/63184200" TargetMode="External"/><Relationship Id="rId14130" Type="http://schemas.openxmlformats.org/officeDocument/2006/relationships/hyperlink" Target="https://www.daloopa.com/document/23463551" TargetMode="External"/><Relationship Id="rId18751" Type="http://schemas.openxmlformats.org/officeDocument/2006/relationships/hyperlink" Target="https://www.daloopa.com/src/128089657" TargetMode="External"/><Relationship Id="rId3888" Type="http://schemas.openxmlformats.org/officeDocument/2006/relationships/hyperlink" Target="https://www.daloopa.com/src/32451398" TargetMode="External"/><Relationship Id="rId4939" Type="http://schemas.openxmlformats.org/officeDocument/2006/relationships/hyperlink" Target="https://www.daloopa.com/src/32451669" TargetMode="External"/><Relationship Id="rId8810" Type="http://schemas.openxmlformats.org/officeDocument/2006/relationships/hyperlink" Target="https://www.daloopa.com/src/752554" TargetMode="External"/><Relationship Id="rId17353" Type="http://schemas.openxmlformats.org/officeDocument/2006/relationships/hyperlink" Target="https://www.daloopa.com/src/102620937" TargetMode="External"/><Relationship Id="rId18404" Type="http://schemas.openxmlformats.org/officeDocument/2006/relationships/hyperlink" Target="https://www.daloopa.com/src/114294101" TargetMode="External"/><Relationship Id="rId19802" Type="http://schemas.openxmlformats.org/officeDocument/2006/relationships/hyperlink" Target="https://www.daloopa.com/src/155387516" TargetMode="External"/><Relationship Id="rId6361" Type="http://schemas.openxmlformats.org/officeDocument/2006/relationships/hyperlink" Target="https://www.daloopa.com/src/800970" TargetMode="External"/><Relationship Id="rId7412" Type="http://schemas.openxmlformats.org/officeDocument/2006/relationships/hyperlink" Target="https://www.daloopa.com/src/753743" TargetMode="External"/><Relationship Id="rId10740" Type="http://schemas.openxmlformats.org/officeDocument/2006/relationships/hyperlink" Target="https://www.daloopa.com/src/63136623" TargetMode="External"/><Relationship Id="rId17006" Type="http://schemas.openxmlformats.org/officeDocument/2006/relationships/hyperlink" Target="https://www.daloopa.com/src/95084207" TargetMode="External"/><Relationship Id="rId6014" Type="http://schemas.openxmlformats.org/officeDocument/2006/relationships/hyperlink" Target="https://www.daloopa.com/src/7982463" TargetMode="External"/><Relationship Id="rId9584" Type="http://schemas.openxmlformats.org/officeDocument/2006/relationships/hyperlink" Target="https://www.daloopa.com/src/753537" TargetMode="External"/><Relationship Id="rId13963" Type="http://schemas.openxmlformats.org/officeDocument/2006/relationships/hyperlink" Target="https://www.daloopa.com/document/23463551" TargetMode="External"/><Relationship Id="rId19178" Type="http://schemas.openxmlformats.org/officeDocument/2006/relationships/hyperlink" Target="https://www.daloopa.com/src/136761510" TargetMode="External"/><Relationship Id="rId2971" Type="http://schemas.openxmlformats.org/officeDocument/2006/relationships/hyperlink" Target="https://www.daloopa.com/src/765470" TargetMode="External"/><Relationship Id="rId8186" Type="http://schemas.openxmlformats.org/officeDocument/2006/relationships/hyperlink" Target="https://www.daloopa.com/src/7982436" TargetMode="External"/><Relationship Id="rId9237" Type="http://schemas.openxmlformats.org/officeDocument/2006/relationships/hyperlink" Target="https://www.daloopa.com/src/38161719" TargetMode="External"/><Relationship Id="rId12565" Type="http://schemas.openxmlformats.org/officeDocument/2006/relationships/hyperlink" Target="https://www.daloopa.com/src/19689808" TargetMode="External"/><Relationship Id="rId13616" Type="http://schemas.openxmlformats.org/officeDocument/2006/relationships/hyperlink" Target="https://www.daloopa.com/src/65313317" TargetMode="External"/><Relationship Id="rId943" Type="http://schemas.openxmlformats.org/officeDocument/2006/relationships/hyperlink" Target="https://www.daloopa.com/src/45569606" TargetMode="External"/><Relationship Id="rId1573" Type="http://schemas.openxmlformats.org/officeDocument/2006/relationships/hyperlink" Target="https://www.daloopa.com/src/67048482" TargetMode="External"/><Relationship Id="rId2624" Type="http://schemas.openxmlformats.org/officeDocument/2006/relationships/hyperlink" Target="https://www.daloopa.com/src/763039" TargetMode="External"/><Relationship Id="rId11167" Type="http://schemas.openxmlformats.org/officeDocument/2006/relationships/hyperlink" Target="https://www.daloopa.com/src/10335402" TargetMode="External"/><Relationship Id="rId12218" Type="http://schemas.openxmlformats.org/officeDocument/2006/relationships/hyperlink" Target="https://www.daloopa.com/src/19675281" TargetMode="External"/><Relationship Id="rId15788" Type="http://schemas.openxmlformats.org/officeDocument/2006/relationships/hyperlink" Target="https://www.daloopa.com/src/78903350" TargetMode="External"/><Relationship Id="rId16839" Type="http://schemas.openxmlformats.org/officeDocument/2006/relationships/hyperlink" Target="https://www.daloopa.com/src/95069555" TargetMode="External"/><Relationship Id="rId1226" Type="http://schemas.openxmlformats.org/officeDocument/2006/relationships/hyperlink" Target="https://www.daloopa.com/src/765478" TargetMode="External"/><Relationship Id="rId4796" Type="http://schemas.openxmlformats.org/officeDocument/2006/relationships/hyperlink" Target="https://www.daloopa.com/src/1340490" TargetMode="External"/><Relationship Id="rId5847" Type="http://schemas.openxmlformats.org/officeDocument/2006/relationships/hyperlink" Target="https://www.daloopa.com/src/800847" TargetMode="External"/><Relationship Id="rId18261" Type="http://schemas.openxmlformats.org/officeDocument/2006/relationships/hyperlink" Target="https://www.daloopa.com/src/87393114" TargetMode="External"/><Relationship Id="rId19312" Type="http://schemas.openxmlformats.org/officeDocument/2006/relationships/hyperlink" Target="https://www.daloopa.com/src/145264482" TargetMode="External"/><Relationship Id="rId3398" Type="http://schemas.openxmlformats.org/officeDocument/2006/relationships/hyperlink" Target="https://www.daloopa.com/src/14719011" TargetMode="External"/><Relationship Id="rId4449" Type="http://schemas.openxmlformats.org/officeDocument/2006/relationships/hyperlink" Target="https://www.daloopa.com/src/7982365" TargetMode="External"/><Relationship Id="rId8320" Type="http://schemas.openxmlformats.org/officeDocument/2006/relationships/hyperlink" Target="https://www.daloopa.com/src/800390" TargetMode="External"/><Relationship Id="rId10250" Type="http://schemas.openxmlformats.org/officeDocument/2006/relationships/hyperlink" Target="https://www.daloopa.com/src/7982446" TargetMode="External"/><Relationship Id="rId11301" Type="http://schemas.openxmlformats.org/officeDocument/2006/relationships/hyperlink" Target="https://www.daloopa.com/src/1266723" TargetMode="External"/><Relationship Id="rId13473" Type="http://schemas.openxmlformats.org/officeDocument/2006/relationships/hyperlink" Target="https://www.daloopa.com/src/65312583" TargetMode="External"/><Relationship Id="rId14871" Type="http://schemas.openxmlformats.org/officeDocument/2006/relationships/hyperlink" Target="https://www.daloopa.com/src/38430498" TargetMode="External"/><Relationship Id="rId15922" Type="http://schemas.openxmlformats.org/officeDocument/2006/relationships/hyperlink" Target="https://www.daloopa.com/src/78900303" TargetMode="External"/><Relationship Id="rId2481" Type="http://schemas.openxmlformats.org/officeDocument/2006/relationships/hyperlink" Target="https://www.daloopa.com/src/767060" TargetMode="External"/><Relationship Id="rId3532" Type="http://schemas.openxmlformats.org/officeDocument/2006/relationships/hyperlink" Target="https://www.daloopa.com/src/768051" TargetMode="External"/><Relationship Id="rId4930" Type="http://schemas.openxmlformats.org/officeDocument/2006/relationships/hyperlink" Target="https://www.daloopa.com/src/815301" TargetMode="External"/><Relationship Id="rId9094" Type="http://schemas.openxmlformats.org/officeDocument/2006/relationships/hyperlink" Target="https://www.daloopa.com/src/753521" TargetMode="External"/><Relationship Id="rId12075" Type="http://schemas.openxmlformats.org/officeDocument/2006/relationships/hyperlink" Target="https://www.daloopa.com/src/19676331" TargetMode="External"/><Relationship Id="rId13126" Type="http://schemas.openxmlformats.org/officeDocument/2006/relationships/hyperlink" Target="https://www.daloopa.com/src/38441321" TargetMode="External"/><Relationship Id="rId14524" Type="http://schemas.openxmlformats.org/officeDocument/2006/relationships/hyperlink" Target="https://www.daloopa.com/src/58885115" TargetMode="External"/><Relationship Id="rId453" Type="http://schemas.openxmlformats.org/officeDocument/2006/relationships/hyperlink" Target="https://www.daloopa.com/src/1340449" TargetMode="External"/><Relationship Id="rId1083" Type="http://schemas.openxmlformats.org/officeDocument/2006/relationships/hyperlink" Target="https://www.daloopa.com/src/45569626" TargetMode="External"/><Relationship Id="rId2134" Type="http://schemas.openxmlformats.org/officeDocument/2006/relationships/hyperlink" Target="https://marketplace.daloopa.com/text-fundamental?id=66097009&amp;value=1802&amp;id=66097019&amp;value=1802&amp;id=66097022&amp;value=2601&amp;id=66097035&amp;value=3693&amp;id=66097038&amp;value=3674&amp;id=66097046&amp;value=3901&amp;id=66097051&amp;value=4961&amp;id=66097061&amp;value=5696&amp;id=66097085&amp;value=6138&amp;id=67090582&amp;value=6792&amp;" TargetMode="External"/><Relationship Id="rId16696" Type="http://schemas.openxmlformats.org/officeDocument/2006/relationships/hyperlink" Target="https://www.daloopa.com/src/87514941" TargetMode="External"/><Relationship Id="rId17747" Type="http://schemas.openxmlformats.org/officeDocument/2006/relationships/hyperlink" Target="https://www.daloopa.com/src/107929380" TargetMode="External"/><Relationship Id="rId106" Type="http://schemas.openxmlformats.org/officeDocument/2006/relationships/hyperlink" Target="https://www.daloopa.com/src/802970" TargetMode="External"/><Relationship Id="rId5357" Type="http://schemas.openxmlformats.org/officeDocument/2006/relationships/hyperlink" Target="https://www.daloopa.com/src/815461" TargetMode="External"/><Relationship Id="rId6755" Type="http://schemas.openxmlformats.org/officeDocument/2006/relationships/hyperlink" Target="https://www.daloopa.com/src/38155594" TargetMode="External"/><Relationship Id="rId7806" Type="http://schemas.openxmlformats.org/officeDocument/2006/relationships/hyperlink" Target="https://www.daloopa.com/src/63130531" TargetMode="External"/><Relationship Id="rId15298" Type="http://schemas.openxmlformats.org/officeDocument/2006/relationships/hyperlink" Target="https://www.daloopa.com/src/38431747" TargetMode="External"/><Relationship Id="rId16349" Type="http://schemas.openxmlformats.org/officeDocument/2006/relationships/hyperlink" Target="https://www.daloopa.com/src/82323401" TargetMode="External"/><Relationship Id="rId6408" Type="http://schemas.openxmlformats.org/officeDocument/2006/relationships/hyperlink" Target="https://www.daloopa.com/src/801065" TargetMode="External"/><Relationship Id="rId9978" Type="http://schemas.openxmlformats.org/officeDocument/2006/relationships/hyperlink" Target="https://www.daloopa.com/src/749400" TargetMode="External"/><Relationship Id="rId12959" Type="http://schemas.openxmlformats.org/officeDocument/2006/relationships/hyperlink" Target="https://www.daloopa.com/document/23465099" TargetMode="External"/><Relationship Id="rId16830" Type="http://schemas.openxmlformats.org/officeDocument/2006/relationships/hyperlink" Target="https://www.daloopa.com/src/95068236" TargetMode="External"/><Relationship Id="rId1967" Type="http://schemas.openxmlformats.org/officeDocument/2006/relationships/hyperlink" Target="https://www.daloopa.com/src/795245" TargetMode="External"/><Relationship Id="rId14381" Type="http://schemas.openxmlformats.org/officeDocument/2006/relationships/hyperlink" Target="https://marketplace.daloopa.com/text-fundamental?id=19630341&amp;value=-290&amp;id=19630298&amp;value=-374&amp;id=19630177&amp;value=-325&amp;id=45569802&amp;value=-266&amp;id=19629719&amp;value=-1255&amp;id=19629709&amp;value=-8&amp;id=19629706&amp;value=206&amp;id=19629700&amp;value=12&amp;id=45569803&amp;value=-866&amp;id=19629511&amp;value=-656&amp;id=19629443&amp;value=-1265&amp;id=19629353&amp;value=-1384&amp;id=19629154&amp;value=-1340&amp;id=45569804&amp;value=-1194&amp;id=19628761&amp;value=-5183&amp;id=19628688&amp;value=-260&amp;id=19628624&amp;value=121&amp;id=19628563&amp;value=-44&amp;id=45569805&amp;value=843&amp;id=19628308&amp;value=660&amp;id=19628271&amp;value=461&amp;id=19628199&amp;value=464&amp;id=19628170&amp;value=-164&amp;id=45569806&amp;value=-1113&amp;id=19627960&amp;value=-352&amp;id=19627883&amp;value=-1584&amp;id=19627747&amp;value=-718&amp;id=19627703&amp;value=350&amp;id=45569807&amp;value=925&amp;id=19627568&amp;value=-1027&amp;id=19627535&amp;value=1211&amp;id=19627441&amp;value=872&amp;id=19627323&amp;value=522&amp;id=45569808&amp;value=135&amp;id=19627000&amp;value=2740&amp;id=19626644&amp;value=450&amp;id=19626362&amp;value=693&amp;id=19626008&amp;value=-558&amp;id=45569809&amp;value=-1574&amp;id=19625560&amp;value=-989&amp;id=21047820&amp;value=-1966&amp;id=32487681&amp;value=-2464&amp;id=38462521&amp;value=-533&amp;id=46758864&amp;value=1310&amp;id=46750617&amp;value=-3653&amp;id=53700559&amp;value=1967&amp;id=58884880&amp;value=3764&amp;id=63184394&amp;value=5403&amp;id=67095233&amp;value=5222&amp;id=67089038&amp;value=16356&amp;" TargetMode="External"/><Relationship Id="rId15432" Type="http://schemas.openxmlformats.org/officeDocument/2006/relationships/hyperlink" Target="https://www.daloopa.com/src/72221520" TargetMode="External"/><Relationship Id="rId4440" Type="http://schemas.openxmlformats.org/officeDocument/2006/relationships/hyperlink" Target="https://www.daloopa.com/src/762934" TargetMode="External"/><Relationship Id="rId14034" Type="http://schemas.openxmlformats.org/officeDocument/2006/relationships/hyperlink" Target="https://www.daloopa.com/src/19606126" TargetMode="External"/><Relationship Id="rId3042" Type="http://schemas.openxmlformats.org/officeDocument/2006/relationships/hyperlink" Target="https://www.daloopa.com/src/768444" TargetMode="External"/><Relationship Id="rId7663" Type="http://schemas.openxmlformats.org/officeDocument/2006/relationships/hyperlink" Target="https://www.daloopa.com/src/1340475" TargetMode="External"/><Relationship Id="rId8714" Type="http://schemas.openxmlformats.org/officeDocument/2006/relationships/hyperlink" Target="https://www.daloopa.com/src/49250237" TargetMode="External"/><Relationship Id="rId10991" Type="http://schemas.openxmlformats.org/officeDocument/2006/relationships/hyperlink" Target="https://www.daloopa.com/src/750595" TargetMode="External"/><Relationship Id="rId17257" Type="http://schemas.openxmlformats.org/officeDocument/2006/relationships/hyperlink" Target="https://www.daloopa.com/src/102529969" TargetMode="External"/><Relationship Id="rId18655" Type="http://schemas.openxmlformats.org/officeDocument/2006/relationships/hyperlink" Target="https://www.daloopa.com/src/125347117" TargetMode="External"/><Relationship Id="rId19706" Type="http://schemas.openxmlformats.org/officeDocument/2006/relationships/hyperlink" Target="https://www.daloopa.com/src/155384128" TargetMode="External"/><Relationship Id="rId6265" Type="http://schemas.openxmlformats.org/officeDocument/2006/relationships/hyperlink" Target="https://www.daloopa.com/src/800798" TargetMode="External"/><Relationship Id="rId7316" Type="http://schemas.openxmlformats.org/officeDocument/2006/relationships/hyperlink" Target="https://www.daloopa.com/src/19648650" TargetMode="External"/><Relationship Id="rId10644" Type="http://schemas.openxmlformats.org/officeDocument/2006/relationships/hyperlink" Target="https://www.daloopa.com/src/65494703" TargetMode="External"/><Relationship Id="rId18308" Type="http://schemas.openxmlformats.org/officeDocument/2006/relationships/hyperlink" Target="https://www.daloopa.com/src/87393318" TargetMode="External"/><Relationship Id="rId9488" Type="http://schemas.openxmlformats.org/officeDocument/2006/relationships/hyperlink" Target="https://www.daloopa.com/src/751697" TargetMode="External"/><Relationship Id="rId13867" Type="http://schemas.openxmlformats.org/officeDocument/2006/relationships/hyperlink" Target="https://www.daloopa.com/src/65315409" TargetMode="External"/><Relationship Id="rId14918" Type="http://schemas.openxmlformats.org/officeDocument/2006/relationships/hyperlink" Target="https://www.daloopa.com/src/38428488" TargetMode="External"/><Relationship Id="rId2875" Type="http://schemas.openxmlformats.org/officeDocument/2006/relationships/hyperlink" Target="https://www.daloopa.com/document/206842" TargetMode="External"/><Relationship Id="rId3926" Type="http://schemas.openxmlformats.org/officeDocument/2006/relationships/hyperlink" Target="https://www.daloopa.com/src/763093" TargetMode="External"/><Relationship Id="rId12469" Type="http://schemas.openxmlformats.org/officeDocument/2006/relationships/hyperlink" Target="https://www.daloopa.com/src/58884912" TargetMode="External"/><Relationship Id="rId16340" Type="http://schemas.openxmlformats.org/officeDocument/2006/relationships/hyperlink" Target="https://www.daloopa.com/src/82364522" TargetMode="External"/><Relationship Id="rId847" Type="http://schemas.openxmlformats.org/officeDocument/2006/relationships/hyperlink" Target="https://www.daloopa.com/src/18437312" TargetMode="External"/><Relationship Id="rId1477" Type="http://schemas.openxmlformats.org/officeDocument/2006/relationships/hyperlink" Target="https://www.daloopa.com/src/7982077" TargetMode="External"/><Relationship Id="rId2528" Type="http://schemas.openxmlformats.org/officeDocument/2006/relationships/hyperlink" Target="https://www.daloopa.com/src/763036" TargetMode="External"/><Relationship Id="rId19563" Type="http://schemas.openxmlformats.org/officeDocument/2006/relationships/hyperlink" Target="https://www.daloopa.com/src/145409517" TargetMode="External"/><Relationship Id="rId5001" Type="http://schemas.openxmlformats.org/officeDocument/2006/relationships/hyperlink" Target="https://www.daloopa.com/src/815438" TargetMode="External"/><Relationship Id="rId8571" Type="http://schemas.openxmlformats.org/officeDocument/2006/relationships/hyperlink" Target="https://www.daloopa.com/src/768129" TargetMode="External"/><Relationship Id="rId9622" Type="http://schemas.openxmlformats.org/officeDocument/2006/relationships/hyperlink" Target="https://www.daloopa.com/src/38164196" TargetMode="External"/><Relationship Id="rId11552" Type="http://schemas.openxmlformats.org/officeDocument/2006/relationships/hyperlink" Target="https://www.daloopa.com/src/814960" TargetMode="External"/><Relationship Id="rId12950" Type="http://schemas.openxmlformats.org/officeDocument/2006/relationships/hyperlink" Target="https://www.daloopa.com/src/38442085" TargetMode="External"/><Relationship Id="rId18165" Type="http://schemas.openxmlformats.org/officeDocument/2006/relationships/hyperlink" Target="https://www.daloopa.com/src/114161691" TargetMode="External"/><Relationship Id="rId19216" Type="http://schemas.openxmlformats.org/officeDocument/2006/relationships/hyperlink" Target="https://www.daloopa.com/src/136727254" TargetMode="External"/><Relationship Id="rId1611" Type="http://schemas.openxmlformats.org/officeDocument/2006/relationships/hyperlink" Target="https://www.daloopa.com/src/762527" TargetMode="External"/><Relationship Id="rId7173" Type="http://schemas.openxmlformats.org/officeDocument/2006/relationships/hyperlink" Target="https://www.daloopa.com/src/1096585" TargetMode="External"/><Relationship Id="rId8224" Type="http://schemas.openxmlformats.org/officeDocument/2006/relationships/hyperlink" Target="https://www.daloopa.com/src/800301" TargetMode="External"/><Relationship Id="rId10154" Type="http://schemas.openxmlformats.org/officeDocument/2006/relationships/hyperlink" Target="https://www.daloopa.com/src/38167169" TargetMode="External"/><Relationship Id="rId11205" Type="http://schemas.openxmlformats.org/officeDocument/2006/relationships/hyperlink" Target="https://www.daloopa.com/src/1266717" TargetMode="External"/><Relationship Id="rId12603" Type="http://schemas.openxmlformats.org/officeDocument/2006/relationships/hyperlink" Target="https://www.daloopa.com/src/67089505" TargetMode="External"/><Relationship Id="rId14775" Type="http://schemas.openxmlformats.org/officeDocument/2006/relationships/hyperlink" Target="https://www.daloopa.com/src/38402716" TargetMode="External"/><Relationship Id="rId15826" Type="http://schemas.openxmlformats.org/officeDocument/2006/relationships/hyperlink" Target="https://www.daloopa.com/src/78908048" TargetMode="External"/><Relationship Id="rId2385" Type="http://schemas.openxmlformats.org/officeDocument/2006/relationships/hyperlink" Target="https://www.daloopa.com/src/765510" TargetMode="External"/><Relationship Id="rId3783" Type="http://schemas.openxmlformats.org/officeDocument/2006/relationships/hyperlink" Target="https://www.daloopa.com/src/762179" TargetMode="External"/><Relationship Id="rId4834" Type="http://schemas.openxmlformats.org/officeDocument/2006/relationships/hyperlink" Target="https://www.daloopa.com/src/815478" TargetMode="External"/><Relationship Id="rId13377" Type="http://schemas.openxmlformats.org/officeDocument/2006/relationships/hyperlink" Target="https://www.daloopa.com/src/46751011" TargetMode="External"/><Relationship Id="rId14428" Type="http://schemas.openxmlformats.org/officeDocument/2006/relationships/hyperlink" Target="https://www.daloopa.com/src/19627568" TargetMode="External"/><Relationship Id="rId17998" Type="http://schemas.openxmlformats.org/officeDocument/2006/relationships/hyperlink" Target="https://www.daloopa.com/src/114168941" TargetMode="External"/><Relationship Id="rId357" Type="http://schemas.openxmlformats.org/officeDocument/2006/relationships/hyperlink" Target="https://www.daloopa.com/src/803150" TargetMode="External"/><Relationship Id="rId2038" Type="http://schemas.openxmlformats.org/officeDocument/2006/relationships/hyperlink" Target="https://www.daloopa.com/src/4744528" TargetMode="External"/><Relationship Id="rId3436" Type="http://schemas.openxmlformats.org/officeDocument/2006/relationships/hyperlink" Target="https://www.daloopa.com/src/768356" TargetMode="External"/><Relationship Id="rId6659" Type="http://schemas.openxmlformats.org/officeDocument/2006/relationships/hyperlink" Target="https://www.daloopa.com/document/23463551" TargetMode="External"/><Relationship Id="rId12460" Type="http://schemas.openxmlformats.org/officeDocument/2006/relationships/hyperlink" Target="https://www.daloopa.com/src/19675388" TargetMode="External"/><Relationship Id="rId13511" Type="http://schemas.openxmlformats.org/officeDocument/2006/relationships/hyperlink" Target="https://www.daloopa.com/src/67090443" TargetMode="External"/><Relationship Id="rId19073" Type="http://schemas.openxmlformats.org/officeDocument/2006/relationships/hyperlink" Target="https://www.daloopa.com/src/136843086" TargetMode="External"/><Relationship Id="rId8081" Type="http://schemas.openxmlformats.org/officeDocument/2006/relationships/hyperlink" Target="https://www.daloopa.com/src/800261" TargetMode="External"/><Relationship Id="rId9132" Type="http://schemas.openxmlformats.org/officeDocument/2006/relationships/hyperlink" Target="https://www.daloopa.com/src/38161968" TargetMode="External"/><Relationship Id="rId11062" Type="http://schemas.openxmlformats.org/officeDocument/2006/relationships/hyperlink" Target="https://www.daloopa.com/src/748901" TargetMode="External"/><Relationship Id="rId12113" Type="http://schemas.openxmlformats.org/officeDocument/2006/relationships/hyperlink" Target="https://www.daloopa.com/src/19676244" TargetMode="External"/><Relationship Id="rId15683" Type="http://schemas.openxmlformats.org/officeDocument/2006/relationships/hyperlink" Target="https://www.daloopa.com/src/72223105" TargetMode="External"/><Relationship Id="rId1121" Type="http://schemas.openxmlformats.org/officeDocument/2006/relationships/hyperlink" Target="https://www.daloopa.com/src/18436954" TargetMode="External"/><Relationship Id="rId4691" Type="http://schemas.openxmlformats.org/officeDocument/2006/relationships/hyperlink" Target="https://marketplace.daloopa.com/text-fundamental?id=766695&amp;value=0.45&amp;id=766539&amp;value=1.68&amp;id=765963&amp;value=0.67&amp;id=765822&amp;value=1.28&amp;id=765597&amp;value=0.92&amp;id=764933&amp;value=0.38&amp;id=764479&amp;value=0.23&amp;" TargetMode="External"/><Relationship Id="rId5742" Type="http://schemas.openxmlformats.org/officeDocument/2006/relationships/hyperlink" Target="https://www.daloopa.com/src/19659424" TargetMode="External"/><Relationship Id="rId14285" Type="http://schemas.openxmlformats.org/officeDocument/2006/relationships/hyperlink" Target="https://www.daloopa.com/src/19608403" TargetMode="External"/><Relationship Id="rId15336" Type="http://schemas.openxmlformats.org/officeDocument/2006/relationships/hyperlink" Target="https://www.daloopa.com/src/38434623" TargetMode="External"/><Relationship Id="rId16734" Type="http://schemas.openxmlformats.org/officeDocument/2006/relationships/hyperlink" Target="https://www.daloopa.com/src/87513495" TargetMode="External"/><Relationship Id="rId3293" Type="http://schemas.openxmlformats.org/officeDocument/2006/relationships/hyperlink" Target="https://www.daloopa.com/document/204820" TargetMode="External"/><Relationship Id="rId4344" Type="http://schemas.openxmlformats.org/officeDocument/2006/relationships/hyperlink" Target="https://www.daloopa.com/src/10334421" TargetMode="External"/><Relationship Id="rId19957" Type="http://schemas.openxmlformats.org/officeDocument/2006/relationships/hyperlink" Target="https://www.daloopa.com/src/155406043" TargetMode="External"/><Relationship Id="rId7567" Type="http://schemas.openxmlformats.org/officeDocument/2006/relationships/hyperlink" Target="https://www.daloopa.com/src/67046523" TargetMode="External"/><Relationship Id="rId8965" Type="http://schemas.openxmlformats.org/officeDocument/2006/relationships/hyperlink" Target="https://www.daloopa.com/src/38162170" TargetMode="External"/><Relationship Id="rId10895" Type="http://schemas.openxmlformats.org/officeDocument/2006/relationships/hyperlink" Target="https://www.daloopa.com/src/38167607" TargetMode="External"/><Relationship Id="rId11946" Type="http://schemas.openxmlformats.org/officeDocument/2006/relationships/hyperlink" Target="https://www.daloopa.com/src/19675270" TargetMode="External"/><Relationship Id="rId18559" Type="http://schemas.openxmlformats.org/officeDocument/2006/relationships/hyperlink" Target="https://www.daloopa.com/src/114162929" TargetMode="External"/><Relationship Id="rId6169" Type="http://schemas.openxmlformats.org/officeDocument/2006/relationships/hyperlink" Target="https://www.daloopa.com/src/4744382" TargetMode="External"/><Relationship Id="rId8618" Type="http://schemas.openxmlformats.org/officeDocument/2006/relationships/hyperlink" Target="https://www.daloopa.com/src/766614" TargetMode="External"/><Relationship Id="rId10548" Type="http://schemas.openxmlformats.org/officeDocument/2006/relationships/hyperlink" Target="https://www.daloopa.com/src/63135991" TargetMode="External"/><Relationship Id="rId13021" Type="http://schemas.openxmlformats.org/officeDocument/2006/relationships/hyperlink" Target="https://marketplace.daloopa.com/text-fundamental?id=38442220&amp;value=164&amp;id=38442149&amp;value=154&amp;id=38442079&amp;value=148&amp;id=38442017&amp;value=66&amp;id=38441960&amp;value=35&amp;id=38441560&amp;value=69&amp;" TargetMode="External"/><Relationship Id="rId16591" Type="http://schemas.openxmlformats.org/officeDocument/2006/relationships/hyperlink" Target="https://www.daloopa.com/src/87386167" TargetMode="External"/><Relationship Id="rId17642" Type="http://schemas.openxmlformats.org/officeDocument/2006/relationships/hyperlink" Target="https://www.daloopa.com/src/107874997" TargetMode="External"/><Relationship Id="rId2779" Type="http://schemas.openxmlformats.org/officeDocument/2006/relationships/hyperlink" Target="https://www.daloopa.com/src/765315" TargetMode="External"/><Relationship Id="rId6650" Type="http://schemas.openxmlformats.org/officeDocument/2006/relationships/hyperlink" Target="https://www.daloopa.com/src/38157476" TargetMode="External"/><Relationship Id="rId7701" Type="http://schemas.openxmlformats.org/officeDocument/2006/relationships/hyperlink" Target="https://www.daloopa.com/src/14718872" TargetMode="External"/><Relationship Id="rId15193" Type="http://schemas.openxmlformats.org/officeDocument/2006/relationships/hyperlink" Target="https://www.daloopa.com/src/38430193" TargetMode="External"/><Relationship Id="rId16244" Type="http://schemas.openxmlformats.org/officeDocument/2006/relationships/hyperlink" Target="https://www.daloopa.com/src/82365670" TargetMode="External"/><Relationship Id="rId5252" Type="http://schemas.openxmlformats.org/officeDocument/2006/relationships/hyperlink" Target="https://www.daloopa.com/src/815476" TargetMode="External"/><Relationship Id="rId6303" Type="http://schemas.openxmlformats.org/officeDocument/2006/relationships/hyperlink" Target="https://www.daloopa.com/src/801082" TargetMode="External"/><Relationship Id="rId9873" Type="http://schemas.openxmlformats.org/officeDocument/2006/relationships/hyperlink" Target="https://www.daloopa.com/src/38165562" TargetMode="External"/><Relationship Id="rId19467" Type="http://schemas.openxmlformats.org/officeDocument/2006/relationships/hyperlink" Target="https://www.daloopa.com/src/145277761" TargetMode="External"/><Relationship Id="rId87" Type="http://schemas.openxmlformats.org/officeDocument/2006/relationships/hyperlink" Target="https://www.daloopa.com/src/802936" TargetMode="External"/><Relationship Id="rId8475" Type="http://schemas.openxmlformats.org/officeDocument/2006/relationships/hyperlink" Target="https://www.daloopa.com/src/800403" TargetMode="External"/><Relationship Id="rId9526" Type="http://schemas.openxmlformats.org/officeDocument/2006/relationships/hyperlink" Target="https://www.daloopa.com/document/23463551" TargetMode="External"/><Relationship Id="rId12854" Type="http://schemas.openxmlformats.org/officeDocument/2006/relationships/hyperlink" Target="https://www.daloopa.com/src/38440455" TargetMode="External"/><Relationship Id="rId13905" Type="http://schemas.openxmlformats.org/officeDocument/2006/relationships/hyperlink" Target="https://www.daloopa.com/src/67093584" TargetMode="External"/><Relationship Id="rId18069" Type="http://schemas.openxmlformats.org/officeDocument/2006/relationships/hyperlink" Target="https://www.daloopa.com/src/114287135" TargetMode="External"/><Relationship Id="rId1862" Type="http://schemas.openxmlformats.org/officeDocument/2006/relationships/hyperlink" Target="https://www.daloopa.com/src/795253" TargetMode="External"/><Relationship Id="rId2913" Type="http://schemas.openxmlformats.org/officeDocument/2006/relationships/hyperlink" Target="https://www.daloopa.com/src/765472" TargetMode="External"/><Relationship Id="rId7077" Type="http://schemas.openxmlformats.org/officeDocument/2006/relationships/hyperlink" Target="https://www.daloopa.com/src/1096680" TargetMode="External"/><Relationship Id="rId8128" Type="http://schemas.openxmlformats.org/officeDocument/2006/relationships/hyperlink" Target="https://www.daloopa.com/document/23463551" TargetMode="External"/><Relationship Id="rId10058" Type="http://schemas.openxmlformats.org/officeDocument/2006/relationships/hyperlink" Target="https://www.daloopa.com/src/67052061" TargetMode="External"/><Relationship Id="rId11456" Type="http://schemas.openxmlformats.org/officeDocument/2006/relationships/hyperlink" Target="https://www.daloopa.com/src/815214" TargetMode="External"/><Relationship Id="rId12507" Type="http://schemas.openxmlformats.org/officeDocument/2006/relationships/hyperlink" Target="https://www.daloopa.com/src/19689117" TargetMode="External"/><Relationship Id="rId1515" Type="http://schemas.openxmlformats.org/officeDocument/2006/relationships/hyperlink" Target="https://www.daloopa.com/src/762124" TargetMode="External"/><Relationship Id="rId11109" Type="http://schemas.openxmlformats.org/officeDocument/2006/relationships/hyperlink" Target="https://www.daloopa.com/src/815186" TargetMode="External"/><Relationship Id="rId14679" Type="http://schemas.openxmlformats.org/officeDocument/2006/relationships/hyperlink" Target="https://www.daloopa.com/src/38421735" TargetMode="External"/><Relationship Id="rId18550" Type="http://schemas.openxmlformats.org/officeDocument/2006/relationships/hyperlink" Target="https://www.daloopa.com/src/114162641" TargetMode="External"/><Relationship Id="rId19601" Type="http://schemas.openxmlformats.org/officeDocument/2006/relationships/hyperlink" Target="https://www.daloopa.com/src/145291663" TargetMode="External"/><Relationship Id="rId3687" Type="http://schemas.openxmlformats.org/officeDocument/2006/relationships/hyperlink" Target="https://www.daloopa.com/src/766642" TargetMode="External"/><Relationship Id="rId4738" Type="http://schemas.openxmlformats.org/officeDocument/2006/relationships/hyperlink" Target="https://www.daloopa.com/src/768394" TargetMode="External"/><Relationship Id="rId17152" Type="http://schemas.openxmlformats.org/officeDocument/2006/relationships/hyperlink" Target="https://www.daloopa.com/src/102531195" TargetMode="External"/><Relationship Id="rId18203" Type="http://schemas.openxmlformats.org/officeDocument/2006/relationships/hyperlink" Target="https://www.daloopa.com/src/87393597" TargetMode="External"/><Relationship Id="rId2289" Type="http://schemas.openxmlformats.org/officeDocument/2006/relationships/hyperlink" Target="https://www.daloopa.com/src/765508" TargetMode="External"/><Relationship Id="rId6160" Type="http://schemas.openxmlformats.org/officeDocument/2006/relationships/hyperlink" Target="https://www.daloopa.com/src/800816" TargetMode="External"/><Relationship Id="rId7211" Type="http://schemas.openxmlformats.org/officeDocument/2006/relationships/hyperlink" Target="https://www.daloopa.com/document/23465099" TargetMode="External"/><Relationship Id="rId13762" Type="http://schemas.openxmlformats.org/officeDocument/2006/relationships/hyperlink" Target="https://www.daloopa.com/src/65313779" TargetMode="External"/><Relationship Id="rId2770" Type="http://schemas.openxmlformats.org/officeDocument/2006/relationships/hyperlink" Target="https://www.daloopa.com/src/767590" TargetMode="External"/><Relationship Id="rId3821" Type="http://schemas.openxmlformats.org/officeDocument/2006/relationships/hyperlink" Target="https://www.daloopa.com/src/766645" TargetMode="External"/><Relationship Id="rId9383" Type="http://schemas.openxmlformats.org/officeDocument/2006/relationships/hyperlink" Target="https://www.daloopa.com/src/752428" TargetMode="External"/><Relationship Id="rId12364" Type="http://schemas.openxmlformats.org/officeDocument/2006/relationships/hyperlink" Target="https://www.daloopa.com/src/19673713" TargetMode="External"/><Relationship Id="rId13415" Type="http://schemas.openxmlformats.org/officeDocument/2006/relationships/hyperlink" Target="https://www.daloopa.com/document/23465099" TargetMode="External"/><Relationship Id="rId14813" Type="http://schemas.openxmlformats.org/officeDocument/2006/relationships/hyperlink" Target="https://www.daloopa.com/src/38429217" TargetMode="External"/><Relationship Id="rId742" Type="http://schemas.openxmlformats.org/officeDocument/2006/relationships/hyperlink" Target="https://www.daloopa.com/src/38207834" TargetMode="External"/><Relationship Id="rId1372" Type="http://schemas.openxmlformats.org/officeDocument/2006/relationships/hyperlink" Target="https://www.daloopa.com/src/38169914" TargetMode="External"/><Relationship Id="rId2423" Type="http://schemas.openxmlformats.org/officeDocument/2006/relationships/hyperlink" Target="https://www.daloopa.com/src/768192" TargetMode="External"/><Relationship Id="rId9036" Type="http://schemas.openxmlformats.org/officeDocument/2006/relationships/hyperlink" Target="https://www.daloopa.com/src/750512" TargetMode="External"/><Relationship Id="rId12017" Type="http://schemas.openxmlformats.org/officeDocument/2006/relationships/hyperlink" Target="https://www.daloopa.com/src/19679074" TargetMode="External"/><Relationship Id="rId16985" Type="http://schemas.openxmlformats.org/officeDocument/2006/relationships/hyperlink" Target="https://www.daloopa.com/src/95428476" TargetMode="External"/><Relationship Id="rId1025" Type="http://schemas.openxmlformats.org/officeDocument/2006/relationships/hyperlink" Target="https://www.daloopa.com/src/45569616" TargetMode="External"/><Relationship Id="rId4595" Type="http://schemas.openxmlformats.org/officeDocument/2006/relationships/hyperlink" Target="https://www.daloopa.com/src/14718986" TargetMode="External"/><Relationship Id="rId5646" Type="http://schemas.openxmlformats.org/officeDocument/2006/relationships/hyperlink" Target="https://www.daloopa.com/src/46749957" TargetMode="External"/><Relationship Id="rId5993" Type="http://schemas.openxmlformats.org/officeDocument/2006/relationships/hyperlink" Target="https://www.daloopa.com/src/801038" TargetMode="External"/><Relationship Id="rId14189" Type="http://schemas.openxmlformats.org/officeDocument/2006/relationships/hyperlink" Target="https://www.daloopa.com/src/19606833" TargetMode="External"/><Relationship Id="rId15587" Type="http://schemas.openxmlformats.org/officeDocument/2006/relationships/hyperlink" Target="https://www.daloopa.com/src/72228655" TargetMode="External"/><Relationship Id="rId16638" Type="http://schemas.openxmlformats.org/officeDocument/2006/relationships/hyperlink" Target="https://www.daloopa.com/src/87388241" TargetMode="External"/><Relationship Id="rId18060" Type="http://schemas.openxmlformats.org/officeDocument/2006/relationships/hyperlink" Target="https://www.daloopa.com/src/114287132" TargetMode="External"/><Relationship Id="rId3197" Type="http://schemas.openxmlformats.org/officeDocument/2006/relationships/hyperlink" Target="https://www.daloopa.com/src/1340467" TargetMode="External"/><Relationship Id="rId4248" Type="http://schemas.openxmlformats.org/officeDocument/2006/relationships/hyperlink" Target="https://www.daloopa.com/src/766126" TargetMode="External"/><Relationship Id="rId19111" Type="http://schemas.openxmlformats.org/officeDocument/2006/relationships/hyperlink" Target="https://www.daloopa.com/src/136727081" TargetMode="External"/><Relationship Id="rId8869" Type="http://schemas.openxmlformats.org/officeDocument/2006/relationships/hyperlink" Target="https://www.daloopa.com/src/750413" TargetMode="External"/><Relationship Id="rId10799" Type="http://schemas.openxmlformats.org/officeDocument/2006/relationships/hyperlink" Target="https://www.daloopa.com/src/750592" TargetMode="External"/><Relationship Id="rId11100" Type="http://schemas.openxmlformats.org/officeDocument/2006/relationships/hyperlink" Target="https://www.daloopa.com/src/38167779" TargetMode="External"/><Relationship Id="rId14670" Type="http://schemas.openxmlformats.org/officeDocument/2006/relationships/hyperlink" Target="https://www.daloopa.com/src/38422517" TargetMode="External"/><Relationship Id="rId15721" Type="http://schemas.openxmlformats.org/officeDocument/2006/relationships/hyperlink" Target="https://www.daloopa.com/src/78902761" TargetMode="External"/><Relationship Id="rId1909" Type="http://schemas.openxmlformats.org/officeDocument/2006/relationships/hyperlink" Target="https://www.daloopa.com/src/795334" TargetMode="External"/><Relationship Id="rId13272" Type="http://schemas.openxmlformats.org/officeDocument/2006/relationships/hyperlink" Target="https://www.daloopa.com/src/38276574" TargetMode="External"/><Relationship Id="rId14323" Type="http://schemas.openxmlformats.org/officeDocument/2006/relationships/hyperlink" Target="https://www.daloopa.com/src/19605928" TargetMode="External"/><Relationship Id="rId17893" Type="http://schemas.openxmlformats.org/officeDocument/2006/relationships/hyperlink" Target="https://www.daloopa.com/src/114270192" TargetMode="External"/><Relationship Id="rId2280" Type="http://schemas.openxmlformats.org/officeDocument/2006/relationships/hyperlink" Target="https://www.daloopa.com/src/767650" TargetMode="External"/><Relationship Id="rId3331" Type="http://schemas.openxmlformats.org/officeDocument/2006/relationships/hyperlink" Target="https://www.daloopa.com/src/67048797" TargetMode="External"/><Relationship Id="rId7952" Type="http://schemas.openxmlformats.org/officeDocument/2006/relationships/hyperlink" Target="https://www.daloopa.com/src/4744422" TargetMode="External"/><Relationship Id="rId16495" Type="http://schemas.openxmlformats.org/officeDocument/2006/relationships/hyperlink" Target="https://www.daloopa.com/src/87524407" TargetMode="External"/><Relationship Id="rId17546" Type="http://schemas.openxmlformats.org/officeDocument/2006/relationships/hyperlink" Target="https://www.daloopa.com/src/107859742" TargetMode="External"/><Relationship Id="rId18944" Type="http://schemas.openxmlformats.org/officeDocument/2006/relationships/hyperlink" Target="https://www.daloopa.com/src/125349233" TargetMode="External"/><Relationship Id="rId252" Type="http://schemas.openxmlformats.org/officeDocument/2006/relationships/hyperlink" Target="https://www.daloopa.com/src/803145" TargetMode="External"/><Relationship Id="rId6554" Type="http://schemas.openxmlformats.org/officeDocument/2006/relationships/hyperlink" Target="https://marketplace.daloopa.com/text-fundamental?id=801200&amp;value=81&amp;id=801181&amp;value=17&amp;id=801160&amp;value=-43&amp;id=801143&amp;value=451&amp;id=38157929&amp;value=506&amp;id=810505&amp;value=120&amp;id=801106&amp;value=-27&amp;id=801087&amp;value=-634&amp;id=801068&amp;value=429&amp;id=38157727&amp;value=-111&amp;id=801049&amp;value=21&amp;id=801030&amp;value=362&amp;id=801012&amp;value=247&amp;id=800993&amp;value=938&amp;id=38157485&amp;value=1568&amp;id=800974&amp;value=1056&amp;id=800955&amp;value=1179&amp;id=800936&amp;value=491&amp;id=800917&amp;value=1166&amp;id=38156981&amp;value=3892&amp;id=800899&amp;value=953&amp;id=800880&amp;value=666&amp;id=800861&amp;value=316&amp;id=800824&amp;value=1872&amp;id=38156728&amp;value=3806&amp;id=800804&amp;value=1916&amp;id=800784&amp;value=2605&amp;id=800763&amp;value=3390&amp;id=800742&amp;value=3350&amp;id=38155772&amp;value=11261&amp;id=800720&amp;value=4401&amp;id=800676&amp;value=2889&amp;id=1340318&amp;value=2632&amp;id=2623059&amp;value=4053&amp;id=38155600&amp;value=13976&amp;id=4744390&amp;value=3383&amp;id=7982474&amp;value=6221&amp;id=10333502&amp;value=6809&amp;id=14718912&amp;value=7765&amp;id=14718931&amp;value=24178&amp;id=20995903&amp;value=10268&amp;id=32451010&amp;value=8634&amp;id=38383771&amp;value=4315&amp;id=46660912&amp;value=14934&amp;id=46664708&amp;value=38151&amp;id=53637803&amp;value=-5265&amp;id=58837654&amp;value=-2653&amp;id=63129629&amp;value=2944&amp;id=67045705&amp;value=-962&amp;id=67051532&amp;value=-5936&amp;" TargetMode="External"/><Relationship Id="rId7605" Type="http://schemas.openxmlformats.org/officeDocument/2006/relationships/hyperlink" Target="https://www.daloopa.com/src/749567" TargetMode="External"/><Relationship Id="rId10933" Type="http://schemas.openxmlformats.org/officeDocument/2006/relationships/hyperlink" Target="https://www.daloopa.com/src/20995960" TargetMode="External"/><Relationship Id="rId15097" Type="http://schemas.openxmlformats.org/officeDocument/2006/relationships/hyperlink" Target="https://www.daloopa.com/src/38428610" TargetMode="External"/><Relationship Id="rId16148" Type="http://schemas.openxmlformats.org/officeDocument/2006/relationships/hyperlink" Target="https://www.daloopa.com/src/82318261" TargetMode="External"/><Relationship Id="rId5156" Type="http://schemas.openxmlformats.org/officeDocument/2006/relationships/hyperlink" Target="https://www.daloopa.com/document/23463551" TargetMode="External"/><Relationship Id="rId6207" Type="http://schemas.openxmlformats.org/officeDocument/2006/relationships/hyperlink" Target="https://www.daloopa.com/src/800929" TargetMode="External"/><Relationship Id="rId9777" Type="http://schemas.openxmlformats.org/officeDocument/2006/relationships/hyperlink" Target="https://www.daloopa.com/src/752435" TargetMode="External"/><Relationship Id="rId8379" Type="http://schemas.openxmlformats.org/officeDocument/2006/relationships/hyperlink" Target="https://www.daloopa.com/src/800325" TargetMode="External"/><Relationship Id="rId12758" Type="http://schemas.openxmlformats.org/officeDocument/2006/relationships/hyperlink" Target="https://www.daloopa.com/src/38440133" TargetMode="External"/><Relationship Id="rId13809" Type="http://schemas.openxmlformats.org/officeDocument/2006/relationships/hyperlink" Target="https://www.daloopa.com/src/65315431" TargetMode="External"/><Relationship Id="rId1766" Type="http://schemas.openxmlformats.org/officeDocument/2006/relationships/hyperlink" Target="https://www.daloopa.com/src/795330" TargetMode="External"/><Relationship Id="rId2817" Type="http://schemas.openxmlformats.org/officeDocument/2006/relationships/hyperlink" Target="https://www.daloopa.com/src/765832" TargetMode="External"/><Relationship Id="rId14180" Type="http://schemas.openxmlformats.org/officeDocument/2006/relationships/hyperlink" Target="https://www.daloopa.com/src/19608674" TargetMode="External"/><Relationship Id="rId15231" Type="http://schemas.openxmlformats.org/officeDocument/2006/relationships/hyperlink" Target="https://www.daloopa.com/src/67086803" TargetMode="External"/><Relationship Id="rId19852" Type="http://schemas.openxmlformats.org/officeDocument/2006/relationships/hyperlink" Target="https://www.daloopa.com/src/155506716" TargetMode="External"/><Relationship Id="rId1419" Type="http://schemas.openxmlformats.org/officeDocument/2006/relationships/hyperlink" Target="https://www.daloopa.com/src/53638267" TargetMode="External"/><Relationship Id="rId4989" Type="http://schemas.openxmlformats.org/officeDocument/2006/relationships/hyperlink" Target="https://www.daloopa.com/src/45569746" TargetMode="External"/><Relationship Id="rId8860" Type="http://schemas.openxmlformats.org/officeDocument/2006/relationships/hyperlink" Target="https://www.daloopa.com/src/752924" TargetMode="External"/><Relationship Id="rId9911" Type="http://schemas.openxmlformats.org/officeDocument/2006/relationships/hyperlink" Target="https://www.daloopa.com/src/38165806" TargetMode="External"/><Relationship Id="rId10790" Type="http://schemas.openxmlformats.org/officeDocument/2006/relationships/hyperlink" Target="https://www.daloopa.com/src/753182" TargetMode="External"/><Relationship Id="rId11841" Type="http://schemas.openxmlformats.org/officeDocument/2006/relationships/hyperlink" Target="https://www.daloopa.com/src/38463452" TargetMode="External"/><Relationship Id="rId18454" Type="http://schemas.openxmlformats.org/officeDocument/2006/relationships/hyperlink" Target="https://www.daloopa.com/src/114297772" TargetMode="External"/><Relationship Id="rId19505" Type="http://schemas.openxmlformats.org/officeDocument/2006/relationships/hyperlink" Target="https://www.daloopa.com/src/145409549" TargetMode="External"/><Relationship Id="rId1900" Type="http://schemas.openxmlformats.org/officeDocument/2006/relationships/hyperlink" Target="https://www.daloopa.com/src/38171483" TargetMode="External"/><Relationship Id="rId7462" Type="http://schemas.openxmlformats.org/officeDocument/2006/relationships/hyperlink" Target="https://www.daloopa.com/src/63130413" TargetMode="External"/><Relationship Id="rId8513" Type="http://schemas.openxmlformats.org/officeDocument/2006/relationships/hyperlink" Target="https://www.daloopa.com/src/46661287" TargetMode="External"/><Relationship Id="rId10443" Type="http://schemas.openxmlformats.org/officeDocument/2006/relationships/hyperlink" Target="https://www.daloopa.com/src/38432667" TargetMode="External"/><Relationship Id="rId17056" Type="http://schemas.openxmlformats.org/officeDocument/2006/relationships/hyperlink" Target="https://www.daloopa.com/src/95203597" TargetMode="External"/><Relationship Id="rId18107" Type="http://schemas.openxmlformats.org/officeDocument/2006/relationships/hyperlink" Target="https://www.daloopa.com/src/114281254" TargetMode="External"/><Relationship Id="rId6064" Type="http://schemas.openxmlformats.org/officeDocument/2006/relationships/hyperlink" Target="https://www.daloopa.com/src/2623050" TargetMode="External"/><Relationship Id="rId7115" Type="http://schemas.openxmlformats.org/officeDocument/2006/relationships/hyperlink" Target="https://www.daloopa.com/src/1096460" TargetMode="External"/><Relationship Id="rId993" Type="http://schemas.openxmlformats.org/officeDocument/2006/relationships/hyperlink" Target="https://www.daloopa.com/src/53700525" TargetMode="External"/><Relationship Id="rId2674" Type="http://schemas.openxmlformats.org/officeDocument/2006/relationships/hyperlink" Target="https://www.daloopa.com/src/763038" TargetMode="External"/><Relationship Id="rId9287" Type="http://schemas.openxmlformats.org/officeDocument/2006/relationships/hyperlink" Target="https://www.daloopa.com/src/38161957" TargetMode="External"/><Relationship Id="rId12268" Type="http://schemas.openxmlformats.org/officeDocument/2006/relationships/hyperlink" Target="https://www.daloopa.com/src/19675278" TargetMode="External"/><Relationship Id="rId13666" Type="http://schemas.openxmlformats.org/officeDocument/2006/relationships/hyperlink" Target="https://www.daloopa.com/src/65313376" TargetMode="External"/><Relationship Id="rId14717" Type="http://schemas.openxmlformats.org/officeDocument/2006/relationships/hyperlink" Target="https://www.daloopa.com/src/38421829" TargetMode="External"/><Relationship Id="rId646" Type="http://schemas.openxmlformats.org/officeDocument/2006/relationships/hyperlink" Target="https://www.daloopa.com/src/53638500" TargetMode="External"/><Relationship Id="rId1276" Type="http://schemas.openxmlformats.org/officeDocument/2006/relationships/hyperlink" Target="https://www.daloopa.com/src/38168754" TargetMode="External"/><Relationship Id="rId2327" Type="http://schemas.openxmlformats.org/officeDocument/2006/relationships/hyperlink" Target="https://www.daloopa.com/document/23463551" TargetMode="External"/><Relationship Id="rId3725" Type="http://schemas.openxmlformats.org/officeDocument/2006/relationships/hyperlink" Target="https://www.daloopa.com/src/767020" TargetMode="External"/><Relationship Id="rId13319" Type="http://schemas.openxmlformats.org/officeDocument/2006/relationships/hyperlink" Target="https://www.daloopa.com/src/38276554" TargetMode="External"/><Relationship Id="rId16889" Type="http://schemas.openxmlformats.org/officeDocument/2006/relationships/hyperlink" Target="https://www.daloopa.com/src/95055280" TargetMode="External"/><Relationship Id="rId5897" Type="http://schemas.openxmlformats.org/officeDocument/2006/relationships/hyperlink" Target="https://www.daloopa.com/src/800886" TargetMode="External"/><Relationship Id="rId6948" Type="http://schemas.openxmlformats.org/officeDocument/2006/relationships/hyperlink" Target="https://www.daloopa.com/src/14718936" TargetMode="External"/><Relationship Id="rId13800" Type="http://schemas.openxmlformats.org/officeDocument/2006/relationships/hyperlink" Target="https://www.daloopa.com/src/65315341" TargetMode="External"/><Relationship Id="rId19362" Type="http://schemas.openxmlformats.org/officeDocument/2006/relationships/hyperlink" Target="https://www.daloopa.com/src/145264400" TargetMode="External"/><Relationship Id="rId4499" Type="http://schemas.openxmlformats.org/officeDocument/2006/relationships/hyperlink" Target="https://www.daloopa.com/src/66602838" TargetMode="External"/><Relationship Id="rId8370" Type="http://schemas.openxmlformats.org/officeDocument/2006/relationships/hyperlink" Target="https://www.daloopa.com/src/800407" TargetMode="External"/><Relationship Id="rId9421" Type="http://schemas.openxmlformats.org/officeDocument/2006/relationships/hyperlink" Target="https://www.daloopa.com/src/67051983" TargetMode="External"/><Relationship Id="rId11351" Type="http://schemas.openxmlformats.org/officeDocument/2006/relationships/hyperlink" Target="https://marketplace.daloopa.com/text-fundamental?id=814896&amp;value=11793&amp;id=814910&amp;value=12975&amp;id=1266724&amp;value=10453&amp;id=2623979&amp;value=12490&amp;id=4744749&amp;value=11678&amp;id=7982534&amp;value=19429&amp;id=10335410&amp;value=17904&amp;id=14719053&amp;value=21436&amp;id=20995580&amp;value=16846&amp;id=32451648&amp;value=4185&amp;id=38385297&amp;value=-3892&amp;id=46662254&amp;value=-14340&amp;id=53638749&amp;value=-22279&amp;id=58838396&amp;value=-26064&amp;id=63130669&amp;value=-21493&amp;id=67048230&amp;value=-12786&amp;" TargetMode="External"/><Relationship Id="rId12402" Type="http://schemas.openxmlformats.org/officeDocument/2006/relationships/hyperlink" Target="https://www.daloopa.com/src/19677842" TargetMode="External"/><Relationship Id="rId15972" Type="http://schemas.openxmlformats.org/officeDocument/2006/relationships/hyperlink" Target="https://www.daloopa.com/src/78962930" TargetMode="External"/><Relationship Id="rId19015" Type="http://schemas.openxmlformats.org/officeDocument/2006/relationships/hyperlink" Target="https://www.daloopa.com/src/136742373" TargetMode="External"/><Relationship Id="rId1410" Type="http://schemas.openxmlformats.org/officeDocument/2006/relationships/hyperlink" Target="https://www.daloopa.com/src/2623481" TargetMode="External"/><Relationship Id="rId4980" Type="http://schemas.openxmlformats.org/officeDocument/2006/relationships/hyperlink" Target="https://www.daloopa.com/src/20995596" TargetMode="External"/><Relationship Id="rId8023" Type="http://schemas.openxmlformats.org/officeDocument/2006/relationships/hyperlink" Target="https://marketplace.daloopa.com/text-fundamental?id=754238&amp;value=14332&amp;id=754172&amp;value=14735&amp;id=753970&amp;value=16135&amp;id=753789&amp;value=22980&amp;id=753766&amp;value=18357&amp;id=753495&amp;value=18751&amp;id=753352&amp;value=20842&amp;id=753069&amp;value=28089&amp;id=752894&amp;value=23177&amp;id=752703&amp;value=23912&amp;id=752535&amp;value=26657&amp;id=752346&amp;value=33899&amp;id=752029&amp;value=28187&amp;id=751594&amp;value=29587&amp;id=751324&amp;value=33498&amp;id=750715&amp;value=43816&amp;id=750497&amp;value=37399&amp;id=750372&amp;value=40520&amp;id=750152&amp;value=47072&amp;id=749833&amp;value=57883&amp;id=749587&amp;value=48045&amp;id=749282&amp;value=50801&amp;id=749039&amp;value=55324&amp;id=748779&amp;value=68391&amp;id=748548&amp;value=63695&amp;id=748189&amp;value=69678&amp;id=1340335&amp;value=72136&amp;id=2623298&amp;value=87812&amp;id=4744424&amp;value=79711&amp;id=7981754&amp;value=93896&amp;id=10333604&amp;value=101912&amp;id=14718767&amp;value=126385&amp;id=20995117&amp;value=115404&amp;id=32451081&amp;value=117792&amp;id=38383799&amp;value=123994&amp;id=46660975&amp;value=142266&amp;id=53637932&amp;value=139508&amp;id=58837735&amp;value=140291&amp;id=63130481&amp;value=140363&amp;id=67046772&amp;value=155393&amp;" TargetMode="External"/><Relationship Id="rId11004" Type="http://schemas.openxmlformats.org/officeDocument/2006/relationships/hyperlink" Target="https://www.daloopa.com/src/7982020" TargetMode="External"/><Relationship Id="rId14574" Type="http://schemas.openxmlformats.org/officeDocument/2006/relationships/hyperlink" Target="https://www.daloopa.com/src/38402830" TargetMode="External"/><Relationship Id="rId15625" Type="http://schemas.openxmlformats.org/officeDocument/2006/relationships/hyperlink" Target="https://www.daloopa.com/src/72287360" TargetMode="External"/><Relationship Id="rId3582" Type="http://schemas.openxmlformats.org/officeDocument/2006/relationships/hyperlink" Target="https://www.daloopa.com/src/810694" TargetMode="External"/><Relationship Id="rId4633" Type="http://schemas.openxmlformats.org/officeDocument/2006/relationships/hyperlink" Target="https://www.daloopa.com/src/46661771" TargetMode="External"/><Relationship Id="rId13176" Type="http://schemas.openxmlformats.org/officeDocument/2006/relationships/hyperlink" Target="https://www.daloopa.com/src/38436845" TargetMode="External"/><Relationship Id="rId14227" Type="http://schemas.openxmlformats.org/officeDocument/2006/relationships/hyperlink" Target="https://www.daloopa.com/document/23463551" TargetMode="External"/><Relationship Id="rId2184" Type="http://schemas.openxmlformats.org/officeDocument/2006/relationships/hyperlink" Target="https://marketplace.daloopa.com/text-fundamental?id=66097023&amp;value=5036&amp;id=66097034&amp;value=7187&amp;id=66097040&amp;value=14005&amp;id=66097049&amp;value=11177&amp;id=66097052&amp;value=15615&amp;id=66097060&amp;value=20091&amp;id=66097083&amp;value=34866&amp;id=67090583&amp;value=43927&amp;" TargetMode="External"/><Relationship Id="rId3235" Type="http://schemas.openxmlformats.org/officeDocument/2006/relationships/hyperlink" Target="https://www.daloopa.com/src/762958" TargetMode="External"/><Relationship Id="rId7856" Type="http://schemas.openxmlformats.org/officeDocument/2006/relationships/hyperlink" Target="https://www.daloopa.com/src/53638145" TargetMode="External"/><Relationship Id="rId16399" Type="http://schemas.openxmlformats.org/officeDocument/2006/relationships/hyperlink" Target="https://www.daloopa.com/src/87524405" TargetMode="External"/><Relationship Id="rId17797" Type="http://schemas.openxmlformats.org/officeDocument/2006/relationships/hyperlink" Target="https://www.daloopa.com/src/114146094" TargetMode="External"/><Relationship Id="rId18848" Type="http://schemas.openxmlformats.org/officeDocument/2006/relationships/hyperlink" Target="https://www.daloopa.com/src/125277074" TargetMode="External"/><Relationship Id="rId20045" Type="http://schemas.openxmlformats.org/officeDocument/2006/relationships/hyperlink" Target="https://www.daloopa.com/src/155397163" TargetMode="External"/><Relationship Id="rId156" Type="http://schemas.openxmlformats.org/officeDocument/2006/relationships/hyperlink" Target="https://www.daloopa.com/src/14719034" TargetMode="External"/><Relationship Id="rId6458" Type="http://schemas.openxmlformats.org/officeDocument/2006/relationships/hyperlink" Target="https://www.daloopa.com/src/801104" TargetMode="External"/><Relationship Id="rId7509" Type="http://schemas.openxmlformats.org/officeDocument/2006/relationships/hyperlink" Target="https://www.daloopa.com/src/32451047" TargetMode="External"/><Relationship Id="rId8907" Type="http://schemas.openxmlformats.org/officeDocument/2006/relationships/hyperlink" Target="https://www.daloopa.com/src/753807" TargetMode="External"/><Relationship Id="rId10837" Type="http://schemas.openxmlformats.org/officeDocument/2006/relationships/hyperlink" Target="https://www.daloopa.com/src/1340394" TargetMode="External"/><Relationship Id="rId13310" Type="http://schemas.openxmlformats.org/officeDocument/2006/relationships/hyperlink" Target="https://www.daloopa.com/src/38277359" TargetMode="External"/><Relationship Id="rId16880" Type="http://schemas.openxmlformats.org/officeDocument/2006/relationships/hyperlink" Target="https://www.daloopa.com/src/95084267" TargetMode="External"/><Relationship Id="rId17931" Type="http://schemas.openxmlformats.org/officeDocument/2006/relationships/hyperlink" Target="https://www.daloopa.com/src/114147151" TargetMode="External"/><Relationship Id="rId15482" Type="http://schemas.openxmlformats.org/officeDocument/2006/relationships/hyperlink" Target="https://www.daloopa.com/src/72223056" TargetMode="External"/><Relationship Id="rId16533" Type="http://schemas.openxmlformats.org/officeDocument/2006/relationships/hyperlink" Target="https://www.daloopa.com/src/87384904" TargetMode="External"/><Relationship Id="rId4490" Type="http://schemas.openxmlformats.org/officeDocument/2006/relationships/hyperlink" Target="https://www.daloopa.com/src/38384706" TargetMode="External"/><Relationship Id="rId5541" Type="http://schemas.openxmlformats.org/officeDocument/2006/relationships/hyperlink" Target="https://www.daloopa.com/src/1033532" TargetMode="External"/><Relationship Id="rId14084" Type="http://schemas.openxmlformats.org/officeDocument/2006/relationships/hyperlink" Target="https://www.daloopa.com/src/19608593" TargetMode="External"/><Relationship Id="rId15135" Type="http://schemas.openxmlformats.org/officeDocument/2006/relationships/hyperlink" Target="https://www.daloopa.com/src/38424697" TargetMode="External"/><Relationship Id="rId19756" Type="http://schemas.openxmlformats.org/officeDocument/2006/relationships/hyperlink" Target="https://www.daloopa.com/src/155380796" TargetMode="External"/><Relationship Id="rId3092" Type="http://schemas.openxmlformats.org/officeDocument/2006/relationships/hyperlink" Target="https://www.daloopa.com/src/767145" TargetMode="External"/><Relationship Id="rId4143" Type="http://schemas.openxmlformats.org/officeDocument/2006/relationships/hyperlink" Target="https://marketplace.daloopa.com/text-fundamental?id=768369&amp;value=-0.002&amp;id=810530&amp;value=0&amp;id=768076&amp;value=-0.004&amp;id=767922&amp;value=0.015&amp;id=767674&amp;value=-0.008&amp;id=767516&amp;value=-0.005&amp;id=767183&amp;value=-0.028999999999999998&amp;id=767029&amp;value=0.002&amp;id=766651&amp;value=-0.01&amp;id=766476&amp;value=-0.002&amp;id=766124&amp;value=-0.006999999999999999&amp;id=765919&amp;value=0.005&amp;id=810744&amp;value=-0.013000000000000001&amp;id=810736&amp;value=-0.013999999999999999&amp;id=810728&amp;value=-0.051&amp;id=810719&amp;value=-0.035&amp;id=763930&amp;value=-0.044000000000000004&amp;id=763678&amp;value=-0.063&amp;id=763372&amp;value=-0.068&amp;id=763098&amp;value=-0.051&amp;id=762921&amp;value=-0.042&amp;id=762566&amp;value=-0.034&amp;id=762448&amp;value=-0.025&amp;id=762258&amp;value=-0.031&amp;id=762239&amp;value=-0.01&amp;id=762221&amp;value=-0.037000000000000005&amp;id=1340437&amp;value=-0.021&amp;id=2623607&amp;value=-0.026000000000000002&amp;id=4744562&amp;value=-0.021&amp;id=7982406&amp;value=0.015&amp;id=10334590&amp;value=0.016&amp;id=14719014&amp;value=0.01&amp;id=20995429&amp;value=0.040999999999999995&amp;id=32451396&amp;value=0.012&amp;id=38384806&amp;value=-0.031&amp;id=46662001&amp;value=-0.044000000000000004&amp;id=53638544&amp;value=-0.045&amp;id=58838276&amp;value=-0.065&amp;id=63130827&amp;value=-0.08900000000000001&amp;id=67048897&amp;value=-0.065&amp;" TargetMode="External"/><Relationship Id="rId8764" Type="http://schemas.openxmlformats.org/officeDocument/2006/relationships/hyperlink" Target="https://www.daloopa.com/src/750507" TargetMode="External"/><Relationship Id="rId9815" Type="http://schemas.openxmlformats.org/officeDocument/2006/relationships/hyperlink" Target="https://marketplace.daloopa.com/text-fundamental?id=753162&amp;value=-68&amp;id=38165690&amp;value=-135&amp;id=752950&amp;value=-39&amp;id=752781&amp;value=-35&amp;id=752588&amp;value=-21&amp;id=752438&amp;value=-26&amp;id=38165560&amp;value=-121&amp;id=752124&amp;value=-29&amp;id=751724&amp;value=-32&amp;id=751457&amp;value=-44&amp;id=750975&amp;value=-41&amp;id=38165464&amp;value=-147&amp;id=750543&amp;value=-37&amp;id=750438&amp;value=-47&amp;id=750259&amp;value=-49&amp;id=749904&amp;value=-66&amp;id=38165394&amp;value=-200&amp;id=749684&amp;value=-72&amp;id=749399&amp;value=-57&amp;id=749110&amp;value=-82&amp;id=748874&amp;value=-126&amp;id=38164928&amp;value=-337&amp;id=748642&amp;value=-2&amp;id=748273&amp;value=-2&amp;id=2623439&amp;value=-24&amp;id=38164788&amp;value=-27&amp;id=4744485&amp;value=-17&amp;id=7981895&amp;value=-15&amp;id=10333778&amp;value=-12&amp;id=14719134&amp;value=-9&amp;id=14719141&amp;value=-53&amp;id=20995947&amp;value=-67&amp;id=32451123&amp;value=-28&amp;id=38383859&amp;value=-20&amp;id=46661126&amp;value=-47&amp;id=46664786&amp;value=-162&amp;id=53638073&amp;value=-79&amp;id=58837868&amp;value=-59&amp;id=63129240&amp;value=-48&amp;id=67046877&amp;value=-62&amp;id=67052044&amp;value=-248&amp;" TargetMode="External"/><Relationship Id="rId10694" Type="http://schemas.openxmlformats.org/officeDocument/2006/relationships/hyperlink" Target="https://www.daloopa.com/src/38434659" TargetMode="External"/><Relationship Id="rId18358" Type="http://schemas.openxmlformats.org/officeDocument/2006/relationships/hyperlink" Target="https://www.daloopa.com/src/87514336" TargetMode="External"/><Relationship Id="rId19409" Type="http://schemas.openxmlformats.org/officeDocument/2006/relationships/hyperlink" Target="https://www.daloopa.com/src/145409544" TargetMode="External"/><Relationship Id="rId29" Type="http://schemas.openxmlformats.org/officeDocument/2006/relationships/hyperlink" Target="https://www.daloopa.com/document/10486306" TargetMode="External"/><Relationship Id="rId7366" Type="http://schemas.openxmlformats.org/officeDocument/2006/relationships/hyperlink" Target="https://www.daloopa.com/src/38506644" TargetMode="External"/><Relationship Id="rId8417" Type="http://schemas.openxmlformats.org/officeDocument/2006/relationships/hyperlink" Target="https://www.daloopa.com/src/800458" TargetMode="External"/><Relationship Id="rId10347" Type="http://schemas.openxmlformats.org/officeDocument/2006/relationships/hyperlink" Target="https://www.daloopa.com/src/63135987" TargetMode="External"/><Relationship Id="rId11745" Type="http://schemas.openxmlformats.org/officeDocument/2006/relationships/hyperlink" Target="https://marketplace.daloopa.com/text-fundamental?id=1034035&amp;value=3860&amp;id=1034018&amp;value=5763&amp;id=1033992&amp;value=8215&amp;id=1033985&amp;value=13327&amp;id=1033927&amp;value=19707&amp;id=1033837&amp;value=33973&amp;id=2750833&amp;value=46975&amp;id=14826055&amp;value=60434&amp;id=46750116&amp;value=78519&amp;id=67088482&amp;value=97015&amp;" TargetMode="External"/><Relationship Id="rId1804" Type="http://schemas.openxmlformats.org/officeDocument/2006/relationships/hyperlink" Target="https://www.daloopa.com/document/23463551" TargetMode="External"/><Relationship Id="rId7019" Type="http://schemas.openxmlformats.org/officeDocument/2006/relationships/hyperlink" Target="https://www.daloopa.com/src/1096618" TargetMode="External"/><Relationship Id="rId14968" Type="http://schemas.openxmlformats.org/officeDocument/2006/relationships/hyperlink" Target="https://www.daloopa.com/src/38428458" TargetMode="External"/><Relationship Id="rId3976" Type="http://schemas.openxmlformats.org/officeDocument/2006/relationships/hyperlink" Target="https://www.daloopa.com/src/2623603" TargetMode="External"/><Relationship Id="rId16390" Type="http://schemas.openxmlformats.org/officeDocument/2006/relationships/hyperlink" Target="https://www.daloopa.com/src/87386530" TargetMode="External"/><Relationship Id="rId17441" Type="http://schemas.openxmlformats.org/officeDocument/2006/relationships/hyperlink" Target="https://www.daloopa.com/src/107868788" TargetMode="External"/><Relationship Id="rId897" Type="http://schemas.openxmlformats.org/officeDocument/2006/relationships/hyperlink" Target="https://www.daloopa.com/src/53700521" TargetMode="External"/><Relationship Id="rId2578" Type="http://schemas.openxmlformats.org/officeDocument/2006/relationships/hyperlink" Target="https://www.daloopa.com/src/763642" TargetMode="External"/><Relationship Id="rId3629" Type="http://schemas.openxmlformats.org/officeDocument/2006/relationships/hyperlink" Target="https://www.daloopa.com/src/1340425" TargetMode="External"/><Relationship Id="rId5051" Type="http://schemas.openxmlformats.org/officeDocument/2006/relationships/hyperlink" Target="https://www.daloopa.com/src/815364" TargetMode="External"/><Relationship Id="rId7500" Type="http://schemas.openxmlformats.org/officeDocument/2006/relationships/hyperlink" Target="https://www.daloopa.com/src/748511" TargetMode="External"/><Relationship Id="rId16043" Type="http://schemas.openxmlformats.org/officeDocument/2006/relationships/hyperlink" Target="https://www.daloopa.com/src/78964680" TargetMode="External"/><Relationship Id="rId6102" Type="http://schemas.openxmlformats.org/officeDocument/2006/relationships/hyperlink" Target="https://www.daloopa.com/src/800946" TargetMode="External"/><Relationship Id="rId9672" Type="http://schemas.openxmlformats.org/officeDocument/2006/relationships/hyperlink" Target="https://www.daloopa.com/src/752104" TargetMode="External"/><Relationship Id="rId12653" Type="http://schemas.openxmlformats.org/officeDocument/2006/relationships/hyperlink" Target="https://www.daloopa.com/src/67089576" TargetMode="External"/><Relationship Id="rId13704" Type="http://schemas.openxmlformats.org/officeDocument/2006/relationships/hyperlink" Target="https://www.daloopa.com/src/65313797" TargetMode="External"/><Relationship Id="rId19266" Type="http://schemas.openxmlformats.org/officeDocument/2006/relationships/hyperlink" Target="https://www.daloopa.com/src/136843063" TargetMode="External"/><Relationship Id="rId1661" Type="http://schemas.openxmlformats.org/officeDocument/2006/relationships/hyperlink" Target="https://www.daloopa.com/src/794952" TargetMode="External"/><Relationship Id="rId2712" Type="http://schemas.openxmlformats.org/officeDocument/2006/relationships/hyperlink" Target="https://www.daloopa.com/src/767587" TargetMode="External"/><Relationship Id="rId8274" Type="http://schemas.openxmlformats.org/officeDocument/2006/relationships/hyperlink" Target="https://www.daloopa.com/src/800331" TargetMode="External"/><Relationship Id="rId9325" Type="http://schemas.openxmlformats.org/officeDocument/2006/relationships/hyperlink" Target="https://www.daloopa.com/src/10333646" TargetMode="External"/><Relationship Id="rId11255" Type="http://schemas.openxmlformats.org/officeDocument/2006/relationships/hyperlink" Target="https://www.daloopa.com/src/38385288" TargetMode="External"/><Relationship Id="rId12306" Type="http://schemas.openxmlformats.org/officeDocument/2006/relationships/hyperlink" Target="https://www.daloopa.com/src/19677506" TargetMode="External"/><Relationship Id="rId1314" Type="http://schemas.openxmlformats.org/officeDocument/2006/relationships/hyperlink" Target="https://www.daloopa.com/src/46661551" TargetMode="External"/><Relationship Id="rId4884" Type="http://schemas.openxmlformats.org/officeDocument/2006/relationships/hyperlink" Target="https://www.daloopa.com/src/815360" TargetMode="External"/><Relationship Id="rId5935" Type="http://schemas.openxmlformats.org/officeDocument/2006/relationships/hyperlink" Target="https://www.daloopa.com/src/801150" TargetMode="External"/><Relationship Id="rId14478" Type="http://schemas.openxmlformats.org/officeDocument/2006/relationships/hyperlink" Target="https://www.daloopa.com/src/19628309" TargetMode="External"/><Relationship Id="rId15876" Type="http://schemas.openxmlformats.org/officeDocument/2006/relationships/hyperlink" Target="https://www.daloopa.com/src/78898905" TargetMode="External"/><Relationship Id="rId16927" Type="http://schemas.openxmlformats.org/officeDocument/2006/relationships/hyperlink" Target="https://www.daloopa.com/src/95056638" TargetMode="External"/><Relationship Id="rId3486" Type="http://schemas.openxmlformats.org/officeDocument/2006/relationships/hyperlink" Target="https://marketplace.daloopa.com/text-fundamental?id=768357&amp;value=0.26&amp;id=768201&amp;value=0.3&amp;id=768050&amp;value=0.31&amp;id=767894&amp;value=0.26&amp;id=767659&amp;value=0.26&amp;id=767493&amp;value=0.26&amp;id=767171&amp;value=0.25&amp;id=767017&amp;value=0.22&amp;id=766639&amp;value=0.24&amp;id=766466&amp;value=0.26&amp;id=766068&amp;value=0.29&amp;id=765904&amp;value=0.24&amp;id=810686&amp;value=0.27&amp;id=810678&amp;value=0.28&amp;id=810669&amp;value=0.26&amp;id=810660&amp;value=0.22&amp;id=764828&amp;value=0.23&amp;id=763646&amp;value=0.27&amp;id=763327&amp;value=0.35&amp;id=763051&amp;value=0.42&amp;id=762883&amp;value=0.46&amp;id=762548&amp;value=0.44&amp;id=762425&amp;value=0.35&amp;id=762173&amp;value=0.18&amp;id=761965&amp;value=0.17&amp;id=761567&amp;value=0.2&amp;id=1340423&amp;value=0.24&amp;id=2623583&amp;value=0.22&amp;id=4744546&amp;value=0.29&amp;id=7982336&amp;value=0.44&amp;id=10334337&amp;value=0.39&amp;id=14718980&amp;value=0.4&amp;id=20995295&amp;value=0.39&amp;id=32451307&amp;value=0.21&amp;id=38384692&amp;value=0.1&amp;id=46661730&amp;value=0.09&amp;id=53638463&amp;value=0.08&amp;id=58838173&amp;value=0.1&amp;id=63130783&amp;value=0.2&amp;id=67048634&amp;value=0.14&amp;" TargetMode="External"/><Relationship Id="rId4537" Type="http://schemas.openxmlformats.org/officeDocument/2006/relationships/hyperlink" Target="https://www.daloopa.com/document/23463551" TargetMode="External"/><Relationship Id="rId15529" Type="http://schemas.openxmlformats.org/officeDocument/2006/relationships/hyperlink" Target="https://www.daloopa.com/src/72219507" TargetMode="External"/><Relationship Id="rId18002" Type="http://schemas.openxmlformats.org/officeDocument/2006/relationships/hyperlink" Target="https://www.daloopa.com/src/114168847" TargetMode="External"/><Relationship Id="rId19400" Type="http://schemas.openxmlformats.org/officeDocument/2006/relationships/hyperlink" Target="https://www.daloopa.com/src/145272505" TargetMode="External"/><Relationship Id="rId20" Type="http://schemas.openxmlformats.org/officeDocument/2006/relationships/hyperlink" Target="https://www.daloopa.com/document/8316" TargetMode="External"/><Relationship Id="rId2088" Type="http://schemas.openxmlformats.org/officeDocument/2006/relationships/hyperlink" Target="https://www.daloopa.com/src/66096701" TargetMode="External"/><Relationship Id="rId3139" Type="http://schemas.openxmlformats.org/officeDocument/2006/relationships/hyperlink" Target="https://www.daloopa.com/src/768079" TargetMode="External"/><Relationship Id="rId7010" Type="http://schemas.openxmlformats.org/officeDocument/2006/relationships/hyperlink" Target="https://www.daloopa.com/src/1096455" TargetMode="External"/><Relationship Id="rId9182" Type="http://schemas.openxmlformats.org/officeDocument/2006/relationships/hyperlink" Target="https://www.daloopa.com/src/38162316" TargetMode="External"/><Relationship Id="rId13561" Type="http://schemas.openxmlformats.org/officeDocument/2006/relationships/hyperlink" Target="https://marketplace.daloopa.com/text-fundamental?id=65313126&amp;value=6404&amp;id=65313061&amp;value=7181&amp;id=65313015&amp;value=7179&amp;id=65312987&amp;value=7177&amp;id=67090407&amp;value=6712&amp;" TargetMode="External"/><Relationship Id="rId14612" Type="http://schemas.openxmlformats.org/officeDocument/2006/relationships/hyperlink" Target="https://www.daloopa.com/src/38421672" TargetMode="External"/><Relationship Id="rId3620" Type="http://schemas.openxmlformats.org/officeDocument/2006/relationships/hyperlink" Target="https://www.daloopa.com/src/763648" TargetMode="External"/><Relationship Id="rId12163" Type="http://schemas.openxmlformats.org/officeDocument/2006/relationships/hyperlink" Target="https://www.daloopa.com/src/19676235" TargetMode="External"/><Relationship Id="rId13214" Type="http://schemas.openxmlformats.org/officeDocument/2006/relationships/hyperlink" Target="https://www.daloopa.com/src/38436847" TargetMode="External"/><Relationship Id="rId16784" Type="http://schemas.openxmlformats.org/officeDocument/2006/relationships/hyperlink" Target="https://www.daloopa.com/src/95077962" TargetMode="External"/><Relationship Id="rId17835" Type="http://schemas.openxmlformats.org/officeDocument/2006/relationships/hyperlink" Target="https://www.daloopa.com/src/114158851" TargetMode="External"/><Relationship Id="rId541" Type="http://schemas.openxmlformats.org/officeDocument/2006/relationships/hyperlink" Target="https://www.daloopa.com/src/4744577" TargetMode="External"/><Relationship Id="rId1171" Type="http://schemas.openxmlformats.org/officeDocument/2006/relationships/hyperlink" Target="https://www.daloopa.com/src/766009" TargetMode="External"/><Relationship Id="rId2222" Type="http://schemas.openxmlformats.org/officeDocument/2006/relationships/hyperlink" Target="https://www.daloopa.com/src/66097371" TargetMode="External"/><Relationship Id="rId5792" Type="http://schemas.openxmlformats.org/officeDocument/2006/relationships/hyperlink" Target="https://www.daloopa.com/src/800902" TargetMode="External"/><Relationship Id="rId6843" Type="http://schemas.openxmlformats.org/officeDocument/2006/relationships/hyperlink" Target="https://www.daloopa.com/src/10333950" TargetMode="External"/><Relationship Id="rId15386" Type="http://schemas.openxmlformats.org/officeDocument/2006/relationships/hyperlink" Target="https://www.daloopa.com/src/63184361" TargetMode="External"/><Relationship Id="rId16437" Type="http://schemas.openxmlformats.org/officeDocument/2006/relationships/hyperlink" Target="https://www.daloopa.com/src/87511566" TargetMode="External"/><Relationship Id="rId4394" Type="http://schemas.openxmlformats.org/officeDocument/2006/relationships/hyperlink" Target="https://www.daloopa.com/src/810883" TargetMode="External"/><Relationship Id="rId5445" Type="http://schemas.openxmlformats.org/officeDocument/2006/relationships/hyperlink" Target="https://www.daloopa.com/src/46749810" TargetMode="External"/><Relationship Id="rId15039" Type="http://schemas.openxmlformats.org/officeDocument/2006/relationships/hyperlink" Target="https://www.daloopa.com/src/38422810" TargetMode="External"/><Relationship Id="rId4047" Type="http://schemas.openxmlformats.org/officeDocument/2006/relationships/hyperlink" Target="https://www.daloopa.com/src/763927" TargetMode="External"/><Relationship Id="rId8668" Type="http://schemas.openxmlformats.org/officeDocument/2006/relationships/hyperlink" Target="https://www.daloopa.com/document/206897" TargetMode="External"/><Relationship Id="rId9719" Type="http://schemas.openxmlformats.org/officeDocument/2006/relationships/hyperlink" Target="https://www.daloopa.com/src/53638071" TargetMode="External"/><Relationship Id="rId11996" Type="http://schemas.openxmlformats.org/officeDocument/2006/relationships/hyperlink" Target="https://www.daloopa.com/src/67089422" TargetMode="External"/><Relationship Id="rId10598" Type="http://schemas.openxmlformats.org/officeDocument/2006/relationships/hyperlink" Target="https://www.daloopa.com/src/38433769" TargetMode="External"/><Relationship Id="rId11649" Type="http://schemas.openxmlformats.org/officeDocument/2006/relationships/hyperlink" Target="https://www.daloopa.com/src/815035" TargetMode="External"/><Relationship Id="rId13071" Type="http://schemas.openxmlformats.org/officeDocument/2006/relationships/hyperlink" Target="https://www.daloopa.com/src/38441972" TargetMode="External"/><Relationship Id="rId15520" Type="http://schemas.openxmlformats.org/officeDocument/2006/relationships/hyperlink" Target="https://www.daloopa.com/src/72219485" TargetMode="External"/><Relationship Id="rId1708" Type="http://schemas.openxmlformats.org/officeDocument/2006/relationships/hyperlink" Target="https://www.daloopa.com/src/795071" TargetMode="External"/><Relationship Id="rId3130" Type="http://schemas.openxmlformats.org/officeDocument/2006/relationships/hyperlink" Target="https://www.daloopa.com/src/767997" TargetMode="External"/><Relationship Id="rId14122" Type="http://schemas.openxmlformats.org/officeDocument/2006/relationships/hyperlink" Target="https://www.daloopa.com/src/19606355" TargetMode="External"/><Relationship Id="rId17692" Type="http://schemas.openxmlformats.org/officeDocument/2006/relationships/hyperlink" Target="https://www.daloopa.com/src/107922344" TargetMode="External"/><Relationship Id="rId18743" Type="http://schemas.openxmlformats.org/officeDocument/2006/relationships/hyperlink" Target="https://www.daloopa.com/src/128089625" TargetMode="External"/><Relationship Id="rId7751" Type="http://schemas.openxmlformats.org/officeDocument/2006/relationships/hyperlink" Target="https://www.daloopa.com/src/46661177" TargetMode="External"/><Relationship Id="rId8802" Type="http://schemas.openxmlformats.org/officeDocument/2006/relationships/hyperlink" Target="https://www.daloopa.com/src/774093" TargetMode="External"/><Relationship Id="rId10732" Type="http://schemas.openxmlformats.org/officeDocument/2006/relationships/hyperlink" Target="https://www.daloopa.com/src/38432904" TargetMode="External"/><Relationship Id="rId16294" Type="http://schemas.openxmlformats.org/officeDocument/2006/relationships/hyperlink" Target="https://www.daloopa.com/src/82321907" TargetMode="External"/><Relationship Id="rId17345" Type="http://schemas.openxmlformats.org/officeDocument/2006/relationships/hyperlink" Target="https://www.daloopa.com/src/102612978" TargetMode="External"/><Relationship Id="rId6353" Type="http://schemas.openxmlformats.org/officeDocument/2006/relationships/hyperlink" Target="https://www.daloopa.com/src/810501" TargetMode="External"/><Relationship Id="rId7404" Type="http://schemas.openxmlformats.org/officeDocument/2006/relationships/hyperlink" Target="https://www.daloopa.com/src/20995116" TargetMode="External"/><Relationship Id="rId2963" Type="http://schemas.openxmlformats.org/officeDocument/2006/relationships/hyperlink" Target="https://www.daloopa.com/src/767113" TargetMode="External"/><Relationship Id="rId6006" Type="http://schemas.openxmlformats.org/officeDocument/2006/relationships/hyperlink" Target="https://www.daloopa.com/src/800773" TargetMode="External"/><Relationship Id="rId9576" Type="http://schemas.openxmlformats.org/officeDocument/2006/relationships/hyperlink" Target="https://www.daloopa.com/src/67051999" TargetMode="External"/><Relationship Id="rId12557" Type="http://schemas.openxmlformats.org/officeDocument/2006/relationships/hyperlink" Target="https://www.daloopa.com/src/67089468" TargetMode="External"/><Relationship Id="rId13955" Type="http://schemas.openxmlformats.org/officeDocument/2006/relationships/hyperlink" Target="https://www.daloopa.com/src/67093548" TargetMode="External"/><Relationship Id="rId935" Type="http://schemas.openxmlformats.org/officeDocument/2006/relationships/hyperlink" Target="https://www.daloopa.com/src/18433846" TargetMode="External"/><Relationship Id="rId1565" Type="http://schemas.openxmlformats.org/officeDocument/2006/relationships/hyperlink" Target="https://www.daloopa.com/src/14718952" TargetMode="External"/><Relationship Id="rId2616" Type="http://schemas.openxmlformats.org/officeDocument/2006/relationships/hyperlink" Target="https://www.daloopa.com/src/765901" TargetMode="External"/><Relationship Id="rId8178" Type="http://schemas.openxmlformats.org/officeDocument/2006/relationships/hyperlink" Target="https://www.daloopa.com/src/72471255" TargetMode="External"/><Relationship Id="rId9229" Type="http://schemas.openxmlformats.org/officeDocument/2006/relationships/hyperlink" Target="https://www.daloopa.com/src/58837778" TargetMode="External"/><Relationship Id="rId11159" Type="http://schemas.openxmlformats.org/officeDocument/2006/relationships/hyperlink" Target="https://www.daloopa.com/src/814930" TargetMode="External"/><Relationship Id="rId13608" Type="http://schemas.openxmlformats.org/officeDocument/2006/relationships/hyperlink" Target="https://www.daloopa.com/src/65313453" TargetMode="External"/><Relationship Id="rId15030" Type="http://schemas.openxmlformats.org/officeDocument/2006/relationships/hyperlink" Target="https://www.daloopa.com/src/38422940" TargetMode="External"/><Relationship Id="rId1218" Type="http://schemas.openxmlformats.org/officeDocument/2006/relationships/hyperlink" Target="https://www.daloopa.com/src/767365" TargetMode="External"/><Relationship Id="rId19651" Type="http://schemas.openxmlformats.org/officeDocument/2006/relationships/hyperlink" Target="https://www.daloopa.com/src/155506693" TargetMode="External"/><Relationship Id="rId4788" Type="http://schemas.openxmlformats.org/officeDocument/2006/relationships/hyperlink" Target="https://www.daloopa.com/src/815388" TargetMode="External"/><Relationship Id="rId5839" Type="http://schemas.openxmlformats.org/officeDocument/2006/relationships/hyperlink" Target="https://www.daloopa.com/src/800998" TargetMode="External"/><Relationship Id="rId7261" Type="http://schemas.openxmlformats.org/officeDocument/2006/relationships/hyperlink" Target="https://www.daloopa.com/src/67085842" TargetMode="External"/><Relationship Id="rId9710" Type="http://schemas.openxmlformats.org/officeDocument/2006/relationships/hyperlink" Target="https://marketplace.daloopa.com/text-fundamental?id=7981890&amp;value=2433&amp;id=10333777&amp;value=1311&amp;id=14719129&amp;value=2434&amp;id=14719136&amp;value=6796&amp;id=20995944&amp;value=1926&amp;id=32451125&amp;value=1176&amp;id=38383856&amp;value=2187&amp;id=46661125&amp;value=2667&amp;id=46664787&amp;value=7956&amp;id=53638071&amp;value=13743&amp;id=58837864&amp;value=4865&amp;id=63129239&amp;value=12338&amp;id=67046881&amp;value=10607&amp;id=67052040&amp;value=41553&amp;" TargetMode="External"/><Relationship Id="rId11640" Type="http://schemas.openxmlformats.org/officeDocument/2006/relationships/hyperlink" Target="https://www.daloopa.com/document/203337" TargetMode="External"/><Relationship Id="rId18253" Type="http://schemas.openxmlformats.org/officeDocument/2006/relationships/hyperlink" Target="https://www.daloopa.com/src/87393113" TargetMode="External"/><Relationship Id="rId19304" Type="http://schemas.openxmlformats.org/officeDocument/2006/relationships/hyperlink" Target="https://www.daloopa.com/src/145288799" TargetMode="External"/><Relationship Id="rId8312" Type="http://schemas.openxmlformats.org/officeDocument/2006/relationships/hyperlink" Target="https://www.daloopa.com/src/800462" TargetMode="External"/><Relationship Id="rId10242" Type="http://schemas.openxmlformats.org/officeDocument/2006/relationships/hyperlink" Target="https://www.daloopa.com/src/2752196" TargetMode="External"/><Relationship Id="rId14863" Type="http://schemas.openxmlformats.org/officeDocument/2006/relationships/hyperlink" Target="https://www.daloopa.com/document/23464791" TargetMode="External"/><Relationship Id="rId15914" Type="http://schemas.openxmlformats.org/officeDocument/2006/relationships/hyperlink" Target="https://www.daloopa.com/src/78907275" TargetMode="External"/><Relationship Id="rId3871" Type="http://schemas.openxmlformats.org/officeDocument/2006/relationships/hyperlink" Target="https://www.daloopa.com/src/763924" TargetMode="External"/><Relationship Id="rId4922" Type="http://schemas.openxmlformats.org/officeDocument/2006/relationships/hyperlink" Target="https://www.daloopa.com/src/815421" TargetMode="External"/><Relationship Id="rId13465" Type="http://schemas.openxmlformats.org/officeDocument/2006/relationships/hyperlink" Target="https://www.daloopa.com/src/65312614" TargetMode="External"/><Relationship Id="rId14516" Type="http://schemas.openxmlformats.org/officeDocument/2006/relationships/hyperlink" Target="https://www.daloopa.com/src/38402723" TargetMode="External"/><Relationship Id="rId792" Type="http://schemas.openxmlformats.org/officeDocument/2006/relationships/hyperlink" Target="https://www.daloopa.com/src/38384768" TargetMode="External"/><Relationship Id="rId2473" Type="http://schemas.openxmlformats.org/officeDocument/2006/relationships/hyperlink" Target="https://www.daloopa.com/document/204946" TargetMode="External"/><Relationship Id="rId3524" Type="http://schemas.openxmlformats.org/officeDocument/2006/relationships/hyperlink" Target="https://www.daloopa.com/src/53638463" TargetMode="External"/><Relationship Id="rId9086" Type="http://schemas.openxmlformats.org/officeDocument/2006/relationships/hyperlink" Target="https://www.daloopa.com/src/38161959" TargetMode="External"/><Relationship Id="rId12067" Type="http://schemas.openxmlformats.org/officeDocument/2006/relationships/hyperlink" Target="https://www.daloopa.com/src/19675719" TargetMode="External"/><Relationship Id="rId13118" Type="http://schemas.openxmlformats.org/officeDocument/2006/relationships/hyperlink" Target="https://marketplace.daloopa.com/text-fundamental?id=38442227&amp;value=227&amp;id=38442142&amp;value=271&amp;id=38442070&amp;value=82&amp;id=38442027&amp;value=454&amp;id=38441971&amp;value=-197&amp;id=38441568&amp;value=-544&amp;id=38441321&amp;value=-1321&amp;id=38441445&amp;value=-866&amp;id=46751771&amp;value=-494&amp;id=67090347&amp;value=7513&amp;" TargetMode="External"/><Relationship Id="rId16688" Type="http://schemas.openxmlformats.org/officeDocument/2006/relationships/hyperlink" Target="https://www.daloopa.com/src/87514932" TargetMode="External"/><Relationship Id="rId445" Type="http://schemas.openxmlformats.org/officeDocument/2006/relationships/hyperlink" Target="https://www.daloopa.com/src/763401" TargetMode="External"/><Relationship Id="rId1075" Type="http://schemas.openxmlformats.org/officeDocument/2006/relationships/hyperlink" Target="https://www.daloopa.com/src/45569624" TargetMode="External"/><Relationship Id="rId2126" Type="http://schemas.openxmlformats.org/officeDocument/2006/relationships/hyperlink" Target="https://www.daloopa.com/src/66096749" TargetMode="External"/><Relationship Id="rId5696" Type="http://schemas.openxmlformats.org/officeDocument/2006/relationships/hyperlink" Target="https://www.daloopa.com/src/1033774" TargetMode="External"/><Relationship Id="rId6747" Type="http://schemas.openxmlformats.org/officeDocument/2006/relationships/hyperlink" Target="https://www.daloopa.com/src/63129631" TargetMode="External"/><Relationship Id="rId17739" Type="http://schemas.openxmlformats.org/officeDocument/2006/relationships/hyperlink" Target="https://www.daloopa.com/src/107923439" TargetMode="External"/><Relationship Id="rId19161" Type="http://schemas.openxmlformats.org/officeDocument/2006/relationships/hyperlink" Target="https://www.daloopa.com/src/136727110" TargetMode="External"/><Relationship Id="rId4298" Type="http://schemas.openxmlformats.org/officeDocument/2006/relationships/hyperlink" Target="https://www.daloopa.com/src/1340440" TargetMode="External"/><Relationship Id="rId5349" Type="http://schemas.openxmlformats.org/officeDocument/2006/relationships/hyperlink" Target="https://www.daloopa.com/src/815568" TargetMode="External"/><Relationship Id="rId9220" Type="http://schemas.openxmlformats.org/officeDocument/2006/relationships/hyperlink" Target="https://www.daloopa.com/src/4744472" TargetMode="External"/><Relationship Id="rId11150" Type="http://schemas.openxmlformats.org/officeDocument/2006/relationships/hyperlink" Target="https://www.daloopa.com/src/815056" TargetMode="External"/><Relationship Id="rId12201" Type="http://schemas.openxmlformats.org/officeDocument/2006/relationships/hyperlink" Target="https://www.daloopa.com/src/19675990" TargetMode="External"/><Relationship Id="rId15771" Type="http://schemas.openxmlformats.org/officeDocument/2006/relationships/hyperlink" Target="https://www.daloopa.com/src/78903063" TargetMode="External"/><Relationship Id="rId16822" Type="http://schemas.openxmlformats.org/officeDocument/2006/relationships/hyperlink" Target="https://www.daloopa.com/src/95070972" TargetMode="External"/><Relationship Id="rId1959" Type="http://schemas.openxmlformats.org/officeDocument/2006/relationships/hyperlink" Target="https://marketplace.daloopa.com/text-fundamental?id=795335&amp;value=-17&amp;id=795345&amp;value=-11&amp;id=795285&amp;value=-10&amp;id=795275&amp;value=-33&amp;id=38171663&amp;value=-71&amp;id=795265&amp;value=61&amp;id=795255&amp;value=-5&amp;id=795245&amp;value=-8&amp;id=795235&amp;value=-10&amp;id=38171604&amp;value=37&amp;id=795213&amp;value=-7&amp;id=795203&amp;value=-4&amp;id=795187&amp;value=-7&amp;id=795171&amp;value=-3&amp;id=38171540&amp;value=-22&amp;id=795155&amp;value=-68&amp;id=795146&amp;value=-15&amp;id=795137&amp;value=-10&amp;id=795095&amp;value=-3&amp;id=38171486&amp;value=-96&amp;id=795061&amp;value=-2&amp;id=795030&amp;value=-2&amp;id=38171405&amp;value=-4&amp;id=794958&amp;value=3&amp;id=794938&amp;value=1&amp;id=794932&amp;value=4&amp;id=38171354&amp;value=9&amp;id=795049&amp;value=-4&amp;id=794881&amp;value=-7&amp;id=1340412&amp;value=-4&amp;id=2623514&amp;value=1&amp;id=38171305&amp;value=-14&amp;id=4744527&amp;value=-104&amp;id=7982417&amp;value=6&amp;id=10335164&amp;value=91&amp;id=14719025&amp;value=23&amp;id=14719032&amp;value=16&amp;id=20996139&amp;value=-5&amp;id=32451446&amp;value=12&amp;id=38384897&amp;value=-4&amp;id=46662051&amp;value=1&amp;id=46664901&amp;value=4&amp;id=53638565&amp;value=-1&amp;id=58838301&amp;value=-12&amp;id=63130301&amp;value=-3&amp;id=67047831&amp;value=13&amp;id=67052106&amp;value=-3&amp;" TargetMode="External"/><Relationship Id="rId5830" Type="http://schemas.openxmlformats.org/officeDocument/2006/relationships/hyperlink" Target="https://www.daloopa.com/src/801167" TargetMode="External"/><Relationship Id="rId14373" Type="http://schemas.openxmlformats.org/officeDocument/2006/relationships/hyperlink" Target="https://www.daloopa.com/src/19628760" TargetMode="External"/><Relationship Id="rId15424" Type="http://schemas.openxmlformats.org/officeDocument/2006/relationships/hyperlink" Target="https://www.daloopa.com/src/72221414" TargetMode="External"/><Relationship Id="rId18994" Type="http://schemas.openxmlformats.org/officeDocument/2006/relationships/hyperlink" Target="https://www.daloopa.com/src/136843107" TargetMode="External"/><Relationship Id="rId3381" Type="http://schemas.openxmlformats.org/officeDocument/2006/relationships/hyperlink" Target="https://www.daloopa.com/src/765071" TargetMode="External"/><Relationship Id="rId4432" Type="http://schemas.openxmlformats.org/officeDocument/2006/relationships/hyperlink" Target="https://www.daloopa.com/src/810884" TargetMode="External"/><Relationship Id="rId10983" Type="http://schemas.openxmlformats.org/officeDocument/2006/relationships/hyperlink" Target="https://www.daloopa.com/src/752993" TargetMode="External"/><Relationship Id="rId14026" Type="http://schemas.openxmlformats.org/officeDocument/2006/relationships/hyperlink" Target="https://www.daloopa.com/src/19607926" TargetMode="External"/><Relationship Id="rId17596" Type="http://schemas.openxmlformats.org/officeDocument/2006/relationships/hyperlink" Target="https://www.daloopa.com/src/107875230" TargetMode="External"/><Relationship Id="rId18647" Type="http://schemas.openxmlformats.org/officeDocument/2006/relationships/hyperlink" Target="https://www.daloopa.com/src/125247586" TargetMode="External"/><Relationship Id="rId3034" Type="http://schemas.openxmlformats.org/officeDocument/2006/relationships/hyperlink" Target="https://www.daloopa.com/src/768118" TargetMode="External"/><Relationship Id="rId7655" Type="http://schemas.openxmlformats.org/officeDocument/2006/relationships/hyperlink" Target="https://www.daloopa.com/src/799849" TargetMode="External"/><Relationship Id="rId8706" Type="http://schemas.openxmlformats.org/officeDocument/2006/relationships/hyperlink" Target="https://www.daloopa.com/src/38456135" TargetMode="External"/><Relationship Id="rId10636" Type="http://schemas.openxmlformats.org/officeDocument/2006/relationships/hyperlink" Target="https://www.daloopa.com/src/38432900" TargetMode="External"/><Relationship Id="rId16198" Type="http://schemas.openxmlformats.org/officeDocument/2006/relationships/hyperlink" Target="https://www.daloopa.com/src/82320087" TargetMode="External"/><Relationship Id="rId17249" Type="http://schemas.openxmlformats.org/officeDocument/2006/relationships/hyperlink" Target="https://www.daloopa.com/src/102529086" TargetMode="External"/><Relationship Id="rId6257" Type="http://schemas.openxmlformats.org/officeDocument/2006/relationships/hyperlink" Target="https://www.daloopa.com/src/800968" TargetMode="External"/><Relationship Id="rId7308" Type="http://schemas.openxmlformats.org/officeDocument/2006/relationships/hyperlink" Target="https://www.daloopa.com/src/67095225" TargetMode="External"/><Relationship Id="rId13859" Type="http://schemas.openxmlformats.org/officeDocument/2006/relationships/hyperlink" Target="https://www.daloopa.com/src/67090554" TargetMode="External"/><Relationship Id="rId15281" Type="http://schemas.openxmlformats.org/officeDocument/2006/relationships/hyperlink" Target="https://www.daloopa.com/src/38432666" TargetMode="External"/><Relationship Id="rId17730" Type="http://schemas.openxmlformats.org/officeDocument/2006/relationships/hyperlink" Target="https://www.daloopa.com/src/107923302" TargetMode="External"/><Relationship Id="rId839" Type="http://schemas.openxmlformats.org/officeDocument/2006/relationships/hyperlink" Target="https://www.daloopa.com/src/18438430" TargetMode="External"/><Relationship Id="rId1469" Type="http://schemas.openxmlformats.org/officeDocument/2006/relationships/hyperlink" Target="https://www.daloopa.com/src/762524" TargetMode="External"/><Relationship Id="rId2867" Type="http://schemas.openxmlformats.org/officeDocument/2006/relationships/hyperlink" Target="https://www.daloopa.com/src/767712" TargetMode="External"/><Relationship Id="rId3918" Type="http://schemas.openxmlformats.org/officeDocument/2006/relationships/hyperlink" Target="https://www.daloopa.com/src/765914" TargetMode="External"/><Relationship Id="rId5340" Type="http://schemas.openxmlformats.org/officeDocument/2006/relationships/hyperlink" Target="https://www.daloopa.com/src/67054502" TargetMode="External"/><Relationship Id="rId16332" Type="http://schemas.openxmlformats.org/officeDocument/2006/relationships/hyperlink" Target="https://www.daloopa.com/src/82364128" TargetMode="External"/><Relationship Id="rId9961" Type="http://schemas.openxmlformats.org/officeDocument/2006/relationships/hyperlink" Target="https://www.daloopa.com/src/753669" TargetMode="External"/><Relationship Id="rId11891" Type="http://schemas.openxmlformats.org/officeDocument/2006/relationships/hyperlink" Target="https://www.daloopa.com/src/38458738" TargetMode="External"/><Relationship Id="rId12942" Type="http://schemas.openxmlformats.org/officeDocument/2006/relationships/hyperlink" Target="https://www.daloopa.com/src/38441311" TargetMode="External"/><Relationship Id="rId19555" Type="http://schemas.openxmlformats.org/officeDocument/2006/relationships/hyperlink" Target="https://www.daloopa.com/src/145409587" TargetMode="External"/><Relationship Id="rId1950" Type="http://schemas.openxmlformats.org/officeDocument/2006/relationships/hyperlink" Target="https://www.daloopa.com/src/38171610" TargetMode="External"/><Relationship Id="rId8563" Type="http://schemas.openxmlformats.org/officeDocument/2006/relationships/hyperlink" Target="https://www.daloopa.com/src/2623713" TargetMode="External"/><Relationship Id="rId9614" Type="http://schemas.openxmlformats.org/officeDocument/2006/relationships/hyperlink" Target="https://www.daloopa.com/src/46661089" TargetMode="External"/><Relationship Id="rId10493" Type="http://schemas.openxmlformats.org/officeDocument/2006/relationships/hyperlink" Target="https://www.daloopa.com/src/38431860" TargetMode="External"/><Relationship Id="rId11544" Type="http://schemas.openxmlformats.org/officeDocument/2006/relationships/hyperlink" Target="https://www.daloopa.com/src/815072" TargetMode="External"/><Relationship Id="rId18157" Type="http://schemas.openxmlformats.org/officeDocument/2006/relationships/hyperlink" Target="https://www.daloopa.com/src/114163021" TargetMode="External"/><Relationship Id="rId19208" Type="http://schemas.openxmlformats.org/officeDocument/2006/relationships/hyperlink" Target="https://www.daloopa.com/src/136843097" TargetMode="External"/><Relationship Id="rId1603" Type="http://schemas.openxmlformats.org/officeDocument/2006/relationships/hyperlink" Target="https://www.daloopa.com/src/765493" TargetMode="External"/><Relationship Id="rId7165" Type="http://schemas.openxmlformats.org/officeDocument/2006/relationships/hyperlink" Target="https://www.daloopa.com/src/1096454" TargetMode="External"/><Relationship Id="rId8216" Type="http://schemas.openxmlformats.org/officeDocument/2006/relationships/hyperlink" Target="https://www.daloopa.com/src/800370" TargetMode="External"/><Relationship Id="rId10146" Type="http://schemas.openxmlformats.org/officeDocument/2006/relationships/hyperlink" Target="https://www.daloopa.com/src/32452195" TargetMode="External"/><Relationship Id="rId14767" Type="http://schemas.openxmlformats.org/officeDocument/2006/relationships/hyperlink" Target="https://www.daloopa.com/src/38402807" TargetMode="External"/><Relationship Id="rId3775" Type="http://schemas.openxmlformats.org/officeDocument/2006/relationships/hyperlink" Target="https://www.daloopa.com/src/810666" TargetMode="External"/><Relationship Id="rId4826" Type="http://schemas.openxmlformats.org/officeDocument/2006/relationships/hyperlink" Target="https://www.daloopa.com/src/815585" TargetMode="External"/><Relationship Id="rId13369" Type="http://schemas.openxmlformats.org/officeDocument/2006/relationships/hyperlink" Target="https://www.daloopa.com/src/38975480" TargetMode="External"/><Relationship Id="rId15818" Type="http://schemas.openxmlformats.org/officeDocument/2006/relationships/hyperlink" Target="https://www.daloopa.com/src/78903723" TargetMode="External"/><Relationship Id="rId17240" Type="http://schemas.openxmlformats.org/officeDocument/2006/relationships/hyperlink" Target="https://www.daloopa.com/src/102520515" TargetMode="External"/><Relationship Id="rId696" Type="http://schemas.openxmlformats.org/officeDocument/2006/relationships/hyperlink" Target="https://www.daloopa.com/src/46661841" TargetMode="External"/><Relationship Id="rId2377" Type="http://schemas.openxmlformats.org/officeDocument/2006/relationships/hyperlink" Target="https://www.daloopa.com/src/67053350" TargetMode="External"/><Relationship Id="rId3428" Type="http://schemas.openxmlformats.org/officeDocument/2006/relationships/hyperlink" Target="https://www.daloopa.com/src/38384794" TargetMode="External"/><Relationship Id="rId349" Type="http://schemas.openxmlformats.org/officeDocument/2006/relationships/hyperlink" Target="https://www.daloopa.com/src/803164" TargetMode="External"/><Relationship Id="rId6998" Type="http://schemas.openxmlformats.org/officeDocument/2006/relationships/hyperlink" Target="https://www.daloopa.com/src/65388667" TargetMode="External"/><Relationship Id="rId9471" Type="http://schemas.openxmlformats.org/officeDocument/2006/relationships/hyperlink" Target="https://www.daloopa.com/src/14719123" TargetMode="External"/><Relationship Id="rId13850" Type="http://schemas.openxmlformats.org/officeDocument/2006/relationships/hyperlink" Target="https://www.daloopa.com/src/65374108" TargetMode="External"/><Relationship Id="rId14901" Type="http://schemas.openxmlformats.org/officeDocument/2006/relationships/hyperlink" Target="https://www.daloopa.com/src/38422747" TargetMode="External"/><Relationship Id="rId19065" Type="http://schemas.openxmlformats.org/officeDocument/2006/relationships/hyperlink" Target="https://www.daloopa.com/src/136727141" TargetMode="External"/><Relationship Id="rId8073" Type="http://schemas.openxmlformats.org/officeDocument/2006/relationships/hyperlink" Target="https://www.daloopa.com/src/46660975" TargetMode="External"/><Relationship Id="rId9124" Type="http://schemas.openxmlformats.org/officeDocument/2006/relationships/hyperlink" Target="https://www.daloopa.com/src/46661040" TargetMode="External"/><Relationship Id="rId12452" Type="http://schemas.openxmlformats.org/officeDocument/2006/relationships/hyperlink" Target="https://www.daloopa.com/src/19676381" TargetMode="External"/><Relationship Id="rId13503" Type="http://schemas.openxmlformats.org/officeDocument/2006/relationships/hyperlink" Target="https://www.daloopa.com/src/65312851" TargetMode="External"/><Relationship Id="rId830" Type="http://schemas.openxmlformats.org/officeDocument/2006/relationships/hyperlink" Target="https://www.daloopa.com/src/46661843" TargetMode="External"/><Relationship Id="rId1460" Type="http://schemas.openxmlformats.org/officeDocument/2006/relationships/hyperlink" Target="https://www.daloopa.com/src/765724" TargetMode="External"/><Relationship Id="rId2511" Type="http://schemas.openxmlformats.org/officeDocument/2006/relationships/hyperlink" Target="https://www.daloopa.com/src/768015" TargetMode="External"/><Relationship Id="rId11054" Type="http://schemas.openxmlformats.org/officeDocument/2006/relationships/hyperlink" Target="https://www.daloopa.com/src/751084" TargetMode="External"/><Relationship Id="rId12105" Type="http://schemas.openxmlformats.org/officeDocument/2006/relationships/hyperlink" Target="https://www.daloopa.com/src/19675268" TargetMode="External"/><Relationship Id="rId15675" Type="http://schemas.openxmlformats.org/officeDocument/2006/relationships/hyperlink" Target="https://www.daloopa.com/src/72287129" TargetMode="External"/><Relationship Id="rId16726" Type="http://schemas.openxmlformats.org/officeDocument/2006/relationships/hyperlink" Target="https://www.daloopa.com/src/87502586" TargetMode="External"/><Relationship Id="rId1113" Type="http://schemas.openxmlformats.org/officeDocument/2006/relationships/hyperlink" Target="https://www.daloopa.com/src/18437484" TargetMode="External"/><Relationship Id="rId4683" Type="http://schemas.openxmlformats.org/officeDocument/2006/relationships/hyperlink" Target="https://www.daloopa.com/src/765821" TargetMode="External"/><Relationship Id="rId5734" Type="http://schemas.openxmlformats.org/officeDocument/2006/relationships/hyperlink" Target="https://www.daloopa.com/src/19658992" TargetMode="External"/><Relationship Id="rId14277" Type="http://schemas.openxmlformats.org/officeDocument/2006/relationships/hyperlink" Target="https://marketplace.daloopa.com/text-fundamental?id=19608890&amp;value=2&amp;id=19608857&amp;value=-7&amp;id=19608803&amp;value=72&amp;id=19608676&amp;value=261&amp;id=19608715&amp;value=328&amp;id=19608596&amp;value=136&amp;id=19608517&amp;value=-113&amp;id=19608403&amp;value=-688&amp;id=19608181&amp;value=98&amp;id=19608246&amp;value=-567&amp;id=19608036&amp;value=-298&amp;id=19608023&amp;value=227&amp;id=19607931&amp;value=21&amp;id=19607654&amp;value=434&amp;id=19607841&amp;value=384&amp;id=19606887&amp;value=622&amp;id=19606835&amp;value=900&amp;id=19606578&amp;value=302&amp;id=19606320&amp;value=286&amp;id=19606359&amp;value=2109&amp;id=19606160&amp;value=912&amp;id=19606151&amp;value=387&amp;id=19606131&amp;value=361&amp;id=19605862&amp;value=1873&amp;id=19605928&amp;value=3534&amp;id=19605772&amp;value=1646&amp;id=19605708&amp;value=2070&amp;id=19605249&amp;value=2783&amp;id=19605165&amp;value=3009&amp;id=19605174&amp;value=9526&amp;id=19605135&amp;value=3586&amp;id=19605044&amp;value=2675&amp;id=19604995&amp;value=1665&amp;id=19604838&amp;value=3711&amp;id=19604885&amp;value=11637&amp;id=19604725&amp;value=1458&amp;id=19604517&amp;value=5851&amp;id=19604387&amp;value=6757&amp;id=19604312&amp;value=8071&amp;id=19604365&amp;value=22137&amp;id=20996229&amp;value=7621&amp;id=32451856&amp;value=7919&amp;id=38385551&amp;value=2606&amp;id=46662442&amp;value=14022&amp;id=46664947&amp;value=32168&amp;id=53638957&amp;value=-4833&amp;id=58838569&amp;value=-4445&amp;id=63129991&amp;value=539&amp;id=67049404&amp;value=2906&amp;id=67053406&amp;value=-5833&amp;" TargetMode="External"/><Relationship Id="rId15328" Type="http://schemas.openxmlformats.org/officeDocument/2006/relationships/hyperlink" Target="https://www.daloopa.com/src/38434417" TargetMode="External"/><Relationship Id="rId18898" Type="http://schemas.openxmlformats.org/officeDocument/2006/relationships/hyperlink" Target="https://www.daloopa.com/src/125350646" TargetMode="External"/><Relationship Id="rId3285" Type="http://schemas.openxmlformats.org/officeDocument/2006/relationships/hyperlink" Target="https://www.daloopa.com/src/766973" TargetMode="External"/><Relationship Id="rId4336" Type="http://schemas.openxmlformats.org/officeDocument/2006/relationships/hyperlink" Target="https://www.daloopa.com/src/762457" TargetMode="External"/><Relationship Id="rId8957" Type="http://schemas.openxmlformats.org/officeDocument/2006/relationships/hyperlink" Target="https://www.daloopa.com/src/752926" TargetMode="External"/><Relationship Id="rId19949" Type="http://schemas.openxmlformats.org/officeDocument/2006/relationships/hyperlink" Target="https://www.daloopa.com/src/155406026" TargetMode="External"/><Relationship Id="rId7559" Type="http://schemas.openxmlformats.org/officeDocument/2006/relationships/hyperlink" Target="https://www.daloopa.com/src/14718766" TargetMode="External"/><Relationship Id="rId10887" Type="http://schemas.openxmlformats.org/officeDocument/2006/relationships/hyperlink" Target="https://www.daloopa.com/src/20995959" TargetMode="External"/><Relationship Id="rId11938" Type="http://schemas.openxmlformats.org/officeDocument/2006/relationships/hyperlink" Target="https://www.daloopa.com/src/19676682" TargetMode="External"/><Relationship Id="rId13360" Type="http://schemas.openxmlformats.org/officeDocument/2006/relationships/hyperlink" Target="https://www.daloopa.com/src/38276575" TargetMode="External"/><Relationship Id="rId13013" Type="http://schemas.openxmlformats.org/officeDocument/2006/relationships/hyperlink" Target="https://marketplace.daloopa.com/text-fundamental?id=38442225&amp;value=249&amp;id=38442150&amp;value=156&amp;id=38442080&amp;value=189&amp;id=38442015&amp;value=330&amp;id=38441962&amp;value=349&amp;id=38441558&amp;value=321&amp;" TargetMode="External"/><Relationship Id="rId14411" Type="http://schemas.openxmlformats.org/officeDocument/2006/relationships/hyperlink" Target="https://www.daloopa.com/src/19626644" TargetMode="External"/><Relationship Id="rId17981" Type="http://schemas.openxmlformats.org/officeDocument/2006/relationships/hyperlink" Target="https://www.daloopa.com/src/114162636" TargetMode="External"/><Relationship Id="rId340" Type="http://schemas.openxmlformats.org/officeDocument/2006/relationships/hyperlink" Target="https://www.daloopa.com/src/803173" TargetMode="External"/><Relationship Id="rId2021" Type="http://schemas.openxmlformats.org/officeDocument/2006/relationships/hyperlink" Target="https://www.daloopa.com/src/795172" TargetMode="External"/><Relationship Id="rId16583" Type="http://schemas.openxmlformats.org/officeDocument/2006/relationships/hyperlink" Target="https://www.daloopa.com/src/87385985" TargetMode="External"/><Relationship Id="rId17634" Type="http://schemas.openxmlformats.org/officeDocument/2006/relationships/hyperlink" Target="https://www.daloopa.com/src/107878303" TargetMode="External"/><Relationship Id="rId4193" Type="http://schemas.openxmlformats.org/officeDocument/2006/relationships/hyperlink" Target="https://www.daloopa.com/src/767184" TargetMode="External"/><Relationship Id="rId5591" Type="http://schemas.openxmlformats.org/officeDocument/2006/relationships/hyperlink" Target="https://marketplace.daloopa.com/text-fundamental?id=1033684&amp;value=10949&amp;id=1033681&amp;value=16967&amp;id=1033678&amp;value=21838&amp;id=1033673&amp;value=29114&amp;id=1033668&amp;value=48866&amp;id=1033658&amp;value=61797&amp;id=2750783&amp;value=72705&amp;id=14825143&amp;value=113114&amp;id=46749896&amp;value=160281&amp;id=67087948&amp;value=186715&amp;" TargetMode="External"/><Relationship Id="rId6642" Type="http://schemas.openxmlformats.org/officeDocument/2006/relationships/hyperlink" Target="https://www.daloopa.com/src/38383785" TargetMode="External"/><Relationship Id="rId15185" Type="http://schemas.openxmlformats.org/officeDocument/2006/relationships/hyperlink" Target="https://www.daloopa.com/src/46750954" TargetMode="External"/><Relationship Id="rId16236" Type="http://schemas.openxmlformats.org/officeDocument/2006/relationships/hyperlink" Target="https://www.daloopa.com/src/82450864" TargetMode="External"/><Relationship Id="rId5244" Type="http://schemas.openxmlformats.org/officeDocument/2006/relationships/hyperlink" Target="https://www.daloopa.com/src/815580" TargetMode="External"/><Relationship Id="rId9865" Type="http://schemas.openxmlformats.org/officeDocument/2006/relationships/hyperlink" Target="https://www.daloopa.com/src/752592" TargetMode="External"/><Relationship Id="rId11795" Type="http://schemas.openxmlformats.org/officeDocument/2006/relationships/hyperlink" Target="https://www.daloopa.com/src/1020268" TargetMode="External"/><Relationship Id="rId12846" Type="http://schemas.openxmlformats.org/officeDocument/2006/relationships/hyperlink" Target="https://www.daloopa.com/src/38439216" TargetMode="External"/><Relationship Id="rId19459" Type="http://schemas.openxmlformats.org/officeDocument/2006/relationships/hyperlink" Target="https://www.daloopa.com/src/145264347" TargetMode="External"/><Relationship Id="rId79" Type="http://schemas.openxmlformats.org/officeDocument/2006/relationships/hyperlink" Target="https://www.daloopa.com/document/23227048" TargetMode="External"/><Relationship Id="rId1854" Type="http://schemas.openxmlformats.org/officeDocument/2006/relationships/hyperlink" Target="https://www.daloopa.com/src/67052105" TargetMode="External"/><Relationship Id="rId2905" Type="http://schemas.openxmlformats.org/officeDocument/2006/relationships/hyperlink" Target="https://www.daloopa.com/src/767110" TargetMode="External"/><Relationship Id="rId8467" Type="http://schemas.openxmlformats.org/officeDocument/2006/relationships/hyperlink" Target="https://www.daloopa.com/src/800475" TargetMode="External"/><Relationship Id="rId9518" Type="http://schemas.openxmlformats.org/officeDocument/2006/relationships/hyperlink" Target="https://www.daloopa.com/src/38164198" TargetMode="External"/><Relationship Id="rId10397" Type="http://schemas.openxmlformats.org/officeDocument/2006/relationships/hyperlink" Target="https://www.daloopa.com/src/38429962" TargetMode="External"/><Relationship Id="rId11448" Type="http://schemas.openxmlformats.org/officeDocument/2006/relationships/hyperlink" Target="https://www.daloopa.com/src/46662248" TargetMode="External"/><Relationship Id="rId1507" Type="http://schemas.openxmlformats.org/officeDocument/2006/relationships/hyperlink" Target="https://www.daloopa.com/src/764009" TargetMode="External"/><Relationship Id="rId7069" Type="http://schemas.openxmlformats.org/officeDocument/2006/relationships/hyperlink" Target="https://www.daloopa.com/src/1096584" TargetMode="External"/><Relationship Id="rId17491" Type="http://schemas.openxmlformats.org/officeDocument/2006/relationships/hyperlink" Target="https://www.daloopa.com/src/107861245" TargetMode="External"/><Relationship Id="rId19940" Type="http://schemas.openxmlformats.org/officeDocument/2006/relationships/hyperlink" Target="https://www.daloopa.com/src/155400412" TargetMode="External"/><Relationship Id="rId3679" Type="http://schemas.openxmlformats.org/officeDocument/2006/relationships/hyperlink" Target="https://www.daloopa.com/src/67048629" TargetMode="External"/><Relationship Id="rId7550" Type="http://schemas.openxmlformats.org/officeDocument/2006/relationships/hyperlink" Target="https://www.daloopa.com/src/749006" TargetMode="External"/><Relationship Id="rId16093" Type="http://schemas.openxmlformats.org/officeDocument/2006/relationships/hyperlink" Target="https://www.daloopa.com/src/82322876" TargetMode="External"/><Relationship Id="rId17144" Type="http://schemas.openxmlformats.org/officeDocument/2006/relationships/hyperlink" Target="https://www.daloopa.com/src/102530704" TargetMode="External"/><Relationship Id="rId18542" Type="http://schemas.openxmlformats.org/officeDocument/2006/relationships/hyperlink" Target="https://www.daloopa.com/src/114162466" TargetMode="External"/><Relationship Id="rId6152" Type="http://schemas.openxmlformats.org/officeDocument/2006/relationships/hyperlink" Target="https://www.daloopa.com/src/800985" TargetMode="External"/><Relationship Id="rId7203" Type="http://schemas.openxmlformats.org/officeDocument/2006/relationships/hyperlink" Target="https://www.daloopa.com/src/65388687" TargetMode="External"/><Relationship Id="rId8601" Type="http://schemas.openxmlformats.org/officeDocument/2006/relationships/hyperlink" Target="https://www.daloopa.com/src/765870" TargetMode="External"/><Relationship Id="rId10531" Type="http://schemas.openxmlformats.org/officeDocument/2006/relationships/hyperlink" Target="https://www.daloopa.com/src/38431884" TargetMode="External"/><Relationship Id="rId13754" Type="http://schemas.openxmlformats.org/officeDocument/2006/relationships/hyperlink" Target="https://www.daloopa.com/src/65313868" TargetMode="External"/><Relationship Id="rId14805" Type="http://schemas.openxmlformats.org/officeDocument/2006/relationships/hyperlink" Target="https://www.daloopa.com/src/38429420" TargetMode="External"/><Relationship Id="rId2762" Type="http://schemas.openxmlformats.org/officeDocument/2006/relationships/hyperlink" Target="https://www.daloopa.com/src/764562" TargetMode="External"/><Relationship Id="rId3813" Type="http://schemas.openxmlformats.org/officeDocument/2006/relationships/hyperlink" Target="https://www.daloopa.com/src/768363" TargetMode="External"/><Relationship Id="rId9028" Type="http://schemas.openxmlformats.org/officeDocument/2006/relationships/hyperlink" Target="https://www.daloopa.com/src/752928" TargetMode="External"/><Relationship Id="rId9375" Type="http://schemas.openxmlformats.org/officeDocument/2006/relationships/hyperlink" Target="https://www.daloopa.com/src/753817" TargetMode="External"/><Relationship Id="rId12356" Type="http://schemas.openxmlformats.org/officeDocument/2006/relationships/hyperlink" Target="https://www.daloopa.com/src/19676318" TargetMode="External"/><Relationship Id="rId13407" Type="http://schemas.openxmlformats.org/officeDocument/2006/relationships/hyperlink" Target="https://marketplace.daloopa.com/text-fundamental?id=65311975&amp;value=3829&amp;id=65311913&amp;value=3829&amp;id=65311892&amp;value=4187&amp;id=65311782&amp;value=4563&amp;id=67090530&amp;value=10399&amp;" TargetMode="External"/><Relationship Id="rId16977" Type="http://schemas.openxmlformats.org/officeDocument/2006/relationships/hyperlink" Target="https://www.daloopa.com/src/95428549" TargetMode="External"/><Relationship Id="rId734" Type="http://schemas.openxmlformats.org/officeDocument/2006/relationships/hyperlink" Target="https://www.daloopa.com/src/45569585" TargetMode="External"/><Relationship Id="rId1364" Type="http://schemas.openxmlformats.org/officeDocument/2006/relationships/hyperlink" Target="https://www.daloopa.com/src/32451201" TargetMode="External"/><Relationship Id="rId2415" Type="http://schemas.openxmlformats.org/officeDocument/2006/relationships/hyperlink" Target="https://www.daloopa.com/src/20177000" TargetMode="External"/><Relationship Id="rId5985" Type="http://schemas.openxmlformats.org/officeDocument/2006/relationships/hyperlink" Target="https://www.daloopa.com/src/801189" TargetMode="External"/><Relationship Id="rId12009" Type="http://schemas.openxmlformats.org/officeDocument/2006/relationships/hyperlink" Target="https://www.daloopa.com/src/63184429" TargetMode="External"/><Relationship Id="rId15579" Type="http://schemas.openxmlformats.org/officeDocument/2006/relationships/hyperlink" Target="https://www.daloopa.com/src/72228679" TargetMode="External"/><Relationship Id="rId19450" Type="http://schemas.openxmlformats.org/officeDocument/2006/relationships/hyperlink" Target="https://www.daloopa.com/src/145264342" TargetMode="External"/><Relationship Id="rId70" Type="http://schemas.openxmlformats.org/officeDocument/2006/relationships/hyperlink" Target="https://www.daloopa.com/document/10451784" TargetMode="External"/><Relationship Id="rId1017" Type="http://schemas.openxmlformats.org/officeDocument/2006/relationships/hyperlink" Target="https://www.daloopa.com/src/45569614" TargetMode="External"/><Relationship Id="rId4587" Type="http://schemas.openxmlformats.org/officeDocument/2006/relationships/hyperlink" Target="https://www.daloopa.com/src/762187" TargetMode="External"/><Relationship Id="rId5638" Type="http://schemas.openxmlformats.org/officeDocument/2006/relationships/hyperlink" Target="https://www.daloopa.com/document/23465099" TargetMode="External"/><Relationship Id="rId18052" Type="http://schemas.openxmlformats.org/officeDocument/2006/relationships/hyperlink" Target="https://www.daloopa.com/src/114278542" TargetMode="External"/><Relationship Id="rId19103" Type="http://schemas.openxmlformats.org/officeDocument/2006/relationships/hyperlink" Target="https://www.daloopa.com/src/136726232" TargetMode="External"/><Relationship Id="rId3189" Type="http://schemas.openxmlformats.org/officeDocument/2006/relationships/hyperlink" Target="https://www.daloopa.com/src/763442" TargetMode="External"/><Relationship Id="rId7060" Type="http://schemas.openxmlformats.org/officeDocument/2006/relationships/hyperlink" Target="https://www.daloopa.com/src/1096449" TargetMode="External"/><Relationship Id="rId8111" Type="http://schemas.openxmlformats.org/officeDocument/2006/relationships/hyperlink" Target="https://www.daloopa.com/src/38384021" TargetMode="External"/><Relationship Id="rId10041" Type="http://schemas.openxmlformats.org/officeDocument/2006/relationships/hyperlink" Target="https://www.daloopa.com/src/20995953" TargetMode="External"/><Relationship Id="rId14662" Type="http://schemas.openxmlformats.org/officeDocument/2006/relationships/hyperlink" Target="https://www.daloopa.com/document/23229767" TargetMode="External"/><Relationship Id="rId15713" Type="http://schemas.openxmlformats.org/officeDocument/2006/relationships/hyperlink" Target="https://www.daloopa.com/src/72223032" TargetMode="External"/><Relationship Id="rId591" Type="http://schemas.openxmlformats.org/officeDocument/2006/relationships/hyperlink" Target="https://www.daloopa.com/document/23463551" TargetMode="External"/><Relationship Id="rId2272" Type="http://schemas.openxmlformats.org/officeDocument/2006/relationships/hyperlink" Target="https://www.daloopa.com/src/66097637" TargetMode="External"/><Relationship Id="rId3670" Type="http://schemas.openxmlformats.org/officeDocument/2006/relationships/hyperlink" Target="https://www.daloopa.com/src/7982339" TargetMode="External"/><Relationship Id="rId4721" Type="http://schemas.openxmlformats.org/officeDocument/2006/relationships/hyperlink" Target="https://www.daloopa.com/src/768231" TargetMode="External"/><Relationship Id="rId13264" Type="http://schemas.openxmlformats.org/officeDocument/2006/relationships/hyperlink" Target="https://www.daloopa.com/src/67095226" TargetMode="External"/><Relationship Id="rId14315" Type="http://schemas.openxmlformats.org/officeDocument/2006/relationships/hyperlink" Target="https://www.daloopa.com/src/53638957" TargetMode="External"/><Relationship Id="rId17885" Type="http://schemas.openxmlformats.org/officeDocument/2006/relationships/hyperlink" Target="https://www.daloopa.com/src/114157302" TargetMode="External"/><Relationship Id="rId18936" Type="http://schemas.openxmlformats.org/officeDocument/2006/relationships/hyperlink" Target="https://www.daloopa.com/src/125351386" TargetMode="External"/><Relationship Id="rId244" Type="http://schemas.openxmlformats.org/officeDocument/2006/relationships/hyperlink" Target="https://www.daloopa.com/src/46662096" TargetMode="External"/><Relationship Id="rId3323" Type="http://schemas.openxmlformats.org/officeDocument/2006/relationships/hyperlink" Target="https://www.daloopa.com/src/14719008" TargetMode="External"/><Relationship Id="rId6893" Type="http://schemas.openxmlformats.org/officeDocument/2006/relationships/hyperlink" Target="https://www.daloopa.com/src/4744609" TargetMode="External"/><Relationship Id="rId7944" Type="http://schemas.openxmlformats.org/officeDocument/2006/relationships/hyperlink" Target="https://www.daloopa.com/src/749585" TargetMode="External"/><Relationship Id="rId10925" Type="http://schemas.openxmlformats.org/officeDocument/2006/relationships/hyperlink" Target="https://www.daloopa.com/src/748682" TargetMode="External"/><Relationship Id="rId16487" Type="http://schemas.openxmlformats.org/officeDocument/2006/relationships/hyperlink" Target="https://www.daloopa.com/src/87388317" TargetMode="External"/><Relationship Id="rId17538" Type="http://schemas.openxmlformats.org/officeDocument/2006/relationships/hyperlink" Target="https://www.daloopa.com/src/107869563" TargetMode="External"/><Relationship Id="rId5495" Type="http://schemas.openxmlformats.org/officeDocument/2006/relationships/hyperlink" Target="https://www.daloopa.com/src/1033604" TargetMode="External"/><Relationship Id="rId6546" Type="http://schemas.openxmlformats.org/officeDocument/2006/relationships/hyperlink" Target="https://www.daloopa.com/src/38157475" TargetMode="External"/><Relationship Id="rId15089" Type="http://schemas.openxmlformats.org/officeDocument/2006/relationships/hyperlink" Target="https://www.daloopa.com/src/45569862" TargetMode="External"/><Relationship Id="rId4097" Type="http://schemas.openxmlformats.org/officeDocument/2006/relationships/hyperlink" Target="https://www.daloopa.com/src/4744560" TargetMode="External"/><Relationship Id="rId5148" Type="http://schemas.openxmlformats.org/officeDocument/2006/relationships/hyperlink" Target="https://www.daloopa.com/src/32451678" TargetMode="External"/><Relationship Id="rId9769" Type="http://schemas.openxmlformats.org/officeDocument/2006/relationships/hyperlink" Target="https://www.daloopa.com/src/46664784" TargetMode="External"/><Relationship Id="rId11699" Type="http://schemas.openxmlformats.org/officeDocument/2006/relationships/hyperlink" Target="https://www.daloopa.com/src/14826056" TargetMode="External"/><Relationship Id="rId12000" Type="http://schemas.openxmlformats.org/officeDocument/2006/relationships/hyperlink" Target="https://www.daloopa.com/src/38461944" TargetMode="External"/><Relationship Id="rId15570" Type="http://schemas.openxmlformats.org/officeDocument/2006/relationships/hyperlink" Target="https://www.daloopa.com/src/72220238" TargetMode="External"/><Relationship Id="rId1758" Type="http://schemas.openxmlformats.org/officeDocument/2006/relationships/hyperlink" Target="https://www.daloopa.com/src/795132" TargetMode="External"/><Relationship Id="rId2809" Type="http://schemas.openxmlformats.org/officeDocument/2006/relationships/hyperlink" Target="https://www.daloopa.com/src/767709" TargetMode="External"/><Relationship Id="rId14172" Type="http://schemas.openxmlformats.org/officeDocument/2006/relationships/hyperlink" Target="https://www.daloopa.com/src/19604371" TargetMode="External"/><Relationship Id="rId15223" Type="http://schemas.openxmlformats.org/officeDocument/2006/relationships/hyperlink" Target="https://www.daloopa.com/src/38430499" TargetMode="External"/><Relationship Id="rId16621" Type="http://schemas.openxmlformats.org/officeDocument/2006/relationships/hyperlink" Target="https://www.daloopa.com/src/87523360" TargetMode="External"/><Relationship Id="rId3180" Type="http://schemas.openxmlformats.org/officeDocument/2006/relationships/hyperlink" Target="https://www.daloopa.com/src/766511" TargetMode="External"/><Relationship Id="rId4231" Type="http://schemas.openxmlformats.org/officeDocument/2006/relationships/hyperlink" Target="https://www.daloopa.com/src/768078" TargetMode="External"/><Relationship Id="rId18793" Type="http://schemas.openxmlformats.org/officeDocument/2006/relationships/hyperlink" Target="https://www.daloopa.com/src/125245268" TargetMode="External"/><Relationship Id="rId19844" Type="http://schemas.openxmlformats.org/officeDocument/2006/relationships/hyperlink" Target="https://www.daloopa.com/src/155380714" TargetMode="External"/><Relationship Id="rId8852" Type="http://schemas.openxmlformats.org/officeDocument/2006/relationships/hyperlink" Target="https://www.daloopa.com/src/754255" TargetMode="External"/><Relationship Id="rId9903" Type="http://schemas.openxmlformats.org/officeDocument/2006/relationships/hyperlink" Target="https://www.daloopa.com/src/749396" TargetMode="External"/><Relationship Id="rId10782" Type="http://schemas.openxmlformats.org/officeDocument/2006/relationships/hyperlink" Target="https://www.daloopa.com/document/23463551" TargetMode="External"/><Relationship Id="rId11833" Type="http://schemas.openxmlformats.org/officeDocument/2006/relationships/hyperlink" Target="https://marketplace.daloopa.com/text-fundamental?id=49253549&amp;value=0.244&amp;id=38990325&amp;value=0.499&amp;id=39004453&amp;value=1&amp;id=38989126&amp;value=1.1&amp;id=38988978&amp;value=1.2&amp;id=49253220&amp;value=1.2&amp;id=38463452&amp;value=1.4&amp;id=38463569&amp;value=1.4&amp;id=38463668&amp;value=1.6&amp;id=38463705&amp;value=1.6&amp;id=38463352&amp;value=2&amp;id=38463814&amp;value=1.8&amp;id=38463826&amp;value=2&amp;id=38463843&amp;value=1.9&amp;id=38463315&amp;value=1.9&amp;id=38463892&amp;value=1.9&amp;id=38463921&amp;value=1.9&amp;id=38976704&amp;value=2&amp;id=46752109&amp;value=2.2&amp;id=53700888&amp;value=2.5&amp;id=58886030&amp;value=2.6&amp;id=63184721&amp;value=2.7&amp;id=67085545&amp;value=2.9&amp;" TargetMode="External"/><Relationship Id="rId17395" Type="http://schemas.openxmlformats.org/officeDocument/2006/relationships/hyperlink" Target="https://www.daloopa.com/src/102618394" TargetMode="External"/><Relationship Id="rId18446" Type="http://schemas.openxmlformats.org/officeDocument/2006/relationships/hyperlink" Target="https://www.daloopa.com/src/114174453" TargetMode="External"/><Relationship Id="rId6056" Type="http://schemas.openxmlformats.org/officeDocument/2006/relationships/hyperlink" Target="https://www.daloopa.com/src/800814" TargetMode="External"/><Relationship Id="rId7454" Type="http://schemas.openxmlformats.org/officeDocument/2006/relationships/hyperlink" Target="https://www.daloopa.com/src/10333574" TargetMode="External"/><Relationship Id="rId8505" Type="http://schemas.openxmlformats.org/officeDocument/2006/relationships/hyperlink" Target="https://www.daloopa.com/src/800465" TargetMode="External"/><Relationship Id="rId10435" Type="http://schemas.openxmlformats.org/officeDocument/2006/relationships/hyperlink" Target="https://www.daloopa.com/src/38432504" TargetMode="External"/><Relationship Id="rId17048" Type="http://schemas.openxmlformats.org/officeDocument/2006/relationships/hyperlink" Target="https://www.daloopa.com/src/95205046" TargetMode="External"/><Relationship Id="rId7107" Type="http://schemas.openxmlformats.org/officeDocument/2006/relationships/hyperlink" Target="https://www.daloopa.com/document/23465099" TargetMode="External"/><Relationship Id="rId13658" Type="http://schemas.openxmlformats.org/officeDocument/2006/relationships/hyperlink" Target="https://www.daloopa.com/document/23465099" TargetMode="External"/><Relationship Id="rId14709" Type="http://schemas.openxmlformats.org/officeDocument/2006/relationships/hyperlink" Target="https://www.daloopa.com/src/38422053" TargetMode="External"/><Relationship Id="rId985" Type="http://schemas.openxmlformats.org/officeDocument/2006/relationships/hyperlink" Target="https://www.daloopa.com/src/18435282" TargetMode="External"/><Relationship Id="rId2666" Type="http://schemas.openxmlformats.org/officeDocument/2006/relationships/hyperlink" Target="https://www.daloopa.com/src/765902" TargetMode="External"/><Relationship Id="rId3717" Type="http://schemas.openxmlformats.org/officeDocument/2006/relationships/hyperlink" Target="https://www.daloopa.com/document/23463551" TargetMode="External"/><Relationship Id="rId9279" Type="http://schemas.openxmlformats.org/officeDocument/2006/relationships/hyperlink" Target="https://www.daloopa.com/src/46661048" TargetMode="External"/><Relationship Id="rId15080" Type="http://schemas.openxmlformats.org/officeDocument/2006/relationships/hyperlink" Target="https://www.daloopa.com/src/38422923" TargetMode="External"/><Relationship Id="rId16131" Type="http://schemas.openxmlformats.org/officeDocument/2006/relationships/hyperlink" Target="https://www.daloopa.com/src/82323173" TargetMode="External"/><Relationship Id="rId638" Type="http://schemas.openxmlformats.org/officeDocument/2006/relationships/hyperlink" Target="https://www.daloopa.com/src/4744580" TargetMode="External"/><Relationship Id="rId1268" Type="http://schemas.openxmlformats.org/officeDocument/2006/relationships/hyperlink" Target="https://www.daloopa.com/src/764001" TargetMode="External"/><Relationship Id="rId2319" Type="http://schemas.openxmlformats.org/officeDocument/2006/relationships/hyperlink" Target="https://www.daloopa.com/src/20177009" TargetMode="External"/><Relationship Id="rId5889" Type="http://schemas.openxmlformats.org/officeDocument/2006/relationships/hyperlink" Target="https://www.daloopa.com/src/801036" TargetMode="External"/><Relationship Id="rId9760" Type="http://schemas.openxmlformats.org/officeDocument/2006/relationships/hyperlink" Target="https://www.daloopa.com/src/10333774" TargetMode="External"/><Relationship Id="rId19354" Type="http://schemas.openxmlformats.org/officeDocument/2006/relationships/hyperlink" Target="https://www.daloopa.com/src/145264450" TargetMode="External"/><Relationship Id="rId8362" Type="http://schemas.openxmlformats.org/officeDocument/2006/relationships/hyperlink" Target="https://www.daloopa.com/src/800483" TargetMode="External"/><Relationship Id="rId9413" Type="http://schemas.openxmlformats.org/officeDocument/2006/relationships/hyperlink" Target="https://www.daloopa.com/src/38162319" TargetMode="External"/><Relationship Id="rId11690" Type="http://schemas.openxmlformats.org/officeDocument/2006/relationships/hyperlink" Target="https://www.daloopa.com/src/1033832" TargetMode="External"/><Relationship Id="rId12741" Type="http://schemas.openxmlformats.org/officeDocument/2006/relationships/hyperlink" Target="https://marketplace.daloopa.com/text-fundamental?id=38440580&amp;value=-156&amp;id=38440528&amp;value=-199&amp;id=38440482&amp;value=-250&amp;id=38440452&amp;value=-299&amp;id=38440448&amp;value=-418&amp;id=38440412&amp;value=-431&amp;id=38440345&amp;value=-340&amp;id=38439859&amp;value=-445&amp;id=46751639&amp;value=-548&amp;id=67090283&amp;value=-601&amp;" TargetMode="External"/><Relationship Id="rId19007" Type="http://schemas.openxmlformats.org/officeDocument/2006/relationships/hyperlink" Target="https://www.daloopa.com/src/136726955" TargetMode="External"/><Relationship Id="rId2800" Type="http://schemas.openxmlformats.org/officeDocument/2006/relationships/hyperlink" Target="https://www.daloopa.com/src/765616" TargetMode="External"/><Relationship Id="rId8015" Type="http://schemas.openxmlformats.org/officeDocument/2006/relationships/hyperlink" Target="https://www.daloopa.com/src/752345" TargetMode="External"/><Relationship Id="rId10292" Type="http://schemas.openxmlformats.org/officeDocument/2006/relationships/hyperlink" Target="https://www.daloopa.com/src/2752186" TargetMode="External"/><Relationship Id="rId11343" Type="http://schemas.openxmlformats.org/officeDocument/2006/relationships/hyperlink" Target="https://www.daloopa.com/src/20995575" TargetMode="External"/><Relationship Id="rId15964" Type="http://schemas.openxmlformats.org/officeDocument/2006/relationships/hyperlink" Target="https://www.daloopa.com/src/78962771" TargetMode="External"/><Relationship Id="rId1402" Type="http://schemas.openxmlformats.org/officeDocument/2006/relationships/hyperlink" Target="https://www.daloopa.com/src/762975" TargetMode="External"/><Relationship Id="rId4972" Type="http://schemas.openxmlformats.org/officeDocument/2006/relationships/hyperlink" Target="https://www.daloopa.com/src/815302" TargetMode="External"/><Relationship Id="rId14566" Type="http://schemas.openxmlformats.org/officeDocument/2006/relationships/hyperlink" Target="https://www.daloopa.com/src/38421845" TargetMode="External"/><Relationship Id="rId15617" Type="http://schemas.openxmlformats.org/officeDocument/2006/relationships/hyperlink" Target="https://www.daloopa.com/src/72287358" TargetMode="External"/><Relationship Id="rId3574" Type="http://schemas.openxmlformats.org/officeDocument/2006/relationships/hyperlink" Target="https://www.daloopa.com/src/810698" TargetMode="External"/><Relationship Id="rId4625" Type="http://schemas.openxmlformats.org/officeDocument/2006/relationships/hyperlink" Target="https://www.daloopa.com/src/2623618" TargetMode="External"/><Relationship Id="rId13168" Type="http://schemas.openxmlformats.org/officeDocument/2006/relationships/hyperlink" Target="https://www.daloopa.com/src/38438110" TargetMode="External"/><Relationship Id="rId14219" Type="http://schemas.openxmlformats.org/officeDocument/2006/relationships/hyperlink" Target="https://www.daloopa.com/src/19606357" TargetMode="External"/><Relationship Id="rId17789" Type="http://schemas.openxmlformats.org/officeDocument/2006/relationships/hyperlink" Target="https://www.daloopa.com/src/114299883" TargetMode="External"/><Relationship Id="rId495" Type="http://schemas.openxmlformats.org/officeDocument/2006/relationships/hyperlink" Target="https://www.daloopa.com/src/14718997" TargetMode="External"/><Relationship Id="rId2176" Type="http://schemas.openxmlformats.org/officeDocument/2006/relationships/hyperlink" Target="https://www.daloopa.com/src/66097024" TargetMode="External"/><Relationship Id="rId3227" Type="http://schemas.openxmlformats.org/officeDocument/2006/relationships/hyperlink" Target="https://www.daloopa.com/src/765810" TargetMode="External"/><Relationship Id="rId6797" Type="http://schemas.openxmlformats.org/officeDocument/2006/relationships/hyperlink" Target="https://www.daloopa.com/src/53638203" TargetMode="External"/><Relationship Id="rId7848" Type="http://schemas.openxmlformats.org/officeDocument/2006/relationships/hyperlink" Target="https://www.daloopa.com/src/4744604" TargetMode="External"/><Relationship Id="rId20037" Type="http://schemas.openxmlformats.org/officeDocument/2006/relationships/hyperlink" Target="https://www.daloopa.com/src/155388887" TargetMode="External"/><Relationship Id="rId148" Type="http://schemas.openxmlformats.org/officeDocument/2006/relationships/hyperlink" Target="https://www.daloopa.com/src/802836" TargetMode="External"/><Relationship Id="rId5399" Type="http://schemas.openxmlformats.org/officeDocument/2006/relationships/hyperlink" Target="https://www.daloopa.com/src/815462" TargetMode="External"/><Relationship Id="rId9270" Type="http://schemas.openxmlformats.org/officeDocument/2006/relationships/hyperlink" Target="https://www.daloopa.com/src/1340365" TargetMode="External"/><Relationship Id="rId10829" Type="http://schemas.openxmlformats.org/officeDocument/2006/relationships/hyperlink" Target="https://www.daloopa.com/src/38167602" TargetMode="External"/><Relationship Id="rId12251" Type="http://schemas.openxmlformats.org/officeDocument/2006/relationships/hyperlink" Target="https://www.daloopa.com/src/19675986" TargetMode="External"/><Relationship Id="rId13302" Type="http://schemas.openxmlformats.org/officeDocument/2006/relationships/hyperlink" Target="https://www.daloopa.com/src/38276359" TargetMode="External"/><Relationship Id="rId14700" Type="http://schemas.openxmlformats.org/officeDocument/2006/relationships/hyperlink" Target="https://www.daloopa.com/src/58885118" TargetMode="External"/><Relationship Id="rId2310" Type="http://schemas.openxmlformats.org/officeDocument/2006/relationships/hyperlink" Target="https://www.daloopa.com/src/38384554" TargetMode="External"/><Relationship Id="rId16872" Type="http://schemas.openxmlformats.org/officeDocument/2006/relationships/hyperlink" Target="https://www.daloopa.com/src/95084259" TargetMode="External"/><Relationship Id="rId17923" Type="http://schemas.openxmlformats.org/officeDocument/2006/relationships/hyperlink" Target="https://www.daloopa.com/src/114146087" TargetMode="External"/><Relationship Id="rId4482" Type="http://schemas.openxmlformats.org/officeDocument/2006/relationships/hyperlink" Target="https://www.daloopa.com/src/1340444" TargetMode="External"/><Relationship Id="rId5880" Type="http://schemas.openxmlformats.org/officeDocument/2006/relationships/hyperlink" Target="https://www.daloopa.com/document/23463551" TargetMode="External"/><Relationship Id="rId6931" Type="http://schemas.openxmlformats.org/officeDocument/2006/relationships/hyperlink" Target="https://www.daloopa.com/src/801371" TargetMode="External"/><Relationship Id="rId14076" Type="http://schemas.openxmlformats.org/officeDocument/2006/relationships/hyperlink" Target="https://www.daloopa.com/src/19604880" TargetMode="External"/><Relationship Id="rId15474" Type="http://schemas.openxmlformats.org/officeDocument/2006/relationships/hyperlink" Target="https://www.daloopa.com/src/72223048" TargetMode="External"/><Relationship Id="rId16525" Type="http://schemas.openxmlformats.org/officeDocument/2006/relationships/hyperlink" Target="https://www.daloopa.com/src/87384542" TargetMode="External"/><Relationship Id="rId3084" Type="http://schemas.openxmlformats.org/officeDocument/2006/relationships/hyperlink" Target="https://www.daloopa.com/document/204946" TargetMode="External"/><Relationship Id="rId4135" Type="http://schemas.openxmlformats.org/officeDocument/2006/relationships/hyperlink" Target="https://www.daloopa.com/src/20995428" TargetMode="External"/><Relationship Id="rId5533" Type="http://schemas.openxmlformats.org/officeDocument/2006/relationships/hyperlink" Target="https://www.daloopa.com/src/46749845" TargetMode="External"/><Relationship Id="rId15127" Type="http://schemas.openxmlformats.org/officeDocument/2006/relationships/hyperlink" Target="https://www.daloopa.com/src/38974874" TargetMode="External"/><Relationship Id="rId18697" Type="http://schemas.openxmlformats.org/officeDocument/2006/relationships/hyperlink" Target="https://www.daloopa.com/src/125246954" TargetMode="External"/><Relationship Id="rId19748" Type="http://schemas.openxmlformats.org/officeDocument/2006/relationships/hyperlink" Target="https://www.daloopa.com/src/155380317" TargetMode="External"/><Relationship Id="rId8756" Type="http://schemas.openxmlformats.org/officeDocument/2006/relationships/hyperlink" Target="https://www.daloopa.com/src/752922" TargetMode="External"/><Relationship Id="rId9807" Type="http://schemas.openxmlformats.org/officeDocument/2006/relationships/hyperlink" Target="https://www.daloopa.com/src/38165565" TargetMode="External"/><Relationship Id="rId10686" Type="http://schemas.openxmlformats.org/officeDocument/2006/relationships/hyperlink" Target="https://www.daloopa.com/document/23464791" TargetMode="External"/><Relationship Id="rId11737" Type="http://schemas.openxmlformats.org/officeDocument/2006/relationships/hyperlink" Target="https://www.daloopa.com/src/1033991" TargetMode="External"/><Relationship Id="rId17299" Type="http://schemas.openxmlformats.org/officeDocument/2006/relationships/hyperlink" Target="https://www.daloopa.com/src/102620447" TargetMode="External"/><Relationship Id="rId7358" Type="http://schemas.openxmlformats.org/officeDocument/2006/relationships/hyperlink" Target="https://marketplace.daloopa.com/text-fundamental?id=38507397&amp;value=0.826&amp;id=38507343&amp;value=1.5&amp;id=38507197&amp;value=2.7&amp;id=38506854&amp;value=3.8&amp;id=38506906&amp;value=5.4&amp;id=38507071&amp;value=7.3&amp;id=38506644&amp;value=10.1&amp;id=38506596&amp;value=8.5&amp;id=46750696&amp;value=9.9&amp;id=67085136&amp;value=6.1&amp;" TargetMode="External"/><Relationship Id="rId8409" Type="http://schemas.openxmlformats.org/officeDocument/2006/relationships/hyperlink" Target="https://www.daloopa.com/src/46661286" TargetMode="External"/><Relationship Id="rId10339" Type="http://schemas.openxmlformats.org/officeDocument/2006/relationships/hyperlink" Target="https://www.daloopa.com/src/38431704" TargetMode="External"/><Relationship Id="rId14210" Type="http://schemas.openxmlformats.org/officeDocument/2006/relationships/hyperlink" Target="https://www.daloopa.com/src/38385556" TargetMode="External"/><Relationship Id="rId17780" Type="http://schemas.openxmlformats.org/officeDocument/2006/relationships/hyperlink" Target="https://www.daloopa.com/src/114153988" TargetMode="External"/><Relationship Id="rId3968" Type="http://schemas.openxmlformats.org/officeDocument/2006/relationships/hyperlink" Target="https://www.daloopa.com/src/763094" TargetMode="External"/><Relationship Id="rId16382" Type="http://schemas.openxmlformats.org/officeDocument/2006/relationships/hyperlink" Target="https://www.daloopa.com/src/87386528" TargetMode="External"/><Relationship Id="rId17433" Type="http://schemas.openxmlformats.org/officeDocument/2006/relationships/hyperlink" Target="https://www.daloopa.com/src/102621952" TargetMode="External"/><Relationship Id="rId18831" Type="http://schemas.openxmlformats.org/officeDocument/2006/relationships/hyperlink" Target="https://www.daloopa.com/src/125245310" TargetMode="External"/><Relationship Id="rId5" Type="http://schemas.openxmlformats.org/officeDocument/2006/relationships/hyperlink" Target="https://www.daloopa.com/document/8105" TargetMode="External"/><Relationship Id="rId889" Type="http://schemas.openxmlformats.org/officeDocument/2006/relationships/hyperlink" Target="https://www.daloopa.com/src/18435283" TargetMode="External"/><Relationship Id="rId5390" Type="http://schemas.openxmlformats.org/officeDocument/2006/relationships/hyperlink" Target="https://www.daloopa.com/src/815583" TargetMode="External"/><Relationship Id="rId6441" Type="http://schemas.openxmlformats.org/officeDocument/2006/relationships/hyperlink" Target="https://www.daloopa.com/src/38157944" TargetMode="External"/><Relationship Id="rId10820" Type="http://schemas.openxmlformats.org/officeDocument/2006/relationships/hyperlink" Target="https://www.daloopa.com/src/58837899" TargetMode="External"/><Relationship Id="rId16035" Type="http://schemas.openxmlformats.org/officeDocument/2006/relationships/hyperlink" Target="https://www.daloopa.com/src/78963140" TargetMode="External"/><Relationship Id="rId5043" Type="http://schemas.openxmlformats.org/officeDocument/2006/relationships/hyperlink" Target="https://www.daloopa.com/src/815482" TargetMode="External"/><Relationship Id="rId12992" Type="http://schemas.openxmlformats.org/officeDocument/2006/relationships/hyperlink" Target="https://marketplace.daloopa.com/text-fundamental?id=38441312&amp;value=6648&amp;id=38441441&amp;value=10183&amp;id=46751761&amp;value=15399&amp;id=67090342&amp;value=18285&amp;" TargetMode="External"/><Relationship Id="rId8266" Type="http://schemas.openxmlformats.org/officeDocument/2006/relationships/hyperlink" Target="https://www.daloopa.com/src/800405" TargetMode="External"/><Relationship Id="rId9317" Type="http://schemas.openxmlformats.org/officeDocument/2006/relationships/hyperlink" Target="https://www.daloopa.com/src/749352" TargetMode="External"/><Relationship Id="rId9664" Type="http://schemas.openxmlformats.org/officeDocument/2006/relationships/hyperlink" Target="https://www.daloopa.com/src/753661" TargetMode="External"/><Relationship Id="rId11594" Type="http://schemas.openxmlformats.org/officeDocument/2006/relationships/hyperlink" Target="https://marketplace.daloopa.com/text-fundamental?id=815220&amp;value=12019&amp;id=815210&amp;value=13115&amp;id=815200&amp;value=14306&amp;id=815190&amp;value=15749&amp;id=815180&amp;value=16681&amp;id=815170&amp;value=17743&amp;id=815165&amp;value=18715&amp;id=815148&amp;value=21021&amp;id=815133&amp;value=23090&amp;id=815118&amp;value=25289&amp;id=815104&amp;value=27425&amp;id=815090&amp;value=29694&amp;id=815078&amp;value=32824&amp;id=815064&amp;value=34695&amp;id=815050&amp;value=36722&amp;id=815036&amp;value=39126&amp;id=815022&amp;value=42114&amp;id=815008&amp;value=45537&amp;id=814994&amp;value=52690&amp;id=814980&amp;value=60368&amp;id=814966&amp;value=68377&amp;id=814952&amp;value=76600&amp;id=814938&amp;value=85059&amp;id=814924&amp;value=90849&amp;" TargetMode="External"/><Relationship Id="rId12645" Type="http://schemas.openxmlformats.org/officeDocument/2006/relationships/hyperlink" Target="https://www.daloopa.com/src/19766093" TargetMode="External"/><Relationship Id="rId19258" Type="http://schemas.openxmlformats.org/officeDocument/2006/relationships/hyperlink" Target="https://www.daloopa.com/src/136843051" TargetMode="External"/><Relationship Id="rId1653" Type="http://schemas.openxmlformats.org/officeDocument/2006/relationships/hyperlink" Target="https://www.daloopa.com/src/795139" TargetMode="External"/><Relationship Id="rId2704" Type="http://schemas.openxmlformats.org/officeDocument/2006/relationships/hyperlink" Target="https://www.daloopa.com/src/67053359" TargetMode="External"/><Relationship Id="rId10196" Type="http://schemas.openxmlformats.org/officeDocument/2006/relationships/hyperlink" Target="https://www.daloopa.com/src/14719146" TargetMode="External"/><Relationship Id="rId11247" Type="http://schemas.openxmlformats.org/officeDocument/2006/relationships/hyperlink" Target="https://www.daloopa.com/src/1266722" TargetMode="External"/><Relationship Id="rId15868" Type="http://schemas.openxmlformats.org/officeDocument/2006/relationships/hyperlink" Target="https://www.daloopa.com/src/78899495" TargetMode="External"/><Relationship Id="rId16919" Type="http://schemas.openxmlformats.org/officeDocument/2006/relationships/hyperlink" Target="https://www.daloopa.com/src/95055567" TargetMode="External"/><Relationship Id="rId1306" Type="http://schemas.openxmlformats.org/officeDocument/2006/relationships/hyperlink" Target="https://www.daloopa.com/src/2623479" TargetMode="External"/><Relationship Id="rId4876" Type="http://schemas.openxmlformats.org/officeDocument/2006/relationships/hyperlink" Target="https://www.daloopa.com/src/815479" TargetMode="External"/><Relationship Id="rId5927" Type="http://schemas.openxmlformats.org/officeDocument/2006/relationships/hyperlink" Target="https://www.daloopa.com/src/38155598" TargetMode="External"/><Relationship Id="rId17290" Type="http://schemas.openxmlformats.org/officeDocument/2006/relationships/hyperlink" Target="https://www.daloopa.com/src/102526913" TargetMode="External"/><Relationship Id="rId18341" Type="http://schemas.openxmlformats.org/officeDocument/2006/relationships/hyperlink" Target="https://www.daloopa.com/src/87514149" TargetMode="External"/><Relationship Id="rId12" Type="http://schemas.openxmlformats.org/officeDocument/2006/relationships/hyperlink" Target="https://www.daloopa.com/document/8213" TargetMode="External"/><Relationship Id="rId3478" Type="http://schemas.openxmlformats.org/officeDocument/2006/relationships/hyperlink" Target="https://www.daloopa.com/src/45569668" TargetMode="External"/><Relationship Id="rId4529" Type="http://schemas.openxmlformats.org/officeDocument/2006/relationships/hyperlink" Target="https://www.daloopa.com/src/32451325" TargetMode="External"/><Relationship Id="rId8400" Type="http://schemas.openxmlformats.org/officeDocument/2006/relationships/hyperlink" Target="https://www.daloopa.com/src/67047469" TargetMode="External"/><Relationship Id="rId10330" Type="http://schemas.openxmlformats.org/officeDocument/2006/relationships/hyperlink" Target="https://www.daloopa.com/src/38431882" TargetMode="External"/><Relationship Id="rId399" Type="http://schemas.openxmlformats.org/officeDocument/2006/relationships/hyperlink" Target="https://marketplace.daloopa.com/text-fundamental?id=63165416&amp;value=450&amp;" TargetMode="External"/><Relationship Id="rId7002" Type="http://schemas.openxmlformats.org/officeDocument/2006/relationships/hyperlink" Target="https://marketplace.daloopa.com/text-fundamental?id=1096425&amp;value=61&amp;id=1096432&amp;value=81&amp;id=1096436&amp;value=70&amp;id=1096440&amp;value=81&amp;id=38428594&amp;value=294&amp;id=1096447&amp;value=81&amp;id=1096451&amp;value=104&amp;id=1096455&amp;value=93&amp;id=1096459&amp;value=97&amp;id=65388768&amp;value=375&amp;id=1096507&amp;value=90&amp;id=1096523&amp;value=132&amp;id=1096527&amp;value=122&amp;id=1096556&amp;value=137&amp;id=65388773&amp;value=482&amp;id=1096560&amp;value=116&amp;id=1096582&amp;value=186&amp;id=1096603&amp;value=165&amp;id=1096618&amp;value=190&amp;id=65388688&amp;value=657&amp;id=1096624&amp;value=163&amp;id=1096642&amp;value=261&amp;id=1096648&amp;value=230&amp;id=1096660&amp;value=256&amp;id=65388683&amp;value=911&amp;id=1096672&amp;value=244&amp;id=1096678&amp;value=320&amp;id=1096684&amp;value=269&amp;id=1096690&amp;value=287&amp;id=65388680&amp;value=1121&amp;id=1096696&amp;value=234&amp;id=1096702&amp;value=360&amp;id=1340462&amp;value=301&amp;id=2623642&amp;value=286&amp;id=65388670&amp;value=1182&amp;id=4744587&amp;value=260&amp;id=7982481&amp;value=417&amp;id=10335549&amp;value=316&amp;id=14719074&amp;value=364&amp;id=65388659&amp;value=1357&amp;id=20995612&amp;value=342&amp;id=32451754&amp;value=566&amp;id=38385408&amp;value=473&amp;id=46662382&amp;value=565&amp;id=65388652&amp;value=1946&amp;id=53638845&amp;value=498&amp;id=58838458&amp;value=763&amp;id=63130937&amp;value=727&amp;id=67045987&amp;value=757&amp;id=67085840&amp;value=2745&amp;" TargetMode="External"/><Relationship Id="rId14951" Type="http://schemas.openxmlformats.org/officeDocument/2006/relationships/hyperlink" Target="https://www.daloopa.com/src/58885236" TargetMode="External"/><Relationship Id="rId880" Type="http://schemas.openxmlformats.org/officeDocument/2006/relationships/hyperlink" Target="https://www.daloopa.com/src/45569598" TargetMode="External"/><Relationship Id="rId2561" Type="http://schemas.openxmlformats.org/officeDocument/2006/relationships/hyperlink" Target="https://www.daloopa.com/src/768352" TargetMode="External"/><Relationship Id="rId9174" Type="http://schemas.openxmlformats.org/officeDocument/2006/relationships/hyperlink" Target="https://www.daloopa.com/src/32452179" TargetMode="External"/><Relationship Id="rId12155" Type="http://schemas.openxmlformats.org/officeDocument/2006/relationships/hyperlink" Target="https://www.daloopa.com/src/19675273" TargetMode="External"/><Relationship Id="rId13553" Type="http://schemas.openxmlformats.org/officeDocument/2006/relationships/hyperlink" Target="https://www.daloopa.com/src/67090409" TargetMode="External"/><Relationship Id="rId14604" Type="http://schemas.openxmlformats.org/officeDocument/2006/relationships/hyperlink" Target="https://www.daloopa.com/src/38422017" TargetMode="External"/><Relationship Id="rId533" Type="http://schemas.openxmlformats.org/officeDocument/2006/relationships/hyperlink" Target="https://www.daloopa.com/src/67054483" TargetMode="External"/><Relationship Id="rId1163" Type="http://schemas.openxmlformats.org/officeDocument/2006/relationships/hyperlink" Target="https://www.daloopa.com/src/767998" TargetMode="External"/><Relationship Id="rId2214" Type="http://schemas.openxmlformats.org/officeDocument/2006/relationships/hyperlink" Target="https://marketplace.daloopa.com/text-fundamental?id=66097461&amp;value=4813&amp;id=66097457&amp;value=5431&amp;id=66097451&amp;value=6197&amp;id=66097443&amp;value=9740&amp;id=66097435&amp;value=10553&amp;id=66097427&amp;value=10599&amp;id=66097371&amp;value=14152&amp;id=67090590&amp;value=18034&amp;" TargetMode="External"/><Relationship Id="rId3612" Type="http://schemas.openxmlformats.org/officeDocument/2006/relationships/hyperlink" Target="https://www.daloopa.com/src/766468" TargetMode="External"/><Relationship Id="rId13206" Type="http://schemas.openxmlformats.org/officeDocument/2006/relationships/hyperlink" Target="https://www.daloopa.com/document/23465099" TargetMode="External"/><Relationship Id="rId16776" Type="http://schemas.openxmlformats.org/officeDocument/2006/relationships/hyperlink" Target="https://www.daloopa.com/src/87505761" TargetMode="External"/><Relationship Id="rId17827" Type="http://schemas.openxmlformats.org/officeDocument/2006/relationships/hyperlink" Target="https://www.daloopa.com/src/114268922" TargetMode="External"/><Relationship Id="rId5784" Type="http://schemas.openxmlformats.org/officeDocument/2006/relationships/hyperlink" Target="https://www.daloopa.com/src/801053" TargetMode="External"/><Relationship Id="rId6835" Type="http://schemas.openxmlformats.org/officeDocument/2006/relationships/hyperlink" Target="https://www.daloopa.com/src/801291" TargetMode="External"/><Relationship Id="rId15378" Type="http://schemas.openxmlformats.org/officeDocument/2006/relationships/hyperlink" Target="https://www.daloopa.com/src/38432905" TargetMode="External"/><Relationship Id="rId16429" Type="http://schemas.openxmlformats.org/officeDocument/2006/relationships/hyperlink" Target="https://www.daloopa.com/src/87513309" TargetMode="External"/><Relationship Id="rId19999" Type="http://schemas.openxmlformats.org/officeDocument/2006/relationships/hyperlink" Target="https://www.daloopa.com/src/155405757" TargetMode="External"/><Relationship Id="rId4386" Type="http://schemas.openxmlformats.org/officeDocument/2006/relationships/hyperlink" Target="https://www.daloopa.com/src/63130798" TargetMode="External"/><Relationship Id="rId5437" Type="http://schemas.openxmlformats.org/officeDocument/2006/relationships/hyperlink" Target="https://www.daloopa.com/src/1033363" TargetMode="External"/><Relationship Id="rId11988" Type="http://schemas.openxmlformats.org/officeDocument/2006/relationships/hyperlink" Target="https://www.daloopa.com/src/19673385" TargetMode="External"/><Relationship Id="rId4039" Type="http://schemas.openxmlformats.org/officeDocument/2006/relationships/hyperlink" Target="https://www.daloopa.com/src/766650" TargetMode="External"/><Relationship Id="rId14461" Type="http://schemas.openxmlformats.org/officeDocument/2006/relationships/hyperlink" Target="https://www.daloopa.com/src/19627324" TargetMode="External"/><Relationship Id="rId15512" Type="http://schemas.openxmlformats.org/officeDocument/2006/relationships/hyperlink" Target="https://www.daloopa.com/src/72219276" TargetMode="External"/><Relationship Id="rId16910" Type="http://schemas.openxmlformats.org/officeDocument/2006/relationships/hyperlink" Target="https://www.daloopa.com/src/95084900" TargetMode="External"/><Relationship Id="rId4520" Type="http://schemas.openxmlformats.org/officeDocument/2006/relationships/hyperlink" Target="https://www.daloopa.com/src/774071" TargetMode="External"/><Relationship Id="rId13063" Type="http://schemas.openxmlformats.org/officeDocument/2006/relationships/hyperlink" Target="https://www.daloopa.com/src/46751765" TargetMode="External"/><Relationship Id="rId14114" Type="http://schemas.openxmlformats.org/officeDocument/2006/relationships/hyperlink" Target="https://www.daloopa.com/src/46662445" TargetMode="External"/><Relationship Id="rId390" Type="http://schemas.openxmlformats.org/officeDocument/2006/relationships/hyperlink" Target="https://www.daloopa.com/src/803228" TargetMode="External"/><Relationship Id="rId2071" Type="http://schemas.openxmlformats.org/officeDocument/2006/relationships/hyperlink" Target="https://www.daloopa.com/src/67090571" TargetMode="External"/><Relationship Id="rId3122" Type="http://schemas.openxmlformats.org/officeDocument/2006/relationships/hyperlink" Target="https://www.daloopa.com/src/767142" TargetMode="External"/><Relationship Id="rId6692" Type="http://schemas.openxmlformats.org/officeDocument/2006/relationships/hyperlink" Target="https://www.daloopa.com/src/46660902" TargetMode="External"/><Relationship Id="rId16286" Type="http://schemas.openxmlformats.org/officeDocument/2006/relationships/hyperlink" Target="https://www.daloopa.com/src/82365349" TargetMode="External"/><Relationship Id="rId17684" Type="http://schemas.openxmlformats.org/officeDocument/2006/relationships/hyperlink" Target="https://www.daloopa.com/src/107916713" TargetMode="External"/><Relationship Id="rId18735" Type="http://schemas.openxmlformats.org/officeDocument/2006/relationships/hyperlink" Target="https://www.daloopa.com/src/125248958" TargetMode="External"/><Relationship Id="rId5294" Type="http://schemas.openxmlformats.org/officeDocument/2006/relationships/hyperlink" Target="https://www.daloopa.com/src/815609" TargetMode="External"/><Relationship Id="rId6345" Type="http://schemas.openxmlformats.org/officeDocument/2006/relationships/hyperlink" Target="https://www.daloopa.com/src/46664711" TargetMode="External"/><Relationship Id="rId7743" Type="http://schemas.openxmlformats.org/officeDocument/2006/relationships/hyperlink" Target="https://www.daloopa.com/src/2623293" TargetMode="External"/><Relationship Id="rId10724" Type="http://schemas.openxmlformats.org/officeDocument/2006/relationships/hyperlink" Target="https://www.daloopa.com/src/38433022" TargetMode="External"/><Relationship Id="rId17337" Type="http://schemas.openxmlformats.org/officeDocument/2006/relationships/hyperlink" Target="https://www.daloopa.com/src/102518292" TargetMode="External"/><Relationship Id="rId12896" Type="http://schemas.openxmlformats.org/officeDocument/2006/relationships/hyperlink" Target="https://www.daloopa.com/src/46751688" TargetMode="External"/><Relationship Id="rId13947" Type="http://schemas.openxmlformats.org/officeDocument/2006/relationships/hyperlink" Target="https://www.daloopa.com/src/67093421" TargetMode="External"/><Relationship Id="rId2955" Type="http://schemas.openxmlformats.org/officeDocument/2006/relationships/hyperlink" Target="https://www.daloopa.com/document/204883" TargetMode="External"/><Relationship Id="rId9568" Type="http://schemas.openxmlformats.org/officeDocument/2006/relationships/hyperlink" Target="https://www.daloopa.com/src/38164446" TargetMode="External"/><Relationship Id="rId11498" Type="http://schemas.openxmlformats.org/officeDocument/2006/relationships/hyperlink" Target="https://www.daloopa.com/src/815215" TargetMode="External"/><Relationship Id="rId12549" Type="http://schemas.openxmlformats.org/officeDocument/2006/relationships/hyperlink" Target="https://www.daloopa.com/src/19688170" TargetMode="External"/><Relationship Id="rId16420" Type="http://schemas.openxmlformats.org/officeDocument/2006/relationships/hyperlink" Target="https://www.daloopa.com/src/87513244" TargetMode="External"/><Relationship Id="rId19990" Type="http://schemas.openxmlformats.org/officeDocument/2006/relationships/hyperlink" Target="https://www.daloopa.com/src/155405748" TargetMode="External"/><Relationship Id="rId927" Type="http://schemas.openxmlformats.org/officeDocument/2006/relationships/hyperlink" Target="https://www.daloopa.com/src/46758857" TargetMode="External"/><Relationship Id="rId1557" Type="http://schemas.openxmlformats.org/officeDocument/2006/relationships/hyperlink" Target="https://www.daloopa.com/src/762125" TargetMode="External"/><Relationship Id="rId2608" Type="http://schemas.openxmlformats.org/officeDocument/2006/relationships/hyperlink" Target="https://www.daloopa.com/src/14718970" TargetMode="External"/><Relationship Id="rId15022" Type="http://schemas.openxmlformats.org/officeDocument/2006/relationships/hyperlink" Target="https://www.daloopa.com/src/38428886" TargetMode="External"/><Relationship Id="rId18592" Type="http://schemas.openxmlformats.org/officeDocument/2006/relationships/hyperlink" Target="https://www.daloopa.com/src/114297058" TargetMode="External"/><Relationship Id="rId19643" Type="http://schemas.openxmlformats.org/officeDocument/2006/relationships/hyperlink" Target="https://www.daloopa.com/src/155380836" TargetMode="External"/><Relationship Id="rId4030" Type="http://schemas.openxmlformats.org/officeDocument/2006/relationships/hyperlink" Target="https://marketplace.daloopa.com/text-fundamental?id=768367&amp;value=-16&amp;id=768075&amp;value=-28&amp;id=767921&amp;value=151&amp;id=45569692&amp;value=107&amp;id=767673&amp;value=-60&amp;id=767515&amp;value=-34&amp;id=767182&amp;value=-224&amp;id=767028&amp;value=20&amp;id=45569693&amp;value=-298&amp;id=766650&amp;value=-76&amp;id=766475&amp;value=-19&amp;id=766123&amp;value=-56&amp;id=765917&amp;value=60&amp;id=45569694&amp;value=-91&amp;id=810742&amp;value=-121&amp;id=810734&amp;value=-135&amp;id=810725&amp;value=-541&amp;id=810716&amp;value=-487&amp;id=45569695&amp;value=-1284&amp;id=763927&amp;value=-481&amp;id=763675&amp;value=-724&amp;id=763369&amp;value=-936&amp;id=763095&amp;value=-919&amp;id=45569696&amp;value=-3060&amp;id=762918&amp;value=-622&amp;id=762563&amp;value=-494&amp;id=762445&amp;value=-385&amp;id=762255&amp;value=-642&amp;id=45569697&amp;value=-2143&amp;id=762236&amp;value=-90&amp;id=762218&amp;value=-601&amp;id=1340434&amp;value=-386&amp;id=2623604&amp;value=-617&amp;id=45569698&amp;value=-1694&amp;id=4744559&amp;value=-398&amp;id=7982404&amp;value=345&amp;id=10334589&amp;value=407&amp;id=14719012&amp;value=363&amp;id=45569699&amp;value=717&amp;id=20995426&amp;value=1252&amp;id=32451401&amp;value=362&amp;id=38384814&amp;value=-911&amp;id=46662005&amp;value=-1627&amp;id=46664281&amp;value=-924&amp;id=53638542&amp;value=-1281&amp;id=58838278&amp;value=-1771&amp;id=63130831&amp;value=-2466&amp;id=67048898&amp;value=-2228&amp;id=67054493&amp;value=-7746&amp;" TargetMode="External"/><Relationship Id="rId8651" Type="http://schemas.openxmlformats.org/officeDocument/2006/relationships/hyperlink" Target="https://www.daloopa.com/src/768133" TargetMode="External"/><Relationship Id="rId9702" Type="http://schemas.openxmlformats.org/officeDocument/2006/relationships/hyperlink" Target="https://www.daloopa.com/src/38164257" TargetMode="External"/><Relationship Id="rId17194" Type="http://schemas.openxmlformats.org/officeDocument/2006/relationships/hyperlink" Target="https://www.daloopa.com/src/102513735" TargetMode="External"/><Relationship Id="rId18245" Type="http://schemas.openxmlformats.org/officeDocument/2006/relationships/hyperlink" Target="https://www.daloopa.com/src/87393112" TargetMode="External"/><Relationship Id="rId7253" Type="http://schemas.openxmlformats.org/officeDocument/2006/relationships/hyperlink" Target="https://www.daloopa.com/src/65388772" TargetMode="External"/><Relationship Id="rId8304" Type="http://schemas.openxmlformats.org/officeDocument/2006/relationships/hyperlink" Target="https://www.daloopa.com/src/14718886" TargetMode="External"/><Relationship Id="rId10234" Type="http://schemas.openxmlformats.org/officeDocument/2006/relationships/hyperlink" Target="https://www.daloopa.com/src/53700436" TargetMode="External"/><Relationship Id="rId10581" Type="http://schemas.openxmlformats.org/officeDocument/2006/relationships/hyperlink" Target="https://www.daloopa.com/src/38432882" TargetMode="External"/><Relationship Id="rId11632" Type="http://schemas.openxmlformats.org/officeDocument/2006/relationships/hyperlink" Target="https://www.daloopa.com/src/815006" TargetMode="External"/><Relationship Id="rId14855" Type="http://schemas.openxmlformats.org/officeDocument/2006/relationships/hyperlink" Target="https://www.daloopa.com/src/38429145" TargetMode="External"/><Relationship Id="rId15906" Type="http://schemas.openxmlformats.org/officeDocument/2006/relationships/hyperlink" Target="https://www.daloopa.com/src/78961360" TargetMode="External"/><Relationship Id="rId3863" Type="http://schemas.openxmlformats.org/officeDocument/2006/relationships/hyperlink" Target="https://www.daloopa.com/src/766646" TargetMode="External"/><Relationship Id="rId4914" Type="http://schemas.openxmlformats.org/officeDocument/2006/relationships/hyperlink" Target="https://www.daloopa.com/src/815532" TargetMode="External"/><Relationship Id="rId9078" Type="http://schemas.openxmlformats.org/officeDocument/2006/relationships/hyperlink" Target="https://www.daloopa.com/src/752421" TargetMode="External"/><Relationship Id="rId13457" Type="http://schemas.openxmlformats.org/officeDocument/2006/relationships/hyperlink" Target="https://www.daloopa.com/document/23465099" TargetMode="External"/><Relationship Id="rId14508" Type="http://schemas.openxmlformats.org/officeDocument/2006/relationships/hyperlink" Target="https://www.daloopa.com/src/38402828" TargetMode="External"/><Relationship Id="rId784" Type="http://schemas.openxmlformats.org/officeDocument/2006/relationships/hyperlink" Target="https://www.daloopa.com/src/1340459" TargetMode="External"/><Relationship Id="rId1067" Type="http://schemas.openxmlformats.org/officeDocument/2006/relationships/hyperlink" Target="https://www.daloopa.com/src/45569622" TargetMode="External"/><Relationship Id="rId2465" Type="http://schemas.openxmlformats.org/officeDocument/2006/relationships/hyperlink" Target="https://www.daloopa.com/src/20177007" TargetMode="External"/><Relationship Id="rId3516" Type="http://schemas.openxmlformats.org/officeDocument/2006/relationships/hyperlink" Target="https://www.daloopa.com/src/4744546" TargetMode="External"/><Relationship Id="rId12059" Type="http://schemas.openxmlformats.org/officeDocument/2006/relationships/hyperlink" Target="https://www.daloopa.com/src/19676981" TargetMode="External"/><Relationship Id="rId437" Type="http://schemas.openxmlformats.org/officeDocument/2006/relationships/hyperlink" Target="https://marketplace.daloopa.com/text-fundamental?id=38207958&amp;value=19916&amp;id=38207926&amp;value=20378&amp;id=38207836&amp;value=21590&amp;id=38207772&amp;value=29548&amp;id=45569563&amp;value=91432&amp;id=763959&amp;value=22826&amp;id=763736&amp;value=23754&amp;id=763401&amp;value=26392&amp;id=763132&amp;value=35383&amp;id=45569564&amp;value=108355&amp;id=762940&amp;value=26939&amp;id=762598&amp;value=27165&amp;id=762472&amp;value=29061&amp;id=762299&amp;value=39822&amp;id=45569565&amp;value=122987&amp;id=762275&amp;value=29498&amp;id=761731&amp;value=31053&amp;id=1340449&amp;value=35039&amp;id=2623629&amp;value=45657&amp;id=45569566&amp;value=141247&amp;id=4744574&amp;value=36652&amp;id=7982383&amp;value=45896&amp;id=10334480&amp;value=48350&amp;id=14719001&amp;value=66451&amp;id=45569567&amp;value=197349&amp;id=20995369&amp;value=52901&amp;id=32451362&amp;value=53157&amp;id=38384777&amp;value=49942&amp;id=46661849&amp;value=66075&amp;id=46664272&amp;value=222075&amp;id=53638498&amp;value=51129&amp;id=58838244&amp;value=50855&amp;id=63130928&amp;value=53489&amp;id=67047603&amp;value=64531&amp;id=67054482&amp;value=220004&amp;" TargetMode="External"/><Relationship Id="rId2118" Type="http://schemas.openxmlformats.org/officeDocument/2006/relationships/hyperlink" Target="https://www.daloopa.com/src/66096721" TargetMode="External"/><Relationship Id="rId5688" Type="http://schemas.openxmlformats.org/officeDocument/2006/relationships/hyperlink" Target="https://www.daloopa.com/src/1033717" TargetMode="External"/><Relationship Id="rId6739" Type="http://schemas.openxmlformats.org/officeDocument/2006/relationships/hyperlink" Target="https://www.daloopa.com/src/10333501" TargetMode="External"/><Relationship Id="rId12540" Type="http://schemas.openxmlformats.org/officeDocument/2006/relationships/hyperlink" Target="https://marketplace.daloopa.com/text-fundamental?id=19689957&amp;value=-23&amp;id=19689870&amp;value=-180&amp;id=19689802&amp;value=-221&amp;id=19689660&amp;value=-331&amp;id=19689600&amp;value=199&amp;id=19689563&amp;value=-129&amp;id=19689122&amp;value=-126&amp;id=19688170&amp;value=-213&amp;id=46750809&amp;value=-287&amp;id=67089469&amp;value=-160&amp;" TargetMode="External"/><Relationship Id="rId19153" Type="http://schemas.openxmlformats.org/officeDocument/2006/relationships/hyperlink" Target="https://www.daloopa.com/src/136733319" TargetMode="External"/><Relationship Id="rId8161" Type="http://schemas.openxmlformats.org/officeDocument/2006/relationships/hyperlink" Target="https://www.daloopa.com/src/20995130" TargetMode="External"/><Relationship Id="rId9212" Type="http://schemas.openxmlformats.org/officeDocument/2006/relationships/hyperlink" Target="https://www.daloopa.com/src/749642" TargetMode="External"/><Relationship Id="rId10091" Type="http://schemas.openxmlformats.org/officeDocument/2006/relationships/hyperlink" Target="https://www.daloopa.com/src/10333826" TargetMode="External"/><Relationship Id="rId11142" Type="http://schemas.openxmlformats.org/officeDocument/2006/relationships/hyperlink" Target="https://www.daloopa.com/src/53638755" TargetMode="External"/><Relationship Id="rId1201" Type="http://schemas.openxmlformats.org/officeDocument/2006/relationships/hyperlink" Target="https://www.daloopa.com/src/38169036" TargetMode="External"/><Relationship Id="rId4771" Type="http://schemas.openxmlformats.org/officeDocument/2006/relationships/hyperlink" Target="https://www.daloopa.com/src/815626" TargetMode="External"/><Relationship Id="rId14365" Type="http://schemas.openxmlformats.org/officeDocument/2006/relationships/hyperlink" Target="https://www.daloopa.com/src/38462519" TargetMode="External"/><Relationship Id="rId15763" Type="http://schemas.openxmlformats.org/officeDocument/2006/relationships/hyperlink" Target="https://www.daloopa.com/src/78901832" TargetMode="External"/><Relationship Id="rId16814" Type="http://schemas.openxmlformats.org/officeDocument/2006/relationships/hyperlink" Target="https://www.daloopa.com/src/95066119" TargetMode="External"/><Relationship Id="rId3373" Type="http://schemas.openxmlformats.org/officeDocument/2006/relationships/hyperlink" Target="https://www.daloopa.com/src/767213" TargetMode="External"/><Relationship Id="rId4424" Type="http://schemas.openxmlformats.org/officeDocument/2006/relationships/hyperlink" Target="https://www.daloopa.com/src/810898" TargetMode="External"/><Relationship Id="rId5822" Type="http://schemas.openxmlformats.org/officeDocument/2006/relationships/hyperlink" Target="https://www.daloopa.com/src/38155777" TargetMode="External"/><Relationship Id="rId14018" Type="http://schemas.openxmlformats.org/officeDocument/2006/relationships/hyperlink" Target="https://www.daloopa.com/src/19608798" TargetMode="External"/><Relationship Id="rId15416" Type="http://schemas.openxmlformats.org/officeDocument/2006/relationships/hyperlink" Target="https://www.daloopa.com/src/72285606" TargetMode="External"/><Relationship Id="rId18986" Type="http://schemas.openxmlformats.org/officeDocument/2006/relationships/hyperlink" Target="https://www.daloopa.com/src/136727126" TargetMode="External"/><Relationship Id="rId294" Type="http://schemas.openxmlformats.org/officeDocument/2006/relationships/hyperlink" Target="https://www.daloopa.com/src/803194" TargetMode="External"/><Relationship Id="rId3026" Type="http://schemas.openxmlformats.org/officeDocument/2006/relationships/hyperlink" Target="https://www.daloopa.com/src/45569656" TargetMode="External"/><Relationship Id="rId7994" Type="http://schemas.openxmlformats.org/officeDocument/2006/relationships/hyperlink" Target="https://www.daloopa.com/src/749283" TargetMode="External"/><Relationship Id="rId10975" Type="http://schemas.openxmlformats.org/officeDocument/2006/relationships/hyperlink" Target="https://www.daloopa.com/src/754289" TargetMode="External"/><Relationship Id="rId17588" Type="http://schemas.openxmlformats.org/officeDocument/2006/relationships/hyperlink" Target="https://www.daloopa.com/src/107875529" TargetMode="External"/><Relationship Id="rId18639" Type="http://schemas.openxmlformats.org/officeDocument/2006/relationships/hyperlink" Target="https://www.daloopa.com/src/125280731" TargetMode="External"/><Relationship Id="rId5198" Type="http://schemas.openxmlformats.org/officeDocument/2006/relationships/hyperlink" Target="https://www.daloopa.com/src/815635" TargetMode="External"/><Relationship Id="rId6596" Type="http://schemas.openxmlformats.org/officeDocument/2006/relationships/hyperlink" Target="https://www.daloopa.com/src/38157929" TargetMode="External"/><Relationship Id="rId7647" Type="http://schemas.openxmlformats.org/officeDocument/2006/relationships/hyperlink" Target="https://www.daloopa.com/src/800018" TargetMode="External"/><Relationship Id="rId10628" Type="http://schemas.openxmlformats.org/officeDocument/2006/relationships/hyperlink" Target="https://marketplace.daloopa.com/text-fundamental?id=38432992&amp;value=23044&amp;id=38432981&amp;value=25018&amp;id=38432965&amp;value=23464&amp;id=38434619&amp;value=25825&amp;id=38432948&amp;value=24337&amp;id=38432906&amp;value=31852&amp;id=38432900&amp;value=29501&amp;id=38434657&amp;value=31020&amp;id=38432881&amp;value=26410&amp;id=38431477&amp;value=12146&amp;id=38974432&amp;value=2552&amp;id=46751288&amp;value=-9069&amp;id=53700659&amp;value=-18627&amp;id=65494716&amp;value=-23487&amp;id=65494703&amp;value=-19686&amp;id=67086805&amp;value=-11569&amp;" TargetMode="External"/><Relationship Id="rId6249" Type="http://schemas.openxmlformats.org/officeDocument/2006/relationships/hyperlink" Target="https://www.daloopa.com/src/810499" TargetMode="External"/><Relationship Id="rId12050" Type="http://schemas.openxmlformats.org/officeDocument/2006/relationships/hyperlink" Target="https://www.daloopa.com/src/19677513" TargetMode="External"/><Relationship Id="rId13101" Type="http://schemas.openxmlformats.org/officeDocument/2006/relationships/hyperlink" Target="https://www.daloopa.com/src/38442144" TargetMode="External"/><Relationship Id="rId16671" Type="http://schemas.openxmlformats.org/officeDocument/2006/relationships/hyperlink" Target="https://www.daloopa.com/src/87514600" TargetMode="External"/><Relationship Id="rId17722" Type="http://schemas.openxmlformats.org/officeDocument/2006/relationships/hyperlink" Target="https://www.daloopa.com/src/107917951" TargetMode="External"/><Relationship Id="rId2859" Type="http://schemas.openxmlformats.org/officeDocument/2006/relationships/hyperlink" Target="https://www.daloopa.com/src/45569646" TargetMode="External"/><Relationship Id="rId6730" Type="http://schemas.openxmlformats.org/officeDocument/2006/relationships/hyperlink" Target="https://www.daloopa.com/src/800787" TargetMode="External"/><Relationship Id="rId15273" Type="http://schemas.openxmlformats.org/officeDocument/2006/relationships/hyperlink" Target="https://www.daloopa.com/src/38432510" TargetMode="External"/><Relationship Id="rId16324" Type="http://schemas.openxmlformats.org/officeDocument/2006/relationships/hyperlink" Target="https://www.daloopa.com/src/82364291" TargetMode="External"/><Relationship Id="rId4281" Type="http://schemas.openxmlformats.org/officeDocument/2006/relationships/hyperlink" Target="https://www.daloopa.com/src/766496" TargetMode="External"/><Relationship Id="rId5332" Type="http://schemas.openxmlformats.org/officeDocument/2006/relationships/hyperlink" Target="https://www.daloopa.com/src/52279000" TargetMode="External"/><Relationship Id="rId18496" Type="http://schemas.openxmlformats.org/officeDocument/2006/relationships/hyperlink" Target="https://www.daloopa.com/src/114291682" TargetMode="External"/><Relationship Id="rId19894" Type="http://schemas.openxmlformats.org/officeDocument/2006/relationships/hyperlink" Target="https://www.daloopa.com/src/155380722" TargetMode="External"/><Relationship Id="rId8555" Type="http://schemas.openxmlformats.org/officeDocument/2006/relationships/hyperlink" Target="https://www.daloopa.com/src/63130580" TargetMode="External"/><Relationship Id="rId9606" Type="http://schemas.openxmlformats.org/officeDocument/2006/relationships/hyperlink" Target="https://www.daloopa.com/src/2623434" TargetMode="External"/><Relationship Id="rId9953" Type="http://schemas.openxmlformats.org/officeDocument/2006/relationships/hyperlink" Target="https://www.daloopa.com/src/38164929" TargetMode="External"/><Relationship Id="rId11883" Type="http://schemas.openxmlformats.org/officeDocument/2006/relationships/hyperlink" Target="https://www.daloopa.com/src/38459455" TargetMode="External"/><Relationship Id="rId12934" Type="http://schemas.openxmlformats.org/officeDocument/2006/relationships/hyperlink" Target="https://marketplace.daloopa.com/text-fundamental?id=38442224&amp;value=53&amp;id=38442154&amp;value=357&amp;id=38442083&amp;value=107&amp;id=38442014&amp;value=198&amp;id=38441961&amp;value=211&amp;id=38441559&amp;value=222&amp;id=38441311&amp;value=188&amp;id=38441447&amp;value=245&amp;id=46751757&amp;value=228&amp;id=67090337&amp;value=386&amp;" TargetMode="External"/><Relationship Id="rId17098" Type="http://schemas.openxmlformats.org/officeDocument/2006/relationships/hyperlink" Target="https://www.daloopa.com/src/95191093" TargetMode="External"/><Relationship Id="rId18149" Type="http://schemas.openxmlformats.org/officeDocument/2006/relationships/hyperlink" Target="https://www.daloopa.com/src/114283158" TargetMode="External"/><Relationship Id="rId19547" Type="http://schemas.openxmlformats.org/officeDocument/2006/relationships/hyperlink" Target="https://www.daloopa.com/src/145263931" TargetMode="External"/><Relationship Id="rId1942" Type="http://schemas.openxmlformats.org/officeDocument/2006/relationships/hyperlink" Target="https://www.daloopa.com/src/32451443" TargetMode="External"/><Relationship Id="rId7157" Type="http://schemas.openxmlformats.org/officeDocument/2006/relationships/hyperlink" Target="https://www.daloopa.com/src/67085838" TargetMode="External"/><Relationship Id="rId8208" Type="http://schemas.openxmlformats.org/officeDocument/2006/relationships/hyperlink" Target="https://www.daloopa.com/src/800444" TargetMode="External"/><Relationship Id="rId10485" Type="http://schemas.openxmlformats.org/officeDocument/2006/relationships/hyperlink" Target="https://www.daloopa.com/src/38432082" TargetMode="External"/><Relationship Id="rId11536" Type="http://schemas.openxmlformats.org/officeDocument/2006/relationships/hyperlink" Target="https://www.daloopa.com/src/67048231" TargetMode="External"/><Relationship Id="rId10138" Type="http://schemas.openxmlformats.org/officeDocument/2006/relationships/hyperlink" Target="https://www.daloopa.com/src/748395" TargetMode="External"/><Relationship Id="rId14759" Type="http://schemas.openxmlformats.org/officeDocument/2006/relationships/hyperlink" Target="https://www.daloopa.com/src/38421809" TargetMode="External"/><Relationship Id="rId18630" Type="http://schemas.openxmlformats.org/officeDocument/2006/relationships/hyperlink" Target="https://www.daloopa.com/src/72471161" TargetMode="External"/><Relationship Id="rId3767" Type="http://schemas.openxmlformats.org/officeDocument/2006/relationships/hyperlink" Target="https://www.daloopa.com/src/767021" TargetMode="External"/><Relationship Id="rId4818" Type="http://schemas.openxmlformats.org/officeDocument/2006/relationships/hyperlink" Target="https://www.daloopa.com/src/46664285" TargetMode="External"/><Relationship Id="rId16181" Type="http://schemas.openxmlformats.org/officeDocument/2006/relationships/hyperlink" Target="https://www.daloopa.com/src/82319706" TargetMode="External"/><Relationship Id="rId17232" Type="http://schemas.openxmlformats.org/officeDocument/2006/relationships/hyperlink" Target="https://www.daloopa.com/src/102530248" TargetMode="External"/><Relationship Id="rId688" Type="http://schemas.openxmlformats.org/officeDocument/2006/relationships/hyperlink" Target="https://www.daloopa.com/document/23463551" TargetMode="External"/><Relationship Id="rId2369" Type="http://schemas.openxmlformats.org/officeDocument/2006/relationships/hyperlink" Target="https://www.daloopa.com/src/20177051" TargetMode="External"/><Relationship Id="rId6240" Type="http://schemas.openxmlformats.org/officeDocument/2006/relationships/hyperlink" Target="https://www.daloopa.com/src/14718924" TargetMode="External"/><Relationship Id="rId2850" Type="http://schemas.openxmlformats.org/officeDocument/2006/relationships/hyperlink" Target="https://www.daloopa.com/src/810516" TargetMode="External"/><Relationship Id="rId9463" Type="http://schemas.openxmlformats.org/officeDocument/2006/relationships/hyperlink" Target="https://www.daloopa.com/src/67046864" TargetMode="External"/><Relationship Id="rId11393" Type="http://schemas.openxmlformats.org/officeDocument/2006/relationships/hyperlink" Target="https://www.daloopa.com/src/814939" TargetMode="External"/><Relationship Id="rId12444" Type="http://schemas.openxmlformats.org/officeDocument/2006/relationships/hyperlink" Target="https://www.daloopa.com/src/19677840" TargetMode="External"/><Relationship Id="rId12791" Type="http://schemas.openxmlformats.org/officeDocument/2006/relationships/hyperlink" Target="https://www.daloopa.com/src/38440274" TargetMode="External"/><Relationship Id="rId13842" Type="http://schemas.openxmlformats.org/officeDocument/2006/relationships/hyperlink" Target="https://marketplace.daloopa.com/text-fundamental?id=65315436&amp;value=-10800&amp;id=65315434&amp;value=-11515&amp;id=65315430&amp;value=-12220&amp;id=65315421&amp;value=-13023&amp;id=65315416&amp;value=-13103&amp;id=65315412&amp;value=-13591&amp;id=65374108&amp;value=-14416&amp;id=65315375&amp;value=-14960&amp;id=65315369&amp;value=-14703&amp;id=65315361&amp;value=-14656&amp;id=65315339&amp;value=-14625&amp;id=65315322&amp;value=-14432&amp;id=65315308&amp;value=-13482&amp;id=65315301&amp;value=-12499&amp;id=65315280&amp;value=-12082&amp;id=67090554&amp;value=-11855&amp;" TargetMode="External"/><Relationship Id="rId19057" Type="http://schemas.openxmlformats.org/officeDocument/2006/relationships/hyperlink" Target="https://www.daloopa.com/src/136727151" TargetMode="External"/><Relationship Id="rId822" Type="http://schemas.openxmlformats.org/officeDocument/2006/relationships/hyperlink" Target="https://www.daloopa.com/src/2623640" TargetMode="External"/><Relationship Id="rId1452" Type="http://schemas.openxmlformats.org/officeDocument/2006/relationships/hyperlink" Target="https://www.daloopa.com/src/767646" TargetMode="External"/><Relationship Id="rId2503" Type="http://schemas.openxmlformats.org/officeDocument/2006/relationships/hyperlink" Target="https://www.daloopa.com/src/767169" TargetMode="External"/><Relationship Id="rId3901" Type="http://schemas.openxmlformats.org/officeDocument/2006/relationships/hyperlink" Target="https://www.daloopa.com/src/45569689" TargetMode="External"/><Relationship Id="rId8065" Type="http://schemas.openxmlformats.org/officeDocument/2006/relationships/hyperlink" Target="https://www.daloopa.com/src/753789" TargetMode="External"/><Relationship Id="rId9116" Type="http://schemas.openxmlformats.org/officeDocument/2006/relationships/hyperlink" Target="https://www.daloopa.com/src/2623424" TargetMode="External"/><Relationship Id="rId11046" Type="http://schemas.openxmlformats.org/officeDocument/2006/relationships/hyperlink" Target="https://www.daloopa.com/src/753185" TargetMode="External"/><Relationship Id="rId1105" Type="http://schemas.openxmlformats.org/officeDocument/2006/relationships/hyperlink" Target="https://www.daloopa.com/src/46750378" TargetMode="External"/><Relationship Id="rId15667" Type="http://schemas.openxmlformats.org/officeDocument/2006/relationships/hyperlink" Target="https://www.daloopa.com/src/72286565" TargetMode="External"/><Relationship Id="rId16718" Type="http://schemas.openxmlformats.org/officeDocument/2006/relationships/hyperlink" Target="https://www.daloopa.com/src/87503278" TargetMode="External"/><Relationship Id="rId3277" Type="http://schemas.openxmlformats.org/officeDocument/2006/relationships/hyperlink" Target="https://www.daloopa.com/src/45569736" TargetMode="External"/><Relationship Id="rId4675" Type="http://schemas.openxmlformats.org/officeDocument/2006/relationships/hyperlink" Target="https://www.daloopa.com/src/767696" TargetMode="External"/><Relationship Id="rId5726" Type="http://schemas.openxmlformats.org/officeDocument/2006/relationships/hyperlink" Target="https://www.daloopa.com/src/19657861" TargetMode="External"/><Relationship Id="rId14269" Type="http://schemas.openxmlformats.org/officeDocument/2006/relationships/hyperlink" Target="https://www.daloopa.com/src/19607840" TargetMode="External"/><Relationship Id="rId18140" Type="http://schemas.openxmlformats.org/officeDocument/2006/relationships/hyperlink" Target="https://www.daloopa.com/src/114261172" TargetMode="External"/><Relationship Id="rId198" Type="http://schemas.openxmlformats.org/officeDocument/2006/relationships/hyperlink" Target="https://www.daloopa.com/src/14719037" TargetMode="External"/><Relationship Id="rId4328" Type="http://schemas.openxmlformats.org/officeDocument/2006/relationships/hyperlink" Target="https://www.daloopa.com/src/810864" TargetMode="External"/><Relationship Id="rId7898" Type="http://schemas.openxmlformats.org/officeDocument/2006/relationships/hyperlink" Target="https://www.daloopa.com/src/1340332" TargetMode="External"/><Relationship Id="rId8949" Type="http://schemas.openxmlformats.org/officeDocument/2006/relationships/hyperlink" Target="https://www.daloopa.com/src/38161518" TargetMode="External"/><Relationship Id="rId10879" Type="http://schemas.openxmlformats.org/officeDocument/2006/relationships/hyperlink" Target="https://www.daloopa.com/src/748681" TargetMode="External"/><Relationship Id="rId14750" Type="http://schemas.openxmlformats.org/officeDocument/2006/relationships/hyperlink" Target="https://www.daloopa.com/src/38422058" TargetMode="External"/><Relationship Id="rId15801" Type="http://schemas.openxmlformats.org/officeDocument/2006/relationships/hyperlink" Target="https://www.daloopa.com/src/78903296" TargetMode="External"/><Relationship Id="rId13352" Type="http://schemas.openxmlformats.org/officeDocument/2006/relationships/hyperlink" Target="https://www.daloopa.com/src/67095230" TargetMode="External"/><Relationship Id="rId14403" Type="http://schemas.openxmlformats.org/officeDocument/2006/relationships/hyperlink" Target="https://www.daloopa.com/src/19627883" TargetMode="External"/><Relationship Id="rId2360" Type="http://schemas.openxmlformats.org/officeDocument/2006/relationships/hyperlink" Target="https://www.daloopa.com/src/20996013" TargetMode="External"/><Relationship Id="rId3411" Type="http://schemas.openxmlformats.org/officeDocument/2006/relationships/hyperlink" Target="https://www.daloopa.com/src/763839" TargetMode="External"/><Relationship Id="rId6981" Type="http://schemas.openxmlformats.org/officeDocument/2006/relationships/hyperlink" Target="https://www.daloopa.com/src/1340461" TargetMode="External"/><Relationship Id="rId13005" Type="http://schemas.openxmlformats.org/officeDocument/2006/relationships/hyperlink" Target="https://www.daloopa.com/src/38442077" TargetMode="External"/><Relationship Id="rId16575" Type="http://schemas.openxmlformats.org/officeDocument/2006/relationships/hyperlink" Target="https://www.daloopa.com/src/87385959" TargetMode="External"/><Relationship Id="rId17973" Type="http://schemas.openxmlformats.org/officeDocument/2006/relationships/hyperlink" Target="https://www.daloopa.com/src/114162426" TargetMode="External"/><Relationship Id="rId332" Type="http://schemas.openxmlformats.org/officeDocument/2006/relationships/hyperlink" Target="https://www.daloopa.com/src/803181" TargetMode="External"/><Relationship Id="rId2013" Type="http://schemas.openxmlformats.org/officeDocument/2006/relationships/hyperlink" Target="https://www.daloopa.com/src/795276" TargetMode="External"/><Relationship Id="rId5583" Type="http://schemas.openxmlformats.org/officeDocument/2006/relationships/hyperlink" Target="https://www.daloopa.com/src/1033677" TargetMode="External"/><Relationship Id="rId6634" Type="http://schemas.openxmlformats.org/officeDocument/2006/relationships/hyperlink" Target="https://www.daloopa.com/src/1340319" TargetMode="External"/><Relationship Id="rId15177" Type="http://schemas.openxmlformats.org/officeDocument/2006/relationships/hyperlink" Target="https://www.daloopa.com/src/38430539" TargetMode="External"/><Relationship Id="rId16228" Type="http://schemas.openxmlformats.org/officeDocument/2006/relationships/hyperlink" Target="https://www.daloopa.com/src/82321049" TargetMode="External"/><Relationship Id="rId17626" Type="http://schemas.openxmlformats.org/officeDocument/2006/relationships/hyperlink" Target="https://www.daloopa.com/src/107916648" TargetMode="External"/><Relationship Id="rId4185" Type="http://schemas.openxmlformats.org/officeDocument/2006/relationships/hyperlink" Target="https://marketplace.daloopa.com/text-fundamental?id=768370&amp;value=11&amp;id=810531&amp;value=-6&amp;id=768077&amp;value=25&amp;id=767923&amp;value=107&amp;id=767675&amp;value=63&amp;id=767517&amp;value=29&amp;id=767184&amp;value=-166&amp;id=767030&amp;value=-297&amp;id=766652&amp;value=-188&amp;id=766477&amp;value=-205&amp;id=766125&amp;value=-86&amp;id=765920&amp;value=-91&amp;id=810745&amp;value=-626&amp;id=810737&amp;value=-571&amp;id=810729&amp;value=-905&amp;id=810720&amp;value=-1283&amp;id=763931&amp;value=-1644&amp;id=763679&amp;value=-2233&amp;id=763373&amp;value=-2629&amp;id=763099&amp;value=-3062&amp;id=762922&amp;value=-3202&amp;id=762567&amp;value=-2971&amp;id=762449&amp;value=-2420&amp;id=762259&amp;value=-2142&amp;id=762240&amp;value=-1610&amp;id=762222&amp;value=-1718&amp;id=1340438&amp;value=-1718&amp;id=2623608&amp;value=-1693&amp;id=4744563&amp;value=-2001&amp;id=7982407&amp;value=-1055&amp;id=10334585&amp;value=-262&amp;id=14719013&amp;value=717&amp;id=20995430&amp;value=2367&amp;id=32451397&amp;value=2384&amp;id=38384812&amp;value=1066&amp;id=46661999&amp;value=-924&amp;id=53638545&amp;value=-3457&amp;id=58838279&amp;value=-5590&amp;id=63130830&amp;value=-7145&amp;id=67048896&amp;value=-7746&amp;" TargetMode="External"/><Relationship Id="rId5236" Type="http://schemas.openxmlformats.org/officeDocument/2006/relationships/hyperlink" Target="https://www.daloopa.com/src/67049287" TargetMode="External"/><Relationship Id="rId19798" Type="http://schemas.openxmlformats.org/officeDocument/2006/relationships/hyperlink" Target="https://www.daloopa.com/src/155387510" TargetMode="External"/><Relationship Id="rId9857" Type="http://schemas.openxmlformats.org/officeDocument/2006/relationships/hyperlink" Target="https://www.daloopa.com/src/67052044" TargetMode="External"/><Relationship Id="rId11787" Type="http://schemas.openxmlformats.org/officeDocument/2006/relationships/hyperlink" Target="https://www.daloopa.com/src/1020325" TargetMode="External"/><Relationship Id="rId12838" Type="http://schemas.openxmlformats.org/officeDocument/2006/relationships/hyperlink" Target="https://www.daloopa.com/document/23465099" TargetMode="External"/><Relationship Id="rId1846" Type="http://schemas.openxmlformats.org/officeDocument/2006/relationships/hyperlink" Target="https://www.daloopa.com/src/38171603" TargetMode="External"/><Relationship Id="rId8459" Type="http://schemas.openxmlformats.org/officeDocument/2006/relationships/hyperlink" Target="https://www.daloopa.com/src/2623306" TargetMode="External"/><Relationship Id="rId10389" Type="http://schemas.openxmlformats.org/officeDocument/2006/relationships/hyperlink" Target="https://www.daloopa.com/src/63135988" TargetMode="External"/><Relationship Id="rId14260" Type="http://schemas.openxmlformats.org/officeDocument/2006/relationships/hyperlink" Target="https://www.daloopa.com/src/32451855" TargetMode="External"/><Relationship Id="rId15311" Type="http://schemas.openxmlformats.org/officeDocument/2006/relationships/hyperlink" Target="https://www.daloopa.com/document/23465099" TargetMode="External"/><Relationship Id="rId18881" Type="http://schemas.openxmlformats.org/officeDocument/2006/relationships/hyperlink" Target="https://www.daloopa.com/src/125271243" TargetMode="External"/><Relationship Id="rId19932" Type="http://schemas.openxmlformats.org/officeDocument/2006/relationships/hyperlink" Target="https://www.daloopa.com/src/155385165" TargetMode="External"/><Relationship Id="rId8940" Type="http://schemas.openxmlformats.org/officeDocument/2006/relationships/hyperlink" Target="https://www.daloopa.com/src/53637995" TargetMode="External"/><Relationship Id="rId17483" Type="http://schemas.openxmlformats.org/officeDocument/2006/relationships/hyperlink" Target="https://www.daloopa.com/src/107876092" TargetMode="External"/><Relationship Id="rId18534" Type="http://schemas.openxmlformats.org/officeDocument/2006/relationships/hyperlink" Target="https://www.daloopa.com/src/114162389" TargetMode="External"/><Relationship Id="rId6491" Type="http://schemas.openxmlformats.org/officeDocument/2006/relationships/hyperlink" Target="https://www.daloopa.com/src/67045712" TargetMode="External"/><Relationship Id="rId7542" Type="http://schemas.openxmlformats.org/officeDocument/2006/relationships/hyperlink" Target="https://www.daloopa.com/src/751291" TargetMode="External"/><Relationship Id="rId10523" Type="http://schemas.openxmlformats.org/officeDocument/2006/relationships/hyperlink" Target="https://www.daloopa.com/src/38432112" TargetMode="External"/><Relationship Id="rId10870" Type="http://schemas.openxmlformats.org/officeDocument/2006/relationships/hyperlink" Target="https://www.daloopa.com/src/58837898" TargetMode="External"/><Relationship Id="rId11921" Type="http://schemas.openxmlformats.org/officeDocument/2006/relationships/hyperlink" Target="https://www.daloopa.com/src/19679011" TargetMode="External"/><Relationship Id="rId16085" Type="http://schemas.openxmlformats.org/officeDocument/2006/relationships/hyperlink" Target="https://www.daloopa.com/src/82321905" TargetMode="External"/><Relationship Id="rId17136" Type="http://schemas.openxmlformats.org/officeDocument/2006/relationships/hyperlink" Target="https://www.daloopa.com/src/102620718" TargetMode="External"/><Relationship Id="rId5093" Type="http://schemas.openxmlformats.org/officeDocument/2006/relationships/hyperlink" Target="https://www.daloopa.com/src/815365" TargetMode="External"/><Relationship Id="rId6144" Type="http://schemas.openxmlformats.org/officeDocument/2006/relationships/hyperlink" Target="https://www.daloopa.com/src/801135" TargetMode="External"/><Relationship Id="rId9367" Type="http://schemas.openxmlformats.org/officeDocument/2006/relationships/hyperlink" Target="https://www.daloopa.com/src/38162315" TargetMode="External"/><Relationship Id="rId12695" Type="http://schemas.openxmlformats.org/officeDocument/2006/relationships/hyperlink" Target="https://www.daloopa.com/src/19766090" TargetMode="External"/><Relationship Id="rId13746" Type="http://schemas.openxmlformats.org/officeDocument/2006/relationships/hyperlink" Target="https://www.daloopa.com/src/65313711" TargetMode="External"/><Relationship Id="rId1356" Type="http://schemas.openxmlformats.org/officeDocument/2006/relationships/hyperlink" Target="https://www.daloopa.com/src/761325" TargetMode="External"/><Relationship Id="rId2754" Type="http://schemas.openxmlformats.org/officeDocument/2006/relationships/hyperlink" Target="https://www.daloopa.com/src/767120" TargetMode="External"/><Relationship Id="rId3805" Type="http://schemas.openxmlformats.org/officeDocument/2006/relationships/hyperlink" Target="https://www.daloopa.com/src/767899" TargetMode="External"/><Relationship Id="rId11297" Type="http://schemas.openxmlformats.org/officeDocument/2006/relationships/hyperlink" Target="https://marketplace.daloopa.com/text-fundamental?id=814895&amp;value=15129&amp;id=814909&amp;value=16114&amp;id=1266723&amp;value=14581&amp;id=2623978&amp;value=16170&amp;id=4744748&amp;value=14281&amp;id=7982533&amp;value=21292&amp;id=10335409&amp;value=18379&amp;id=14719052&amp;value=20325&amp;id=20995576&amp;value=14859&amp;id=32451642&amp;value=595&amp;id=38385296&amp;value=-8843&amp;id=46662251&amp;value=-20394&amp;id=53638751&amp;value=-29335&amp;id=58838395&amp;value=-33481&amp;id=63130672&amp;value=-28480&amp;id=67048233&amp;value=-19758&amp;" TargetMode="External"/><Relationship Id="rId12348" Type="http://schemas.openxmlformats.org/officeDocument/2006/relationships/hyperlink" Target="https://www.daloopa.com/src/19677768" TargetMode="External"/><Relationship Id="rId16969" Type="http://schemas.openxmlformats.org/officeDocument/2006/relationships/hyperlink" Target="https://www.daloopa.com/src/95187731" TargetMode="External"/><Relationship Id="rId726" Type="http://schemas.openxmlformats.org/officeDocument/2006/relationships/hyperlink" Target="https://www.daloopa.com/src/46661851" TargetMode="External"/><Relationship Id="rId1009" Type="http://schemas.openxmlformats.org/officeDocument/2006/relationships/hyperlink" Target="https://www.daloopa.com/src/67095207" TargetMode="External"/><Relationship Id="rId2407" Type="http://schemas.openxmlformats.org/officeDocument/2006/relationships/hyperlink" Target="https://www.daloopa.com/src/46661627" TargetMode="External"/><Relationship Id="rId5977" Type="http://schemas.openxmlformats.org/officeDocument/2006/relationships/hyperlink" Target="https://www.daloopa.com/src/38156740" TargetMode="External"/><Relationship Id="rId18391" Type="http://schemas.openxmlformats.org/officeDocument/2006/relationships/hyperlink" Target="https://www.daloopa.com/src/87423659" TargetMode="External"/><Relationship Id="rId19442" Type="http://schemas.openxmlformats.org/officeDocument/2006/relationships/hyperlink" Target="https://www.daloopa.com/src/145291429" TargetMode="External"/><Relationship Id="rId62" Type="http://schemas.openxmlformats.org/officeDocument/2006/relationships/hyperlink" Target="https://www.daloopa.com/document/203379" TargetMode="External"/><Relationship Id="rId4579" Type="http://schemas.openxmlformats.org/officeDocument/2006/relationships/hyperlink" Target="https://www.daloopa.com/src/810861" TargetMode="External"/><Relationship Id="rId8450" Type="http://schemas.openxmlformats.org/officeDocument/2006/relationships/hyperlink" Target="https://www.daloopa.com/src/58837972" TargetMode="External"/><Relationship Id="rId9501" Type="http://schemas.openxmlformats.org/officeDocument/2006/relationships/hyperlink" Target="https://www.daloopa.com/src/1340370" TargetMode="External"/><Relationship Id="rId10380" Type="http://schemas.openxmlformats.org/officeDocument/2006/relationships/hyperlink" Target="https://www.daloopa.com/src/38431719" TargetMode="External"/><Relationship Id="rId11431" Type="http://schemas.openxmlformats.org/officeDocument/2006/relationships/hyperlink" Target="https://www.daloopa.com/src/814996" TargetMode="External"/><Relationship Id="rId18044" Type="http://schemas.openxmlformats.org/officeDocument/2006/relationships/hyperlink" Target="https://www.daloopa.com/src/114266670" TargetMode="External"/><Relationship Id="rId7052" Type="http://schemas.openxmlformats.org/officeDocument/2006/relationships/hyperlink" Target="https://www.daloopa.com/src/65388652" TargetMode="External"/><Relationship Id="rId8103" Type="http://schemas.openxmlformats.org/officeDocument/2006/relationships/hyperlink" Target="https://www.daloopa.com/src/1340338" TargetMode="External"/><Relationship Id="rId10033" Type="http://schemas.openxmlformats.org/officeDocument/2006/relationships/hyperlink" Target="https://www.daloopa.com/src/748650" TargetMode="External"/><Relationship Id="rId14654" Type="http://schemas.openxmlformats.org/officeDocument/2006/relationships/hyperlink" Target="https://www.daloopa.com/src/38402676" TargetMode="External"/><Relationship Id="rId3662" Type="http://schemas.openxmlformats.org/officeDocument/2006/relationships/hyperlink" Target="https://www.daloopa.com/src/762554" TargetMode="External"/><Relationship Id="rId4713" Type="http://schemas.openxmlformats.org/officeDocument/2006/relationships/hyperlink" Target="https://www.daloopa.com/src/765964" TargetMode="External"/><Relationship Id="rId13256" Type="http://schemas.openxmlformats.org/officeDocument/2006/relationships/hyperlink" Target="https://www.daloopa.com/src/45569872" TargetMode="External"/><Relationship Id="rId14307" Type="http://schemas.openxmlformats.org/officeDocument/2006/relationships/hyperlink" Target="https://www.daloopa.com/src/19604725" TargetMode="External"/><Relationship Id="rId15705" Type="http://schemas.openxmlformats.org/officeDocument/2006/relationships/hyperlink" Target="https://www.daloopa.com/src/72218587" TargetMode="External"/><Relationship Id="rId583" Type="http://schemas.openxmlformats.org/officeDocument/2006/relationships/hyperlink" Target="https://www.daloopa.com/src/45569572" TargetMode="External"/><Relationship Id="rId2264" Type="http://schemas.openxmlformats.org/officeDocument/2006/relationships/hyperlink" Target="https://marketplace.daloopa.com/text-fundamental?id=66097757&amp;value=2435&amp;id=66097749&amp;value=3494&amp;id=66097734&amp;value=10331&amp;id=66097696&amp;value=7276&amp;id=66097667&amp;value=8823&amp;id=66097644&amp;value=12572&amp;id=66097637&amp;value=26926&amp;id=67090613&amp;value=35333&amp;" TargetMode="External"/><Relationship Id="rId3315" Type="http://schemas.openxmlformats.org/officeDocument/2006/relationships/hyperlink" Target="https://www.daloopa.com/src/762359" TargetMode="External"/><Relationship Id="rId17877" Type="http://schemas.openxmlformats.org/officeDocument/2006/relationships/hyperlink" Target="https://www.daloopa.com/src/114157298" TargetMode="External"/><Relationship Id="rId18928" Type="http://schemas.openxmlformats.org/officeDocument/2006/relationships/hyperlink" Target="https://www.daloopa.com/src/125351294" TargetMode="External"/><Relationship Id="rId236" Type="http://schemas.openxmlformats.org/officeDocument/2006/relationships/hyperlink" Target="https://www.daloopa.com/src/2623863" TargetMode="External"/><Relationship Id="rId5487" Type="http://schemas.openxmlformats.org/officeDocument/2006/relationships/hyperlink" Target="https://www.daloopa.com/src/2750748" TargetMode="External"/><Relationship Id="rId6885" Type="http://schemas.openxmlformats.org/officeDocument/2006/relationships/hyperlink" Target="https://www.daloopa.com/src/801359" TargetMode="External"/><Relationship Id="rId7936" Type="http://schemas.openxmlformats.org/officeDocument/2006/relationships/hyperlink" Target="https://www.daloopa.com/src/752027" TargetMode="External"/><Relationship Id="rId10917" Type="http://schemas.openxmlformats.org/officeDocument/2006/relationships/hyperlink" Target="https://www.daloopa.com/src/750594" TargetMode="External"/><Relationship Id="rId16479" Type="http://schemas.openxmlformats.org/officeDocument/2006/relationships/hyperlink" Target="https://www.daloopa.com/src/87387676" TargetMode="External"/><Relationship Id="rId4089" Type="http://schemas.openxmlformats.org/officeDocument/2006/relationships/hyperlink" Target="https://www.daloopa.com/src/762919" TargetMode="External"/><Relationship Id="rId6538" Type="http://schemas.openxmlformats.org/officeDocument/2006/relationships/hyperlink" Target="https://www.daloopa.com/src/38383770" TargetMode="External"/><Relationship Id="rId9011" Type="http://schemas.openxmlformats.org/officeDocument/2006/relationships/hyperlink" Target="https://www.daloopa.com/src/38161962" TargetMode="External"/><Relationship Id="rId16960" Type="http://schemas.openxmlformats.org/officeDocument/2006/relationships/hyperlink" Target="https://www.daloopa.com/src/95059372" TargetMode="External"/><Relationship Id="rId15562" Type="http://schemas.openxmlformats.org/officeDocument/2006/relationships/hyperlink" Target="https://www.daloopa.com/src/72220212" TargetMode="External"/><Relationship Id="rId16613" Type="http://schemas.openxmlformats.org/officeDocument/2006/relationships/hyperlink" Target="https://www.daloopa.com/src/87386215" TargetMode="External"/><Relationship Id="rId1000" Type="http://schemas.openxmlformats.org/officeDocument/2006/relationships/hyperlink" Target="https://www.daloopa.com/src/18435426" TargetMode="External"/><Relationship Id="rId4570" Type="http://schemas.openxmlformats.org/officeDocument/2006/relationships/hyperlink" Target="https://marketplace.daloopa.com/text-fundamental?id=766661&amp;value=680&amp;id=766503&amp;value=993&amp;id=766206&amp;value=1417&amp;id=765940&amp;value=1863&amp;id=810887&amp;value=1916&amp;id=810878&amp;value=2329&amp;id=810869&amp;value=2762&amp;id=810861&amp;value=3108&amp;id=763940&amp;value=3395&amp;id=763716&amp;value=3593&amp;id=763391&amp;value=3903&amp;id=763115&amp;value=4331&amp;id=762938&amp;value=4840&amp;id=762582&amp;value=5567&amp;id=762463&amp;value=6473&amp;id=762187&amp;value=7296&amp;id=774073&amp;value=8119&amp;id=761691&amp;value=8598&amp;id=1340447&amp;value=8782&amp;id=2623617&amp;value=9201&amp;id=4744572&amp;value=10053&amp;id=7982369&amp;value=11289&amp;id=10334423&amp;value=12563&amp;id=14718986&amp;value=13531&amp;id=20995318&amp;value=14619&amp;id=32451318&amp;value=15455&amp;id=38384702&amp;value=16803&amp;id=46661769&amp;value=18532&amp;id=53638479&amp;value=20887&amp;id=58838183&amp;value=22409&amp;id=63130797&amp;value=22929&amp;id=67048753&amp;value=22841&amp;" TargetMode="External"/><Relationship Id="rId5621" Type="http://schemas.openxmlformats.org/officeDocument/2006/relationships/hyperlink" Target="https://www.daloopa.com/src/1033697" TargetMode="External"/><Relationship Id="rId14164" Type="http://schemas.openxmlformats.org/officeDocument/2006/relationships/hyperlink" Target="https://www.daloopa.com/src/67049400" TargetMode="External"/><Relationship Id="rId15215" Type="http://schemas.openxmlformats.org/officeDocument/2006/relationships/hyperlink" Target="https://www.daloopa.com/src/38430564" TargetMode="External"/><Relationship Id="rId18785" Type="http://schemas.openxmlformats.org/officeDocument/2006/relationships/hyperlink" Target="https://www.daloopa.com/src/125243439" TargetMode="External"/><Relationship Id="rId3172" Type="http://schemas.openxmlformats.org/officeDocument/2006/relationships/hyperlink" Target="https://www.daloopa.com/src/768214" TargetMode="External"/><Relationship Id="rId4223" Type="http://schemas.openxmlformats.org/officeDocument/2006/relationships/hyperlink" Target="https://www.daloopa.com/src/53638545" TargetMode="External"/><Relationship Id="rId7793" Type="http://schemas.openxmlformats.org/officeDocument/2006/relationships/hyperlink" Target="https://www.daloopa.com/src/799799" TargetMode="External"/><Relationship Id="rId8844" Type="http://schemas.openxmlformats.org/officeDocument/2006/relationships/hyperlink" Target="https://www.daloopa.com/src/38161825" TargetMode="External"/><Relationship Id="rId17387" Type="http://schemas.openxmlformats.org/officeDocument/2006/relationships/hyperlink" Target="https://www.daloopa.com/src/102619366" TargetMode="External"/><Relationship Id="rId18438" Type="http://schemas.openxmlformats.org/officeDocument/2006/relationships/hyperlink" Target="https://www.daloopa.com/src/114174449" TargetMode="External"/><Relationship Id="rId19836" Type="http://schemas.openxmlformats.org/officeDocument/2006/relationships/hyperlink" Target="https://www.daloopa.com/src/155380748" TargetMode="External"/><Relationship Id="rId6395" Type="http://schemas.openxmlformats.org/officeDocument/2006/relationships/hyperlink" Target="https://www.daloopa.com/src/38155610" TargetMode="External"/><Relationship Id="rId7446" Type="http://schemas.openxmlformats.org/officeDocument/2006/relationships/hyperlink" Target="https://www.daloopa.com/src/749004" TargetMode="External"/><Relationship Id="rId10774" Type="http://schemas.openxmlformats.org/officeDocument/2006/relationships/hyperlink" Target="https://www.daloopa.com/src/38431475" TargetMode="External"/><Relationship Id="rId11825" Type="http://schemas.openxmlformats.org/officeDocument/2006/relationships/hyperlink" Target="https://www.daloopa.com/src/18493254" TargetMode="External"/><Relationship Id="rId6048" Type="http://schemas.openxmlformats.org/officeDocument/2006/relationships/hyperlink" Target="https://www.daloopa.com/src/800983" TargetMode="External"/><Relationship Id="rId10427" Type="http://schemas.openxmlformats.org/officeDocument/2006/relationships/hyperlink" Target="https://www.daloopa.com/src/38974308" TargetMode="External"/><Relationship Id="rId13997" Type="http://schemas.openxmlformats.org/officeDocument/2006/relationships/hyperlink" Target="https://www.daloopa.com/src/32451853" TargetMode="External"/><Relationship Id="rId12599" Type="http://schemas.openxmlformats.org/officeDocument/2006/relationships/hyperlink" Target="https://www.daloopa.com/src/19695227" TargetMode="External"/><Relationship Id="rId16470" Type="http://schemas.openxmlformats.org/officeDocument/2006/relationships/hyperlink" Target="https://www.daloopa.com/src/87387929" TargetMode="External"/><Relationship Id="rId17521" Type="http://schemas.openxmlformats.org/officeDocument/2006/relationships/hyperlink" Target="https://www.daloopa.com/src/107862628" TargetMode="External"/><Relationship Id="rId977" Type="http://schemas.openxmlformats.org/officeDocument/2006/relationships/hyperlink" Target="https://www.daloopa.com/src/18436026" TargetMode="External"/><Relationship Id="rId2658" Type="http://schemas.openxmlformats.org/officeDocument/2006/relationships/hyperlink" Target="https://www.daloopa.com/src/767834" TargetMode="External"/><Relationship Id="rId3709" Type="http://schemas.openxmlformats.org/officeDocument/2006/relationships/hyperlink" Target="https://www.daloopa.com/src/32451305" TargetMode="External"/><Relationship Id="rId4080" Type="http://schemas.openxmlformats.org/officeDocument/2006/relationships/hyperlink" Target="https://www.daloopa.com/src/67054493" TargetMode="External"/><Relationship Id="rId15072" Type="http://schemas.openxmlformats.org/officeDocument/2006/relationships/hyperlink" Target="https://www.daloopa.com/src/38423031" TargetMode="External"/><Relationship Id="rId16123" Type="http://schemas.openxmlformats.org/officeDocument/2006/relationships/hyperlink" Target="https://www.daloopa.com/src/82323168" TargetMode="External"/><Relationship Id="rId19693" Type="http://schemas.openxmlformats.org/officeDocument/2006/relationships/hyperlink" Target="https://www.daloopa.com/src/155380736" TargetMode="External"/><Relationship Id="rId5131" Type="http://schemas.openxmlformats.org/officeDocument/2006/relationships/hyperlink" Target="https://www.daloopa.com/src/815426" TargetMode="External"/><Relationship Id="rId9752" Type="http://schemas.openxmlformats.org/officeDocument/2006/relationships/hyperlink" Target="https://www.daloopa.com/src/67046876" TargetMode="External"/><Relationship Id="rId11682" Type="http://schemas.openxmlformats.org/officeDocument/2006/relationships/hyperlink" Target="https://www.daloopa.com/src/815119" TargetMode="External"/><Relationship Id="rId12733" Type="http://schemas.openxmlformats.org/officeDocument/2006/relationships/hyperlink" Target="https://www.daloopa.com/src/38439581" TargetMode="External"/><Relationship Id="rId18295" Type="http://schemas.openxmlformats.org/officeDocument/2006/relationships/hyperlink" Target="https://www.daloopa.com/src/87423671" TargetMode="External"/><Relationship Id="rId19346" Type="http://schemas.openxmlformats.org/officeDocument/2006/relationships/hyperlink" Target="https://www.daloopa.com/src/145290513" TargetMode="External"/><Relationship Id="rId1741" Type="http://schemas.openxmlformats.org/officeDocument/2006/relationships/hyperlink" Target="https://www.daloopa.com/src/67052102" TargetMode="External"/><Relationship Id="rId8354" Type="http://schemas.openxmlformats.org/officeDocument/2006/relationships/hyperlink" Target="https://www.daloopa.com/src/800288" TargetMode="External"/><Relationship Id="rId9405" Type="http://schemas.openxmlformats.org/officeDocument/2006/relationships/hyperlink" Target="https://www.daloopa.com/src/32452178" TargetMode="External"/><Relationship Id="rId10284" Type="http://schemas.openxmlformats.org/officeDocument/2006/relationships/hyperlink" Target="https://marketplace.daloopa.com/text-fundamental?id=65763005&amp;value=21856&amp;id=2752219&amp;value=17616&amp;id=2752198&amp;value=20536&amp;id=2752194&amp;value=21032&amp;id=2752300&amp;value=32173&amp;id=2752190&amp;value=23507&amp;id=2752186&amp;value=22965&amp;id=2752182&amp;value=23554&amp;id=2751132&amp;value=36410&amp;id=4797910&amp;value=27505&amp;id=7982448&amp;value=37842&amp;id=10353511&amp;value=30202&amp;id=14826484&amp;value=42377&amp;id=21047260&amp;value=34155&amp;id=32488425&amp;value=40667&amp;id=38461413&amp;value=30177&amp;id=46750151&amp;value=36477&amp;id=53700437&amp;value=36599&amp;id=58884571&amp;value=37700&amp;id=63184202&amp;value=35178&amp;id=67086439&amp;value=54253&amp;" TargetMode="External"/><Relationship Id="rId11335" Type="http://schemas.openxmlformats.org/officeDocument/2006/relationships/hyperlink" Target="https://www.daloopa.com/src/814893" TargetMode="External"/><Relationship Id="rId8007" Type="http://schemas.openxmlformats.org/officeDocument/2006/relationships/hyperlink" Target="https://www.daloopa.com/src/38383801" TargetMode="External"/><Relationship Id="rId15956" Type="http://schemas.openxmlformats.org/officeDocument/2006/relationships/hyperlink" Target="https://www.daloopa.com/src/78962765" TargetMode="External"/><Relationship Id="rId3566" Type="http://schemas.openxmlformats.org/officeDocument/2006/relationships/hyperlink" Target="https://www.daloopa.com/src/53638465" TargetMode="External"/><Relationship Id="rId4964" Type="http://schemas.openxmlformats.org/officeDocument/2006/relationships/hyperlink" Target="https://www.daloopa.com/src/815422" TargetMode="External"/><Relationship Id="rId14558" Type="http://schemas.openxmlformats.org/officeDocument/2006/relationships/hyperlink" Target="https://www.daloopa.com/src/38422073" TargetMode="External"/><Relationship Id="rId15609" Type="http://schemas.openxmlformats.org/officeDocument/2006/relationships/hyperlink" Target="https://www.daloopa.com/src/72223029" TargetMode="External"/><Relationship Id="rId17031" Type="http://schemas.openxmlformats.org/officeDocument/2006/relationships/hyperlink" Target="https://www.daloopa.com/src/95070975" TargetMode="External"/><Relationship Id="rId487" Type="http://schemas.openxmlformats.org/officeDocument/2006/relationships/hyperlink" Target="https://www.daloopa.com/src/762300" TargetMode="External"/><Relationship Id="rId2168" Type="http://schemas.openxmlformats.org/officeDocument/2006/relationships/hyperlink" Target="https://www.daloopa.com/src/66097054" TargetMode="External"/><Relationship Id="rId3219" Type="http://schemas.openxmlformats.org/officeDocument/2006/relationships/hyperlink" Target="https://www.daloopa.com/src/46664284" TargetMode="External"/><Relationship Id="rId4617" Type="http://schemas.openxmlformats.org/officeDocument/2006/relationships/hyperlink" Target="https://www.daloopa.com/src/763116" TargetMode="External"/><Relationship Id="rId20029" Type="http://schemas.openxmlformats.org/officeDocument/2006/relationships/hyperlink" Target="https://www.daloopa.com/src/155398372" TargetMode="External"/><Relationship Id="rId6789" Type="http://schemas.openxmlformats.org/officeDocument/2006/relationships/hyperlink" Target="https://www.daloopa.com/src/4744599" TargetMode="External"/><Relationship Id="rId12590" Type="http://schemas.openxmlformats.org/officeDocument/2006/relationships/hyperlink" Target="https://www.daloopa.com/src/46750814" TargetMode="External"/><Relationship Id="rId13641" Type="http://schemas.openxmlformats.org/officeDocument/2006/relationships/hyperlink" Target="https://www.daloopa.com/src/65313502" TargetMode="External"/><Relationship Id="rId3700" Type="http://schemas.openxmlformats.org/officeDocument/2006/relationships/hyperlink" Target="https://www.daloopa.com/src/762177" TargetMode="External"/><Relationship Id="rId9262" Type="http://schemas.openxmlformats.org/officeDocument/2006/relationships/hyperlink" Target="https://www.daloopa.com/src/750213" TargetMode="External"/><Relationship Id="rId11192" Type="http://schemas.openxmlformats.org/officeDocument/2006/relationships/hyperlink" Target="https://www.daloopa.com/src/815057" TargetMode="External"/><Relationship Id="rId12243" Type="http://schemas.openxmlformats.org/officeDocument/2006/relationships/hyperlink" Target="https://www.daloopa.com/src/19675379" TargetMode="External"/><Relationship Id="rId16864" Type="http://schemas.openxmlformats.org/officeDocument/2006/relationships/hyperlink" Target="https://www.daloopa.com/src/95069178" TargetMode="External"/><Relationship Id="rId621" Type="http://schemas.openxmlformats.org/officeDocument/2006/relationships/hyperlink" Target="https://www.daloopa.com/document/22825769" TargetMode="External"/><Relationship Id="rId1251" Type="http://schemas.openxmlformats.org/officeDocument/2006/relationships/hyperlink" Target="https://www.daloopa.com/src/63130078" TargetMode="External"/><Relationship Id="rId2302" Type="http://schemas.openxmlformats.org/officeDocument/2006/relationships/hyperlink" Target="https://www.daloopa.com/src/1340414" TargetMode="External"/><Relationship Id="rId5872" Type="http://schemas.openxmlformats.org/officeDocument/2006/relationships/hyperlink" Target="https://www.daloopa.com/src/38156983" TargetMode="External"/><Relationship Id="rId6923" Type="http://schemas.openxmlformats.org/officeDocument/2006/relationships/hyperlink" Target="https://www.daloopa.com/src/801387" TargetMode="External"/><Relationship Id="rId15466" Type="http://schemas.openxmlformats.org/officeDocument/2006/relationships/hyperlink" Target="https://www.daloopa.com/src/72222955" TargetMode="External"/><Relationship Id="rId16517" Type="http://schemas.openxmlformats.org/officeDocument/2006/relationships/hyperlink" Target="https://www.daloopa.com/src/87384536" TargetMode="External"/><Relationship Id="rId17915" Type="http://schemas.openxmlformats.org/officeDocument/2006/relationships/hyperlink" Target="https://www.daloopa.com/src/114145993" TargetMode="External"/><Relationship Id="rId4474" Type="http://schemas.openxmlformats.org/officeDocument/2006/relationships/hyperlink" Target="https://www.daloopa.com/src/763388" TargetMode="External"/><Relationship Id="rId5525" Type="http://schemas.openxmlformats.org/officeDocument/2006/relationships/hyperlink" Target="https://marketplace.daloopa.com/text-fundamental?id=1033607&amp;value=31131&amp;id=1033569&amp;value=38050&amp;id=1033531&amp;value=58792&amp;id=1033465&amp;value=69134&amp;id=2750758&amp;value=85762&amp;id=14824961&amp;value=123004&amp;id=46749845&amp;value=137476&amp;id=67087853&amp;value=124250&amp;" TargetMode="External"/><Relationship Id="rId14068" Type="http://schemas.openxmlformats.org/officeDocument/2006/relationships/hyperlink" Target="https://www.daloopa.com/src/19604989" TargetMode="External"/><Relationship Id="rId15119" Type="http://schemas.openxmlformats.org/officeDocument/2006/relationships/hyperlink" Target="https://www.daloopa.com/src/38422852" TargetMode="External"/><Relationship Id="rId3076" Type="http://schemas.openxmlformats.org/officeDocument/2006/relationships/hyperlink" Target="https://www.daloopa.com/src/767992" TargetMode="External"/><Relationship Id="rId4127" Type="http://schemas.openxmlformats.org/officeDocument/2006/relationships/hyperlink" Target="https://www.daloopa.com/src/762565" TargetMode="External"/><Relationship Id="rId7697" Type="http://schemas.openxmlformats.org/officeDocument/2006/relationships/hyperlink" Target="https://www.daloopa.com/src/2623292" TargetMode="External"/><Relationship Id="rId18689" Type="http://schemas.openxmlformats.org/officeDocument/2006/relationships/hyperlink" Target="https://www.daloopa.com/src/125247757" TargetMode="External"/><Relationship Id="rId6299" Type="http://schemas.openxmlformats.org/officeDocument/2006/relationships/hyperlink" Target="https://www.daloopa.com/src/801157" TargetMode="External"/><Relationship Id="rId8748" Type="http://schemas.openxmlformats.org/officeDocument/2006/relationships/hyperlink" Target="https://www.daloopa.com/src/754253" TargetMode="External"/><Relationship Id="rId10678" Type="http://schemas.openxmlformats.org/officeDocument/2006/relationships/hyperlink" Target="https://www.daloopa.com/src/38431476" TargetMode="External"/><Relationship Id="rId11729" Type="http://schemas.openxmlformats.org/officeDocument/2006/relationships/hyperlink" Target="https://www.daloopa.com/src/2750831" TargetMode="External"/><Relationship Id="rId15600" Type="http://schemas.openxmlformats.org/officeDocument/2006/relationships/hyperlink" Target="https://www.daloopa.com/src/72285407" TargetMode="External"/><Relationship Id="rId13151" Type="http://schemas.openxmlformats.org/officeDocument/2006/relationships/hyperlink" Target="https://www.daloopa.com/src/38436130" TargetMode="External"/><Relationship Id="rId14202" Type="http://schemas.openxmlformats.org/officeDocument/2006/relationships/hyperlink" Target="https://www.daloopa.com/src/19604993" TargetMode="External"/><Relationship Id="rId17772" Type="http://schemas.openxmlformats.org/officeDocument/2006/relationships/hyperlink" Target="https://www.daloopa.com/src/114153993" TargetMode="External"/><Relationship Id="rId18823" Type="http://schemas.openxmlformats.org/officeDocument/2006/relationships/hyperlink" Target="https://www.daloopa.com/src/125271250" TargetMode="External"/><Relationship Id="rId131" Type="http://schemas.openxmlformats.org/officeDocument/2006/relationships/hyperlink" Target="https://www.daloopa.com/src/802853" TargetMode="External"/><Relationship Id="rId3210" Type="http://schemas.openxmlformats.org/officeDocument/2006/relationships/hyperlink" Target="https://www.daloopa.com/src/67048799" TargetMode="External"/><Relationship Id="rId6780" Type="http://schemas.openxmlformats.org/officeDocument/2006/relationships/hyperlink" Target="https://www.daloopa.com/src/801296" TargetMode="External"/><Relationship Id="rId7831" Type="http://schemas.openxmlformats.org/officeDocument/2006/relationships/hyperlink" Target="https://www.daloopa.com/src/800025" TargetMode="External"/><Relationship Id="rId16374" Type="http://schemas.openxmlformats.org/officeDocument/2006/relationships/hyperlink" Target="https://www.daloopa.com/src/87386712" TargetMode="External"/><Relationship Id="rId17425" Type="http://schemas.openxmlformats.org/officeDocument/2006/relationships/hyperlink" Target="https://www.daloopa.com/src/102621724" TargetMode="External"/><Relationship Id="rId20020" Type="http://schemas.openxmlformats.org/officeDocument/2006/relationships/hyperlink" Target="https://www.daloopa.com/src/155387730" TargetMode="External"/><Relationship Id="rId5382" Type="http://schemas.openxmlformats.org/officeDocument/2006/relationships/hyperlink" Target="https://www.daloopa.com/src/67049292" TargetMode="External"/><Relationship Id="rId6433" Type="http://schemas.openxmlformats.org/officeDocument/2006/relationships/hyperlink" Target="https://www.daloopa.com/src/20995920" TargetMode="External"/><Relationship Id="rId10812" Type="http://schemas.openxmlformats.org/officeDocument/2006/relationships/hyperlink" Target="https://www.daloopa.com/src/7982014" TargetMode="External"/><Relationship Id="rId16027" Type="http://schemas.openxmlformats.org/officeDocument/2006/relationships/hyperlink" Target="https://www.daloopa.com/src/78962700" TargetMode="External"/><Relationship Id="rId19597" Type="http://schemas.openxmlformats.org/officeDocument/2006/relationships/hyperlink" Target="https://www.daloopa.com/src/145409631" TargetMode="External"/><Relationship Id="rId1992" Type="http://schemas.openxmlformats.org/officeDocument/2006/relationships/hyperlink" Target="https://www.daloopa.com/src/38384897" TargetMode="External"/><Relationship Id="rId5035" Type="http://schemas.openxmlformats.org/officeDocument/2006/relationships/hyperlink" Target="https://www.daloopa.com/src/815631" TargetMode="External"/><Relationship Id="rId9656" Type="http://schemas.openxmlformats.org/officeDocument/2006/relationships/hyperlink" Target="https://www.daloopa.com/src/46664755" TargetMode="External"/><Relationship Id="rId12984" Type="http://schemas.openxmlformats.org/officeDocument/2006/relationships/hyperlink" Target="https://www.daloopa.com/src/38442078" TargetMode="External"/><Relationship Id="rId18199" Type="http://schemas.openxmlformats.org/officeDocument/2006/relationships/hyperlink" Target="https://www.daloopa.com/src/87393595" TargetMode="External"/><Relationship Id="rId1645" Type="http://schemas.openxmlformats.org/officeDocument/2006/relationships/hyperlink" Target="https://www.daloopa.com/src/795247" TargetMode="External"/><Relationship Id="rId8258" Type="http://schemas.openxmlformats.org/officeDocument/2006/relationships/hyperlink" Target="https://www.daloopa.com/src/800481" TargetMode="External"/><Relationship Id="rId9309" Type="http://schemas.openxmlformats.org/officeDocument/2006/relationships/hyperlink" Target="https://www.daloopa.com/src/751671" TargetMode="External"/><Relationship Id="rId10188" Type="http://schemas.openxmlformats.org/officeDocument/2006/relationships/hyperlink" Target="https://www.daloopa.com/src/748885" TargetMode="External"/><Relationship Id="rId11239" Type="http://schemas.openxmlformats.org/officeDocument/2006/relationships/hyperlink" Target="https://www.daloopa.com/src/814991" TargetMode="External"/><Relationship Id="rId11586" Type="http://schemas.openxmlformats.org/officeDocument/2006/relationships/hyperlink" Target="https://www.daloopa.com/src/815018" TargetMode="External"/><Relationship Id="rId12637" Type="http://schemas.openxmlformats.org/officeDocument/2006/relationships/hyperlink" Target="https://www.daloopa.com/src/19765754" TargetMode="External"/><Relationship Id="rId15110" Type="http://schemas.openxmlformats.org/officeDocument/2006/relationships/hyperlink" Target="https://www.daloopa.com/src/38422956" TargetMode="External"/><Relationship Id="rId18680" Type="http://schemas.openxmlformats.org/officeDocument/2006/relationships/hyperlink" Target="https://www.daloopa.com/src/125279345" TargetMode="External"/><Relationship Id="rId19731" Type="http://schemas.openxmlformats.org/officeDocument/2006/relationships/hyperlink" Target="https://www.daloopa.com/src/155380660" TargetMode="External"/><Relationship Id="rId4868" Type="http://schemas.openxmlformats.org/officeDocument/2006/relationships/hyperlink" Target="https://www.daloopa.com/src/815586" TargetMode="External"/><Relationship Id="rId5919" Type="http://schemas.openxmlformats.org/officeDocument/2006/relationships/hyperlink" Target="https://www.daloopa.com/src/63129644" TargetMode="External"/><Relationship Id="rId6290" Type="http://schemas.openxmlformats.org/officeDocument/2006/relationships/hyperlink" Target="https://www.daloopa.com/src/38155770" TargetMode="External"/><Relationship Id="rId11720" Type="http://schemas.openxmlformats.org/officeDocument/2006/relationships/hyperlink" Target="https://www.daloopa.com/src/67088480" TargetMode="External"/><Relationship Id="rId17282" Type="http://schemas.openxmlformats.org/officeDocument/2006/relationships/hyperlink" Target="https://www.daloopa.com/src/102525787" TargetMode="External"/><Relationship Id="rId18333" Type="http://schemas.openxmlformats.org/officeDocument/2006/relationships/hyperlink" Target="https://www.daloopa.com/src/87393453" TargetMode="External"/><Relationship Id="rId7341" Type="http://schemas.openxmlformats.org/officeDocument/2006/relationships/hyperlink" Target="https://www.daloopa.com/src/19667165" TargetMode="External"/><Relationship Id="rId10322" Type="http://schemas.openxmlformats.org/officeDocument/2006/relationships/hyperlink" Target="https://www.daloopa.com/src/38432111" TargetMode="External"/><Relationship Id="rId13892" Type="http://schemas.openxmlformats.org/officeDocument/2006/relationships/hyperlink" Target="https://www.daloopa.com/src/67093594" TargetMode="External"/><Relationship Id="rId14943" Type="http://schemas.openxmlformats.org/officeDocument/2006/relationships/hyperlink" Target="https://www.daloopa.com/src/38422808" TargetMode="External"/><Relationship Id="rId3951" Type="http://schemas.openxmlformats.org/officeDocument/2006/relationships/hyperlink" Target="https://www.daloopa.com/src/768073" TargetMode="External"/><Relationship Id="rId12494" Type="http://schemas.openxmlformats.org/officeDocument/2006/relationships/hyperlink" Target="https://marketplace.daloopa.com/text-fundamental?id=19689119&amp;value=1076&amp;id=19688166&amp;value=1684&amp;id=46750810&amp;value=2284&amp;id=67089471&amp;value=-4511&amp;" TargetMode="External"/><Relationship Id="rId13545" Type="http://schemas.openxmlformats.org/officeDocument/2006/relationships/hyperlink" Target="https://www.daloopa.com/src/65312990" TargetMode="External"/><Relationship Id="rId872" Type="http://schemas.openxmlformats.org/officeDocument/2006/relationships/hyperlink" Target="https://www.daloopa.com/src/18438333" TargetMode="External"/><Relationship Id="rId2553" Type="http://schemas.openxmlformats.org/officeDocument/2006/relationships/hyperlink" Target="https://www.daloopa.com/src/20177065" TargetMode="External"/><Relationship Id="rId3604" Type="http://schemas.openxmlformats.org/officeDocument/2006/relationships/hyperlink" Target="https://www.daloopa.com/src/768198" TargetMode="External"/><Relationship Id="rId9166" Type="http://schemas.openxmlformats.org/officeDocument/2006/relationships/hyperlink" Target="https://www.daloopa.com/src/748364" TargetMode="External"/><Relationship Id="rId11096" Type="http://schemas.openxmlformats.org/officeDocument/2006/relationships/hyperlink" Target="https://www.daloopa.com/src/749714" TargetMode="External"/><Relationship Id="rId12147" Type="http://schemas.openxmlformats.org/officeDocument/2006/relationships/hyperlink" Target="https://www.daloopa.com/src/19676686" TargetMode="External"/><Relationship Id="rId525" Type="http://schemas.openxmlformats.org/officeDocument/2006/relationships/hyperlink" Target="https://www.daloopa.com/src/58838236" TargetMode="External"/><Relationship Id="rId1155" Type="http://schemas.openxmlformats.org/officeDocument/2006/relationships/hyperlink" Target="https://www.daloopa.com/src/18435431" TargetMode="External"/><Relationship Id="rId2206" Type="http://schemas.openxmlformats.org/officeDocument/2006/relationships/hyperlink" Target="https://www.daloopa.com/src/66097460" TargetMode="External"/><Relationship Id="rId5776" Type="http://schemas.openxmlformats.org/officeDocument/2006/relationships/hyperlink" Target="https://www.daloopa.com/document/23463551" TargetMode="External"/><Relationship Id="rId16768" Type="http://schemas.openxmlformats.org/officeDocument/2006/relationships/hyperlink" Target="https://www.daloopa.com/src/87388490" TargetMode="External"/><Relationship Id="rId17819" Type="http://schemas.openxmlformats.org/officeDocument/2006/relationships/hyperlink" Target="https://www.daloopa.com/src/114285151" TargetMode="External"/><Relationship Id="rId18190" Type="http://schemas.openxmlformats.org/officeDocument/2006/relationships/hyperlink" Target="https://www.daloopa.com/src/87393533" TargetMode="External"/><Relationship Id="rId19241" Type="http://schemas.openxmlformats.org/officeDocument/2006/relationships/hyperlink" Target="https://www.daloopa.com/src/136843114" TargetMode="External"/><Relationship Id="rId4378" Type="http://schemas.openxmlformats.org/officeDocument/2006/relationships/hyperlink" Target="https://www.daloopa.com/src/10334426" TargetMode="External"/><Relationship Id="rId5429" Type="http://schemas.openxmlformats.org/officeDocument/2006/relationships/hyperlink" Target="https://www.daloopa.com/src/1033252" TargetMode="External"/><Relationship Id="rId6827" Type="http://schemas.openxmlformats.org/officeDocument/2006/relationships/hyperlink" Target="https://www.daloopa.com/src/801307" TargetMode="External"/><Relationship Id="rId9300" Type="http://schemas.openxmlformats.org/officeDocument/2006/relationships/hyperlink" Target="https://www.daloopa.com/src/790264" TargetMode="External"/><Relationship Id="rId8999" Type="http://schemas.openxmlformats.org/officeDocument/2006/relationships/hyperlink" Target="https://www.daloopa.com/src/14719097" TargetMode="External"/><Relationship Id="rId11230" Type="http://schemas.openxmlformats.org/officeDocument/2006/relationships/hyperlink" Target="https://www.daloopa.com/src/815116" TargetMode="External"/><Relationship Id="rId15851" Type="http://schemas.openxmlformats.org/officeDocument/2006/relationships/hyperlink" Target="https://www.daloopa.com/src/78898761" TargetMode="External"/><Relationship Id="rId16902" Type="http://schemas.openxmlformats.org/officeDocument/2006/relationships/hyperlink" Target="https://www.daloopa.com/src/95055267" TargetMode="External"/><Relationship Id="rId5910" Type="http://schemas.openxmlformats.org/officeDocument/2006/relationships/hyperlink" Target="https://www.daloopa.com/src/7982461" TargetMode="External"/><Relationship Id="rId14453" Type="http://schemas.openxmlformats.org/officeDocument/2006/relationships/hyperlink" Target="https://www.daloopa.com/src/19628171" TargetMode="External"/><Relationship Id="rId15504" Type="http://schemas.openxmlformats.org/officeDocument/2006/relationships/hyperlink" Target="https://www.daloopa.com/src/72218593" TargetMode="External"/><Relationship Id="rId3461" Type="http://schemas.openxmlformats.org/officeDocument/2006/relationships/hyperlink" Target="https://www.daloopa.com/src/761566" TargetMode="External"/><Relationship Id="rId4512" Type="http://schemas.openxmlformats.org/officeDocument/2006/relationships/hyperlink" Target="https://www.daloopa.com/src/763938" TargetMode="External"/><Relationship Id="rId13055" Type="http://schemas.openxmlformats.org/officeDocument/2006/relationships/hyperlink" Target="https://www.daloopa.com/src/38442221" TargetMode="External"/><Relationship Id="rId14106" Type="http://schemas.openxmlformats.org/officeDocument/2006/relationships/hyperlink" Target="https://www.daloopa.com/src/19604834" TargetMode="External"/><Relationship Id="rId17676" Type="http://schemas.openxmlformats.org/officeDocument/2006/relationships/hyperlink" Target="https://www.daloopa.com/src/107916715" TargetMode="External"/><Relationship Id="rId18727" Type="http://schemas.openxmlformats.org/officeDocument/2006/relationships/hyperlink" Target="https://www.daloopa.com/src/125248965" TargetMode="External"/><Relationship Id="rId382" Type="http://schemas.openxmlformats.org/officeDocument/2006/relationships/hyperlink" Target="https://www.daloopa.com/src/803220" TargetMode="External"/><Relationship Id="rId2063" Type="http://schemas.openxmlformats.org/officeDocument/2006/relationships/hyperlink" Target="https://www.daloopa.com/src/66096827" TargetMode="External"/><Relationship Id="rId3114" Type="http://schemas.openxmlformats.org/officeDocument/2006/relationships/hyperlink" Target="https://www.daloopa.com/document/205034" TargetMode="External"/><Relationship Id="rId6684" Type="http://schemas.openxmlformats.org/officeDocument/2006/relationships/hyperlink" Target="https://www.daloopa.com/src/2623061" TargetMode="External"/><Relationship Id="rId7735" Type="http://schemas.openxmlformats.org/officeDocument/2006/relationships/hyperlink" Target="https://www.daloopa.com/src/799842" TargetMode="External"/><Relationship Id="rId16278" Type="http://schemas.openxmlformats.org/officeDocument/2006/relationships/hyperlink" Target="https://www.daloopa.com/src/82365104" TargetMode="External"/><Relationship Id="rId17329" Type="http://schemas.openxmlformats.org/officeDocument/2006/relationships/hyperlink" Target="https://www.daloopa.com/src/102518291" TargetMode="External"/><Relationship Id="rId5286" Type="http://schemas.openxmlformats.org/officeDocument/2006/relationships/hyperlink" Target="https://www.daloopa.com/src/45569760" TargetMode="External"/><Relationship Id="rId6337" Type="http://schemas.openxmlformats.org/officeDocument/2006/relationships/hyperlink" Target="https://www.daloopa.com/src/38157927" TargetMode="External"/><Relationship Id="rId10716" Type="http://schemas.openxmlformats.org/officeDocument/2006/relationships/hyperlink" Target="https://www.daloopa.com/src/38433540" TargetMode="External"/><Relationship Id="rId12888" Type="http://schemas.openxmlformats.org/officeDocument/2006/relationships/hyperlink" Target="https://marketplace.daloopa.com/text-fundamental?id=38439219&amp;value=1143&amp;id=46751635&amp;value=1147&amp;id=67090296&amp;value=1147&amp;" TargetMode="External"/><Relationship Id="rId13939" Type="http://schemas.openxmlformats.org/officeDocument/2006/relationships/hyperlink" Target="https://www.daloopa.com/document/23465099" TargetMode="External"/><Relationship Id="rId17810" Type="http://schemas.openxmlformats.org/officeDocument/2006/relationships/hyperlink" Target="https://www.daloopa.com/src/114156280" TargetMode="External"/><Relationship Id="rId1896" Type="http://schemas.openxmlformats.org/officeDocument/2006/relationships/hyperlink" Target="https://www.daloopa.com/src/67047833" TargetMode="External"/><Relationship Id="rId2947" Type="http://schemas.openxmlformats.org/officeDocument/2006/relationships/hyperlink" Target="https://www.daloopa.com/src/765644" TargetMode="External"/><Relationship Id="rId15361" Type="http://schemas.openxmlformats.org/officeDocument/2006/relationships/hyperlink" Target="https://www.daloopa.com/src/38433556" TargetMode="External"/><Relationship Id="rId16412" Type="http://schemas.openxmlformats.org/officeDocument/2006/relationships/hyperlink" Target="https://www.daloopa.com/src/87386628" TargetMode="External"/><Relationship Id="rId19982" Type="http://schemas.openxmlformats.org/officeDocument/2006/relationships/hyperlink" Target="https://www.daloopa.com/src/155380922" TargetMode="External"/><Relationship Id="rId919" Type="http://schemas.openxmlformats.org/officeDocument/2006/relationships/hyperlink" Target="https://www.daloopa.com/src/45569604" TargetMode="External"/><Relationship Id="rId1549" Type="http://schemas.openxmlformats.org/officeDocument/2006/relationships/hyperlink" Target="https://www.daloopa.com/src/764010" TargetMode="External"/><Relationship Id="rId4022" Type="http://schemas.openxmlformats.org/officeDocument/2006/relationships/hyperlink" Target="https://marketplace.daloopa.com/text-fundamental?id=810788&amp;value=0.3&amp;id=810785&amp;value=-0.4&amp;id=810780&amp;value=-1.1&amp;" TargetMode="External"/><Relationship Id="rId5420" Type="http://schemas.openxmlformats.org/officeDocument/2006/relationships/hyperlink" Target="https://www.daloopa.com/src/46662286" TargetMode="External"/><Relationship Id="rId8990" Type="http://schemas.openxmlformats.org/officeDocument/2006/relationships/hyperlink" Target="https://www.daloopa.com/src/749075" TargetMode="External"/><Relationship Id="rId11971" Type="http://schemas.openxmlformats.org/officeDocument/2006/relationships/hyperlink" Target="https://marketplace.daloopa.com/text-fundamental?id=19673709&amp;value=17000&amp;id=19673538&amp;value=16000&amp;id=19673384&amp;value=16000&amp;id=21047388&amp;value=16000&amp;id=32487997&amp;value=16000&amp;id=38461947&amp;value=16000&amp;id=46750752&amp;value=16000&amp;id=53700582&amp;value=16000&amp;id=58884921&amp;value=16000&amp;id=63184426&amp;value=16000&amp;id=67089420&amp;value=16000&amp;" TargetMode="External"/><Relationship Id="rId15014" Type="http://schemas.openxmlformats.org/officeDocument/2006/relationships/hyperlink" Target="https://www.daloopa.com/src/38428489" TargetMode="External"/><Relationship Id="rId18584" Type="http://schemas.openxmlformats.org/officeDocument/2006/relationships/hyperlink" Target="https://www.daloopa.com/src/114296732" TargetMode="External"/><Relationship Id="rId19635" Type="http://schemas.openxmlformats.org/officeDocument/2006/relationships/hyperlink" Target="https://www.daloopa.com/src/155391364" TargetMode="External"/><Relationship Id="rId7592" Type="http://schemas.openxmlformats.org/officeDocument/2006/relationships/hyperlink" Target="https://www.daloopa.com/src/753047" TargetMode="External"/><Relationship Id="rId8643" Type="http://schemas.openxmlformats.org/officeDocument/2006/relationships/hyperlink" Target="https://www.daloopa.com/src/765252" TargetMode="External"/><Relationship Id="rId10573" Type="http://schemas.openxmlformats.org/officeDocument/2006/relationships/hyperlink" Target="https://www.daloopa.com/src/38432991" TargetMode="External"/><Relationship Id="rId11624" Type="http://schemas.openxmlformats.org/officeDocument/2006/relationships/hyperlink" Target="https://www.daloopa.com/src/815120" TargetMode="External"/><Relationship Id="rId17186" Type="http://schemas.openxmlformats.org/officeDocument/2006/relationships/hyperlink" Target="https://www.daloopa.com/src/102516984" TargetMode="External"/><Relationship Id="rId18237" Type="http://schemas.openxmlformats.org/officeDocument/2006/relationships/hyperlink" Target="https://www.daloopa.com/src/87511934" TargetMode="External"/><Relationship Id="rId6194" Type="http://schemas.openxmlformats.org/officeDocument/2006/relationships/hyperlink" Target="https://www.daloopa.com/src/801174" TargetMode="External"/><Relationship Id="rId7245" Type="http://schemas.openxmlformats.org/officeDocument/2006/relationships/hyperlink" Target="https://www.daloopa.com/src/32451757" TargetMode="External"/><Relationship Id="rId10226" Type="http://schemas.openxmlformats.org/officeDocument/2006/relationships/hyperlink" Target="https://www.daloopa.com/src/4797907" TargetMode="External"/><Relationship Id="rId13796" Type="http://schemas.openxmlformats.org/officeDocument/2006/relationships/hyperlink" Target="https://www.daloopa.com/src/65374105" TargetMode="External"/><Relationship Id="rId3855" Type="http://schemas.openxmlformats.org/officeDocument/2006/relationships/hyperlink" Target="https://www.daloopa.com/src/768364" TargetMode="External"/><Relationship Id="rId12398" Type="http://schemas.openxmlformats.org/officeDocument/2006/relationships/hyperlink" Target="https://www.daloopa.com/src/19677594" TargetMode="External"/><Relationship Id="rId13449" Type="http://schemas.openxmlformats.org/officeDocument/2006/relationships/hyperlink" Target="https://marketplace.daloopa.com/text-fundamental?id=65312616&amp;value=6128&amp;id=65312586&amp;value=6364&amp;id=65312486&amp;value=6796&amp;id=65312471&amp;value=7327&amp;id=67090537&amp;value=7393&amp;" TargetMode="External"/><Relationship Id="rId14847" Type="http://schemas.openxmlformats.org/officeDocument/2006/relationships/hyperlink" Target="https://www.daloopa.com/src/38429361" TargetMode="External"/><Relationship Id="rId17320" Type="http://schemas.openxmlformats.org/officeDocument/2006/relationships/hyperlink" Target="https://www.daloopa.com/src/102527600" TargetMode="External"/><Relationship Id="rId776" Type="http://schemas.openxmlformats.org/officeDocument/2006/relationships/hyperlink" Target="https://www.daloopa.com/src/763410" TargetMode="External"/><Relationship Id="rId2457" Type="http://schemas.openxmlformats.org/officeDocument/2006/relationships/hyperlink" Target="https://www.daloopa.com/src/46661626" TargetMode="External"/><Relationship Id="rId3508" Type="http://schemas.openxmlformats.org/officeDocument/2006/relationships/hyperlink" Target="https://www.daloopa.com/src/762883" TargetMode="External"/><Relationship Id="rId4906" Type="http://schemas.openxmlformats.org/officeDocument/2006/relationships/hyperlink" Target="https://www.daloopa.com/src/815643" TargetMode="External"/><Relationship Id="rId429" Type="http://schemas.openxmlformats.org/officeDocument/2006/relationships/hyperlink" Target="https://www.daloopa.com/src/18479497" TargetMode="External"/><Relationship Id="rId1059" Type="http://schemas.openxmlformats.org/officeDocument/2006/relationships/hyperlink" Target="https://www.daloopa.com/src/45569620" TargetMode="External"/><Relationship Id="rId13930" Type="http://schemas.openxmlformats.org/officeDocument/2006/relationships/hyperlink" Target="https://www.daloopa.com/src/67093577" TargetMode="External"/><Relationship Id="rId19492" Type="http://schemas.openxmlformats.org/officeDocument/2006/relationships/hyperlink" Target="https://www.daloopa.com/src/145264469" TargetMode="External"/><Relationship Id="rId8153" Type="http://schemas.openxmlformats.org/officeDocument/2006/relationships/hyperlink" Target="https://www.daloopa.com/src/800177" TargetMode="External"/><Relationship Id="rId9551" Type="http://schemas.openxmlformats.org/officeDocument/2006/relationships/hyperlink" Target="https://www.daloopa.com/src/774084" TargetMode="External"/><Relationship Id="rId11481" Type="http://schemas.openxmlformats.org/officeDocument/2006/relationships/hyperlink" Target="https://www.daloopa.com/src/1266727" TargetMode="External"/><Relationship Id="rId12532" Type="http://schemas.openxmlformats.org/officeDocument/2006/relationships/hyperlink" Target="https://www.daloopa.com/src/19689807" TargetMode="External"/><Relationship Id="rId18094" Type="http://schemas.openxmlformats.org/officeDocument/2006/relationships/hyperlink" Target="https://www.daloopa.com/src/114146090" TargetMode="External"/><Relationship Id="rId19145" Type="http://schemas.openxmlformats.org/officeDocument/2006/relationships/hyperlink" Target="https://www.daloopa.com/src/136857919" TargetMode="External"/><Relationship Id="rId910" Type="http://schemas.openxmlformats.org/officeDocument/2006/relationships/hyperlink" Target="https://www.daloopa.com/src/18436225" TargetMode="External"/><Relationship Id="rId1540" Type="http://schemas.openxmlformats.org/officeDocument/2006/relationships/hyperlink" Target="https://marketplace.daloopa.com/text-fundamental?id=766625&amp;value=1301&amp;id=766445&amp;value=1433&amp;id=766016&amp;value=1564&amp;id=765888&amp;value=1718&amp;id=38170516&amp;value=6017&amp;id=765726&amp;value=1850&amp;id=765490&amp;value=2023&amp;id=764751&amp;value=2210&amp;id=764010&amp;value=2430&amp;id=38170455&amp;value=8513&amp;id=763890&amp;value=2771&amp;id=763496&amp;value=3184&amp;id=763224&amp;value=3413&amp;id=762986&amp;value=3759&amp;id=38170383&amp;value=13128&amp;id=762706&amp;value=4042&amp;id=762526&amp;value=4463&amp;id=762408&amp;value=4602&amp;id=762125&amp;value=5253&amp;id=38170317&amp;value=18359&amp;id=761867&amp;value=5473&amp;id=761333&amp;value=6260&amp;id=1340405&amp;value=6734&amp;id=2623488&amp;value=7358&amp;id=38170267&amp;value=25825&amp;id=4744520&amp;value=7144&amp;id=7982108&amp;value=7451&amp;id=10334241&amp;value=8066&amp;id=14718952&amp;value=9178&amp;id=14718955&amp;value=31839&amp;id=20996131&amp;value=9340&amp;id=32451209&amp;value=10616&amp;id=38384457&amp;value=11227&amp;id=46661601&amp;value=12487&amp;id=46664845&amp;value=43670&amp;id=53638306&amp;value=11923&amp;id=58838019&amp;value=14024&amp;id=63130149&amp;value=15135&amp;id=67048482&amp;value=16173&amp;id=67053339&amp;value=57255&amp;" TargetMode="External"/><Relationship Id="rId9204" Type="http://schemas.openxmlformats.org/officeDocument/2006/relationships/hyperlink" Target="https://www.daloopa.com/src/752082" TargetMode="External"/><Relationship Id="rId10083" Type="http://schemas.openxmlformats.org/officeDocument/2006/relationships/hyperlink" Target="https://www.daloopa.com/src/749117" TargetMode="External"/><Relationship Id="rId11134" Type="http://schemas.openxmlformats.org/officeDocument/2006/relationships/hyperlink" Target="https://www.daloopa.com/src/4744740" TargetMode="External"/><Relationship Id="rId15755" Type="http://schemas.openxmlformats.org/officeDocument/2006/relationships/hyperlink" Target="https://www.daloopa.com/src/78901647" TargetMode="External"/><Relationship Id="rId16806" Type="http://schemas.openxmlformats.org/officeDocument/2006/relationships/hyperlink" Target="https://www.daloopa.com/src/95188468" TargetMode="External"/><Relationship Id="rId4763" Type="http://schemas.openxmlformats.org/officeDocument/2006/relationships/hyperlink" Target="https://www.daloopa.com/src/765967" TargetMode="External"/><Relationship Id="rId5814" Type="http://schemas.openxmlformats.org/officeDocument/2006/relationships/hyperlink" Target="https://www.daloopa.com/src/58837656" TargetMode="External"/><Relationship Id="rId14357" Type="http://schemas.openxmlformats.org/officeDocument/2006/relationships/hyperlink" Target="https://www.daloopa.com/src/19627322" TargetMode="External"/><Relationship Id="rId15408" Type="http://schemas.openxmlformats.org/officeDocument/2006/relationships/hyperlink" Target="https://www.daloopa.com/src/72221489" TargetMode="External"/><Relationship Id="rId3365" Type="http://schemas.openxmlformats.org/officeDocument/2006/relationships/hyperlink" Target="https://marketplace.daloopa.com/text-fundamental?id=774135&amp;value=91300&amp;id=768217&amp;value=97000&amp;id=768083&amp;value=109800&amp;id=767935&amp;value=117300&amp;id=767682&amp;value=124600&amp;id=766974&amp;value=132600&amp;id=767213&amp;value=149500&amp;id=766989&amp;value=154100&amp;id=766667&amp;value=165000&amp;id=766516&amp;value=183100&amp;id=766221&amp;value=222400&amp;id=765956&amp;value=230800&amp;id=765815&amp;value=245200&amp;id=765591&amp;value=268900&amp;id=765071&amp;value=306800&amp;id=764679&amp;value=341400&amp;id=763993&amp;value=351000&amp;id=763838&amp;value=382400&amp;id=763446&amp;value=541900&amp;id=763180&amp;value=566000&amp;id=762961&amp;value=563100&amp;id=762630&amp;value=575700&amp;id=762501&amp;value=613300&amp;id=762358&amp;value=647500&amp;id=762116&amp;value=630600&amp;id=761832&amp;value=653300&amp;id=1340471&amp;value=750000&amp;id=2623651&amp;value=798000&amp;id=4744597&amp;value=840400&amp;id=7982399&amp;value=876800&amp;id=10334544&amp;value=1125300&amp;id=14719011&amp;value=1298000&amp;id=20995420&amp;value=1271000&amp;id=32451374&amp;value=1335000&amp;id=38384796&amp;value=1468000&amp;id=46661975&amp;value=1608000&amp;id=53638514&amp;value=1622000&amp;id=58838252&amp;value=1523000&amp;id=63130819&amp;value=1544000&amp;id=67048798&amp;value=1541000&amp;" TargetMode="External"/><Relationship Id="rId4416" Type="http://schemas.openxmlformats.org/officeDocument/2006/relationships/hyperlink" Target="https://www.daloopa.com/src/810907" TargetMode="External"/><Relationship Id="rId7986" Type="http://schemas.openxmlformats.org/officeDocument/2006/relationships/hyperlink" Target="https://www.daloopa.com/src/751592" TargetMode="External"/><Relationship Id="rId18978" Type="http://schemas.openxmlformats.org/officeDocument/2006/relationships/hyperlink" Target="https://www.daloopa.com/src/136727134" TargetMode="External"/><Relationship Id="rId286" Type="http://schemas.openxmlformats.org/officeDocument/2006/relationships/hyperlink" Target="https://www.daloopa.com/document/204907" TargetMode="External"/><Relationship Id="rId3018" Type="http://schemas.openxmlformats.org/officeDocument/2006/relationships/hyperlink" Target="https://www.daloopa.com/src/766755" TargetMode="External"/><Relationship Id="rId6588" Type="http://schemas.openxmlformats.org/officeDocument/2006/relationships/hyperlink" Target="https://www.daloopa.com/src/20995903" TargetMode="External"/><Relationship Id="rId7639" Type="http://schemas.openxmlformats.org/officeDocument/2006/relationships/hyperlink" Target="https://www.daloopa.com/src/833414" TargetMode="External"/><Relationship Id="rId10967" Type="http://schemas.openxmlformats.org/officeDocument/2006/relationships/hyperlink" Target="https://www.daloopa.com/src/63129314" TargetMode="External"/><Relationship Id="rId9061" Type="http://schemas.openxmlformats.org/officeDocument/2006/relationships/hyperlink" Target="https://www.daloopa.com/src/38162309" TargetMode="External"/><Relationship Id="rId13440" Type="http://schemas.openxmlformats.org/officeDocument/2006/relationships/hyperlink" Target="https://www.daloopa.com/src/65312473" TargetMode="External"/><Relationship Id="rId420" Type="http://schemas.openxmlformats.org/officeDocument/2006/relationships/hyperlink" Target="https://www.daloopa.com/src/18480642" TargetMode="External"/><Relationship Id="rId1050" Type="http://schemas.openxmlformats.org/officeDocument/2006/relationships/hyperlink" Target="https://www.daloopa.com/src/18435429" TargetMode="External"/><Relationship Id="rId2101" Type="http://schemas.openxmlformats.org/officeDocument/2006/relationships/hyperlink" Target="https://www.daloopa.com/src/66096638" TargetMode="External"/><Relationship Id="rId12042" Type="http://schemas.openxmlformats.org/officeDocument/2006/relationships/hyperlink" Target="https://www.daloopa.com/src/19677769" TargetMode="External"/><Relationship Id="rId16663" Type="http://schemas.openxmlformats.org/officeDocument/2006/relationships/hyperlink" Target="https://www.daloopa.com/src/87385966" TargetMode="External"/><Relationship Id="rId17714" Type="http://schemas.openxmlformats.org/officeDocument/2006/relationships/hyperlink" Target="https://www.daloopa.com/src/107918198" TargetMode="External"/><Relationship Id="rId5671" Type="http://schemas.openxmlformats.org/officeDocument/2006/relationships/hyperlink" Target="https://marketplace.daloopa.com/text-fundamental?id=1033773&amp;value=597&amp;id=1033770&amp;value=915&amp;id=1033766&amp;value=822&amp;id=1033728&amp;value=930&amp;id=1033716&amp;value=1278&amp;id=1033712&amp;value=1628&amp;id=2750803&amp;value=1886&amp;id=14825359&amp;value=2215&amp;id=46750020&amp;value=3022&amp;id=67088038&amp;value=3483&amp;" TargetMode="External"/><Relationship Id="rId6722" Type="http://schemas.openxmlformats.org/officeDocument/2006/relationships/hyperlink" Target="https://www.daloopa.com/src/800958" TargetMode="External"/><Relationship Id="rId15265" Type="http://schemas.openxmlformats.org/officeDocument/2006/relationships/hyperlink" Target="https://www.daloopa.com/src/38974310" TargetMode="External"/><Relationship Id="rId16316" Type="http://schemas.openxmlformats.org/officeDocument/2006/relationships/hyperlink" Target="https://www.daloopa.com/src/82364428" TargetMode="External"/><Relationship Id="rId19886" Type="http://schemas.openxmlformats.org/officeDocument/2006/relationships/hyperlink" Target="https://www.daloopa.com/src/155391902" TargetMode="External"/><Relationship Id="rId4273" Type="http://schemas.openxmlformats.org/officeDocument/2006/relationships/hyperlink" Target="https://www.daloopa.com/src/46662000" TargetMode="External"/><Relationship Id="rId5324" Type="http://schemas.openxmlformats.org/officeDocument/2006/relationships/hyperlink" Target="https://www.daloopa.com/src/32451668" TargetMode="External"/><Relationship Id="rId8894" Type="http://schemas.openxmlformats.org/officeDocument/2006/relationships/hyperlink" Target="https://www.daloopa.com/src/38162178" TargetMode="External"/><Relationship Id="rId9945" Type="http://schemas.openxmlformats.org/officeDocument/2006/relationships/hyperlink" Target="https://www.daloopa.com/src/748271" TargetMode="External"/><Relationship Id="rId18488" Type="http://schemas.openxmlformats.org/officeDocument/2006/relationships/hyperlink" Target="https://www.daloopa.com/src/114146638" TargetMode="External"/><Relationship Id="rId19539" Type="http://schemas.openxmlformats.org/officeDocument/2006/relationships/hyperlink" Target="https://www.daloopa.com/src/145409661" TargetMode="External"/><Relationship Id="rId1934" Type="http://schemas.openxmlformats.org/officeDocument/2006/relationships/hyperlink" Target="https://www.daloopa.com/src/794880" TargetMode="External"/><Relationship Id="rId7496" Type="http://schemas.openxmlformats.org/officeDocument/2006/relationships/hyperlink" Target="https://www.daloopa.com/src/749564" TargetMode="External"/><Relationship Id="rId8547" Type="http://schemas.openxmlformats.org/officeDocument/2006/relationships/hyperlink" Target="https://www.daloopa.com/src/10333939" TargetMode="External"/><Relationship Id="rId10477" Type="http://schemas.openxmlformats.org/officeDocument/2006/relationships/hyperlink" Target="https://www.daloopa.com/src/38432615" TargetMode="External"/><Relationship Id="rId11528" Type="http://schemas.openxmlformats.org/officeDocument/2006/relationships/hyperlink" Target="https://www.daloopa.com/src/14719046" TargetMode="External"/><Relationship Id="rId11875" Type="http://schemas.openxmlformats.org/officeDocument/2006/relationships/hyperlink" Target="https://www.daloopa.com/src/46752110" TargetMode="External"/><Relationship Id="rId12926" Type="http://schemas.openxmlformats.org/officeDocument/2006/relationships/hyperlink" Target="https://www.daloopa.com/src/38440196" TargetMode="External"/><Relationship Id="rId6098" Type="http://schemas.openxmlformats.org/officeDocument/2006/relationships/hyperlink" Target="https://www.daloopa.com/src/801022" TargetMode="External"/><Relationship Id="rId7149" Type="http://schemas.openxmlformats.org/officeDocument/2006/relationships/hyperlink" Target="https://www.daloopa.com/src/65388769" TargetMode="External"/><Relationship Id="rId14001" Type="http://schemas.openxmlformats.org/officeDocument/2006/relationships/hyperlink" Target="https://www.daloopa.com/src/58838575" TargetMode="External"/><Relationship Id="rId17571" Type="http://schemas.openxmlformats.org/officeDocument/2006/relationships/hyperlink" Target="https://www.daloopa.com/src/107874764" TargetMode="External"/><Relationship Id="rId18622" Type="http://schemas.openxmlformats.org/officeDocument/2006/relationships/hyperlink" Target="https://www.daloopa.com/src/67088038" TargetMode="External"/><Relationship Id="rId3759" Type="http://schemas.openxmlformats.org/officeDocument/2006/relationships/hyperlink" Target="https://www.daloopa.com/document/23463551" TargetMode="External"/><Relationship Id="rId5181" Type="http://schemas.openxmlformats.org/officeDocument/2006/relationships/hyperlink" Target="https://www.daloopa.com/src/1340499" TargetMode="External"/><Relationship Id="rId6232" Type="http://schemas.openxmlformats.org/officeDocument/2006/relationships/hyperlink" Target="https://www.daloopa.com/src/67045706" TargetMode="External"/><Relationship Id="rId7630" Type="http://schemas.openxmlformats.org/officeDocument/2006/relationships/hyperlink" Target="https://www.daloopa.com/src/748743" TargetMode="External"/><Relationship Id="rId10611" Type="http://schemas.openxmlformats.org/officeDocument/2006/relationships/hyperlink" Target="https://www.daloopa.com/src/38434544" TargetMode="External"/><Relationship Id="rId16173" Type="http://schemas.openxmlformats.org/officeDocument/2006/relationships/hyperlink" Target="https://www.daloopa.com/src/82319393" TargetMode="External"/><Relationship Id="rId17224" Type="http://schemas.openxmlformats.org/officeDocument/2006/relationships/hyperlink" Target="https://www.daloopa.com/src/102523361" TargetMode="External"/><Relationship Id="rId12783" Type="http://schemas.openxmlformats.org/officeDocument/2006/relationships/hyperlink" Target="https://www.daloopa.com/src/38440446" TargetMode="External"/><Relationship Id="rId13834" Type="http://schemas.openxmlformats.org/officeDocument/2006/relationships/hyperlink" Target="https://www.daloopa.com/src/65315366" TargetMode="External"/><Relationship Id="rId19396" Type="http://schemas.openxmlformats.org/officeDocument/2006/relationships/hyperlink" Target="https://www.daloopa.com/src/145272501" TargetMode="External"/><Relationship Id="rId1791" Type="http://schemas.openxmlformats.org/officeDocument/2006/relationships/hyperlink" Target="https://www.daloopa.com/src/795271" TargetMode="External"/><Relationship Id="rId2842" Type="http://schemas.openxmlformats.org/officeDocument/2006/relationships/hyperlink" Target="https://www.daloopa.com/src/768253" TargetMode="External"/><Relationship Id="rId9455" Type="http://schemas.openxmlformats.org/officeDocument/2006/relationships/hyperlink" Target="https://www.daloopa.com/src/14719117" TargetMode="External"/><Relationship Id="rId11385" Type="http://schemas.openxmlformats.org/officeDocument/2006/relationships/hyperlink" Target="https://www.daloopa.com/src/815051" TargetMode="External"/><Relationship Id="rId12436" Type="http://schemas.openxmlformats.org/officeDocument/2006/relationships/hyperlink" Target="https://www.daloopa.com/src/19678756" TargetMode="External"/><Relationship Id="rId19049" Type="http://schemas.openxmlformats.org/officeDocument/2006/relationships/hyperlink" Target="https://www.daloopa.com/src/136727496" TargetMode="External"/><Relationship Id="rId814" Type="http://schemas.openxmlformats.org/officeDocument/2006/relationships/hyperlink" Target="https://www.daloopa.com/src/763142" TargetMode="External"/><Relationship Id="rId1444" Type="http://schemas.openxmlformats.org/officeDocument/2006/relationships/hyperlink" Target="https://www.daloopa.com/src/764729" TargetMode="External"/><Relationship Id="rId8057" Type="http://schemas.openxmlformats.org/officeDocument/2006/relationships/hyperlink" Target="https://www.daloopa.com/src/20995117" TargetMode="External"/><Relationship Id="rId9108" Type="http://schemas.openxmlformats.org/officeDocument/2006/relationships/hyperlink" Target="https://www.daloopa.com/src/749861" TargetMode="External"/><Relationship Id="rId11038" Type="http://schemas.openxmlformats.org/officeDocument/2006/relationships/hyperlink" Target="https://www.daloopa.com/document/22825769" TargetMode="External"/><Relationship Id="rId15659" Type="http://schemas.openxmlformats.org/officeDocument/2006/relationships/hyperlink" Target="https://www.daloopa.com/src/72286625" TargetMode="External"/><Relationship Id="rId19530" Type="http://schemas.openxmlformats.org/officeDocument/2006/relationships/hyperlink" Target="https://www.daloopa.com/src/145409512" TargetMode="External"/><Relationship Id="rId4667" Type="http://schemas.openxmlformats.org/officeDocument/2006/relationships/hyperlink" Target="https://www.daloopa.com/src/766228" TargetMode="External"/><Relationship Id="rId5718" Type="http://schemas.openxmlformats.org/officeDocument/2006/relationships/hyperlink" Target="https://www.daloopa.com/document/23465099" TargetMode="External"/><Relationship Id="rId17081" Type="http://schemas.openxmlformats.org/officeDocument/2006/relationships/hyperlink" Target="https://www.daloopa.com/src/95235277" TargetMode="External"/><Relationship Id="rId18132" Type="http://schemas.openxmlformats.org/officeDocument/2006/relationships/hyperlink" Target="https://www.daloopa.com/src/114285676" TargetMode="External"/><Relationship Id="rId3269" Type="http://schemas.openxmlformats.org/officeDocument/2006/relationships/hyperlink" Target="https://www.daloopa.com/src/765811" TargetMode="External"/><Relationship Id="rId7140" Type="http://schemas.openxmlformats.org/officeDocument/2006/relationships/hyperlink" Target="https://www.daloopa.com/src/20995609" TargetMode="External"/><Relationship Id="rId10121" Type="http://schemas.openxmlformats.org/officeDocument/2006/relationships/hyperlink" Target="https://www.daloopa.com/src/752986" TargetMode="External"/><Relationship Id="rId13691" Type="http://schemas.openxmlformats.org/officeDocument/2006/relationships/hyperlink" Target="https://www.daloopa.com/src/65313265" TargetMode="External"/><Relationship Id="rId14742" Type="http://schemas.openxmlformats.org/officeDocument/2006/relationships/hyperlink" Target="https://www.daloopa.com/src/63184497" TargetMode="External"/><Relationship Id="rId3750" Type="http://schemas.openxmlformats.org/officeDocument/2006/relationships/hyperlink" Target="https://www.daloopa.com/src/20995301" TargetMode="External"/><Relationship Id="rId4801" Type="http://schemas.openxmlformats.org/officeDocument/2006/relationships/hyperlink" Target="https://www.daloopa.com/src/14719055" TargetMode="External"/><Relationship Id="rId12293" Type="http://schemas.openxmlformats.org/officeDocument/2006/relationships/hyperlink" Target="https://www.daloopa.com/src/53700577" TargetMode="External"/><Relationship Id="rId13344" Type="http://schemas.openxmlformats.org/officeDocument/2006/relationships/hyperlink" Target="https://www.daloopa.com/src/45569880" TargetMode="External"/><Relationship Id="rId17965" Type="http://schemas.openxmlformats.org/officeDocument/2006/relationships/hyperlink" Target="https://www.daloopa.com/src/114162336" TargetMode="External"/><Relationship Id="rId671" Type="http://schemas.openxmlformats.org/officeDocument/2006/relationships/hyperlink" Target="https://www.daloopa.com/src/762282" TargetMode="External"/><Relationship Id="rId2352" Type="http://schemas.openxmlformats.org/officeDocument/2006/relationships/hyperlink" Target="https://www.daloopa.com/src/761927" TargetMode="External"/><Relationship Id="rId3403" Type="http://schemas.openxmlformats.org/officeDocument/2006/relationships/hyperlink" Target="https://www.daloopa.com/src/53638514" TargetMode="External"/><Relationship Id="rId6973" Type="http://schemas.openxmlformats.org/officeDocument/2006/relationships/hyperlink" Target="https://www.daloopa.com/src/1096647" TargetMode="External"/><Relationship Id="rId16567" Type="http://schemas.openxmlformats.org/officeDocument/2006/relationships/hyperlink" Target="https://www.daloopa.com/src/87385615" TargetMode="External"/><Relationship Id="rId17618" Type="http://schemas.openxmlformats.org/officeDocument/2006/relationships/hyperlink" Target="https://www.daloopa.com/src/107874957" TargetMode="External"/><Relationship Id="rId324" Type="http://schemas.openxmlformats.org/officeDocument/2006/relationships/hyperlink" Target="https://www.daloopa.com/src/38385185" TargetMode="External"/><Relationship Id="rId2005" Type="http://schemas.openxmlformats.org/officeDocument/2006/relationships/hyperlink" Target="https://www.daloopa.com/src/14719032" TargetMode="External"/><Relationship Id="rId5575" Type="http://schemas.openxmlformats.org/officeDocument/2006/relationships/hyperlink" Target="https://www.daloopa.com/src/1033666" TargetMode="External"/><Relationship Id="rId6626" Type="http://schemas.openxmlformats.org/officeDocument/2006/relationships/hyperlink" Target="https://www.daloopa.com/src/800862" TargetMode="External"/><Relationship Id="rId15169" Type="http://schemas.openxmlformats.org/officeDocument/2006/relationships/hyperlink" Target="https://www.daloopa.com/src/38430591" TargetMode="External"/><Relationship Id="rId19040" Type="http://schemas.openxmlformats.org/officeDocument/2006/relationships/hyperlink" Target="https://www.daloopa.com/src/136730228" TargetMode="External"/><Relationship Id="rId4177" Type="http://schemas.openxmlformats.org/officeDocument/2006/relationships/hyperlink" Target="https://www.daloopa.com/src/20995429" TargetMode="External"/><Relationship Id="rId5228" Type="http://schemas.openxmlformats.org/officeDocument/2006/relationships/hyperlink" Target="https://www.daloopa.com/src/14719061" TargetMode="External"/><Relationship Id="rId8798" Type="http://schemas.openxmlformats.org/officeDocument/2006/relationships/hyperlink" Target="https://marketplace.daloopa.com/text-fundamental?id=754254&amp;value=700&amp;id=754184&amp;value=756&amp;id=774093&amp;value=834&amp;id=753805&amp;value=963&amp;id=38162534&amp;value=3253&amp;id=790254&amp;value=1010&amp;id=753515&amp;value=1109&amp;id=753371&amp;value=1247&amp;id=753080&amp;value=1379&amp;id=38162322&amp;value=4746&amp;id=752923&amp;value=1426&amp;id=752744&amp;value=1504&amp;id=752554&amp;value=1599&amp;id=752415&amp;value=1752&amp;id=38162175&amp;value=6281&amp;id=752073&amp;value=1827&amp;id=751661&amp;value=1909&amp;id=751378&amp;value=2084&amp;id=750761&amp;value=2297&amp;id=38161963&amp;value=8116&amp;id=750508&amp;value=2435&amp;id=750412&amp;value=2633&amp;id=750205&amp;value=2912&amp;id=749856&amp;value=3498&amp;id=38161825&amp;value=11478&amp;id=749636&amp;value=3671&amp;id=749346&amp;value=3630&amp;id=749072&amp;value=3778&amp;id=748811&amp;value=4262&amp;id=38161716&amp;value=15341&amp;id=748590&amp;value=4854&amp;id=748358&amp;value=5202&amp;id=1340357&amp;value=5563&amp;id=2623419&amp;value=6170&amp;id=38161520&amp;value=21789&amp;id=4744465&amp;value=5362&amp;id=7981978&amp;value=5748&amp;id=10333656&amp;value=6523&amp;id=14719094&amp;value=7618&amp;id=14719106&amp;value=25251&amp;id=20995923&amp;value=7508&amp;id=32452182&amp;value=8038&amp;id=38383830&amp;value=8948&amp;id=46661047&amp;value=9802&amp;id=46664741&amp;value=34296&amp;id=53637994&amp;value=8978&amp;id=58837777&amp;value=9594&amp;id=63129121&amp;value=10204&amp;id=67046837&amp;value=12685&amp;id=67051982&amp;value=41921&amp;" TargetMode="External"/><Relationship Id="rId9849" Type="http://schemas.openxmlformats.org/officeDocument/2006/relationships/hyperlink" Target="https://www.daloopa.com/src/38165690" TargetMode="External"/><Relationship Id="rId11779" Type="http://schemas.openxmlformats.org/officeDocument/2006/relationships/hyperlink" Target="https://www.daloopa.com/src/1020347" TargetMode="External"/><Relationship Id="rId15650" Type="http://schemas.openxmlformats.org/officeDocument/2006/relationships/hyperlink" Target="https://www.daloopa.com/src/72287050" TargetMode="External"/><Relationship Id="rId16701" Type="http://schemas.openxmlformats.org/officeDocument/2006/relationships/hyperlink" Target="https://www.daloopa.com/src/87514940" TargetMode="External"/><Relationship Id="rId1838" Type="http://schemas.openxmlformats.org/officeDocument/2006/relationships/hyperlink" Target="https://www.daloopa.com/src/32451442" TargetMode="External"/><Relationship Id="rId3260" Type="http://schemas.openxmlformats.org/officeDocument/2006/relationships/hyperlink" Target="https://www.daloopa.com/src/767933" TargetMode="External"/><Relationship Id="rId4311" Type="http://schemas.openxmlformats.org/officeDocument/2006/relationships/hyperlink" Target="https://www.daloopa.com/src/67048755" TargetMode="External"/><Relationship Id="rId14252" Type="http://schemas.openxmlformats.org/officeDocument/2006/relationships/hyperlink" Target="https://www.daloopa.com/src/19605043" TargetMode="External"/><Relationship Id="rId15303" Type="http://schemas.openxmlformats.org/officeDocument/2006/relationships/hyperlink" Target="https://www.daloopa.com/src/38431000" TargetMode="External"/><Relationship Id="rId18873" Type="http://schemas.openxmlformats.org/officeDocument/2006/relationships/hyperlink" Target="https://www.daloopa.com/src/125349391" TargetMode="External"/><Relationship Id="rId19924" Type="http://schemas.openxmlformats.org/officeDocument/2006/relationships/hyperlink" Target="https://www.daloopa.com/src/155395405" TargetMode="External"/><Relationship Id="rId20070" Type="http://schemas.openxmlformats.org/officeDocument/2006/relationships/hyperlink" Target="https://www.daloopa.com/src/155405754" TargetMode="External"/><Relationship Id="rId181" Type="http://schemas.openxmlformats.org/officeDocument/2006/relationships/hyperlink" Target="https://www.daloopa.com/src/803060" TargetMode="External"/><Relationship Id="rId7881" Type="http://schemas.openxmlformats.org/officeDocument/2006/relationships/hyperlink" Target="https://www.daloopa.com/src/752700" TargetMode="External"/><Relationship Id="rId8932" Type="http://schemas.openxmlformats.org/officeDocument/2006/relationships/hyperlink" Target="https://www.daloopa.com/src/4744467" TargetMode="External"/><Relationship Id="rId10862" Type="http://schemas.openxmlformats.org/officeDocument/2006/relationships/hyperlink" Target="https://www.daloopa.com/src/7982016" TargetMode="External"/><Relationship Id="rId11913" Type="http://schemas.openxmlformats.org/officeDocument/2006/relationships/hyperlink" Target="https://www.daloopa.com/src/18444404" TargetMode="External"/><Relationship Id="rId17475" Type="http://schemas.openxmlformats.org/officeDocument/2006/relationships/hyperlink" Target="https://www.daloopa.com/src/107876057" TargetMode="External"/><Relationship Id="rId18526" Type="http://schemas.openxmlformats.org/officeDocument/2006/relationships/hyperlink" Target="https://www.daloopa.com/src/114175081" TargetMode="External"/><Relationship Id="rId5085" Type="http://schemas.openxmlformats.org/officeDocument/2006/relationships/hyperlink" Target="https://www.daloopa.com/src/815483" TargetMode="External"/><Relationship Id="rId6483" Type="http://schemas.openxmlformats.org/officeDocument/2006/relationships/hyperlink" Target="https://www.daloopa.com/src/14718910" TargetMode="External"/><Relationship Id="rId7534" Type="http://schemas.openxmlformats.org/officeDocument/2006/relationships/hyperlink" Target="https://www.daloopa.com/src/753301" TargetMode="External"/><Relationship Id="rId10515" Type="http://schemas.openxmlformats.org/officeDocument/2006/relationships/hyperlink" Target="https://www.daloopa.com/src/38432550" TargetMode="External"/><Relationship Id="rId16077" Type="http://schemas.openxmlformats.org/officeDocument/2006/relationships/hyperlink" Target="https://www.daloopa.com/src/82321581" TargetMode="External"/><Relationship Id="rId17128" Type="http://schemas.openxmlformats.org/officeDocument/2006/relationships/hyperlink" Target="https://www.daloopa.com/src/102514741" TargetMode="External"/><Relationship Id="rId6136" Type="http://schemas.openxmlformats.org/officeDocument/2006/relationships/hyperlink" Target="https://www.daloopa.com/src/14718921" TargetMode="External"/><Relationship Id="rId12687" Type="http://schemas.openxmlformats.org/officeDocument/2006/relationships/hyperlink" Target="https://www.daloopa.com/src/19765761" TargetMode="External"/><Relationship Id="rId13738" Type="http://schemas.openxmlformats.org/officeDocument/2006/relationships/hyperlink" Target="https://www.daloopa.com/src/65313833" TargetMode="External"/><Relationship Id="rId1695" Type="http://schemas.openxmlformats.org/officeDocument/2006/relationships/hyperlink" Target="https://www.daloopa.com/src/795268" TargetMode="External"/><Relationship Id="rId2746" Type="http://schemas.openxmlformats.org/officeDocument/2006/relationships/hyperlink" Target="https://www.daloopa.com/document/204883" TargetMode="External"/><Relationship Id="rId9359" Type="http://schemas.openxmlformats.org/officeDocument/2006/relationships/hyperlink" Target="https://www.daloopa.com/src/752084" TargetMode="External"/><Relationship Id="rId11289" Type="http://schemas.openxmlformats.org/officeDocument/2006/relationships/hyperlink" Target="https://www.daloopa.com/src/20995573" TargetMode="External"/><Relationship Id="rId15160" Type="http://schemas.openxmlformats.org/officeDocument/2006/relationships/hyperlink" Target="https://www.daloopa.com/src/38429652" TargetMode="External"/><Relationship Id="rId16211" Type="http://schemas.openxmlformats.org/officeDocument/2006/relationships/hyperlink" Target="https://www.daloopa.com/src/82320542" TargetMode="External"/><Relationship Id="rId718" Type="http://schemas.openxmlformats.org/officeDocument/2006/relationships/hyperlink" Target="https://www.daloopa.com/src/2623637" TargetMode="External"/><Relationship Id="rId1348" Type="http://schemas.openxmlformats.org/officeDocument/2006/relationships/hyperlink" Target="https://www.daloopa.com/src/763473" TargetMode="External"/><Relationship Id="rId19781" Type="http://schemas.openxmlformats.org/officeDocument/2006/relationships/hyperlink" Target="https://www.daloopa.com/src/155380687" TargetMode="External"/><Relationship Id="rId5969" Type="http://schemas.openxmlformats.org/officeDocument/2006/relationships/hyperlink" Target="https://www.daloopa.com/src/53637807" TargetMode="External"/><Relationship Id="rId7391" Type="http://schemas.openxmlformats.org/officeDocument/2006/relationships/hyperlink" Target="https://www.daloopa.com/src/749805" TargetMode="External"/><Relationship Id="rId8442" Type="http://schemas.openxmlformats.org/officeDocument/2006/relationships/hyperlink" Target="https://www.daloopa.com/src/7982443" TargetMode="External"/><Relationship Id="rId9840" Type="http://schemas.openxmlformats.org/officeDocument/2006/relationships/hyperlink" Target="https://www.daloopa.com/src/14719134" TargetMode="External"/><Relationship Id="rId11770" Type="http://schemas.openxmlformats.org/officeDocument/2006/relationships/hyperlink" Target="https://www.daloopa.com/document/23465099" TargetMode="External"/><Relationship Id="rId12821" Type="http://schemas.openxmlformats.org/officeDocument/2006/relationships/hyperlink" Target="https://www.daloopa.com/src/38440346" TargetMode="External"/><Relationship Id="rId18036" Type="http://schemas.openxmlformats.org/officeDocument/2006/relationships/hyperlink" Target="https://www.daloopa.com/src/114286094" TargetMode="External"/><Relationship Id="rId18383" Type="http://schemas.openxmlformats.org/officeDocument/2006/relationships/hyperlink" Target="https://www.daloopa.com/src/87514338" TargetMode="External"/><Relationship Id="rId19434" Type="http://schemas.openxmlformats.org/officeDocument/2006/relationships/hyperlink" Target="https://www.daloopa.com/src/145263932" TargetMode="External"/><Relationship Id="rId54" Type="http://schemas.openxmlformats.org/officeDocument/2006/relationships/hyperlink" Target="https://www.daloopa.com/document/206877" TargetMode="External"/><Relationship Id="rId7044" Type="http://schemas.openxmlformats.org/officeDocument/2006/relationships/hyperlink" Target="https://www.daloopa.com/src/38428594" TargetMode="External"/><Relationship Id="rId10372" Type="http://schemas.openxmlformats.org/officeDocument/2006/relationships/hyperlink" Target="https://www.daloopa.com/src/38431880" TargetMode="External"/><Relationship Id="rId11423" Type="http://schemas.openxmlformats.org/officeDocument/2006/relationships/hyperlink" Target="https://www.daloopa.com/src/815108" TargetMode="External"/><Relationship Id="rId14993" Type="http://schemas.openxmlformats.org/officeDocument/2006/relationships/hyperlink" Target="https://www.daloopa.com/src/45569854" TargetMode="External"/><Relationship Id="rId10025" Type="http://schemas.openxmlformats.org/officeDocument/2006/relationships/hyperlink" Target="https://www.daloopa.com/src/750584" TargetMode="External"/><Relationship Id="rId13595" Type="http://schemas.openxmlformats.org/officeDocument/2006/relationships/hyperlink" Target="https://marketplace.daloopa.com/text-fundamental?id=66097813&amp;value=34750&amp;id=67090629&amp;value=41500&amp;" TargetMode="External"/><Relationship Id="rId14646" Type="http://schemas.openxmlformats.org/officeDocument/2006/relationships/hyperlink" Target="https://www.daloopa.com/src/38973998" TargetMode="External"/><Relationship Id="rId3654" Type="http://schemas.openxmlformats.org/officeDocument/2006/relationships/hyperlink" Target="https://www.daloopa.com/document/22825769" TargetMode="External"/><Relationship Id="rId4705" Type="http://schemas.openxmlformats.org/officeDocument/2006/relationships/hyperlink" Target="https://www.daloopa.com/src/767939" TargetMode="External"/><Relationship Id="rId12197" Type="http://schemas.openxmlformats.org/officeDocument/2006/relationships/hyperlink" Target="https://www.daloopa.com/src/19676693" TargetMode="External"/><Relationship Id="rId13248" Type="http://schemas.openxmlformats.org/officeDocument/2006/relationships/hyperlink" Target="https://www.daloopa.com/document/23465099" TargetMode="External"/><Relationship Id="rId17869" Type="http://schemas.openxmlformats.org/officeDocument/2006/relationships/hyperlink" Target="https://www.daloopa.com/src/114152923" TargetMode="External"/><Relationship Id="rId575" Type="http://schemas.openxmlformats.org/officeDocument/2006/relationships/hyperlink" Target="https://www.daloopa.com/src/20995371" TargetMode="External"/><Relationship Id="rId2256" Type="http://schemas.openxmlformats.org/officeDocument/2006/relationships/hyperlink" Target="https://www.daloopa.com/src/66097758" TargetMode="External"/><Relationship Id="rId3307" Type="http://schemas.openxmlformats.org/officeDocument/2006/relationships/hyperlink" Target="https://www.daloopa.com/src/764677" TargetMode="External"/><Relationship Id="rId6877" Type="http://schemas.openxmlformats.org/officeDocument/2006/relationships/hyperlink" Target="https://www.daloopa.com/src/801374" TargetMode="External"/><Relationship Id="rId7928" Type="http://schemas.openxmlformats.org/officeDocument/2006/relationships/hyperlink" Target="https://www.daloopa.com/src/753764" TargetMode="External"/><Relationship Id="rId19291" Type="http://schemas.openxmlformats.org/officeDocument/2006/relationships/hyperlink" Target="https://www.daloopa.com/src/136859905" TargetMode="External"/><Relationship Id="rId228" Type="http://schemas.openxmlformats.org/officeDocument/2006/relationships/hyperlink" Target="https://www.daloopa.com/src/802994" TargetMode="External"/><Relationship Id="rId5479" Type="http://schemas.openxmlformats.org/officeDocument/2006/relationships/hyperlink" Target="https://www.daloopa.com/src/46749809" TargetMode="External"/><Relationship Id="rId9350" Type="http://schemas.openxmlformats.org/officeDocument/2006/relationships/hyperlink" Target="https://www.daloopa.com/src/753816" TargetMode="External"/><Relationship Id="rId10909" Type="http://schemas.openxmlformats.org/officeDocument/2006/relationships/hyperlink" Target="https://www.daloopa.com/src/752992" TargetMode="External"/><Relationship Id="rId11280" Type="http://schemas.openxmlformats.org/officeDocument/2006/relationships/hyperlink" Target="https://www.daloopa.com/document/23463551" TargetMode="External"/><Relationship Id="rId9003" Type="http://schemas.openxmlformats.org/officeDocument/2006/relationships/hyperlink" Target="https://www.daloopa.com/src/46661042" TargetMode="External"/><Relationship Id="rId12331" Type="http://schemas.openxmlformats.org/officeDocument/2006/relationships/hyperlink" Target="https://www.daloopa.com/src/21047395" TargetMode="External"/><Relationship Id="rId16952" Type="http://schemas.openxmlformats.org/officeDocument/2006/relationships/hyperlink" Target="https://www.daloopa.com/src/95057563" TargetMode="External"/><Relationship Id="rId5960" Type="http://schemas.openxmlformats.org/officeDocument/2006/relationships/hyperlink" Target="https://www.daloopa.com/src/2623047" TargetMode="External"/><Relationship Id="rId15554" Type="http://schemas.openxmlformats.org/officeDocument/2006/relationships/hyperlink" Target="https://www.daloopa.com/src/72220137" TargetMode="External"/><Relationship Id="rId16605" Type="http://schemas.openxmlformats.org/officeDocument/2006/relationships/hyperlink" Target="https://www.daloopa.com/src/87523349" TargetMode="External"/><Relationship Id="rId3164" Type="http://schemas.openxmlformats.org/officeDocument/2006/relationships/hyperlink" Target="https://www.daloopa.com/src/765808" TargetMode="External"/><Relationship Id="rId4562" Type="http://schemas.openxmlformats.org/officeDocument/2006/relationships/hyperlink" Target="https://www.daloopa.com/src/20995317" TargetMode="External"/><Relationship Id="rId5613" Type="http://schemas.openxmlformats.org/officeDocument/2006/relationships/hyperlink" Target="https://www.daloopa.com/src/14825200" TargetMode="External"/><Relationship Id="rId14156" Type="http://schemas.openxmlformats.org/officeDocument/2006/relationships/hyperlink" Target="https://www.daloopa.com/src/19604389" TargetMode="External"/><Relationship Id="rId15207" Type="http://schemas.openxmlformats.org/officeDocument/2006/relationships/hyperlink" Target="https://www.daloopa.com/src/38430607" TargetMode="External"/><Relationship Id="rId18777" Type="http://schemas.openxmlformats.org/officeDocument/2006/relationships/hyperlink" Target="https://www.daloopa.com/src/125249030" TargetMode="External"/><Relationship Id="rId19828" Type="http://schemas.openxmlformats.org/officeDocument/2006/relationships/hyperlink" Target="https://www.daloopa.com/src/155380722" TargetMode="External"/><Relationship Id="rId4215" Type="http://schemas.openxmlformats.org/officeDocument/2006/relationships/hyperlink" Target="https://www.daloopa.com/src/4744563" TargetMode="External"/><Relationship Id="rId7785" Type="http://schemas.openxmlformats.org/officeDocument/2006/relationships/hyperlink" Target="https://www.daloopa.com/src/799880" TargetMode="External"/><Relationship Id="rId8836" Type="http://schemas.openxmlformats.org/officeDocument/2006/relationships/hyperlink" Target="https://www.daloopa.com/src/53637994" TargetMode="External"/><Relationship Id="rId10766" Type="http://schemas.openxmlformats.org/officeDocument/2006/relationships/hyperlink" Target="https://www.daloopa.com/src/38432987" TargetMode="External"/><Relationship Id="rId11817" Type="http://schemas.openxmlformats.org/officeDocument/2006/relationships/hyperlink" Target="https://www.daloopa.com/src/1034942" TargetMode="External"/><Relationship Id="rId17379" Type="http://schemas.openxmlformats.org/officeDocument/2006/relationships/hyperlink" Target="https://www.daloopa.com/src/102619935" TargetMode="External"/><Relationship Id="rId6387" Type="http://schemas.openxmlformats.org/officeDocument/2006/relationships/hyperlink" Target="https://www.daloopa.com/src/63129634" TargetMode="External"/><Relationship Id="rId7438" Type="http://schemas.openxmlformats.org/officeDocument/2006/relationships/hyperlink" Target="https://www.daloopa.com/src/751289" TargetMode="External"/><Relationship Id="rId10419" Type="http://schemas.openxmlformats.org/officeDocument/2006/relationships/hyperlink" Target="https://www.daloopa.com/src/38431762" TargetMode="External"/><Relationship Id="rId2997" Type="http://schemas.openxmlformats.org/officeDocument/2006/relationships/hyperlink" Target="https://www.daloopa.com/src/767614" TargetMode="External"/><Relationship Id="rId13989" Type="http://schemas.openxmlformats.org/officeDocument/2006/relationships/hyperlink" Target="https://www.daloopa.com/src/19605038" TargetMode="External"/><Relationship Id="rId17860" Type="http://schemas.openxmlformats.org/officeDocument/2006/relationships/hyperlink" Target="https://www.daloopa.com/src/114154892" TargetMode="External"/><Relationship Id="rId18911" Type="http://schemas.openxmlformats.org/officeDocument/2006/relationships/hyperlink" Target="https://www.daloopa.com/src/125350220" TargetMode="External"/><Relationship Id="rId969" Type="http://schemas.openxmlformats.org/officeDocument/2006/relationships/hyperlink" Target="https://www.daloopa.com/src/46750384" TargetMode="External"/><Relationship Id="rId1599" Type="http://schemas.openxmlformats.org/officeDocument/2006/relationships/hyperlink" Target="https://www.daloopa.com/src/766446" TargetMode="External"/><Relationship Id="rId5470" Type="http://schemas.openxmlformats.org/officeDocument/2006/relationships/hyperlink" Target="https://www.daloopa.com/src/67087431" TargetMode="External"/><Relationship Id="rId6521" Type="http://schemas.openxmlformats.org/officeDocument/2006/relationships/hyperlink" Target="https://www.daloopa.com/src/800879" TargetMode="External"/><Relationship Id="rId10900" Type="http://schemas.openxmlformats.org/officeDocument/2006/relationships/hyperlink" Target="https://www.daloopa.com/document/23463551" TargetMode="External"/><Relationship Id="rId15064" Type="http://schemas.openxmlformats.org/officeDocument/2006/relationships/hyperlink" Target="https://www.daloopa.com/src/38428460" TargetMode="External"/><Relationship Id="rId16115" Type="http://schemas.openxmlformats.org/officeDocument/2006/relationships/hyperlink" Target="https://www.daloopa.com/src/82323223" TargetMode="External"/><Relationship Id="rId16462" Type="http://schemas.openxmlformats.org/officeDocument/2006/relationships/hyperlink" Target="https://www.daloopa.com/src/87387927" TargetMode="External"/><Relationship Id="rId17513" Type="http://schemas.openxmlformats.org/officeDocument/2006/relationships/hyperlink" Target="https://www.daloopa.com/src/107864010" TargetMode="External"/><Relationship Id="rId4072" Type="http://schemas.openxmlformats.org/officeDocument/2006/relationships/hyperlink" Target="https://www.daloopa.com/src/45569693" TargetMode="External"/><Relationship Id="rId5123" Type="http://schemas.openxmlformats.org/officeDocument/2006/relationships/hyperlink" Target="https://www.daloopa.com/src/815536" TargetMode="External"/><Relationship Id="rId19685" Type="http://schemas.openxmlformats.org/officeDocument/2006/relationships/hyperlink" Target="https://www.daloopa.com/src/155380703" TargetMode="External"/><Relationship Id="rId7295" Type="http://schemas.openxmlformats.org/officeDocument/2006/relationships/hyperlink" Target="https://www.daloopa.com/src/38459376" TargetMode="External"/><Relationship Id="rId8693" Type="http://schemas.openxmlformats.org/officeDocument/2006/relationships/hyperlink" Target="https://www.daloopa.com/src/38461296" TargetMode="External"/><Relationship Id="rId9744" Type="http://schemas.openxmlformats.org/officeDocument/2006/relationships/hyperlink" Target="https://www.daloopa.com/src/7981892" TargetMode="External"/><Relationship Id="rId11674" Type="http://schemas.openxmlformats.org/officeDocument/2006/relationships/hyperlink" Target="https://www.daloopa.com/src/815211" TargetMode="External"/><Relationship Id="rId12725" Type="http://schemas.openxmlformats.org/officeDocument/2006/relationships/hyperlink" Target="https://www.daloopa.com/src/19765832" TargetMode="External"/><Relationship Id="rId18287" Type="http://schemas.openxmlformats.org/officeDocument/2006/relationships/hyperlink" Target="https://www.daloopa.com/src/87423663" TargetMode="External"/><Relationship Id="rId19338" Type="http://schemas.openxmlformats.org/officeDocument/2006/relationships/hyperlink" Target="https://www.daloopa.com/src/145263924" TargetMode="External"/><Relationship Id="rId1733" Type="http://schemas.openxmlformats.org/officeDocument/2006/relationships/hyperlink" Target="https://www.daloopa.com/src/38171607" TargetMode="External"/><Relationship Id="rId8346" Type="http://schemas.openxmlformats.org/officeDocument/2006/relationships/hyperlink" Target="https://www.daloopa.com/src/58837971" TargetMode="External"/><Relationship Id="rId10276" Type="http://schemas.openxmlformats.org/officeDocument/2006/relationships/hyperlink" Target="https://www.daloopa.com/src/21047263" TargetMode="External"/><Relationship Id="rId11327" Type="http://schemas.openxmlformats.org/officeDocument/2006/relationships/hyperlink" Target="https://www.daloopa.com/src/38385301" TargetMode="External"/><Relationship Id="rId14897" Type="http://schemas.openxmlformats.org/officeDocument/2006/relationships/hyperlink" Target="https://www.daloopa.com/src/38422807" TargetMode="External"/><Relationship Id="rId15948" Type="http://schemas.openxmlformats.org/officeDocument/2006/relationships/hyperlink" Target="https://www.daloopa.com/src/78903505" TargetMode="External"/><Relationship Id="rId4956" Type="http://schemas.openxmlformats.org/officeDocument/2006/relationships/hyperlink" Target="https://www.daloopa.com/src/815533" TargetMode="External"/><Relationship Id="rId13499" Type="http://schemas.openxmlformats.org/officeDocument/2006/relationships/hyperlink" Target="https://www.daloopa.com/document/23465099" TargetMode="External"/><Relationship Id="rId17370" Type="http://schemas.openxmlformats.org/officeDocument/2006/relationships/hyperlink" Target="https://www.daloopa.com/src/102619769" TargetMode="External"/><Relationship Id="rId18421" Type="http://schemas.openxmlformats.org/officeDocument/2006/relationships/hyperlink" Target="https://www.daloopa.com/src/114156352" TargetMode="External"/><Relationship Id="rId3558" Type="http://schemas.openxmlformats.org/officeDocument/2006/relationships/hyperlink" Target="https://www.daloopa.com/src/4744547" TargetMode="External"/><Relationship Id="rId4609" Type="http://schemas.openxmlformats.org/officeDocument/2006/relationships/hyperlink" Target="https://www.daloopa.com/src/765941" TargetMode="External"/><Relationship Id="rId17023" Type="http://schemas.openxmlformats.org/officeDocument/2006/relationships/hyperlink" Target="https://www.daloopa.com/src/95189255" TargetMode="External"/><Relationship Id="rId479" Type="http://schemas.openxmlformats.org/officeDocument/2006/relationships/hyperlink" Target="https://www.daloopa.com/src/38207777" TargetMode="External"/><Relationship Id="rId6031" Type="http://schemas.openxmlformats.org/officeDocument/2006/relationships/hyperlink" Target="https://www.daloopa.com/src/38155597" TargetMode="External"/><Relationship Id="rId10410" Type="http://schemas.openxmlformats.org/officeDocument/2006/relationships/hyperlink" Target="https://www.daloopa.com/src/38429511" TargetMode="External"/><Relationship Id="rId13980" Type="http://schemas.openxmlformats.org/officeDocument/2006/relationships/hyperlink" Target="https://www.daloopa.com/src/19606154" TargetMode="External"/><Relationship Id="rId19195" Type="http://schemas.openxmlformats.org/officeDocument/2006/relationships/hyperlink" Target="https://www.daloopa.com/src/136734080" TargetMode="External"/><Relationship Id="rId9254" Type="http://schemas.openxmlformats.org/officeDocument/2006/relationships/hyperlink" Target="https://www.daloopa.com/src/752564" TargetMode="External"/><Relationship Id="rId12582" Type="http://schemas.openxmlformats.org/officeDocument/2006/relationships/hyperlink" Target="https://www.daloopa.com/src/19689962" TargetMode="External"/><Relationship Id="rId13633" Type="http://schemas.openxmlformats.org/officeDocument/2006/relationships/hyperlink" Target="https://www.daloopa.com/src/65313339" TargetMode="External"/><Relationship Id="rId960" Type="http://schemas.openxmlformats.org/officeDocument/2006/relationships/hyperlink" Target="https://www.daloopa.com/src/53700523" TargetMode="External"/><Relationship Id="rId1243" Type="http://schemas.openxmlformats.org/officeDocument/2006/relationships/hyperlink" Target="https://www.daloopa.com/src/10334222" TargetMode="External"/><Relationship Id="rId1590" Type="http://schemas.openxmlformats.org/officeDocument/2006/relationships/hyperlink" Target="https://www.daloopa.com/document/204883" TargetMode="External"/><Relationship Id="rId2641" Type="http://schemas.openxmlformats.org/officeDocument/2006/relationships/hyperlink" Target="https://www.daloopa.com/src/53638376" TargetMode="External"/><Relationship Id="rId11184" Type="http://schemas.openxmlformats.org/officeDocument/2006/relationships/hyperlink" Target="https://www.daloopa.com/src/815167" TargetMode="External"/><Relationship Id="rId12235" Type="http://schemas.openxmlformats.org/officeDocument/2006/relationships/hyperlink" Target="https://www.daloopa.com/src/19676368" TargetMode="External"/><Relationship Id="rId16856" Type="http://schemas.openxmlformats.org/officeDocument/2006/relationships/hyperlink" Target="https://www.daloopa.com/src/95070609" TargetMode="External"/><Relationship Id="rId17907" Type="http://schemas.openxmlformats.org/officeDocument/2006/relationships/hyperlink" Target="https://www.daloopa.com/src/114146000" TargetMode="External"/><Relationship Id="rId613" Type="http://schemas.openxmlformats.org/officeDocument/2006/relationships/hyperlink" Target="https://www.daloopa.com/src/32451359" TargetMode="External"/><Relationship Id="rId5864" Type="http://schemas.openxmlformats.org/officeDocument/2006/relationships/hyperlink" Target="https://www.daloopa.com/src/46660905" TargetMode="External"/><Relationship Id="rId6915" Type="http://schemas.openxmlformats.org/officeDocument/2006/relationships/hyperlink" Target="https://marketplace.daloopa.com/text-fundamental?id=801399&amp;value=463&amp;id=801397&amp;value=456&amp;id=801395&amp;value=457&amp;id=801393&amp;value=467&amp;id=38159962&amp;value=465&amp;id=801391&amp;value=468&amp;id=801389&amp;value=461&amp;id=801387&amp;value=463&amp;id=801385&amp;value=472&amp;id=38159800&amp;value=462&amp;id=801383&amp;value=465&amp;id=801381&amp;value=476&amp;id=801379&amp;value=478&amp;id=801377&amp;value=481&amp;id=38159795&amp;value=477&amp;id=801375&amp;value=481&amp;id=801373&amp;value=483&amp;id=801371&amp;value=485&amp;id=801369&amp;value=486&amp;id=38159321&amp;value=484&amp;id=801367&amp;value=490&amp;id=801365&amp;value=492&amp;id=801363&amp;value=494&amp;id=801361&amp;value=496&amp;id=38159298&amp;value=493&amp;id=801358&amp;value=498&amp;id=801357&amp;value=500&amp;id=801353&amp;value=501&amp;id=801351&amp;value=501&amp;id=38159283&amp;value=500&amp;id=801349&amp;value=502&amp;id=801347&amp;value=503&amp;id=1340482&amp;value=504&amp;id=2623774&amp;value=505&amp;id=38159230&amp;value=504&amp;id=4744610&amp;value=506&amp;id=7982487&amp;value=509&amp;id=10333988&amp;value=512&amp;id=14718936&amp;value=513&amp;id=14718938&amp;value=510&amp;id=20995985&amp;value=513&amp;id=32451189&amp;value=514&amp;id=38384150&amp;value=515&amp;id=46661537&amp;value=516&amp;id=46664827&amp;value=515&amp;id=53638218&amp;value=509&amp;id=58837622&amp;value=10175&amp;id=63129829&amp;value=10331&amp;id=67045938&amp;value=10308&amp;id=67051652&amp;value=10189&amp;" TargetMode="External"/><Relationship Id="rId15458" Type="http://schemas.openxmlformats.org/officeDocument/2006/relationships/hyperlink" Target="https://www.daloopa.com/src/72222988" TargetMode="External"/><Relationship Id="rId16509" Type="http://schemas.openxmlformats.org/officeDocument/2006/relationships/hyperlink" Target="https://www.daloopa.com/src/87512350" TargetMode="External"/><Relationship Id="rId4466" Type="http://schemas.openxmlformats.org/officeDocument/2006/relationships/hyperlink" Target="https://www.daloopa.com/src/46664283" TargetMode="External"/><Relationship Id="rId5517" Type="http://schemas.openxmlformats.org/officeDocument/2006/relationships/hyperlink" Target="https://www.daloopa.com/src/1033605" TargetMode="External"/><Relationship Id="rId3068" Type="http://schemas.openxmlformats.org/officeDocument/2006/relationships/hyperlink" Target="https://www.daloopa.com/src/767627" TargetMode="External"/><Relationship Id="rId4119" Type="http://schemas.openxmlformats.org/officeDocument/2006/relationships/hyperlink" Target="https://www.daloopa.com/src/810735" TargetMode="External"/><Relationship Id="rId7689" Type="http://schemas.openxmlformats.org/officeDocument/2006/relationships/hyperlink" Target="https://www.daloopa.com/src/833423" TargetMode="External"/><Relationship Id="rId13490" Type="http://schemas.openxmlformats.org/officeDocument/2006/relationships/hyperlink" Target="https://www.daloopa.com/src/67090446" TargetMode="External"/><Relationship Id="rId4600" Type="http://schemas.openxmlformats.org/officeDocument/2006/relationships/hyperlink" Target="https://www.daloopa.com/src/53638479" TargetMode="External"/><Relationship Id="rId12092" Type="http://schemas.openxmlformats.org/officeDocument/2006/relationships/hyperlink" Target="https://www.daloopa.com/src/19677724" TargetMode="External"/><Relationship Id="rId13143" Type="http://schemas.openxmlformats.org/officeDocument/2006/relationships/hyperlink" Target="https://www.daloopa.com/src/38436771" TargetMode="External"/><Relationship Id="rId14541" Type="http://schemas.openxmlformats.org/officeDocument/2006/relationships/hyperlink" Target="https://www.daloopa.com/src/38421827" TargetMode="External"/><Relationship Id="rId470" Type="http://schemas.openxmlformats.org/officeDocument/2006/relationships/hyperlink" Target="https://www.daloopa.com/src/45569566" TargetMode="External"/><Relationship Id="rId2151" Type="http://schemas.openxmlformats.org/officeDocument/2006/relationships/hyperlink" Target="https://www.daloopa.com/src/66097057" TargetMode="External"/><Relationship Id="rId3202" Type="http://schemas.openxmlformats.org/officeDocument/2006/relationships/hyperlink" Target="https://www.daloopa.com/src/14719006" TargetMode="External"/><Relationship Id="rId17764" Type="http://schemas.openxmlformats.org/officeDocument/2006/relationships/hyperlink" Target="https://www.daloopa.com/src/114166642" TargetMode="External"/><Relationship Id="rId18815" Type="http://schemas.openxmlformats.org/officeDocument/2006/relationships/hyperlink" Target="https://www.daloopa.com/src/125271240" TargetMode="External"/><Relationship Id="rId20012" Type="http://schemas.openxmlformats.org/officeDocument/2006/relationships/hyperlink" Target="https://www.daloopa.com/src/155405755" TargetMode="External"/><Relationship Id="rId123" Type="http://schemas.openxmlformats.org/officeDocument/2006/relationships/hyperlink" Target="https://marketplace.daloopa.com/text-fundamental?id=802895&amp;value=14.5&amp;id=802892&amp;value=15.45&amp;id=802889&amp;value=23.5&amp;id=802884&amp;value=18.2&amp;id=802877&amp;value=18.1&amp;id=802874&amp;value=19.7&amp;id=802853&amp;value=27.3&amp;id=802852&amp;value=20.9&amp;id=802851&amp;value=20.6&amp;id=802850&amp;value=23.3&amp;id=802849&amp;value=33.5&amp;id=802848&amp;value=26.5&amp;id=802847&amp;value=28&amp;id=802846&amp;value=31&amp;id=802845&amp;value=42&amp;id=802844&amp;value=33.25&amp;id=802843&amp;value=35.25&amp;id=802842&amp;value=39.25&amp;id=802841&amp;value=56&amp;id=802840&amp;value=47.75&amp;id=802839&amp;value=51&amp;id=802838&amp;value=54&amp;id=802837&amp;value=66.5&amp;id=802836&amp;value=56&amp;id=802835&amp;value=59.5&amp;id=802834&amp;value=66&amp;id=1340483&amp;value=80&amp;id=2623786&amp;value=69&amp;id=4744611&amp;value=75&amp;id=7982497&amp;value=87&amp;id=10335187&amp;value=112&amp;id=14719034&amp;value=100&amp;id=20995475&amp;value=110&amp;id=32451469&amp;value=106&amp;id=38384947&amp;value=130&amp;id=46662071&amp;value=112&amp;id=53638591&amp;value=116&amp;id=58838318&amp;value=125&amp;id=63128586&amp;value=140&amp;id=67048977&amp;value=121&amp;" TargetMode="External"/><Relationship Id="rId5374" Type="http://schemas.openxmlformats.org/officeDocument/2006/relationships/hyperlink" Target="https://www.daloopa.com/src/14719068" TargetMode="External"/><Relationship Id="rId6772" Type="http://schemas.openxmlformats.org/officeDocument/2006/relationships/hyperlink" Target="https://www.daloopa.com/src/801312" TargetMode="External"/><Relationship Id="rId7823" Type="http://schemas.openxmlformats.org/officeDocument/2006/relationships/hyperlink" Target="https://www.daloopa.com/src/800091" TargetMode="External"/><Relationship Id="rId10804" Type="http://schemas.openxmlformats.org/officeDocument/2006/relationships/hyperlink" Target="https://www.daloopa.com/src/749418" TargetMode="External"/><Relationship Id="rId16366" Type="http://schemas.openxmlformats.org/officeDocument/2006/relationships/hyperlink" Target="https://www.daloopa.com/src/82365804" TargetMode="External"/><Relationship Id="rId17417" Type="http://schemas.openxmlformats.org/officeDocument/2006/relationships/hyperlink" Target="https://www.daloopa.com/src/102522082" TargetMode="External"/><Relationship Id="rId5027" Type="http://schemas.openxmlformats.org/officeDocument/2006/relationships/hyperlink" Target="https://www.daloopa.com/src/66602841" TargetMode="External"/><Relationship Id="rId6425" Type="http://schemas.openxmlformats.org/officeDocument/2006/relationships/hyperlink" Target="https://www.daloopa.com/src/800717" TargetMode="External"/><Relationship Id="rId9995" Type="http://schemas.openxmlformats.org/officeDocument/2006/relationships/hyperlink" Target="https://www.daloopa.com/src/63129241" TargetMode="External"/><Relationship Id="rId12976" Type="http://schemas.openxmlformats.org/officeDocument/2006/relationships/hyperlink" Target="https://www.daloopa.com/src/38441965" TargetMode="External"/><Relationship Id="rId16019" Type="http://schemas.openxmlformats.org/officeDocument/2006/relationships/hyperlink" Target="https://www.daloopa.com/src/78962388" TargetMode="External"/><Relationship Id="rId19589" Type="http://schemas.openxmlformats.org/officeDocument/2006/relationships/hyperlink" Target="https://www.daloopa.com/src/145409601" TargetMode="External"/><Relationship Id="rId1984" Type="http://schemas.openxmlformats.org/officeDocument/2006/relationships/hyperlink" Target="https://www.daloopa.com/src/1340412" TargetMode="External"/><Relationship Id="rId8597" Type="http://schemas.openxmlformats.org/officeDocument/2006/relationships/hyperlink" Target="https://www.daloopa.com/src/766757" TargetMode="External"/><Relationship Id="rId9648" Type="http://schemas.openxmlformats.org/officeDocument/2006/relationships/hyperlink" Target="https://www.daloopa.com/src/53638027" TargetMode="External"/><Relationship Id="rId11578" Type="http://schemas.openxmlformats.org/officeDocument/2006/relationships/hyperlink" Target="https://www.daloopa.com/src/815130" TargetMode="External"/><Relationship Id="rId12629" Type="http://schemas.openxmlformats.org/officeDocument/2006/relationships/hyperlink" Target="https://www.daloopa.com/document/23465099" TargetMode="External"/><Relationship Id="rId16500" Type="http://schemas.openxmlformats.org/officeDocument/2006/relationships/hyperlink" Target="https://www.daloopa.com/src/87511702" TargetMode="External"/><Relationship Id="rId1637" Type="http://schemas.openxmlformats.org/officeDocument/2006/relationships/hyperlink" Target="https://www.daloopa.com/src/67053338" TargetMode="External"/><Relationship Id="rId7199" Type="http://schemas.openxmlformats.org/officeDocument/2006/relationships/hyperlink" Target="https://www.daloopa.com/src/67045986" TargetMode="External"/><Relationship Id="rId14051" Type="http://schemas.openxmlformats.org/officeDocument/2006/relationships/hyperlink" Target="https://www.daloopa.com/src/46662446" TargetMode="External"/><Relationship Id="rId15102" Type="http://schemas.openxmlformats.org/officeDocument/2006/relationships/hyperlink" Target="https://www.daloopa.com/src/38424599" TargetMode="External"/><Relationship Id="rId4110" Type="http://schemas.openxmlformats.org/officeDocument/2006/relationships/hyperlink" Target="https://www.daloopa.com/src/66602829" TargetMode="External"/><Relationship Id="rId7680" Type="http://schemas.openxmlformats.org/officeDocument/2006/relationships/hyperlink" Target="https://www.daloopa.com/src/799890" TargetMode="External"/><Relationship Id="rId8731" Type="http://schemas.openxmlformats.org/officeDocument/2006/relationships/hyperlink" Target="https://www.daloopa.com/src/38464889" TargetMode="External"/><Relationship Id="rId17274" Type="http://schemas.openxmlformats.org/officeDocument/2006/relationships/hyperlink" Target="https://www.daloopa.com/src/102524753" TargetMode="External"/><Relationship Id="rId18325" Type="http://schemas.openxmlformats.org/officeDocument/2006/relationships/hyperlink" Target="https://www.daloopa.com/src/87393426" TargetMode="External"/><Relationship Id="rId18672" Type="http://schemas.openxmlformats.org/officeDocument/2006/relationships/hyperlink" Target="https://www.daloopa.com/src/125266725" TargetMode="External"/><Relationship Id="rId19723" Type="http://schemas.openxmlformats.org/officeDocument/2006/relationships/hyperlink" Target="https://www.daloopa.com/src/155380861" TargetMode="External"/><Relationship Id="rId6282" Type="http://schemas.openxmlformats.org/officeDocument/2006/relationships/hyperlink" Target="https://www.daloopa.com/src/58837651" TargetMode="External"/><Relationship Id="rId7333" Type="http://schemas.openxmlformats.org/officeDocument/2006/relationships/hyperlink" Target="https://www.daloopa.com/src/38508419" TargetMode="External"/><Relationship Id="rId10661" Type="http://schemas.openxmlformats.org/officeDocument/2006/relationships/hyperlink" Target="https://www.daloopa.com/src/38433112" TargetMode="External"/><Relationship Id="rId11712" Type="http://schemas.openxmlformats.org/officeDocument/2006/relationships/hyperlink" Target="https://www.daloopa.com/src/1034015" TargetMode="External"/><Relationship Id="rId10314" Type="http://schemas.openxmlformats.org/officeDocument/2006/relationships/hyperlink" Target="https://www.daloopa.com/src/38432556" TargetMode="External"/><Relationship Id="rId13884" Type="http://schemas.openxmlformats.org/officeDocument/2006/relationships/hyperlink" Target="https://www.daloopa.com/src/67093537" TargetMode="External"/><Relationship Id="rId14935" Type="http://schemas.openxmlformats.org/officeDocument/2006/relationships/hyperlink" Target="https://www.daloopa.com/src/38422930" TargetMode="External"/><Relationship Id="rId19099" Type="http://schemas.openxmlformats.org/officeDocument/2006/relationships/hyperlink" Target="https://www.daloopa.com/src/136726228" TargetMode="External"/><Relationship Id="rId2892" Type="http://schemas.openxmlformats.org/officeDocument/2006/relationships/hyperlink" Target="https://www.daloopa.com/src/45569648" TargetMode="External"/><Relationship Id="rId3943" Type="http://schemas.openxmlformats.org/officeDocument/2006/relationships/hyperlink" Target="https://www.daloopa.com/src/53638539" TargetMode="External"/><Relationship Id="rId9158" Type="http://schemas.openxmlformats.org/officeDocument/2006/relationships/hyperlink" Target="https://www.daloopa.com/src/750417" TargetMode="External"/><Relationship Id="rId12486" Type="http://schemas.openxmlformats.org/officeDocument/2006/relationships/hyperlink" Target="https://www.daloopa.com/src/19689806" TargetMode="External"/><Relationship Id="rId13537" Type="http://schemas.openxmlformats.org/officeDocument/2006/relationships/hyperlink" Target="https://www.daloopa.com/src/65313019" TargetMode="External"/><Relationship Id="rId864" Type="http://schemas.openxmlformats.org/officeDocument/2006/relationships/hyperlink" Target="https://www.daloopa.com/src/45569596" TargetMode="External"/><Relationship Id="rId1494" Type="http://schemas.openxmlformats.org/officeDocument/2006/relationships/hyperlink" Target="https://www.daloopa.com/src/38169366" TargetMode="External"/><Relationship Id="rId2545" Type="http://schemas.openxmlformats.org/officeDocument/2006/relationships/hyperlink" Target="https://www.daloopa.com/src/53638378" TargetMode="External"/><Relationship Id="rId11088" Type="http://schemas.openxmlformats.org/officeDocument/2006/relationships/hyperlink" Target="https://www.daloopa.com/src/752145" TargetMode="External"/><Relationship Id="rId12139" Type="http://schemas.openxmlformats.org/officeDocument/2006/relationships/hyperlink" Target="https://www.daloopa.com/src/19677901" TargetMode="External"/><Relationship Id="rId16010" Type="http://schemas.openxmlformats.org/officeDocument/2006/relationships/hyperlink" Target="https://www.daloopa.com/src/78962384" TargetMode="External"/><Relationship Id="rId19580" Type="http://schemas.openxmlformats.org/officeDocument/2006/relationships/hyperlink" Target="https://www.daloopa.com/src/145462948" TargetMode="External"/><Relationship Id="rId517" Type="http://schemas.openxmlformats.org/officeDocument/2006/relationships/hyperlink" Target="https://www.daloopa.com/src/7982385" TargetMode="External"/><Relationship Id="rId1147" Type="http://schemas.openxmlformats.org/officeDocument/2006/relationships/hyperlink" Target="https://www.daloopa.com/src/63184245" TargetMode="External"/><Relationship Id="rId5768" Type="http://schemas.openxmlformats.org/officeDocument/2006/relationships/hyperlink" Target="https://www.daloopa.com/src/38465061" TargetMode="External"/><Relationship Id="rId6819" Type="http://schemas.openxmlformats.org/officeDocument/2006/relationships/hyperlink" Target="https://www.daloopa.com/src/801323" TargetMode="External"/><Relationship Id="rId18182" Type="http://schemas.openxmlformats.org/officeDocument/2006/relationships/hyperlink" Target="https://www.daloopa.com/src/87501419" TargetMode="External"/><Relationship Id="rId19233" Type="http://schemas.openxmlformats.org/officeDocument/2006/relationships/hyperlink" Target="https://www.daloopa.com/src/136843087" TargetMode="External"/><Relationship Id="rId7190" Type="http://schemas.openxmlformats.org/officeDocument/2006/relationships/hyperlink" Target="https://www.daloopa.com/src/10335553" TargetMode="External"/><Relationship Id="rId8241" Type="http://schemas.openxmlformats.org/officeDocument/2006/relationships/hyperlink" Target="https://www.daloopa.com/src/800460" TargetMode="External"/><Relationship Id="rId10171" Type="http://schemas.openxmlformats.org/officeDocument/2006/relationships/hyperlink" Target="https://www.daloopa.com/src/753408" TargetMode="External"/><Relationship Id="rId11222" Type="http://schemas.openxmlformats.org/officeDocument/2006/relationships/hyperlink" Target="https://www.daloopa.com/src/815208" TargetMode="External"/><Relationship Id="rId12620" Type="http://schemas.openxmlformats.org/officeDocument/2006/relationships/hyperlink" Target="https://www.daloopa.com/src/19695707" TargetMode="External"/><Relationship Id="rId14792" Type="http://schemas.openxmlformats.org/officeDocument/2006/relationships/hyperlink" Target="https://www.daloopa.com/src/38429668" TargetMode="External"/><Relationship Id="rId15843" Type="http://schemas.openxmlformats.org/officeDocument/2006/relationships/hyperlink" Target="https://www.daloopa.com/src/78898281" TargetMode="External"/><Relationship Id="rId3453" Type="http://schemas.openxmlformats.org/officeDocument/2006/relationships/hyperlink" Target="https://www.daloopa.com/src/763645" TargetMode="External"/><Relationship Id="rId4851" Type="http://schemas.openxmlformats.org/officeDocument/2006/relationships/hyperlink" Target="https://www.daloopa.com/src/7982510" TargetMode="External"/><Relationship Id="rId5902" Type="http://schemas.openxmlformats.org/officeDocument/2006/relationships/hyperlink" Target="https://www.daloopa.com/src/800771" TargetMode="External"/><Relationship Id="rId13394" Type="http://schemas.openxmlformats.org/officeDocument/2006/relationships/hyperlink" Target="https://www.daloopa.com/document/23465099" TargetMode="External"/><Relationship Id="rId14445" Type="http://schemas.openxmlformats.org/officeDocument/2006/relationships/hyperlink" Target="https://www.daloopa.com/src/19629155" TargetMode="External"/><Relationship Id="rId374" Type="http://schemas.openxmlformats.org/officeDocument/2006/relationships/hyperlink" Target="https://www.daloopa.com/src/4744678" TargetMode="External"/><Relationship Id="rId2055" Type="http://schemas.openxmlformats.org/officeDocument/2006/relationships/hyperlink" Target="https://www.daloopa.com/src/38171351" TargetMode="External"/><Relationship Id="rId3106" Type="http://schemas.openxmlformats.org/officeDocument/2006/relationships/hyperlink" Target="https://www.daloopa.com/src/768320" TargetMode="External"/><Relationship Id="rId4504" Type="http://schemas.openxmlformats.org/officeDocument/2006/relationships/hyperlink" Target="https://www.daloopa.com/src/766659" TargetMode="External"/><Relationship Id="rId13047" Type="http://schemas.openxmlformats.org/officeDocument/2006/relationships/hyperlink" Target="https://www.daloopa.com/src/38441967" TargetMode="External"/><Relationship Id="rId17668" Type="http://schemas.openxmlformats.org/officeDocument/2006/relationships/hyperlink" Target="https://www.daloopa.com/src/107869293" TargetMode="External"/><Relationship Id="rId18719" Type="http://schemas.openxmlformats.org/officeDocument/2006/relationships/hyperlink" Target="https://www.daloopa.com/src/125257876" TargetMode="External"/><Relationship Id="rId6676" Type="http://schemas.openxmlformats.org/officeDocument/2006/relationships/hyperlink" Target="https://www.daloopa.com/src/800882" TargetMode="External"/><Relationship Id="rId7727" Type="http://schemas.openxmlformats.org/officeDocument/2006/relationships/hyperlink" Target="https://www.daloopa.com/src/800023" TargetMode="External"/><Relationship Id="rId10708" Type="http://schemas.openxmlformats.org/officeDocument/2006/relationships/hyperlink" Target="https://www.daloopa.com/src/38433794" TargetMode="External"/><Relationship Id="rId19090" Type="http://schemas.openxmlformats.org/officeDocument/2006/relationships/hyperlink" Target="https://www.daloopa.com/src/136726219" TargetMode="External"/><Relationship Id="rId5278" Type="http://schemas.openxmlformats.org/officeDocument/2006/relationships/hyperlink" Target="https://www.daloopa.com/src/67049296" TargetMode="External"/><Relationship Id="rId6329" Type="http://schemas.openxmlformats.org/officeDocument/2006/relationships/hyperlink" Target="https://www.daloopa.com/src/20995906" TargetMode="External"/><Relationship Id="rId9899" Type="http://schemas.openxmlformats.org/officeDocument/2006/relationships/hyperlink" Target="https://www.daloopa.com/src/750435" TargetMode="External"/><Relationship Id="rId12130" Type="http://schemas.openxmlformats.org/officeDocument/2006/relationships/hyperlink" Target="https://www.daloopa.com/src/19675455" TargetMode="External"/><Relationship Id="rId1888" Type="http://schemas.openxmlformats.org/officeDocument/2006/relationships/hyperlink" Target="https://www.daloopa.com/src/14719023" TargetMode="External"/><Relationship Id="rId2939" Type="http://schemas.openxmlformats.org/officeDocument/2006/relationships/hyperlink" Target="https://www.daloopa.com/src/767611" TargetMode="External"/><Relationship Id="rId6810" Type="http://schemas.openxmlformats.org/officeDocument/2006/relationships/hyperlink" Target="https://www.daloopa.com/src/67051634" TargetMode="External"/><Relationship Id="rId15353" Type="http://schemas.openxmlformats.org/officeDocument/2006/relationships/hyperlink" Target="https://www.daloopa.com/src/38433867" TargetMode="External"/><Relationship Id="rId16404" Type="http://schemas.openxmlformats.org/officeDocument/2006/relationships/hyperlink" Target="https://www.daloopa.com/src/87386383" TargetMode="External"/><Relationship Id="rId16751" Type="http://schemas.openxmlformats.org/officeDocument/2006/relationships/hyperlink" Target="https://www.daloopa.com/src/87503836" TargetMode="External"/><Relationship Id="rId17802" Type="http://schemas.openxmlformats.org/officeDocument/2006/relationships/hyperlink" Target="https://www.daloopa.com/src/114151527" TargetMode="External"/><Relationship Id="rId4361" Type="http://schemas.openxmlformats.org/officeDocument/2006/relationships/hyperlink" Target="https://www.daloopa.com/src/810873" TargetMode="External"/><Relationship Id="rId5412" Type="http://schemas.openxmlformats.org/officeDocument/2006/relationships/hyperlink" Target="https://www.daloopa.com/src/2624000" TargetMode="External"/><Relationship Id="rId15006" Type="http://schemas.openxmlformats.org/officeDocument/2006/relationships/hyperlink" Target="https://www.daloopa.com/src/38424603" TargetMode="External"/><Relationship Id="rId19974" Type="http://schemas.openxmlformats.org/officeDocument/2006/relationships/hyperlink" Target="https://www.daloopa.com/src/155380914" TargetMode="External"/><Relationship Id="rId4014" Type="http://schemas.openxmlformats.org/officeDocument/2006/relationships/hyperlink" Target="https://www.daloopa.com/src/810783" TargetMode="External"/><Relationship Id="rId7584" Type="http://schemas.openxmlformats.org/officeDocument/2006/relationships/hyperlink" Target="https://www.daloopa.com/document/23463551" TargetMode="External"/><Relationship Id="rId8982" Type="http://schemas.openxmlformats.org/officeDocument/2006/relationships/hyperlink" Target="https://www.daloopa.com/src/751381" TargetMode="External"/><Relationship Id="rId11963" Type="http://schemas.openxmlformats.org/officeDocument/2006/relationships/hyperlink" Target="https://www.daloopa.com/src/21047391" TargetMode="External"/><Relationship Id="rId17178" Type="http://schemas.openxmlformats.org/officeDocument/2006/relationships/hyperlink" Target="https://www.daloopa.com/src/102513221" TargetMode="External"/><Relationship Id="rId18576" Type="http://schemas.openxmlformats.org/officeDocument/2006/relationships/hyperlink" Target="https://www.daloopa.com/src/114162385" TargetMode="External"/><Relationship Id="rId19627" Type="http://schemas.openxmlformats.org/officeDocument/2006/relationships/hyperlink" Target="https://www.daloopa.com/src/145409551" TargetMode="External"/><Relationship Id="rId6186" Type="http://schemas.openxmlformats.org/officeDocument/2006/relationships/hyperlink" Target="https://www.daloopa.com/src/38155762" TargetMode="External"/><Relationship Id="rId7237" Type="http://schemas.openxmlformats.org/officeDocument/2006/relationships/hyperlink" Target="https://www.daloopa.com/src/1096706" TargetMode="External"/><Relationship Id="rId8635" Type="http://schemas.openxmlformats.org/officeDocument/2006/relationships/hyperlink" Target="https://www.daloopa.com/src/767277" TargetMode="External"/><Relationship Id="rId10565" Type="http://schemas.openxmlformats.org/officeDocument/2006/relationships/hyperlink" Target="https://www.daloopa.com/src/38433109" TargetMode="External"/><Relationship Id="rId11616" Type="http://schemas.openxmlformats.org/officeDocument/2006/relationships/hyperlink" Target="https://www.daloopa.com/src/814966" TargetMode="External"/><Relationship Id="rId18229" Type="http://schemas.openxmlformats.org/officeDocument/2006/relationships/hyperlink" Target="https://www.daloopa.com/src/87513636" TargetMode="External"/><Relationship Id="rId10218" Type="http://schemas.openxmlformats.org/officeDocument/2006/relationships/hyperlink" Target="https://www.daloopa.com/src/2752216" TargetMode="External"/><Relationship Id="rId13788" Type="http://schemas.openxmlformats.org/officeDocument/2006/relationships/hyperlink" Target="https://marketplace.daloopa.com/text-fundamental?id=65315438&amp;value=51735&amp;id=65315435&amp;value=54943&amp;id=65315428&amp;value=57860&amp;id=65315422&amp;value=60838&amp;id=65315415&amp;value=61801&amp;id=65315410&amp;value=64835&amp;id=65374105&amp;value=71815&amp;id=65315372&amp;value=76601&amp;id=65315367&amp;value=75449&amp;id=65315357&amp;value=79315&amp;id=65315341&amp;value=88209&amp;id=65315324&amp;value=92135&amp;id=65315305&amp;value=89238&amp;id=65315300&amp;value=89767&amp;id=65315281&amp;value=94333&amp;id=67090551&amp;value=99292&amp;" TargetMode="External"/><Relationship Id="rId14839" Type="http://schemas.openxmlformats.org/officeDocument/2006/relationships/hyperlink" Target="https://www.daloopa.com/src/38429510" TargetMode="External"/><Relationship Id="rId18710" Type="http://schemas.openxmlformats.org/officeDocument/2006/relationships/hyperlink" Target="https://www.daloopa.com/src/125264820" TargetMode="External"/><Relationship Id="rId2796" Type="http://schemas.openxmlformats.org/officeDocument/2006/relationships/hyperlink" Target="https://www.daloopa.com/src/810513" TargetMode="External"/><Relationship Id="rId3847" Type="http://schemas.openxmlformats.org/officeDocument/2006/relationships/hyperlink" Target="https://www.daloopa.com/src/38384684" TargetMode="External"/><Relationship Id="rId16261" Type="http://schemas.openxmlformats.org/officeDocument/2006/relationships/hyperlink" Target="https://www.daloopa.com/src/82363196" TargetMode="External"/><Relationship Id="rId17312" Type="http://schemas.openxmlformats.org/officeDocument/2006/relationships/hyperlink" Target="https://www.daloopa.com/src/102561395" TargetMode="External"/><Relationship Id="rId768" Type="http://schemas.openxmlformats.org/officeDocument/2006/relationships/hyperlink" Target="https://marketplace.daloopa.com/text-fundamental?id=38207962&amp;value=545&amp;id=38207932&amp;value=626&amp;id=38207840&amp;value=709&amp;id=38207770&amp;value=1071&amp;id=45569587&amp;value=2951&amp;id=763967&amp;value=850&amp;id=763744&amp;value=945&amp;id=763410&amp;value=1123&amp;id=763141&amp;value=1735&amp;id=45569588&amp;value=4653&amp;id=762949&amp;value=2031&amp;id=762607&amp;value=2194&amp;id=762481&amp;value=2495&amp;id=762297&amp;value=3388&amp;id=45569589&amp;value=10108&amp;id=762285&amp;value=2716&amp;id=761741&amp;value=3002&amp;id=1340459&amp;value=3586&amp;id=2623639&amp;value=4782&amp;id=45569590&amp;value=14086&amp;id=4744584&amp;value=3906&amp;id=7982393&amp;value=4221&amp;id=10334470&amp;value=5398&amp;id=14719002&amp;value=7952&amp;id=45569591&amp;value=21477&amp;id=20995376&amp;value=6905&amp;id=32451353&amp;value=7914&amp;id=38384768&amp;value=8091&amp;id=46661840&amp;value=710&amp;id=46664277&amp;value=23620&amp;id=53638506&amp;value=661&amp;id=58838232&amp;value=1070&amp;id=63130917&amp;value=1263&amp;id=67047608&amp;value=1253&amp;id=67054487&amp;value=4247&amp;" TargetMode="External"/><Relationship Id="rId1398" Type="http://schemas.openxmlformats.org/officeDocument/2006/relationships/hyperlink" Target="https://www.daloopa.com/src/764005" TargetMode="External"/><Relationship Id="rId2449" Type="http://schemas.openxmlformats.org/officeDocument/2006/relationships/hyperlink" Target="https://www.daloopa.com/src/2623548" TargetMode="External"/><Relationship Id="rId6320" Type="http://schemas.openxmlformats.org/officeDocument/2006/relationships/hyperlink" Target="https://www.daloopa.com/src/800737" TargetMode="External"/><Relationship Id="rId9890" Type="http://schemas.openxmlformats.org/officeDocument/2006/relationships/hyperlink" Target="https://www.daloopa.com/src/752947" TargetMode="External"/><Relationship Id="rId19484" Type="http://schemas.openxmlformats.org/officeDocument/2006/relationships/hyperlink" Target="https://www.daloopa.com/src/145278861" TargetMode="External"/><Relationship Id="rId8492" Type="http://schemas.openxmlformats.org/officeDocument/2006/relationships/hyperlink" Target="https://www.daloopa.com/src/2623307" TargetMode="External"/><Relationship Id="rId9543" Type="http://schemas.openxmlformats.org/officeDocument/2006/relationships/hyperlink" Target="https://www.daloopa.com/src/750522" TargetMode="External"/><Relationship Id="rId12871" Type="http://schemas.openxmlformats.org/officeDocument/2006/relationships/hyperlink" Target="https://www.daloopa.com/src/46751693" TargetMode="External"/><Relationship Id="rId13922" Type="http://schemas.openxmlformats.org/officeDocument/2006/relationships/hyperlink" Target="https://www.daloopa.com/src/67093443" TargetMode="External"/><Relationship Id="rId18086" Type="http://schemas.openxmlformats.org/officeDocument/2006/relationships/hyperlink" Target="https://www.daloopa.com/src/114287509" TargetMode="External"/><Relationship Id="rId19137" Type="http://schemas.openxmlformats.org/officeDocument/2006/relationships/hyperlink" Target="https://www.daloopa.com/src/136732957" TargetMode="External"/><Relationship Id="rId1532" Type="http://schemas.openxmlformats.org/officeDocument/2006/relationships/hyperlink" Target="https://www.daloopa.com/src/38170517" TargetMode="External"/><Relationship Id="rId2930" Type="http://schemas.openxmlformats.org/officeDocument/2006/relationships/hyperlink" Target="https://www.daloopa.com/src/765632" TargetMode="External"/><Relationship Id="rId7094" Type="http://schemas.openxmlformats.org/officeDocument/2006/relationships/hyperlink" Target="https://www.daloopa.com/src/63130939" TargetMode="External"/><Relationship Id="rId8145" Type="http://schemas.openxmlformats.org/officeDocument/2006/relationships/hyperlink" Target="https://www.daloopa.com/src/800223" TargetMode="External"/><Relationship Id="rId10075" Type="http://schemas.openxmlformats.org/officeDocument/2006/relationships/hyperlink" Target="https://www.daloopa.com/src/751469" TargetMode="External"/><Relationship Id="rId11473" Type="http://schemas.openxmlformats.org/officeDocument/2006/relationships/hyperlink" Target="https://www.daloopa.com/src/814997" TargetMode="External"/><Relationship Id="rId12524" Type="http://schemas.openxmlformats.org/officeDocument/2006/relationships/hyperlink" Target="https://www.daloopa.com/src/19689118" TargetMode="External"/><Relationship Id="rId902" Type="http://schemas.openxmlformats.org/officeDocument/2006/relationships/hyperlink" Target="https://www.daloopa.com/src/18436111" TargetMode="External"/><Relationship Id="rId11126" Type="http://schemas.openxmlformats.org/officeDocument/2006/relationships/hyperlink" Target="https://www.daloopa.com/src/814957" TargetMode="External"/><Relationship Id="rId14696" Type="http://schemas.openxmlformats.org/officeDocument/2006/relationships/hyperlink" Target="https://www.daloopa.com/src/38370041" TargetMode="External"/><Relationship Id="rId15747" Type="http://schemas.openxmlformats.org/officeDocument/2006/relationships/hyperlink" Target="https://www.daloopa.com/src/78901524" TargetMode="External"/><Relationship Id="rId4755" Type="http://schemas.openxmlformats.org/officeDocument/2006/relationships/hyperlink" Target="https://www.daloopa.com/src/767942" TargetMode="External"/><Relationship Id="rId5806" Type="http://schemas.openxmlformats.org/officeDocument/2006/relationships/hyperlink" Target="https://www.daloopa.com/src/7982459" TargetMode="External"/><Relationship Id="rId13298" Type="http://schemas.openxmlformats.org/officeDocument/2006/relationships/hyperlink" Target="https://www.daloopa.com/src/38276532" TargetMode="External"/><Relationship Id="rId14349" Type="http://schemas.openxmlformats.org/officeDocument/2006/relationships/hyperlink" Target="https://www.daloopa.com/src/19628169" TargetMode="External"/><Relationship Id="rId18220" Type="http://schemas.openxmlformats.org/officeDocument/2006/relationships/hyperlink" Target="https://www.daloopa.com/src/87423361" TargetMode="External"/><Relationship Id="rId278" Type="http://schemas.openxmlformats.org/officeDocument/2006/relationships/hyperlink" Target="https://www.daloopa.com/src/32451542" TargetMode="External"/><Relationship Id="rId3357" Type="http://schemas.openxmlformats.org/officeDocument/2006/relationships/hyperlink" Target="https://www.daloopa.com/src/20995418" TargetMode="External"/><Relationship Id="rId4408" Type="http://schemas.openxmlformats.org/officeDocument/2006/relationships/hyperlink" Target="https://marketplace.daloopa.com/text-fundamental?id=810906&amp;value=0.27899999999999997&amp;id=810901&amp;value=0.299&amp;id=810896&amp;value=0.316&amp;id=810891&amp;value=0.313&amp;" TargetMode="External"/><Relationship Id="rId7978" Type="http://schemas.openxmlformats.org/officeDocument/2006/relationships/hyperlink" Target="https://www.daloopa.com/src/753494" TargetMode="External"/><Relationship Id="rId10959" Type="http://schemas.openxmlformats.org/officeDocument/2006/relationships/hyperlink" Target="https://www.daloopa.com/src/10333843" TargetMode="External"/><Relationship Id="rId12381" Type="http://schemas.openxmlformats.org/officeDocument/2006/relationships/hyperlink" Target="https://www.daloopa.com/src/32488002" TargetMode="External"/><Relationship Id="rId13432" Type="http://schemas.openxmlformats.org/officeDocument/2006/relationships/hyperlink" Target="https://www.daloopa.com/src/65312490" TargetMode="External"/><Relationship Id="rId14830" Type="http://schemas.openxmlformats.org/officeDocument/2006/relationships/hyperlink" Target="https://www.daloopa.com/src/38429684" TargetMode="External"/><Relationship Id="rId2440" Type="http://schemas.openxmlformats.org/officeDocument/2006/relationships/hyperlink" Target="https://www.daloopa.com/src/763265" TargetMode="External"/><Relationship Id="rId9053" Type="http://schemas.openxmlformats.org/officeDocument/2006/relationships/hyperlink" Target="https://www.daloopa.com/src/32452186" TargetMode="External"/><Relationship Id="rId12034" Type="http://schemas.openxmlformats.org/officeDocument/2006/relationships/hyperlink" Target="https://www.daloopa.com/src/19678692" TargetMode="External"/><Relationship Id="rId412" Type="http://schemas.openxmlformats.org/officeDocument/2006/relationships/hyperlink" Target="https://marketplace.daloopa.com/text-fundamental?id=18483652&amp;value=600&amp;" TargetMode="External"/><Relationship Id="rId1042" Type="http://schemas.openxmlformats.org/officeDocument/2006/relationships/hyperlink" Target="https://www.daloopa.com/src/53700522" TargetMode="External"/><Relationship Id="rId5663" Type="http://schemas.openxmlformats.org/officeDocument/2006/relationships/hyperlink" Target="https://www.daloopa.com/src/1033769" TargetMode="External"/><Relationship Id="rId16655" Type="http://schemas.openxmlformats.org/officeDocument/2006/relationships/hyperlink" Target="https://www.daloopa.com/src/87505639" TargetMode="External"/><Relationship Id="rId17706" Type="http://schemas.openxmlformats.org/officeDocument/2006/relationships/hyperlink" Target="https://www.daloopa.com/src/107918998" TargetMode="External"/><Relationship Id="rId4265" Type="http://schemas.openxmlformats.org/officeDocument/2006/relationships/hyperlink" Target="https://www.daloopa.com/src/2623609" TargetMode="External"/><Relationship Id="rId5316" Type="http://schemas.openxmlformats.org/officeDocument/2006/relationships/hyperlink" Target="https://www.daloopa.com/src/815295" TargetMode="External"/><Relationship Id="rId6714" Type="http://schemas.openxmlformats.org/officeDocument/2006/relationships/hyperlink" Target="https://www.daloopa.com/src/801109" TargetMode="External"/><Relationship Id="rId15257" Type="http://schemas.openxmlformats.org/officeDocument/2006/relationships/hyperlink" Target="https://www.daloopa.com/src/38431764" TargetMode="External"/><Relationship Id="rId16308" Type="http://schemas.openxmlformats.org/officeDocument/2006/relationships/hyperlink" Target="https://www.daloopa.com/src/82364388" TargetMode="External"/><Relationship Id="rId19878" Type="http://schemas.openxmlformats.org/officeDocument/2006/relationships/hyperlink" Target="https://www.daloopa.com/src/155506727" TargetMode="External"/><Relationship Id="rId8886" Type="http://schemas.openxmlformats.org/officeDocument/2006/relationships/hyperlink" Target="https://www.daloopa.com/src/38383831" TargetMode="External"/><Relationship Id="rId9937" Type="http://schemas.openxmlformats.org/officeDocument/2006/relationships/hyperlink" Target="https://www.daloopa.com/src/750436" TargetMode="External"/><Relationship Id="rId11867" Type="http://schemas.openxmlformats.org/officeDocument/2006/relationships/hyperlink" Target="https://www.daloopa.com/src/38461115" TargetMode="External"/><Relationship Id="rId12918" Type="http://schemas.openxmlformats.org/officeDocument/2006/relationships/hyperlink" Target="https://www.daloopa.com/src/38440347" TargetMode="External"/><Relationship Id="rId1926" Type="http://schemas.openxmlformats.org/officeDocument/2006/relationships/hyperlink" Target="https://www.daloopa.com/src/795060" TargetMode="External"/><Relationship Id="rId7488" Type="http://schemas.openxmlformats.org/officeDocument/2006/relationships/hyperlink" Target="https://www.daloopa.com/src/752015" TargetMode="External"/><Relationship Id="rId8539" Type="http://schemas.openxmlformats.org/officeDocument/2006/relationships/hyperlink" Target="https://www.daloopa.com/src/802796" TargetMode="External"/><Relationship Id="rId10469" Type="http://schemas.openxmlformats.org/officeDocument/2006/relationships/hyperlink" Target="https://www.daloopa.com/src/58849003" TargetMode="External"/><Relationship Id="rId14340" Type="http://schemas.openxmlformats.org/officeDocument/2006/relationships/hyperlink" Target="https://www.daloopa.com/src/19629352" TargetMode="External"/><Relationship Id="rId17563" Type="http://schemas.openxmlformats.org/officeDocument/2006/relationships/hyperlink" Target="https://www.daloopa.com/src/107870078" TargetMode="External"/><Relationship Id="rId18614" Type="http://schemas.openxmlformats.org/officeDocument/2006/relationships/hyperlink" Target="https://www.daloopa.com/src/70972585" TargetMode="External"/><Relationship Id="rId18961" Type="http://schemas.openxmlformats.org/officeDocument/2006/relationships/hyperlink" Target="https://www.daloopa.com/src/125348636" TargetMode="External"/><Relationship Id="rId3001" Type="http://schemas.openxmlformats.org/officeDocument/2006/relationships/hyperlink" Target="https://www.daloopa.com/src/766595" TargetMode="External"/><Relationship Id="rId6571" Type="http://schemas.openxmlformats.org/officeDocument/2006/relationships/hyperlink" Target="https://www.daloopa.com/src/800917" TargetMode="External"/><Relationship Id="rId7622" Type="http://schemas.openxmlformats.org/officeDocument/2006/relationships/hyperlink" Target="https://www.daloopa.com/src/58837703" TargetMode="External"/><Relationship Id="rId10950" Type="http://schemas.openxmlformats.org/officeDocument/2006/relationships/hyperlink" Target="https://www.daloopa.com/src/67052083" TargetMode="External"/><Relationship Id="rId16165" Type="http://schemas.openxmlformats.org/officeDocument/2006/relationships/hyperlink" Target="https://www.daloopa.com/src/82318251" TargetMode="External"/><Relationship Id="rId17216" Type="http://schemas.openxmlformats.org/officeDocument/2006/relationships/hyperlink" Target="https://www.daloopa.com/src/102523350" TargetMode="External"/><Relationship Id="rId5173" Type="http://schemas.openxmlformats.org/officeDocument/2006/relationships/hyperlink" Target="https://www.daloopa.com/src/815397" TargetMode="External"/><Relationship Id="rId6224" Type="http://schemas.openxmlformats.org/officeDocument/2006/relationships/hyperlink" Target="https://www.daloopa.com/src/14718905" TargetMode="External"/><Relationship Id="rId9794" Type="http://schemas.openxmlformats.org/officeDocument/2006/relationships/hyperlink" Target="https://www.daloopa.com/src/4744484" TargetMode="External"/><Relationship Id="rId10603" Type="http://schemas.openxmlformats.org/officeDocument/2006/relationships/hyperlink" Target="https://www.daloopa.com/src/38434334" TargetMode="External"/><Relationship Id="rId19388" Type="http://schemas.openxmlformats.org/officeDocument/2006/relationships/hyperlink" Target="https://www.daloopa.com/src/145272492" TargetMode="External"/><Relationship Id="rId8396" Type="http://schemas.openxmlformats.org/officeDocument/2006/relationships/hyperlink" Target="https://www.daloopa.com/src/46661286" TargetMode="External"/><Relationship Id="rId9447" Type="http://schemas.openxmlformats.org/officeDocument/2006/relationships/hyperlink" Target="https://www.daloopa.com/src/748854" TargetMode="External"/><Relationship Id="rId12775" Type="http://schemas.openxmlformats.org/officeDocument/2006/relationships/hyperlink" Target="https://www.daloopa.com/src/46751633" TargetMode="External"/><Relationship Id="rId13826" Type="http://schemas.openxmlformats.org/officeDocument/2006/relationships/hyperlink" Target="https://www.daloopa.com/src/65315440" TargetMode="External"/><Relationship Id="rId1783" Type="http://schemas.openxmlformats.org/officeDocument/2006/relationships/hyperlink" Target="https://www.daloopa.com/src/38171606" TargetMode="External"/><Relationship Id="rId2834" Type="http://schemas.openxmlformats.org/officeDocument/2006/relationships/hyperlink" Target="https://www.daloopa.com/src/765978" TargetMode="External"/><Relationship Id="rId8049" Type="http://schemas.openxmlformats.org/officeDocument/2006/relationships/hyperlink" Target="https://www.daloopa.com/src/748548" TargetMode="External"/><Relationship Id="rId11377" Type="http://schemas.openxmlformats.org/officeDocument/2006/relationships/hyperlink" Target="https://www.daloopa.com/src/815161" TargetMode="External"/><Relationship Id="rId12428" Type="http://schemas.openxmlformats.org/officeDocument/2006/relationships/hyperlink" Target="https://www.daloopa.com/src/63184435" TargetMode="External"/><Relationship Id="rId15998" Type="http://schemas.openxmlformats.org/officeDocument/2006/relationships/hyperlink" Target="https://www.daloopa.com/src/78962152" TargetMode="External"/><Relationship Id="rId806" Type="http://schemas.openxmlformats.org/officeDocument/2006/relationships/hyperlink" Target="https://www.daloopa.com/document/23463551" TargetMode="External"/><Relationship Id="rId1436" Type="http://schemas.openxmlformats.org/officeDocument/2006/relationships/hyperlink" Target="https://www.daloopa.com/src/765486" TargetMode="External"/><Relationship Id="rId18471" Type="http://schemas.openxmlformats.org/officeDocument/2006/relationships/hyperlink" Target="https://www.daloopa.com/src/114146151" TargetMode="External"/><Relationship Id="rId19522" Type="http://schemas.openxmlformats.org/officeDocument/2006/relationships/hyperlink" Target="https://www.daloopa.com/src/145264498" TargetMode="External"/><Relationship Id="rId4659" Type="http://schemas.openxmlformats.org/officeDocument/2006/relationships/hyperlink" Target="https://www.daloopa.com/src/768088" TargetMode="External"/><Relationship Id="rId8530" Type="http://schemas.openxmlformats.org/officeDocument/2006/relationships/hyperlink" Target="https://www.daloopa.com/src/800609" TargetMode="External"/><Relationship Id="rId10460" Type="http://schemas.openxmlformats.org/officeDocument/2006/relationships/hyperlink" Target="https://www.daloopa.com/src/38431751" TargetMode="External"/><Relationship Id="rId11511" Type="http://schemas.openxmlformats.org/officeDocument/2006/relationships/hyperlink" Target="https://www.daloopa.com/src/815054" TargetMode="External"/><Relationship Id="rId17073" Type="http://schemas.openxmlformats.org/officeDocument/2006/relationships/hyperlink" Target="https://www.daloopa.com/src/95202506" TargetMode="External"/><Relationship Id="rId18124" Type="http://schemas.openxmlformats.org/officeDocument/2006/relationships/hyperlink" Target="https://www.daloopa.com/src/114279609" TargetMode="External"/><Relationship Id="rId6081" Type="http://schemas.openxmlformats.org/officeDocument/2006/relationships/hyperlink" Target="https://www.daloopa.com/src/38156735" TargetMode="External"/><Relationship Id="rId7132" Type="http://schemas.openxmlformats.org/officeDocument/2006/relationships/hyperlink" Target="https://www.daloopa.com/src/1096697" TargetMode="External"/><Relationship Id="rId10113" Type="http://schemas.openxmlformats.org/officeDocument/2006/relationships/hyperlink" Target="https://www.daloopa.com/src/754277" TargetMode="External"/><Relationship Id="rId2691" Type="http://schemas.openxmlformats.org/officeDocument/2006/relationships/hyperlink" Target="https://www.daloopa.com/src/53638377" TargetMode="External"/><Relationship Id="rId3742" Type="http://schemas.openxmlformats.org/officeDocument/2006/relationships/hyperlink" Target="https://www.daloopa.com/src/761970" TargetMode="External"/><Relationship Id="rId12285" Type="http://schemas.openxmlformats.org/officeDocument/2006/relationships/hyperlink" Target="https://www.daloopa.com/src/19675387" TargetMode="External"/><Relationship Id="rId13683" Type="http://schemas.openxmlformats.org/officeDocument/2006/relationships/hyperlink" Target="https://www.daloopa.com/src/65374118" TargetMode="External"/><Relationship Id="rId14734" Type="http://schemas.openxmlformats.org/officeDocument/2006/relationships/hyperlink" Target="https://www.daloopa.com/src/38402715" TargetMode="External"/><Relationship Id="rId663" Type="http://schemas.openxmlformats.org/officeDocument/2006/relationships/hyperlink" Target="https://www.daloopa.com/src/763964" TargetMode="External"/><Relationship Id="rId1293" Type="http://schemas.openxmlformats.org/officeDocument/2006/relationships/hyperlink" Target="https://www.daloopa.com/src/764713" TargetMode="External"/><Relationship Id="rId2344" Type="http://schemas.openxmlformats.org/officeDocument/2006/relationships/hyperlink" Target="https://www.daloopa.com/src/763904" TargetMode="External"/><Relationship Id="rId13336" Type="http://schemas.openxmlformats.org/officeDocument/2006/relationships/hyperlink" Target="https://www.daloopa.com/document/23465099" TargetMode="External"/><Relationship Id="rId17957" Type="http://schemas.openxmlformats.org/officeDocument/2006/relationships/hyperlink" Target="https://www.daloopa.com/src/114161104" TargetMode="External"/><Relationship Id="rId316" Type="http://schemas.openxmlformats.org/officeDocument/2006/relationships/hyperlink" Target="https://www.daloopa.com/src/1340489" TargetMode="External"/><Relationship Id="rId6965" Type="http://schemas.openxmlformats.org/officeDocument/2006/relationships/hyperlink" Target="https://www.daloopa.com/src/46664827" TargetMode="External"/><Relationship Id="rId16559" Type="http://schemas.openxmlformats.org/officeDocument/2006/relationships/hyperlink" Target="https://www.daloopa.com/src/87385895" TargetMode="External"/><Relationship Id="rId4169" Type="http://schemas.openxmlformats.org/officeDocument/2006/relationships/hyperlink" Target="https://www.daloopa.com/src/762239" TargetMode="External"/><Relationship Id="rId5567" Type="http://schemas.openxmlformats.org/officeDocument/2006/relationships/hyperlink" Target="https://www.daloopa.com/src/2750780" TargetMode="External"/><Relationship Id="rId6618" Type="http://schemas.openxmlformats.org/officeDocument/2006/relationships/hyperlink" Target="https://www.daloopa.com/src/801013" TargetMode="External"/><Relationship Id="rId8040" Type="http://schemas.openxmlformats.org/officeDocument/2006/relationships/hyperlink" Target="https://www.daloopa.com/src/750715" TargetMode="External"/><Relationship Id="rId19032" Type="http://schemas.openxmlformats.org/officeDocument/2006/relationships/hyperlink" Target="https://www.daloopa.com/src/136727120" TargetMode="External"/><Relationship Id="rId11021" Type="http://schemas.openxmlformats.org/officeDocument/2006/relationships/hyperlink" Target="https://www.daloopa.com/src/38167608" TargetMode="External"/><Relationship Id="rId14591" Type="http://schemas.openxmlformats.org/officeDocument/2006/relationships/hyperlink" Target="https://www.daloopa.com/src/58885116" TargetMode="External"/><Relationship Id="rId15642" Type="http://schemas.openxmlformats.org/officeDocument/2006/relationships/hyperlink" Target="https://www.daloopa.com/src/72286993" TargetMode="External"/><Relationship Id="rId4650" Type="http://schemas.openxmlformats.org/officeDocument/2006/relationships/hyperlink" Target="https://www.daloopa.com/src/766227" TargetMode="External"/><Relationship Id="rId5701" Type="http://schemas.openxmlformats.org/officeDocument/2006/relationships/hyperlink" Target="https://www.daloopa.com/src/1033714" TargetMode="External"/><Relationship Id="rId13193" Type="http://schemas.openxmlformats.org/officeDocument/2006/relationships/hyperlink" Target="https://www.daloopa.com/src/38435115" TargetMode="External"/><Relationship Id="rId14244" Type="http://schemas.openxmlformats.org/officeDocument/2006/relationships/hyperlink" Target="https://www.daloopa.com/src/19606150" TargetMode="External"/><Relationship Id="rId3252" Type="http://schemas.openxmlformats.org/officeDocument/2006/relationships/hyperlink" Target="https://www.daloopa.com/src/58838257" TargetMode="External"/><Relationship Id="rId4303" Type="http://schemas.openxmlformats.org/officeDocument/2006/relationships/hyperlink" Target="https://www.daloopa.com/src/14718982" TargetMode="External"/><Relationship Id="rId7873" Type="http://schemas.openxmlformats.org/officeDocument/2006/relationships/hyperlink" Target="https://www.daloopa.com/src/754170" TargetMode="External"/><Relationship Id="rId17467" Type="http://schemas.openxmlformats.org/officeDocument/2006/relationships/hyperlink" Target="https://www.daloopa.com/src/107875766" TargetMode="External"/><Relationship Id="rId18865" Type="http://schemas.openxmlformats.org/officeDocument/2006/relationships/hyperlink" Target="https://www.daloopa.com/src/125245265" TargetMode="External"/><Relationship Id="rId19916" Type="http://schemas.openxmlformats.org/officeDocument/2006/relationships/hyperlink" Target="https://www.daloopa.com/src/155405814" TargetMode="External"/><Relationship Id="rId20062" Type="http://schemas.openxmlformats.org/officeDocument/2006/relationships/hyperlink" Target="https://www.daloopa.com/src/155385165" TargetMode="External"/><Relationship Id="rId173" Type="http://schemas.openxmlformats.org/officeDocument/2006/relationships/hyperlink" Target="https://www.daloopa.com/src/803037" TargetMode="External"/><Relationship Id="rId6475" Type="http://schemas.openxmlformats.org/officeDocument/2006/relationships/hyperlink" Target="https://www.daloopa.com/src/800740" TargetMode="External"/><Relationship Id="rId7526" Type="http://schemas.openxmlformats.org/officeDocument/2006/relationships/hyperlink" Target="https://marketplace.daloopa.com/text-fundamental?id=754228&amp;value=2516&amp;id=754162&amp;value=2861&amp;id=753951&amp;value=3057&amp;id=753746&amp;value=4767&amp;id=753595&amp;value=3945&amp;id=753468&amp;value=4125&amp;id=753301&amp;value=4373&amp;id=753046&amp;value=5612&amp;id=752875&amp;value=4772&amp;id=752688&amp;value=4920&amp;id=752498&amp;value=5440&amp;id=752294&amp;value=6423&amp;id=752016&amp;value=5072&amp;id=751580&amp;value=6092&amp;id=751291&amp;value=6566&amp;id=750706&amp;value=8339&amp;id=750487&amp;value=7329&amp;id=750348&amp;value=8046&amp;id=750113&amp;value=10557&amp;id=749808&amp;value=13164&amp;id=749566&amp;value=12026&amp;id=749243&amp;value=12607&amp;id=749006&amp;value=14258&amp;id=748742&amp;value=16677&amp;id=748512&amp;value=15979&amp;id=748171&amp;value=16747&amp;id=1340325&amp;value=16887&amp;id=2623172&amp;value=20816&amp;id=4744406&amp;value=17836&amp;id=7981658&amp;value=19918&amp;id=10333576&amp;value=20832&amp;id=14718766&amp;value=24542&amp;id=20995112&amp;value=24289&amp;id=32451046&amp;value=26835&amp;id=38383787&amp;value=28610&amp;id=46660942&amp;value=32891&amp;id=53637888&amp;value=32504&amp;id=58837702&amp;value=34804&amp;id=63130411&amp;value=36154&amp;id=67046523&amp;value=42360&amp;" TargetMode="External"/><Relationship Id="rId8924" Type="http://schemas.openxmlformats.org/officeDocument/2006/relationships/hyperlink" Target="https://www.daloopa.com/src/749638" TargetMode="External"/><Relationship Id="rId10854" Type="http://schemas.openxmlformats.org/officeDocument/2006/relationships/hyperlink" Target="https://www.daloopa.com/src/67052081" TargetMode="External"/><Relationship Id="rId11905" Type="http://schemas.openxmlformats.org/officeDocument/2006/relationships/hyperlink" Target="https://www.daloopa.com/document/18378379" TargetMode="External"/><Relationship Id="rId16069" Type="http://schemas.openxmlformats.org/officeDocument/2006/relationships/hyperlink" Target="https://www.daloopa.com/src/82363368" TargetMode="External"/><Relationship Id="rId18518" Type="http://schemas.openxmlformats.org/officeDocument/2006/relationships/hyperlink" Target="https://www.daloopa.com/src/114175056" TargetMode="External"/><Relationship Id="rId5077" Type="http://schemas.openxmlformats.org/officeDocument/2006/relationships/hyperlink" Target="https://www.daloopa.com/src/815590" TargetMode="External"/><Relationship Id="rId6128" Type="http://schemas.openxmlformats.org/officeDocument/2006/relationships/hyperlink" Target="https://www.daloopa.com/src/67045699" TargetMode="External"/><Relationship Id="rId10507" Type="http://schemas.openxmlformats.org/officeDocument/2006/relationships/hyperlink" Target="https://www.daloopa.com/src/53700650" TargetMode="External"/><Relationship Id="rId9698" Type="http://schemas.openxmlformats.org/officeDocument/2006/relationships/hyperlink" Target="https://www.daloopa.com/src/63129158" TargetMode="External"/><Relationship Id="rId12679" Type="http://schemas.openxmlformats.org/officeDocument/2006/relationships/hyperlink" Target="https://www.daloopa.com/document/23465099" TargetMode="External"/><Relationship Id="rId16550" Type="http://schemas.openxmlformats.org/officeDocument/2006/relationships/hyperlink" Target="https://www.daloopa.com/src/87385747" TargetMode="External"/><Relationship Id="rId17601" Type="http://schemas.openxmlformats.org/officeDocument/2006/relationships/hyperlink" Target="https://www.daloopa.com/src/107860278" TargetMode="External"/><Relationship Id="rId1687" Type="http://schemas.openxmlformats.org/officeDocument/2006/relationships/hyperlink" Target="https://www.daloopa.com/src/14719027" TargetMode="External"/><Relationship Id="rId2738" Type="http://schemas.openxmlformats.org/officeDocument/2006/relationships/hyperlink" Target="https://www.daloopa.com/src/810510" TargetMode="External"/><Relationship Id="rId15152" Type="http://schemas.openxmlformats.org/officeDocument/2006/relationships/hyperlink" Target="https://www.daloopa.com/src/38429995" TargetMode="External"/><Relationship Id="rId16203" Type="http://schemas.openxmlformats.org/officeDocument/2006/relationships/hyperlink" Target="https://www.daloopa.com/src/82319804" TargetMode="External"/><Relationship Id="rId19773" Type="http://schemas.openxmlformats.org/officeDocument/2006/relationships/hyperlink" Target="https://www.daloopa.com/src/155380664" TargetMode="External"/><Relationship Id="rId4160" Type="http://schemas.openxmlformats.org/officeDocument/2006/relationships/hyperlink" Target="https://www.daloopa.com/src/810719" TargetMode="External"/><Relationship Id="rId5211" Type="http://schemas.openxmlformats.org/officeDocument/2006/relationships/hyperlink" Target="https://www.daloopa.com/src/815458" TargetMode="External"/><Relationship Id="rId8781" Type="http://schemas.openxmlformats.org/officeDocument/2006/relationships/hyperlink" Target="https://www.daloopa.com/src/32452180" TargetMode="External"/><Relationship Id="rId9832" Type="http://schemas.openxmlformats.org/officeDocument/2006/relationships/hyperlink" Target="https://www.daloopa.com/src/749110" TargetMode="External"/><Relationship Id="rId18375" Type="http://schemas.openxmlformats.org/officeDocument/2006/relationships/hyperlink" Target="https://www.daloopa.com/src/87393820" TargetMode="External"/><Relationship Id="rId19426" Type="http://schemas.openxmlformats.org/officeDocument/2006/relationships/hyperlink" Target="https://www.daloopa.com/src/145263924" TargetMode="External"/><Relationship Id="rId46" Type="http://schemas.openxmlformats.org/officeDocument/2006/relationships/hyperlink" Target="https://www.daloopa.com/document/205037" TargetMode="External"/><Relationship Id="rId1821" Type="http://schemas.openxmlformats.org/officeDocument/2006/relationships/hyperlink" Target="https://www.daloopa.com/src/795072" TargetMode="External"/><Relationship Id="rId7383" Type="http://schemas.openxmlformats.org/officeDocument/2006/relationships/hyperlink" Target="https://www.daloopa.com/src/752291" TargetMode="External"/><Relationship Id="rId8434" Type="http://schemas.openxmlformats.org/officeDocument/2006/relationships/hyperlink" Target="https://www.daloopa.com/src/800305" TargetMode="External"/><Relationship Id="rId10364" Type="http://schemas.openxmlformats.org/officeDocument/2006/relationships/hyperlink" Target="https://www.daloopa.com/src/38432115" TargetMode="External"/><Relationship Id="rId11762" Type="http://schemas.openxmlformats.org/officeDocument/2006/relationships/hyperlink" Target="https://www.daloopa.com/src/1033986" TargetMode="External"/><Relationship Id="rId12813" Type="http://schemas.openxmlformats.org/officeDocument/2006/relationships/hyperlink" Target="https://marketplace.daloopa.com/text-fundamental?id=38440581&amp;value=-74&amp;id=38440530&amp;value=-129&amp;id=38440485&amp;value=-205&amp;id=38440454&amp;value=-353&amp;id=38440449&amp;value=-252&amp;id=38440410&amp;value=-377&amp;id=38440346&amp;value=-477&amp;id=38439858&amp;value=-555&amp;id=46751641&amp;value=-610&amp;id=67090285&amp;value=-643&amp;" TargetMode="External"/><Relationship Id="rId18028" Type="http://schemas.openxmlformats.org/officeDocument/2006/relationships/hyperlink" Target="https://www.daloopa.com/src/114161694" TargetMode="External"/><Relationship Id="rId7036" Type="http://schemas.openxmlformats.org/officeDocument/2006/relationships/hyperlink" Target="https://www.daloopa.com/src/20995612" TargetMode="External"/><Relationship Id="rId10017" Type="http://schemas.openxmlformats.org/officeDocument/2006/relationships/hyperlink" Target="https://www.daloopa.com/src/752987" TargetMode="External"/><Relationship Id="rId11415" Type="http://schemas.openxmlformats.org/officeDocument/2006/relationships/hyperlink" Target="https://www.daloopa.com/src/815203" TargetMode="External"/><Relationship Id="rId14985" Type="http://schemas.openxmlformats.org/officeDocument/2006/relationships/hyperlink" Target="https://www.daloopa.com/src/45569852" TargetMode="External"/><Relationship Id="rId2595" Type="http://schemas.openxmlformats.org/officeDocument/2006/relationships/hyperlink" Target="https://www.daloopa.com/src/38384595" TargetMode="External"/><Relationship Id="rId3993" Type="http://schemas.openxmlformats.org/officeDocument/2006/relationships/hyperlink" Target="https://www.daloopa.com/src/768074" TargetMode="External"/><Relationship Id="rId13587" Type="http://schemas.openxmlformats.org/officeDocument/2006/relationships/hyperlink" Target="https://marketplace.daloopa.com/text-fundamental?id=66097812&amp;value=2250&amp;id=67090630&amp;value=3543&amp;" TargetMode="External"/><Relationship Id="rId14638" Type="http://schemas.openxmlformats.org/officeDocument/2006/relationships/hyperlink" Target="https://www.daloopa.com/src/38402759" TargetMode="External"/><Relationship Id="rId567" Type="http://schemas.openxmlformats.org/officeDocument/2006/relationships/hyperlink" Target="https://www.daloopa.com/src/762279" TargetMode="External"/><Relationship Id="rId1197" Type="http://schemas.openxmlformats.org/officeDocument/2006/relationships/hyperlink" Target="https://www.daloopa.com/src/53638265" TargetMode="External"/><Relationship Id="rId2248" Type="http://schemas.openxmlformats.org/officeDocument/2006/relationships/hyperlink" Target="https://www.daloopa.com/src/66097736" TargetMode="External"/><Relationship Id="rId3646" Type="http://schemas.openxmlformats.org/officeDocument/2006/relationships/hyperlink" Target="https://www.daloopa.com/src/45569678" TargetMode="External"/><Relationship Id="rId12189" Type="http://schemas.openxmlformats.org/officeDocument/2006/relationships/hyperlink" Target="https://www.daloopa.com/src/19677899" TargetMode="External"/><Relationship Id="rId16060" Type="http://schemas.openxmlformats.org/officeDocument/2006/relationships/hyperlink" Target="https://www.daloopa.com/src/82321866" TargetMode="External"/><Relationship Id="rId17111" Type="http://schemas.openxmlformats.org/officeDocument/2006/relationships/hyperlink" Target="https://www.daloopa.com/src/102498316" TargetMode="External"/><Relationship Id="rId6869" Type="http://schemas.openxmlformats.org/officeDocument/2006/relationships/hyperlink" Target="https://www.daloopa.com/src/801390" TargetMode="External"/><Relationship Id="rId12670" Type="http://schemas.openxmlformats.org/officeDocument/2006/relationships/hyperlink" Target="https://www.daloopa.com/src/19766390" TargetMode="External"/><Relationship Id="rId13721" Type="http://schemas.openxmlformats.org/officeDocument/2006/relationships/hyperlink" Target="https://www.daloopa.com/src/65374113" TargetMode="External"/><Relationship Id="rId19283" Type="http://schemas.openxmlformats.org/officeDocument/2006/relationships/hyperlink" Target="https://www.daloopa.com/src/136843035" TargetMode="External"/><Relationship Id="rId8291" Type="http://schemas.openxmlformats.org/officeDocument/2006/relationships/hyperlink" Target="https://www.daloopa.com/src/38384077" TargetMode="External"/><Relationship Id="rId9342" Type="http://schemas.openxmlformats.org/officeDocument/2006/relationships/hyperlink" Target="https://www.daloopa.com/src/14719115" TargetMode="External"/><Relationship Id="rId11272" Type="http://schemas.openxmlformats.org/officeDocument/2006/relationships/hyperlink" Target="https://www.daloopa.com/src/32451651" TargetMode="External"/><Relationship Id="rId12323" Type="http://schemas.openxmlformats.org/officeDocument/2006/relationships/hyperlink" Target="https://www.daloopa.com/src/19675729" TargetMode="External"/><Relationship Id="rId701" Type="http://schemas.openxmlformats.org/officeDocument/2006/relationships/hyperlink" Target="https://marketplace.daloopa.com/text-fundamental?id=38207961&amp;value=2566&amp;id=38207934&amp;value=2886&amp;id=38207839&amp;value=3231&amp;id=38207771&amp;value=3536&amp;id=45569582&amp;value=12219&amp;id=763965&amp;value=3661&amp;id=763742&amp;value=4100&amp;id=763408&amp;value=4584&amp;id=763139&amp;value=5113&amp;id=45569583&amp;value=17458&amp;id=762947&amp;value=5442&amp;id=762605&amp;value=6105&amp;id=762479&amp;value=6679&amp;id=762295&amp;value=7430&amp;id=45569584&amp;value=25656&amp;id=762283&amp;value=7696&amp;id=761739&amp;value=8381&amp;id=1340457&amp;value=8995&amp;id=2623637&amp;value=9954&amp;id=45569585&amp;value=35026&amp;id=4744582&amp;value=10219&amp;id=7982391&amp;value=10808&amp;id=10334472&amp;value=11601&amp;id=14718998&amp;value=12742&amp;id=45569586&amp;value=45370&amp;id=20995377&amp;value=13503&amp;id=32451360&amp;value=14809&amp;id=38384778&amp;value=16110&amp;id=46661851&amp;value=17780&amp;id=46664276&amp;value=62202&amp;id=53638504&amp;value=18441&amp;id=58838245&amp;value=19739&amp;id=63130926&amp;value=20538&amp;id=67047605&amp;value=21378&amp;id=67054486&amp;value=80096&amp;" TargetMode="External"/><Relationship Id="rId1331" Type="http://schemas.openxmlformats.org/officeDocument/2006/relationships/hyperlink" Target="https://www.daloopa.com/src/768336" TargetMode="External"/><Relationship Id="rId5952" Type="http://schemas.openxmlformats.org/officeDocument/2006/relationships/hyperlink" Target="https://www.daloopa.com/src/800812" TargetMode="External"/><Relationship Id="rId14495" Type="http://schemas.openxmlformats.org/officeDocument/2006/relationships/hyperlink" Target="https://www.daloopa.com/src/38422028" TargetMode="External"/><Relationship Id="rId15893" Type="http://schemas.openxmlformats.org/officeDocument/2006/relationships/hyperlink" Target="https://www.daloopa.com/src/78900035" TargetMode="External"/><Relationship Id="rId16944" Type="http://schemas.openxmlformats.org/officeDocument/2006/relationships/hyperlink" Target="https://www.daloopa.com/src/95057566" TargetMode="External"/><Relationship Id="rId4554" Type="http://schemas.openxmlformats.org/officeDocument/2006/relationships/hyperlink" Target="https://www.daloopa.com/src/774072" TargetMode="External"/><Relationship Id="rId5605" Type="http://schemas.openxmlformats.org/officeDocument/2006/relationships/hyperlink" Target="https://www.daloopa.com/src/67087991" TargetMode="External"/><Relationship Id="rId13097" Type="http://schemas.openxmlformats.org/officeDocument/2006/relationships/hyperlink" Target="https://www.daloopa.com/src/46751768" TargetMode="External"/><Relationship Id="rId14148" Type="http://schemas.openxmlformats.org/officeDocument/2006/relationships/hyperlink" Target="https://www.daloopa.com/src/19605705" TargetMode="External"/><Relationship Id="rId15546" Type="http://schemas.openxmlformats.org/officeDocument/2006/relationships/hyperlink" Target="https://www.daloopa.com/src/72220139" TargetMode="External"/><Relationship Id="rId3156" Type="http://schemas.openxmlformats.org/officeDocument/2006/relationships/hyperlink" Target="https://www.daloopa.com/src/45569722" TargetMode="External"/><Relationship Id="rId4207" Type="http://schemas.openxmlformats.org/officeDocument/2006/relationships/hyperlink" Target="https://www.daloopa.com/src/762922" TargetMode="External"/><Relationship Id="rId18769" Type="http://schemas.openxmlformats.org/officeDocument/2006/relationships/hyperlink" Target="https://www.daloopa.com/src/125251786" TargetMode="External"/><Relationship Id="rId6379" Type="http://schemas.openxmlformats.org/officeDocument/2006/relationships/hyperlink" Target="https://www.daloopa.com/src/10333489" TargetMode="External"/><Relationship Id="rId7777" Type="http://schemas.openxmlformats.org/officeDocument/2006/relationships/hyperlink" Target="https://www.daloopa.com/src/800015" TargetMode="External"/><Relationship Id="rId8828" Type="http://schemas.openxmlformats.org/officeDocument/2006/relationships/hyperlink" Target="https://www.daloopa.com/src/4744465" TargetMode="External"/><Relationship Id="rId10758" Type="http://schemas.openxmlformats.org/officeDocument/2006/relationships/hyperlink" Target="https://www.daloopa.com/src/38433093" TargetMode="External"/><Relationship Id="rId11809" Type="http://schemas.openxmlformats.org/officeDocument/2006/relationships/hyperlink" Target="https://www.daloopa.com/src/63184546" TargetMode="External"/><Relationship Id="rId12180" Type="http://schemas.openxmlformats.org/officeDocument/2006/relationships/hyperlink" Target="https://www.daloopa.com/src/19675462" TargetMode="External"/><Relationship Id="rId13231" Type="http://schemas.openxmlformats.org/officeDocument/2006/relationships/hyperlink" Target="https://www.daloopa.com/src/38435114" TargetMode="External"/><Relationship Id="rId17852" Type="http://schemas.openxmlformats.org/officeDocument/2006/relationships/hyperlink" Target="https://www.daloopa.com/src/114151865" TargetMode="External"/><Relationship Id="rId18903" Type="http://schemas.openxmlformats.org/officeDocument/2006/relationships/hyperlink" Target="https://www.daloopa.com/src/125351008" TargetMode="External"/><Relationship Id="rId2989" Type="http://schemas.openxmlformats.org/officeDocument/2006/relationships/hyperlink" Target="https://www.daloopa.com/src/765471" TargetMode="External"/><Relationship Id="rId6860" Type="http://schemas.openxmlformats.org/officeDocument/2006/relationships/hyperlink" Target="https://www.daloopa.com/src/14718894" TargetMode="External"/><Relationship Id="rId7911" Type="http://schemas.openxmlformats.org/officeDocument/2006/relationships/hyperlink" Target="https://www.daloopa.com/src/67046773" TargetMode="External"/><Relationship Id="rId16454" Type="http://schemas.openxmlformats.org/officeDocument/2006/relationships/hyperlink" Target="https://www.daloopa.com/src/87387331" TargetMode="External"/><Relationship Id="rId17505" Type="http://schemas.openxmlformats.org/officeDocument/2006/relationships/hyperlink" Target="https://www.daloopa.com/src/107861970" TargetMode="External"/><Relationship Id="rId211" Type="http://schemas.openxmlformats.org/officeDocument/2006/relationships/hyperlink" Target="https://www.daloopa.com/src/803011" TargetMode="External"/><Relationship Id="rId5462" Type="http://schemas.openxmlformats.org/officeDocument/2006/relationships/hyperlink" Target="https://www.daloopa.com/src/1033361" TargetMode="External"/><Relationship Id="rId6513" Type="http://schemas.openxmlformats.org/officeDocument/2006/relationships/hyperlink" Target="https://www.daloopa.com/src/801029" TargetMode="External"/><Relationship Id="rId15056" Type="http://schemas.openxmlformats.org/officeDocument/2006/relationships/hyperlink" Target="https://www.daloopa.com/src/46751225" TargetMode="External"/><Relationship Id="rId16107" Type="http://schemas.openxmlformats.org/officeDocument/2006/relationships/hyperlink" Target="https://www.daloopa.com/src/82323104" TargetMode="External"/><Relationship Id="rId19677" Type="http://schemas.openxmlformats.org/officeDocument/2006/relationships/hyperlink" Target="https://www.daloopa.com/src/155380654" TargetMode="External"/><Relationship Id="rId4064" Type="http://schemas.openxmlformats.org/officeDocument/2006/relationships/hyperlink" Target="https://www.daloopa.com/src/32451401" TargetMode="External"/><Relationship Id="rId5115" Type="http://schemas.openxmlformats.org/officeDocument/2006/relationships/hyperlink" Target="https://www.daloopa.com/src/815647" TargetMode="External"/><Relationship Id="rId8685" Type="http://schemas.openxmlformats.org/officeDocument/2006/relationships/hyperlink" Target="https://www.daloopa.com/src/767078" TargetMode="External"/><Relationship Id="rId9736" Type="http://schemas.openxmlformats.org/officeDocument/2006/relationships/hyperlink" Target="https://www.daloopa.com/src/58837863" TargetMode="External"/><Relationship Id="rId18279" Type="http://schemas.openxmlformats.org/officeDocument/2006/relationships/hyperlink" Target="https://www.daloopa.com/src/87423655" TargetMode="External"/><Relationship Id="rId7287" Type="http://schemas.openxmlformats.org/officeDocument/2006/relationships/hyperlink" Target="https://www.daloopa.com/src/38462807" TargetMode="External"/><Relationship Id="rId8338" Type="http://schemas.openxmlformats.org/officeDocument/2006/relationships/hyperlink" Target="https://www.daloopa.com/src/7982441" TargetMode="External"/><Relationship Id="rId11666" Type="http://schemas.openxmlformats.org/officeDocument/2006/relationships/hyperlink" Target="https://www.daloopa.com/src/815159" TargetMode="External"/><Relationship Id="rId12717" Type="http://schemas.openxmlformats.org/officeDocument/2006/relationships/hyperlink" Target="https://marketplace.daloopa.com/text-fundamental?id=19766690&amp;value=161&amp;id=19766403&amp;value=167&amp;id=19766388&amp;value=950&amp;id=19766091&amp;value=1425&amp;id=19766032&amp;value=769&amp;id=19765999&amp;value=1197&amp;id=19765832&amp;value=2374&amp;id=19765760&amp;value=2863&amp;id=46750935&amp;value=4791&amp;id=67089582&amp;value=-3217&amp;" TargetMode="External"/><Relationship Id="rId1725" Type="http://schemas.openxmlformats.org/officeDocument/2006/relationships/hyperlink" Target="https://www.daloopa.com/src/32451448" TargetMode="External"/><Relationship Id="rId10268" Type="http://schemas.openxmlformats.org/officeDocument/2006/relationships/hyperlink" Target="https://www.daloopa.com/src/2752189" TargetMode="External"/><Relationship Id="rId11319" Type="http://schemas.openxmlformats.org/officeDocument/2006/relationships/hyperlink" Target="https://www.daloopa.com/src/1266720" TargetMode="External"/><Relationship Id="rId14889" Type="http://schemas.openxmlformats.org/officeDocument/2006/relationships/hyperlink" Target="https://www.daloopa.com/src/38422932" TargetMode="External"/><Relationship Id="rId18760" Type="http://schemas.openxmlformats.org/officeDocument/2006/relationships/hyperlink" Target="https://www.daloopa.com/src/125251776" TargetMode="External"/><Relationship Id="rId19811" Type="http://schemas.openxmlformats.org/officeDocument/2006/relationships/hyperlink" Target="https://www.daloopa.com/src/155380790" TargetMode="External"/><Relationship Id="rId3897" Type="http://schemas.openxmlformats.org/officeDocument/2006/relationships/hyperlink" Target="https://www.daloopa.com/src/45569685" TargetMode="External"/><Relationship Id="rId4948" Type="http://schemas.openxmlformats.org/officeDocument/2006/relationships/hyperlink" Target="https://www.daloopa.com/src/815644" TargetMode="External"/><Relationship Id="rId11800" Type="http://schemas.openxmlformats.org/officeDocument/2006/relationships/hyperlink" Target="https://www.daloopa.com/src/7982491" TargetMode="External"/><Relationship Id="rId17362" Type="http://schemas.openxmlformats.org/officeDocument/2006/relationships/hyperlink" Target="https://www.daloopa.com/src/102530337" TargetMode="External"/><Relationship Id="rId18413" Type="http://schemas.openxmlformats.org/officeDocument/2006/relationships/hyperlink" Target="https://www.daloopa.com/src/114158202" TargetMode="External"/><Relationship Id="rId2499" Type="http://schemas.openxmlformats.org/officeDocument/2006/relationships/hyperlink" Target="https://www.daloopa.com/src/768137" TargetMode="External"/><Relationship Id="rId6370" Type="http://schemas.openxmlformats.org/officeDocument/2006/relationships/hyperlink" Target="https://www.daloopa.com/src/800780" TargetMode="External"/><Relationship Id="rId7421" Type="http://schemas.openxmlformats.org/officeDocument/2006/relationships/hyperlink" Target="https://www.daloopa.com/src/72471111" TargetMode="External"/><Relationship Id="rId10402" Type="http://schemas.openxmlformats.org/officeDocument/2006/relationships/hyperlink" Target="https://www.daloopa.com/src/38429667" TargetMode="External"/><Relationship Id="rId17015" Type="http://schemas.openxmlformats.org/officeDocument/2006/relationships/hyperlink" Target="https://www.daloopa.com/src/95069559" TargetMode="External"/><Relationship Id="rId2980" Type="http://schemas.openxmlformats.org/officeDocument/2006/relationships/hyperlink" Target="https://www.daloopa.com/src/767256" TargetMode="External"/><Relationship Id="rId6023" Type="http://schemas.openxmlformats.org/officeDocument/2006/relationships/hyperlink" Target="https://www.daloopa.com/src/63129640" TargetMode="External"/><Relationship Id="rId9593" Type="http://schemas.openxmlformats.org/officeDocument/2006/relationships/hyperlink" Target="https://www.daloopa.com/src/751415" TargetMode="External"/><Relationship Id="rId12574" Type="http://schemas.openxmlformats.org/officeDocument/2006/relationships/hyperlink" Target="https://www.daloopa.com/src/19689958" TargetMode="External"/><Relationship Id="rId13972" Type="http://schemas.openxmlformats.org/officeDocument/2006/relationships/hyperlink" Target="https://www.daloopa.com/src/19608030" TargetMode="External"/><Relationship Id="rId19187" Type="http://schemas.openxmlformats.org/officeDocument/2006/relationships/hyperlink" Target="https://www.daloopa.com/src/136733630" TargetMode="External"/><Relationship Id="rId952" Type="http://schemas.openxmlformats.org/officeDocument/2006/relationships/hyperlink" Target="https://www.daloopa.com/src/18435284" TargetMode="External"/><Relationship Id="rId1582" Type="http://schemas.openxmlformats.org/officeDocument/2006/relationships/hyperlink" Target="https://marketplace.daloopa.com/text-fundamental?id=765727&amp;value=716&amp;id=765491&amp;value=863&amp;id=764752&amp;value=1021&amp;id=764011&amp;value=1106&amp;id=38170453&amp;value=3706&amp;" TargetMode="External"/><Relationship Id="rId2633" Type="http://schemas.openxmlformats.org/officeDocument/2006/relationships/hyperlink" Target="https://www.daloopa.com/src/4744542" TargetMode="External"/><Relationship Id="rId8195" Type="http://schemas.openxmlformats.org/officeDocument/2006/relationships/hyperlink" Target="https://www.daloopa.com/src/63130560" TargetMode="External"/><Relationship Id="rId9246" Type="http://schemas.openxmlformats.org/officeDocument/2006/relationships/hyperlink" Target="https://www.daloopa.com/src/774102" TargetMode="External"/><Relationship Id="rId11176" Type="http://schemas.openxmlformats.org/officeDocument/2006/relationships/hyperlink" Target="https://www.daloopa.com/src/67048241" TargetMode="External"/><Relationship Id="rId12227" Type="http://schemas.openxmlformats.org/officeDocument/2006/relationships/hyperlink" Target="https://www.daloopa.com/src/19677841" TargetMode="External"/><Relationship Id="rId13625" Type="http://schemas.openxmlformats.org/officeDocument/2006/relationships/hyperlink" Target="https://www.daloopa.com/src/65313468" TargetMode="External"/><Relationship Id="rId605" Type="http://schemas.openxmlformats.org/officeDocument/2006/relationships/hyperlink" Target="https://www.daloopa.com/src/761736" TargetMode="External"/><Relationship Id="rId1235" Type="http://schemas.openxmlformats.org/officeDocument/2006/relationships/hyperlink" Target="https://www.daloopa.com/src/762402" TargetMode="External"/><Relationship Id="rId15797" Type="http://schemas.openxmlformats.org/officeDocument/2006/relationships/hyperlink" Target="https://www.daloopa.com/src/78903294" TargetMode="External"/><Relationship Id="rId16848" Type="http://schemas.openxmlformats.org/officeDocument/2006/relationships/hyperlink" Target="https://www.daloopa.com/src/95069071" TargetMode="External"/><Relationship Id="rId4458" Type="http://schemas.openxmlformats.org/officeDocument/2006/relationships/hyperlink" Target="https://www.daloopa.com/src/63130793" TargetMode="External"/><Relationship Id="rId5856" Type="http://schemas.openxmlformats.org/officeDocument/2006/relationships/hyperlink" Target="https://www.daloopa.com/src/2623045" TargetMode="External"/><Relationship Id="rId6907" Type="http://schemas.openxmlformats.org/officeDocument/2006/relationships/hyperlink" Target="https://www.daloopa.com/src/38159794" TargetMode="External"/><Relationship Id="rId14399" Type="http://schemas.openxmlformats.org/officeDocument/2006/relationships/hyperlink" Target="https://www.daloopa.com/src/19628271" TargetMode="External"/><Relationship Id="rId18270" Type="http://schemas.openxmlformats.org/officeDocument/2006/relationships/hyperlink" Target="https://www.daloopa.com/src/87506147" TargetMode="External"/><Relationship Id="rId19321" Type="http://schemas.openxmlformats.org/officeDocument/2006/relationships/hyperlink" Target="https://www.daloopa.com/src/145409615" TargetMode="External"/><Relationship Id="rId5509" Type="http://schemas.openxmlformats.org/officeDocument/2006/relationships/hyperlink" Target="https://www.daloopa.com/src/1033529" TargetMode="External"/><Relationship Id="rId11310" Type="http://schemas.openxmlformats.org/officeDocument/2006/relationships/hyperlink" Target="https://www.daloopa.com/src/46662251" TargetMode="External"/><Relationship Id="rId14880" Type="http://schemas.openxmlformats.org/officeDocument/2006/relationships/hyperlink" Target="https://marketplace.daloopa.com/text-fundamental?id=38423030&amp;value=7&amp;id=45569826&amp;value=9&amp;id=38424715&amp;value=16&amp;id=38422973&amp;value=8&amp;id=38422961&amp;value=12&amp;id=38422948&amp;value=13&amp;id=45569827&amp;value=14&amp;id=38424702&amp;value=47&amp;id=38422936&amp;value=15&amp;id=38422932&amp;value=19&amp;id=38422922&amp;value=19&amp;id=45569828&amp;value=20&amp;id=38424655&amp;value=73&amp;id=38422910&amp;value=24&amp;id=38422900&amp;value=43&amp;id=38422851&amp;value=39&amp;id=45569829&amp;value=43&amp;id=38424601&amp;value=149&amp;id=38422835&amp;value=41&amp;id=38422807&amp;value=76&amp;id=38422803&amp;value=75&amp;id=45569830&amp;value=91&amp;id=38424585&amp;value=283&amp;id=38422779&amp;value=90&amp;id=38422747&amp;value=145&amp;id=38974870&amp;value=126&amp;id=46758867&amp;value=179&amp;id=46751222&amp;value=540&amp;id=53700632&amp;value=146&amp;id=58885237&amp;value=213&amp;id=63184509&amp;value=190&amp;" TargetMode="External"/><Relationship Id="rId15931" Type="http://schemas.openxmlformats.org/officeDocument/2006/relationships/hyperlink" Target="https://www.daloopa.com/src/78903498" TargetMode="External"/><Relationship Id="rId13482" Type="http://schemas.openxmlformats.org/officeDocument/2006/relationships/hyperlink" Target="https://www.daloopa.com/src/65312854" TargetMode="External"/><Relationship Id="rId14533" Type="http://schemas.openxmlformats.org/officeDocument/2006/relationships/hyperlink" Target="https://www.daloopa.com/src/38422054" TargetMode="External"/><Relationship Id="rId2490" Type="http://schemas.openxmlformats.org/officeDocument/2006/relationships/hyperlink" Target="https://www.daloopa.com/src/767732" TargetMode="External"/><Relationship Id="rId3541" Type="http://schemas.openxmlformats.org/officeDocument/2006/relationships/hyperlink" Target="https://www.daloopa.com/src/765905" TargetMode="External"/><Relationship Id="rId12084" Type="http://schemas.openxmlformats.org/officeDocument/2006/relationships/hyperlink" Target="https://www.daloopa.com/document/10486306" TargetMode="External"/><Relationship Id="rId13135" Type="http://schemas.openxmlformats.org/officeDocument/2006/relationships/hyperlink" Target="https://www.daloopa.com/src/38436897" TargetMode="External"/><Relationship Id="rId17756" Type="http://schemas.openxmlformats.org/officeDocument/2006/relationships/hyperlink" Target="https://www.daloopa.com/src/107923862" TargetMode="External"/><Relationship Id="rId462" Type="http://schemas.openxmlformats.org/officeDocument/2006/relationships/hyperlink" Target="https://www.daloopa.com/src/46661849" TargetMode="External"/><Relationship Id="rId1092" Type="http://schemas.openxmlformats.org/officeDocument/2006/relationships/hyperlink" Target="https://www.daloopa.com/src/18487008" TargetMode="External"/><Relationship Id="rId2143" Type="http://schemas.openxmlformats.org/officeDocument/2006/relationships/hyperlink" Target="https://www.daloopa.com/src/66097061" TargetMode="External"/><Relationship Id="rId6764" Type="http://schemas.openxmlformats.org/officeDocument/2006/relationships/hyperlink" Target="https://www.daloopa.com/src/801328" TargetMode="External"/><Relationship Id="rId7815" Type="http://schemas.openxmlformats.org/officeDocument/2006/relationships/hyperlink" Target="https://www.daloopa.com/src/14718870" TargetMode="External"/><Relationship Id="rId16358" Type="http://schemas.openxmlformats.org/officeDocument/2006/relationships/hyperlink" Target="https://www.daloopa.com/src/82323332" TargetMode="External"/><Relationship Id="rId17409" Type="http://schemas.openxmlformats.org/officeDocument/2006/relationships/hyperlink" Target="https://www.daloopa.com/src/102624278" TargetMode="External"/><Relationship Id="rId18807" Type="http://schemas.openxmlformats.org/officeDocument/2006/relationships/hyperlink" Target="https://www.daloopa.com/src/125269744" TargetMode="External"/><Relationship Id="rId20004" Type="http://schemas.openxmlformats.org/officeDocument/2006/relationships/hyperlink" Target="https://www.daloopa.com/src/155405762" TargetMode="External"/><Relationship Id="rId115" Type="http://schemas.openxmlformats.org/officeDocument/2006/relationships/hyperlink" Target="https://www.daloopa.com/src/20995476" TargetMode="External"/><Relationship Id="rId5366" Type="http://schemas.openxmlformats.org/officeDocument/2006/relationships/hyperlink" Target="https://www.daloopa.com/src/815326" TargetMode="External"/><Relationship Id="rId6417" Type="http://schemas.openxmlformats.org/officeDocument/2006/relationships/hyperlink" Target="https://www.daloopa.com/src/800896" TargetMode="External"/><Relationship Id="rId5019" Type="http://schemas.openxmlformats.org/officeDocument/2006/relationships/hyperlink" Target="https://www.daloopa.com/src/32451675" TargetMode="External"/><Relationship Id="rId8589" Type="http://schemas.openxmlformats.org/officeDocument/2006/relationships/hyperlink" Target="https://www.daloopa.com/src/768432" TargetMode="External"/><Relationship Id="rId9987" Type="http://schemas.openxmlformats.org/officeDocument/2006/relationships/hyperlink" Target="https://www.daloopa.com/src/10333779" TargetMode="External"/><Relationship Id="rId12968" Type="http://schemas.openxmlformats.org/officeDocument/2006/relationships/hyperlink" Target="https://www.daloopa.com/src/46751758" TargetMode="External"/><Relationship Id="rId1976" Type="http://schemas.openxmlformats.org/officeDocument/2006/relationships/hyperlink" Target="https://www.daloopa.com/src/795095" TargetMode="External"/><Relationship Id="rId14390" Type="http://schemas.openxmlformats.org/officeDocument/2006/relationships/hyperlink" Target="https://www.daloopa.com/src/45569803" TargetMode="External"/><Relationship Id="rId15441" Type="http://schemas.openxmlformats.org/officeDocument/2006/relationships/hyperlink" Target="https://www.daloopa.com/src/72219213" TargetMode="External"/><Relationship Id="rId1629" Type="http://schemas.openxmlformats.org/officeDocument/2006/relationships/hyperlink" Target="https://www.daloopa.com/src/67048483" TargetMode="External"/><Relationship Id="rId5500" Type="http://schemas.openxmlformats.org/officeDocument/2006/relationships/hyperlink" Target="https://www.daloopa.com/src/14824963" TargetMode="External"/><Relationship Id="rId14043" Type="http://schemas.openxmlformats.org/officeDocument/2006/relationships/hyperlink" Target="https://www.daloopa.com/src/19604832" TargetMode="External"/><Relationship Id="rId18664" Type="http://schemas.openxmlformats.org/officeDocument/2006/relationships/hyperlink" Target="https://www.daloopa.com/src/125245772" TargetMode="External"/><Relationship Id="rId19715" Type="http://schemas.openxmlformats.org/officeDocument/2006/relationships/hyperlink" Target="https://www.daloopa.com/src/155380853" TargetMode="External"/><Relationship Id="rId3051" Type="http://schemas.openxmlformats.org/officeDocument/2006/relationships/hyperlink" Target="https://www.daloopa.com/src/45569661" TargetMode="External"/><Relationship Id="rId4102" Type="http://schemas.openxmlformats.org/officeDocument/2006/relationships/hyperlink" Target="https://www.daloopa.com/src/32451393" TargetMode="External"/><Relationship Id="rId7672" Type="http://schemas.openxmlformats.org/officeDocument/2006/relationships/hyperlink" Target="https://www.daloopa.com/src/46661176" TargetMode="External"/><Relationship Id="rId8723" Type="http://schemas.openxmlformats.org/officeDocument/2006/relationships/hyperlink" Target="https://www.daloopa.com/src/72471339" TargetMode="External"/><Relationship Id="rId10653" Type="http://schemas.openxmlformats.org/officeDocument/2006/relationships/hyperlink" Target="https://www.daloopa.com/src/38433953" TargetMode="External"/><Relationship Id="rId17266" Type="http://schemas.openxmlformats.org/officeDocument/2006/relationships/hyperlink" Target="https://www.daloopa.com/src/102530099" TargetMode="External"/><Relationship Id="rId18317" Type="http://schemas.openxmlformats.org/officeDocument/2006/relationships/hyperlink" Target="https://www.daloopa.com/src/87393358" TargetMode="External"/><Relationship Id="rId6274" Type="http://schemas.openxmlformats.org/officeDocument/2006/relationships/hyperlink" Target="https://www.daloopa.com/src/7982468" TargetMode="External"/><Relationship Id="rId7325" Type="http://schemas.openxmlformats.org/officeDocument/2006/relationships/hyperlink" Target="https://www.daloopa.com/src/67085090" TargetMode="External"/><Relationship Id="rId10306" Type="http://schemas.openxmlformats.org/officeDocument/2006/relationships/hyperlink" Target="https://www.daloopa.com/src/67086439" TargetMode="External"/><Relationship Id="rId11704" Type="http://schemas.openxmlformats.org/officeDocument/2006/relationships/hyperlink" Target="https://www.daloopa.com/src/1034031" TargetMode="External"/><Relationship Id="rId2884" Type="http://schemas.openxmlformats.org/officeDocument/2006/relationships/hyperlink" Target="https://www.daloopa.com/src/766748" TargetMode="External"/><Relationship Id="rId9497" Type="http://schemas.openxmlformats.org/officeDocument/2006/relationships/hyperlink" Target="https://www.daloopa.com/src/749091" TargetMode="External"/><Relationship Id="rId13876" Type="http://schemas.openxmlformats.org/officeDocument/2006/relationships/hyperlink" Target="https://www.daloopa.com/src/65315282" TargetMode="External"/><Relationship Id="rId14927" Type="http://schemas.openxmlformats.org/officeDocument/2006/relationships/hyperlink" Target="https://www.daloopa.com/src/38423045" TargetMode="External"/><Relationship Id="rId856" Type="http://schemas.openxmlformats.org/officeDocument/2006/relationships/hyperlink" Target="https://www.daloopa.com/document/8216" TargetMode="External"/><Relationship Id="rId1486" Type="http://schemas.openxmlformats.org/officeDocument/2006/relationships/hyperlink" Target="https://www.daloopa.com/src/63130136" TargetMode="External"/><Relationship Id="rId2537" Type="http://schemas.openxmlformats.org/officeDocument/2006/relationships/hyperlink" Target="https://www.daloopa.com/src/4744540" TargetMode="External"/><Relationship Id="rId3935" Type="http://schemas.openxmlformats.org/officeDocument/2006/relationships/hyperlink" Target="https://www.daloopa.com/src/4744557" TargetMode="External"/><Relationship Id="rId8099" Type="http://schemas.openxmlformats.org/officeDocument/2006/relationships/hyperlink" Target="https://www.daloopa.com/src/800194" TargetMode="External"/><Relationship Id="rId12478" Type="http://schemas.openxmlformats.org/officeDocument/2006/relationships/hyperlink" Target="https://www.daloopa.com/src/19689564" TargetMode="External"/><Relationship Id="rId13529" Type="http://schemas.openxmlformats.org/officeDocument/2006/relationships/hyperlink" Target="https://www.daloopa.com/src/65313067" TargetMode="External"/><Relationship Id="rId17400" Type="http://schemas.openxmlformats.org/officeDocument/2006/relationships/hyperlink" Target="https://www.daloopa.com/src/102622354" TargetMode="External"/><Relationship Id="rId509" Type="http://schemas.openxmlformats.org/officeDocument/2006/relationships/hyperlink" Target="https://www.daloopa.com/src/762600" TargetMode="External"/><Relationship Id="rId1139" Type="http://schemas.openxmlformats.org/officeDocument/2006/relationships/hyperlink" Target="https://www.daloopa.com/src/18435154" TargetMode="External"/><Relationship Id="rId5010" Type="http://schemas.openxmlformats.org/officeDocument/2006/relationships/hyperlink" Target="https://www.daloopa.com/src/815303" TargetMode="External"/><Relationship Id="rId16002" Type="http://schemas.openxmlformats.org/officeDocument/2006/relationships/hyperlink" Target="https://www.daloopa.com/src/78962148" TargetMode="External"/><Relationship Id="rId19572" Type="http://schemas.openxmlformats.org/officeDocument/2006/relationships/hyperlink" Target="https://www.daloopa.com/src/145463067" TargetMode="External"/><Relationship Id="rId8580" Type="http://schemas.openxmlformats.org/officeDocument/2006/relationships/hyperlink" Target="https://www.daloopa.com/src/765992" TargetMode="External"/><Relationship Id="rId9631" Type="http://schemas.openxmlformats.org/officeDocument/2006/relationships/hyperlink" Target="https://www.daloopa.com/src/749886" TargetMode="External"/><Relationship Id="rId11561" Type="http://schemas.openxmlformats.org/officeDocument/2006/relationships/hyperlink" Target="https://www.daloopa.com/src/815100" TargetMode="External"/><Relationship Id="rId12612" Type="http://schemas.openxmlformats.org/officeDocument/2006/relationships/hyperlink" Target="https://www.daloopa.com/src/19695185" TargetMode="External"/><Relationship Id="rId18174" Type="http://schemas.openxmlformats.org/officeDocument/2006/relationships/hyperlink" Target="https://www.daloopa.com/src/114170175" TargetMode="External"/><Relationship Id="rId19225" Type="http://schemas.openxmlformats.org/officeDocument/2006/relationships/hyperlink" Target="https://www.daloopa.com/src/136869662" TargetMode="External"/><Relationship Id="rId1620" Type="http://schemas.openxmlformats.org/officeDocument/2006/relationships/hyperlink" Target="https://www.daloopa.com/src/10334240" TargetMode="External"/><Relationship Id="rId7182" Type="http://schemas.openxmlformats.org/officeDocument/2006/relationships/hyperlink" Target="https://www.daloopa.com/src/1096687" TargetMode="External"/><Relationship Id="rId8233" Type="http://schemas.openxmlformats.org/officeDocument/2006/relationships/hyperlink" Target="https://www.daloopa.com/src/10333923" TargetMode="External"/><Relationship Id="rId10163" Type="http://schemas.openxmlformats.org/officeDocument/2006/relationships/hyperlink" Target="https://marketplace.daloopa.com/text-fundamental?id=754280&amp;value=4481&amp;id=754110&amp;value=3704&amp;id=754017&amp;value=3872&amp;id=753859&amp;value=8658&amp;id=38167256&amp;value=8658&amp;id=774113&amp;value=5074&amp;id=753545&amp;value=5057&amp;id=753408&amp;value=5258&amp;id=753171&amp;value=14557&amp;id=38167167&amp;value=14557&amp;id=752989&amp;value=10237&amp;id=752789&amp;value=10269&amp;id=752605&amp;value=10709&amp;id=752443&amp;value=15890&amp;id=38167122&amp;value=15890&amp;id=752132&amp;value=12470&amp;id=751749&amp;value=12521&amp;id=751470&amp;value=13656&amp;id=794088&amp;value=19334&amp;id=38167031&amp;value=19334&amp;id=750586&amp;value=15440&amp;id=750443&amp;value=13203&amp;id=750274&amp;value=12767&amp;id=749977&amp;value=20522&amp;id=38166989&amp;value=20522&amp;id=749707&amp;value=17616&amp;id=749408&amp;value=20536&amp;id=749118&amp;value=21032&amp;id=748885&amp;value=32173&amp;id=38166895&amp;value=32173&amp;id=748652&amp;value=23507&amp;id=748398&amp;value=22965&amp;id=1340392&amp;value=23554&amp;id=2623444&amp;value=36410&amp;id=38166694&amp;value=36410&amp;id=4744494&amp;value=27505&amp;id=7982007&amp;value=37842&amp;id=10333827&amp;value=30202&amp;id=14719146&amp;value=42377&amp;id=14719150&amp;value=42377&amp;id=20995955&amp;value=34155&amp;id=32451131&amp;value=40667&amp;id=38383896&amp;value=30177&amp;id=46661154&amp;value=36477&amp;id=46664808&amp;value=36477&amp;id=53638106&amp;value=36599&amp;id=58837877&amp;value=37700&amp;id=63129070&amp;value=35178&amp;id=67046944&amp;value=54253&amp;id=67052059&amp;value=54253&amp;" TargetMode="External"/><Relationship Id="rId11214" Type="http://schemas.openxmlformats.org/officeDocument/2006/relationships/hyperlink" Target="https://www.daloopa.com/src/46662255" TargetMode="External"/><Relationship Id="rId14784" Type="http://schemas.openxmlformats.org/officeDocument/2006/relationships/hyperlink" Target="https://marketplace.daloopa.com/text-fundamental?id=38430754&amp;value=5475&amp;id=38429964&amp;value=5345&amp;id=38429805&amp;value=5327&amp;id=38429689&amp;value=5705&amp;id=38430680&amp;value=6842&amp;id=38429685&amp;value=7845&amp;id=38429668&amp;value=8980&amp;id=38429648&amp;value=9823&amp;id=38430640&amp;value=11920&amp;id=38429644&amp;value=11258&amp;id=38429615&amp;value=12726&amp;id=38429560&amp;value=14603&amp;id=38430608&amp;value=16443&amp;id=38429543&amp;value=17634&amp;id=38429512&amp;value=17885&amp;id=38429494&amp;value=17077&amp;id=38430593&amp;value=18434&amp;id=38429479&amp;value=18194&amp;id=38429451&amp;value=21793&amp;id=38429420&amp;value=26604&amp;id=38430566&amp;value=30723&amp;id=38429386&amp;value=34360&amp;id=38429362&amp;value=36029&amp;id=38429308&amp;value=35332&amp;id=38430537&amp;value=38514&amp;id=38429289&amp;value=39732&amp;id=38429261&amp;value=51220&amp;id=38429217&amp;value=55292&amp;id=38430497&amp;value=66064&amp;id=38429196&amp;value=67213&amp;id=38429146&amp;value=59322&amp;id=38974102&amp;value=54671&amp;id=46750951&amp;value=46327&amp;id=53700589&amp;value=39324&amp;id=58848848&amp;value=35574&amp;id=63135969&amp;value=39665&amp;id=67052916&amp;value=46752&amp;" TargetMode="External"/><Relationship Id="rId3792" Type="http://schemas.openxmlformats.org/officeDocument/2006/relationships/hyperlink" Target="https://www.daloopa.com/src/20995302" TargetMode="External"/><Relationship Id="rId4843" Type="http://schemas.openxmlformats.org/officeDocument/2006/relationships/hyperlink" Target="https://www.daloopa.com/src/815344" TargetMode="External"/><Relationship Id="rId13386" Type="http://schemas.openxmlformats.org/officeDocument/2006/relationships/hyperlink" Target="https://marketplace.daloopa.com/text-fundamental?id=65311978&amp;value=4852&amp;id=65311917&amp;value=4862&amp;id=65311894&amp;value=5536&amp;id=65311784&amp;value=4789&amp;id=67090533&amp;value=10618&amp;" TargetMode="External"/><Relationship Id="rId14437" Type="http://schemas.openxmlformats.org/officeDocument/2006/relationships/hyperlink" Target="https://www.daloopa.com/src/19630178" TargetMode="External"/><Relationship Id="rId15835" Type="http://schemas.openxmlformats.org/officeDocument/2006/relationships/hyperlink" Target="https://www.daloopa.com/src/78908046" TargetMode="External"/><Relationship Id="rId2394" Type="http://schemas.openxmlformats.org/officeDocument/2006/relationships/hyperlink" Target="https://www.daloopa.com/src/762413" TargetMode="External"/><Relationship Id="rId3445" Type="http://schemas.openxmlformats.org/officeDocument/2006/relationships/hyperlink" Target="https://www.daloopa.com/src/766465" TargetMode="External"/><Relationship Id="rId13039" Type="http://schemas.openxmlformats.org/officeDocument/2006/relationships/hyperlink" Target="https://www.daloopa.com/src/46751762" TargetMode="External"/><Relationship Id="rId366" Type="http://schemas.openxmlformats.org/officeDocument/2006/relationships/hyperlink" Target="https://www.daloopa.com/src/38385126" TargetMode="External"/><Relationship Id="rId2047" Type="http://schemas.openxmlformats.org/officeDocument/2006/relationships/hyperlink" Target="https://www.daloopa.com/src/58838295" TargetMode="External"/><Relationship Id="rId6668" Type="http://schemas.openxmlformats.org/officeDocument/2006/relationships/hyperlink" Target="https://www.daloopa.com/src/801051" TargetMode="External"/><Relationship Id="rId19082" Type="http://schemas.openxmlformats.org/officeDocument/2006/relationships/hyperlink" Target="https://www.daloopa.com/src/136843029" TargetMode="External"/><Relationship Id="rId7719" Type="http://schemas.openxmlformats.org/officeDocument/2006/relationships/hyperlink" Target="https://www.daloopa.com/src/836977" TargetMode="External"/><Relationship Id="rId8090" Type="http://schemas.openxmlformats.org/officeDocument/2006/relationships/hyperlink" Target="https://www.daloopa.com/src/800236" TargetMode="External"/><Relationship Id="rId9141" Type="http://schemas.openxmlformats.org/officeDocument/2006/relationships/hyperlink" Target="https://www.daloopa.com/src/754260" TargetMode="External"/><Relationship Id="rId13520" Type="http://schemas.openxmlformats.org/officeDocument/2006/relationships/hyperlink" Target="https://www.daloopa.com/document/23465099" TargetMode="External"/><Relationship Id="rId11071" Type="http://schemas.openxmlformats.org/officeDocument/2006/relationships/hyperlink" Target="https://www.daloopa.com/src/20995961" TargetMode="External"/><Relationship Id="rId12122" Type="http://schemas.openxmlformats.org/officeDocument/2006/relationships/hyperlink" Target="https://www.daloopa.com/src/19676855" TargetMode="External"/><Relationship Id="rId15692" Type="http://schemas.openxmlformats.org/officeDocument/2006/relationships/hyperlink" Target="https://www.daloopa.com/src/72287496" TargetMode="External"/><Relationship Id="rId16743" Type="http://schemas.openxmlformats.org/officeDocument/2006/relationships/hyperlink" Target="https://www.daloopa.com/src/87502013" TargetMode="External"/><Relationship Id="rId500" Type="http://schemas.openxmlformats.org/officeDocument/2006/relationships/hyperlink" Target="https://www.daloopa.com/src/53638495" TargetMode="External"/><Relationship Id="rId1130" Type="http://schemas.openxmlformats.org/officeDocument/2006/relationships/hyperlink" Target="https://www.daloopa.com/src/18435954" TargetMode="External"/><Relationship Id="rId5751" Type="http://schemas.openxmlformats.org/officeDocument/2006/relationships/hyperlink" Target="https://marketplace.daloopa.com/text-fundamental?id=38465332&amp;value=8.4&amp;id=38465311&amp;value=13.1&amp;id=38465145&amp;value=16.8&amp;id=38465060&amp;value=22&amp;id=38464970&amp;value=35.5&amp;id=38464891&amp;value=45.1&amp;id=38464795&amp;value=53&amp;id=38464582&amp;value=109.5&amp;id=46752426&amp;value=155&amp;id=67091119&amp;value=180&amp;" TargetMode="External"/><Relationship Id="rId6802" Type="http://schemas.openxmlformats.org/officeDocument/2006/relationships/hyperlink" Target="https://www.daloopa.com/src/38159007" TargetMode="External"/><Relationship Id="rId14294" Type="http://schemas.openxmlformats.org/officeDocument/2006/relationships/hyperlink" Target="https://www.daloopa.com/src/19606320" TargetMode="External"/><Relationship Id="rId15345" Type="http://schemas.openxmlformats.org/officeDocument/2006/relationships/hyperlink" Target="https://www.daloopa.com/src/53700660" TargetMode="External"/><Relationship Id="rId19966" Type="http://schemas.openxmlformats.org/officeDocument/2006/relationships/hyperlink" Target="https://www.daloopa.com/src/155380906" TargetMode="External"/><Relationship Id="rId4353" Type="http://schemas.openxmlformats.org/officeDocument/2006/relationships/hyperlink" Target="https://www.daloopa.com/src/67048756" TargetMode="External"/><Relationship Id="rId5404" Type="http://schemas.openxmlformats.org/officeDocument/2006/relationships/hyperlink" Target="https://www.daloopa.com/src/815387" TargetMode="External"/><Relationship Id="rId8974" Type="http://schemas.openxmlformats.org/officeDocument/2006/relationships/hyperlink" Target="https://www.daloopa.com/src/753375" TargetMode="External"/><Relationship Id="rId18568" Type="http://schemas.openxmlformats.org/officeDocument/2006/relationships/hyperlink" Target="https://www.daloopa.com/src/114296532" TargetMode="External"/><Relationship Id="rId19619" Type="http://schemas.openxmlformats.org/officeDocument/2006/relationships/hyperlink" Target="https://www.daloopa.com/src/145409649" TargetMode="External"/><Relationship Id="rId4006" Type="http://schemas.openxmlformats.org/officeDocument/2006/relationships/hyperlink" Target="https://www.daloopa.com/src/810786" TargetMode="External"/><Relationship Id="rId7576" Type="http://schemas.openxmlformats.org/officeDocument/2006/relationships/hyperlink" Target="https://www.daloopa.com/src/46660942" TargetMode="External"/><Relationship Id="rId8627" Type="http://schemas.openxmlformats.org/officeDocument/2006/relationships/hyperlink" Target="https://marketplace.daloopa.com/text-fundamental?id=768434&amp;value=7674&amp;id=768303&amp;value=8789&amp;id=768132&amp;value=9991&amp;id=767975&amp;value=10949&amp;id=767728&amp;value=12267&amp;id=767622&amp;value=14089&amp;id=767277&amp;value=15702&amp;id=767076&amp;value=16967&amp;id=766759&amp;value=17736&amp;id=766615&amp;value=19479&amp;id=766318&amp;value=20636&amp;id=765995&amp;value=21838&amp;id=765872&amp;value=23308&amp;id=765679&amp;value=25190&amp;id=765252&amp;value=27177&amp;" TargetMode="External"/><Relationship Id="rId11955" Type="http://schemas.openxmlformats.org/officeDocument/2006/relationships/hyperlink" Target="https://www.daloopa.com/src/53700576" TargetMode="External"/><Relationship Id="rId6178" Type="http://schemas.openxmlformats.org/officeDocument/2006/relationships/hyperlink" Target="https://www.daloopa.com/src/58837658" TargetMode="External"/><Relationship Id="rId7229" Type="http://schemas.openxmlformats.org/officeDocument/2006/relationships/hyperlink" Target="https://www.daloopa.com/src/1096646" TargetMode="External"/><Relationship Id="rId10557" Type="http://schemas.openxmlformats.org/officeDocument/2006/relationships/hyperlink" Target="https://www.daloopa.com/src/38433952" TargetMode="External"/><Relationship Id="rId11608" Type="http://schemas.openxmlformats.org/officeDocument/2006/relationships/hyperlink" Target="https://www.daloopa.com/src/815078" TargetMode="External"/><Relationship Id="rId13030" Type="http://schemas.openxmlformats.org/officeDocument/2006/relationships/hyperlink" Target="https://www.daloopa.com/document/23465099" TargetMode="External"/><Relationship Id="rId17651" Type="http://schemas.openxmlformats.org/officeDocument/2006/relationships/hyperlink" Target="https://www.daloopa.com/src/107869297" TargetMode="External"/><Relationship Id="rId18702" Type="http://schemas.openxmlformats.org/officeDocument/2006/relationships/hyperlink" Target="https://www.daloopa.com/src/125246952" TargetMode="External"/><Relationship Id="rId2788" Type="http://schemas.openxmlformats.org/officeDocument/2006/relationships/hyperlink" Target="https://www.daloopa.com/src/768251" TargetMode="External"/><Relationship Id="rId3839" Type="http://schemas.openxmlformats.org/officeDocument/2006/relationships/hyperlink" Target="https://www.daloopa.com/src/1340430" TargetMode="External"/><Relationship Id="rId7710" Type="http://schemas.openxmlformats.org/officeDocument/2006/relationships/hyperlink" Target="https://www.daloopa.com/src/2623292" TargetMode="External"/><Relationship Id="rId16253" Type="http://schemas.openxmlformats.org/officeDocument/2006/relationships/hyperlink" Target="https://www.daloopa.com/src/82321125" TargetMode="External"/><Relationship Id="rId17304" Type="http://schemas.openxmlformats.org/officeDocument/2006/relationships/hyperlink" Target="https://www.daloopa.com/src/102562042" TargetMode="External"/><Relationship Id="rId5261" Type="http://schemas.openxmlformats.org/officeDocument/2006/relationships/hyperlink" Target="https://www.daloopa.com/src/815339" TargetMode="External"/><Relationship Id="rId6312" Type="http://schemas.openxmlformats.org/officeDocument/2006/relationships/hyperlink" Target="https://www.daloopa.com/src/800912" TargetMode="External"/><Relationship Id="rId9882" Type="http://schemas.openxmlformats.org/officeDocument/2006/relationships/hyperlink" Target="https://www.daloopa.com/src/754274" TargetMode="External"/><Relationship Id="rId12863" Type="http://schemas.openxmlformats.org/officeDocument/2006/relationships/hyperlink" Target="https://www.daloopa.com/src/38440271" TargetMode="External"/><Relationship Id="rId19476" Type="http://schemas.openxmlformats.org/officeDocument/2006/relationships/hyperlink" Target="https://www.daloopa.com/src/145409514" TargetMode="External"/><Relationship Id="rId96" Type="http://schemas.openxmlformats.org/officeDocument/2006/relationships/hyperlink" Target="https://www.daloopa.com/src/802946" TargetMode="External"/><Relationship Id="rId1871" Type="http://schemas.openxmlformats.org/officeDocument/2006/relationships/hyperlink" Target="https://www.daloopa.com/src/795135" TargetMode="External"/><Relationship Id="rId2922" Type="http://schemas.openxmlformats.org/officeDocument/2006/relationships/hyperlink" Target="https://www.daloopa.com/src/767253" TargetMode="External"/><Relationship Id="rId8484" Type="http://schemas.openxmlformats.org/officeDocument/2006/relationships/hyperlink" Target="https://www.daloopa.com/src/800320" TargetMode="External"/><Relationship Id="rId9535" Type="http://schemas.openxmlformats.org/officeDocument/2006/relationships/hyperlink" Target="https://www.daloopa.com/src/774089" TargetMode="External"/><Relationship Id="rId11465" Type="http://schemas.openxmlformats.org/officeDocument/2006/relationships/hyperlink" Target="https://www.daloopa.com/src/815109" TargetMode="External"/><Relationship Id="rId12516" Type="http://schemas.openxmlformats.org/officeDocument/2006/relationships/hyperlink" Target="https://www.daloopa.com/src/19689597" TargetMode="External"/><Relationship Id="rId13914" Type="http://schemas.openxmlformats.org/officeDocument/2006/relationships/hyperlink" Target="https://marketplace.daloopa.com/text-fundamental?id=67093593&amp;value=101&amp;id=67093581&amp;value=106&amp;id=67093571&amp;value=103&amp;id=67093551&amp;value=103&amp;id=67093542&amp;value=214&amp;id=67093479&amp;value=323&amp;id=67093443&amp;value=334&amp;id=67093420&amp;value=303&amp;id=67093372&amp;value=318&amp;id=67093344&amp;value=324&amp;" TargetMode="External"/><Relationship Id="rId18078" Type="http://schemas.openxmlformats.org/officeDocument/2006/relationships/hyperlink" Target="https://www.daloopa.com/src/114287501" TargetMode="External"/><Relationship Id="rId19129" Type="http://schemas.openxmlformats.org/officeDocument/2006/relationships/hyperlink" Target="https://www.daloopa.com/src/136727046" TargetMode="External"/><Relationship Id="rId1524" Type="http://schemas.openxmlformats.org/officeDocument/2006/relationships/hyperlink" Target="https://www.daloopa.com/src/20996132" TargetMode="External"/><Relationship Id="rId7086" Type="http://schemas.openxmlformats.org/officeDocument/2006/relationships/hyperlink" Target="https://www.daloopa.com/src/10335552" TargetMode="External"/><Relationship Id="rId8137" Type="http://schemas.openxmlformats.org/officeDocument/2006/relationships/hyperlink" Target="https://www.daloopa.com/src/800247" TargetMode="External"/><Relationship Id="rId10067" Type="http://schemas.openxmlformats.org/officeDocument/2006/relationships/hyperlink" Target="https://www.daloopa.com/src/753407" TargetMode="External"/><Relationship Id="rId11118" Type="http://schemas.openxmlformats.org/officeDocument/2006/relationships/hyperlink" Target="https://www.daloopa.com/src/815069" TargetMode="External"/><Relationship Id="rId3696" Type="http://schemas.openxmlformats.org/officeDocument/2006/relationships/hyperlink" Target="https://www.daloopa.com/src/763331" TargetMode="External"/><Relationship Id="rId4747" Type="http://schemas.openxmlformats.org/officeDocument/2006/relationships/hyperlink" Target="https://www.daloopa.com/src/766542" TargetMode="External"/><Relationship Id="rId14688" Type="http://schemas.openxmlformats.org/officeDocument/2006/relationships/hyperlink" Target="https://www.daloopa.com/src/38402780" TargetMode="External"/><Relationship Id="rId15739" Type="http://schemas.openxmlformats.org/officeDocument/2006/relationships/hyperlink" Target="https://www.daloopa.com/src/78961626" TargetMode="External"/><Relationship Id="rId17161" Type="http://schemas.openxmlformats.org/officeDocument/2006/relationships/hyperlink" Target="https://www.daloopa.com/src/102531099" TargetMode="External"/><Relationship Id="rId19610" Type="http://schemas.openxmlformats.org/officeDocument/2006/relationships/hyperlink" Target="https://www.daloopa.com/src/145462007" TargetMode="External"/><Relationship Id="rId2298" Type="http://schemas.openxmlformats.org/officeDocument/2006/relationships/hyperlink" Target="https://www.daloopa.com/src/762414" TargetMode="External"/><Relationship Id="rId3349" Type="http://schemas.openxmlformats.org/officeDocument/2006/relationships/hyperlink" Target="https://www.daloopa.com/src/762115" TargetMode="External"/><Relationship Id="rId7220" Type="http://schemas.openxmlformats.org/officeDocument/2006/relationships/hyperlink" Target="https://www.daloopa.com/src/38428432" TargetMode="External"/><Relationship Id="rId18212" Type="http://schemas.openxmlformats.org/officeDocument/2006/relationships/hyperlink" Target="https://www.daloopa.com/src/87393638" TargetMode="External"/><Relationship Id="rId9392" Type="http://schemas.openxmlformats.org/officeDocument/2006/relationships/hyperlink" Target="https://www.daloopa.com/src/749646" TargetMode="External"/><Relationship Id="rId10201" Type="http://schemas.openxmlformats.org/officeDocument/2006/relationships/hyperlink" Target="https://www.daloopa.com/src/53638106" TargetMode="External"/><Relationship Id="rId13771" Type="http://schemas.openxmlformats.org/officeDocument/2006/relationships/hyperlink" Target="https://www.daloopa.com/src/65313898" TargetMode="External"/><Relationship Id="rId14822" Type="http://schemas.openxmlformats.org/officeDocument/2006/relationships/hyperlink" Target="https://www.daloopa.com/src/67052916" TargetMode="External"/><Relationship Id="rId3830" Type="http://schemas.openxmlformats.org/officeDocument/2006/relationships/hyperlink" Target="https://www.daloopa.com/src/763653" TargetMode="External"/><Relationship Id="rId9045" Type="http://schemas.openxmlformats.org/officeDocument/2006/relationships/hyperlink" Target="https://www.daloopa.com/src/748362" TargetMode="External"/><Relationship Id="rId12373" Type="http://schemas.openxmlformats.org/officeDocument/2006/relationships/hyperlink" Target="https://www.daloopa.com/src/63184430" TargetMode="External"/><Relationship Id="rId13424" Type="http://schemas.openxmlformats.org/officeDocument/2006/relationships/hyperlink" Target="https://www.daloopa.com/src/65311912" TargetMode="External"/><Relationship Id="rId16994" Type="http://schemas.openxmlformats.org/officeDocument/2006/relationships/hyperlink" Target="https://www.daloopa.com/src/95084213" TargetMode="External"/><Relationship Id="rId751" Type="http://schemas.openxmlformats.org/officeDocument/2006/relationships/hyperlink" Target="https://www.daloopa.com/src/762296" TargetMode="External"/><Relationship Id="rId1381" Type="http://schemas.openxmlformats.org/officeDocument/2006/relationships/hyperlink" Target="https://marketplace.daloopa.com/text-fundamental?id=768337&amp;value=6695&amp;id=768176&amp;value=6209&amp;id=768004&amp;value=6819&amp;id=767804&amp;value=10105&amp;id=38169962&amp;value=29828&amp;id=767645&amp;value=7943&amp;id=767377&amp;value=7376&amp;id=767154&amp;value=7936&amp;id=766908&amp;value=10561&amp;id=38169913&amp;value=33816&amp;id=766622&amp;value=7821&amp;id=766435&amp;value=7584&amp;id=766013&amp;value=8323&amp;id=765885&amp;value=11781&amp;id=38169791&amp;value=35509&amp;id=765721&amp;value=9546&amp;id=765485&amp;value=9756&amp;id=764727&amp;value=10941&amp;id=764005&amp;value=14219&amp;id=38169638&amp;value=44460&amp;id=763887&amp;value=11542&amp;id=763474&amp;value=12209&amp;id=763201&amp;value=14650&amp;id=762975&amp;value=18957&amp;id=38169579&amp;value=57359&amp;id=762695&amp;value=15497&amp;id=762523&amp;value=15106&amp;id=762405&amp;value=15934&amp;id=762122&amp;value=21471&amp;id=38169508&amp;value=68008&amp;id=761448&amp;value=16282&amp;id=761326&amp;value=16971&amp;id=1340401&amp;value=18734&amp;id=2623481&amp;value=24430&amp;id=38169367&amp;value=76416&amp;id=4744514&amp;value=19504&amp;id=7982076&amp;value=22323&amp;id=10334237&amp;value=24764&amp;id=14718946&amp;value=37104&amp;id=14718949&amp;value=103695&amp;id=20995987&amp;value=29397&amp;id=32451200&amp;value=30359&amp;id=38384349&amp;value=30056&amp;id=46661575&amp;value=38899&amp;id=46664840&amp;value=128711&amp;id=53638267&amp;value=30040&amp;id=58838015&amp;value=28836&amp;id=63130135&amp;value=30186&amp;id=67048455&amp;value=36691&amp;id=67053336&amp;value=125753&amp;" TargetMode="External"/><Relationship Id="rId2432" Type="http://schemas.openxmlformats.org/officeDocument/2006/relationships/hyperlink" Target="https://www.daloopa.com/src/766036" TargetMode="External"/><Relationship Id="rId12026" Type="http://schemas.openxmlformats.org/officeDocument/2006/relationships/hyperlink" Target="https://www.daloopa.com/src/19677962" TargetMode="External"/><Relationship Id="rId15596" Type="http://schemas.openxmlformats.org/officeDocument/2006/relationships/hyperlink" Target="https://www.daloopa.com/src/72220329" TargetMode="External"/><Relationship Id="rId16647" Type="http://schemas.openxmlformats.org/officeDocument/2006/relationships/hyperlink" Target="https://www.daloopa.com/src/87504958" TargetMode="External"/><Relationship Id="rId404" Type="http://schemas.openxmlformats.org/officeDocument/2006/relationships/hyperlink" Target="https://www.daloopa.com/src/63165417" TargetMode="External"/><Relationship Id="rId1034" Type="http://schemas.openxmlformats.org/officeDocument/2006/relationships/hyperlink" Target="https://www.daloopa.com/src/18435278" TargetMode="External"/><Relationship Id="rId5655" Type="http://schemas.openxmlformats.org/officeDocument/2006/relationships/hyperlink" Target="https://www.daloopa.com/src/1033710" TargetMode="External"/><Relationship Id="rId6706" Type="http://schemas.openxmlformats.org/officeDocument/2006/relationships/hyperlink" Target="https://www.daloopa.com/src/67051538" TargetMode="External"/><Relationship Id="rId14198" Type="http://schemas.openxmlformats.org/officeDocument/2006/relationships/hyperlink" Target="https://www.daloopa.com/src/19605247" TargetMode="External"/><Relationship Id="rId15249" Type="http://schemas.openxmlformats.org/officeDocument/2006/relationships/hyperlink" Target="https://www.daloopa.com/src/38432009" TargetMode="External"/><Relationship Id="rId19120" Type="http://schemas.openxmlformats.org/officeDocument/2006/relationships/hyperlink" Target="https://www.daloopa.com/src/136727027" TargetMode="External"/><Relationship Id="rId4257" Type="http://schemas.openxmlformats.org/officeDocument/2006/relationships/hyperlink" Target="https://www.daloopa.com/src/763100" TargetMode="External"/><Relationship Id="rId5308" Type="http://schemas.openxmlformats.org/officeDocument/2006/relationships/hyperlink" Target="https://www.daloopa.com/src/815415" TargetMode="External"/><Relationship Id="rId8878" Type="http://schemas.openxmlformats.org/officeDocument/2006/relationships/hyperlink" Target="https://www.daloopa.com/src/1340358" TargetMode="External"/><Relationship Id="rId9929" Type="http://schemas.openxmlformats.org/officeDocument/2006/relationships/hyperlink" Target="https://www.daloopa.com/src/752779" TargetMode="External"/><Relationship Id="rId11859" Type="http://schemas.openxmlformats.org/officeDocument/2006/relationships/hyperlink" Target="https://www.daloopa.com/document/23465099" TargetMode="External"/><Relationship Id="rId15730" Type="http://schemas.openxmlformats.org/officeDocument/2006/relationships/hyperlink" Target="https://www.daloopa.com/src/78901734" TargetMode="External"/><Relationship Id="rId1918" Type="http://schemas.openxmlformats.org/officeDocument/2006/relationships/hyperlink" Target="https://www.daloopa.com/src/795202" TargetMode="External"/><Relationship Id="rId13281" Type="http://schemas.openxmlformats.org/officeDocument/2006/relationships/hyperlink" Target="https://www.daloopa.com/src/38975477" TargetMode="External"/><Relationship Id="rId14332" Type="http://schemas.openxmlformats.org/officeDocument/2006/relationships/hyperlink" Target="https://www.daloopa.com/src/19630297" TargetMode="External"/><Relationship Id="rId18953" Type="http://schemas.openxmlformats.org/officeDocument/2006/relationships/hyperlink" Target="https://www.daloopa.com/src/125345995" TargetMode="External"/><Relationship Id="rId261" Type="http://schemas.openxmlformats.org/officeDocument/2006/relationships/hyperlink" Target="https://www.daloopa.com/src/803138" TargetMode="External"/><Relationship Id="rId3340" Type="http://schemas.openxmlformats.org/officeDocument/2006/relationships/hyperlink" Target="https://www.daloopa.com/src/764678" TargetMode="External"/><Relationship Id="rId7961" Type="http://schemas.openxmlformats.org/officeDocument/2006/relationships/hyperlink" Target="https://www.daloopa.com/src/58837732" TargetMode="External"/><Relationship Id="rId10942" Type="http://schemas.openxmlformats.org/officeDocument/2006/relationships/hyperlink" Target="https://www.daloopa.com/src/38167856" TargetMode="External"/><Relationship Id="rId17555" Type="http://schemas.openxmlformats.org/officeDocument/2006/relationships/hyperlink" Target="https://www.daloopa.com/src/107859733" TargetMode="External"/><Relationship Id="rId18606" Type="http://schemas.openxmlformats.org/officeDocument/2006/relationships/hyperlink" Target="https://www.daloopa.com/src/114163072" TargetMode="External"/><Relationship Id="rId6563" Type="http://schemas.openxmlformats.org/officeDocument/2006/relationships/hyperlink" Target="https://www.daloopa.com/src/801068" TargetMode="External"/><Relationship Id="rId7614" Type="http://schemas.openxmlformats.org/officeDocument/2006/relationships/hyperlink" Target="https://www.daloopa.com/src/7981659" TargetMode="External"/><Relationship Id="rId16157" Type="http://schemas.openxmlformats.org/officeDocument/2006/relationships/hyperlink" Target="https://www.daloopa.com/src/82318246" TargetMode="External"/><Relationship Id="rId17208" Type="http://schemas.openxmlformats.org/officeDocument/2006/relationships/hyperlink" Target="https://www.daloopa.com/src/102520272" TargetMode="External"/><Relationship Id="rId5165" Type="http://schemas.openxmlformats.org/officeDocument/2006/relationships/hyperlink" Target="https://www.daloopa.com/src/815537" TargetMode="External"/><Relationship Id="rId6216" Type="http://schemas.openxmlformats.org/officeDocument/2006/relationships/hyperlink" Target="https://www.daloopa.com/src/800735" TargetMode="External"/><Relationship Id="rId9786" Type="http://schemas.openxmlformats.org/officeDocument/2006/relationships/hyperlink" Target="https://www.daloopa.com/src/749683" TargetMode="External"/><Relationship Id="rId1775" Type="http://schemas.openxmlformats.org/officeDocument/2006/relationships/hyperlink" Target="https://www.daloopa.com/src/795198" TargetMode="External"/><Relationship Id="rId2826" Type="http://schemas.openxmlformats.org/officeDocument/2006/relationships/hyperlink" Target="https://www.daloopa.com/src/767949" TargetMode="External"/><Relationship Id="rId8388" Type="http://schemas.openxmlformats.org/officeDocument/2006/relationships/hyperlink" Target="https://www.daloopa.com/src/2623305" TargetMode="External"/><Relationship Id="rId9439" Type="http://schemas.openxmlformats.org/officeDocument/2006/relationships/hyperlink" Target="https://www.daloopa.com/src/750938" TargetMode="External"/><Relationship Id="rId11369" Type="http://schemas.openxmlformats.org/officeDocument/2006/relationships/hyperlink" Target="https://marketplace.daloopa.com/text-fundamental?id=815222&amp;value=471&amp;id=815212&amp;value=474&amp;id=815202&amp;value=475&amp;id=815192&amp;value=476&amp;id=815182&amp;value=476&amp;id=815172&amp;value=480&amp;id=815161&amp;value=481&amp;id=815152&amp;value=483&amp;id=815137&amp;value=483&amp;id=815122&amp;value=488&amp;id=815107&amp;value=489&amp;id=815093&amp;value=490&amp;id=815079&amp;value=490&amp;id=815065&amp;value=495&amp;id=815051&amp;value=496&amp;id=815037&amp;value=497&amp;id=815023&amp;value=497&amp;id=815009&amp;value=502&amp;id=814995&amp;value=503&amp;id=814981&amp;value=504&amp;id=814967&amp;value=504&amp;id=814953&amp;value=506&amp;id=814939&amp;value=507&amp;id=814925&amp;value=507&amp;id=814897&amp;value=507&amp;id=814911&amp;value=510&amp;id=1266725&amp;value=511&amp;id=2623980&amp;value=512&amp;id=4744750&amp;value=513&amp;id=7982535&amp;value=517&amp;id=10335411&amp;value=518&amp;id=14719042&amp;value=518&amp;id=20995579&amp;value=519&amp;id=32451646&amp;value=522&amp;id=38385290&amp;value=523&amp;id=46662246&amp;value=523&amp;id=53638742&amp;value=523&amp;id=58838400&amp;value=10551&amp;id=63130668&amp;value=10597&amp;id=67048236&amp;value=10627&amp;" TargetMode="External"/><Relationship Id="rId12767" Type="http://schemas.openxmlformats.org/officeDocument/2006/relationships/hyperlink" Target="https://www.daloopa.com/src/38439668" TargetMode="External"/><Relationship Id="rId13818" Type="http://schemas.openxmlformats.org/officeDocument/2006/relationships/hyperlink" Target="https://www.daloopa.com/src/65315342" TargetMode="External"/><Relationship Id="rId15240" Type="http://schemas.openxmlformats.org/officeDocument/2006/relationships/hyperlink" Target="https://www.daloopa.com/src/38432290" TargetMode="External"/><Relationship Id="rId1428" Type="http://schemas.openxmlformats.org/officeDocument/2006/relationships/hyperlink" Target="https://www.daloopa.com/src/38169508" TargetMode="External"/><Relationship Id="rId19861" Type="http://schemas.openxmlformats.org/officeDocument/2006/relationships/hyperlink" Target="https://www.daloopa.com/src/155380658" TargetMode="External"/><Relationship Id="rId4998" Type="http://schemas.openxmlformats.org/officeDocument/2006/relationships/hyperlink" Target="https://marketplace.daloopa.com/text-fundamental?id=815453&amp;value=8&amp;id=815438&amp;value=7&amp;id=815423&amp;value=-31&amp;id=815408&amp;value=-38&amp;id=815393&amp;value=-39&amp;id=815378&amp;value=-33&amp;id=66602840&amp;value=-141&amp;id=815363&amp;value=-29&amp;id=815348&amp;value=42&amp;id=815333&amp;value=90&amp;id=815318&amp;value=123&amp;id=66602841&amp;value=226&amp;id=815303&amp;value=84&amp;id=815288&amp;value=58&amp;id=1340495&amp;value=22&amp;id=2623991&amp;value=16&amp;id=66602842&amp;value=180&amp;id=4744775&amp;value=63&amp;id=7982514&amp;value=111&amp;id=10335419&amp;value=133&amp;id=14719060&amp;value=142&amp;id=66602843&amp;value=449&amp;id=20995595&amp;value=107&amp;id=32451675&amp;value=7&amp;id=38385322&amp;value=-20&amp;id=46662294&amp;value=57&amp;id=66602844&amp;value=151&amp;id=53638773&amp;value=126&amp;id=58838428&amp;value=165&amp;id=63130728&amp;value=357&amp;id=67049299&amp;value=213&amp;id=67054500&amp;value=861&amp;" TargetMode="External"/><Relationship Id="rId9920" Type="http://schemas.openxmlformats.org/officeDocument/2006/relationships/hyperlink" Target="https://www.daloopa.com/src/754275" TargetMode="External"/><Relationship Id="rId11850" Type="http://schemas.openxmlformats.org/officeDocument/2006/relationships/hyperlink" Target="https://www.daloopa.com/src/38463892" TargetMode="External"/><Relationship Id="rId12901" Type="http://schemas.openxmlformats.org/officeDocument/2006/relationships/hyperlink" Target="https://www.daloopa.com/src/38439620" TargetMode="External"/><Relationship Id="rId18463" Type="http://schemas.openxmlformats.org/officeDocument/2006/relationships/hyperlink" Target="https://www.daloopa.com/src/114293935" TargetMode="External"/><Relationship Id="rId19514" Type="http://schemas.openxmlformats.org/officeDocument/2006/relationships/hyperlink" Target="https://www.daloopa.com/src/145264474" TargetMode="External"/><Relationship Id="rId6073" Type="http://schemas.openxmlformats.org/officeDocument/2006/relationships/hyperlink" Target="https://www.daloopa.com/src/53637817" TargetMode="External"/><Relationship Id="rId7124" Type="http://schemas.openxmlformats.org/officeDocument/2006/relationships/hyperlink" Target="https://www.daloopa.com/src/1096625" TargetMode="External"/><Relationship Id="rId7471" Type="http://schemas.openxmlformats.org/officeDocument/2006/relationships/hyperlink" Target="https://www.daloopa.com/src/14718764" TargetMode="External"/><Relationship Id="rId8522" Type="http://schemas.openxmlformats.org/officeDocument/2006/relationships/hyperlink" Target="https://www.daloopa.com/src/800573" TargetMode="External"/><Relationship Id="rId10452" Type="http://schemas.openxmlformats.org/officeDocument/2006/relationships/hyperlink" Target="https://www.daloopa.com/src/38431910" TargetMode="External"/><Relationship Id="rId11503" Type="http://schemas.openxmlformats.org/officeDocument/2006/relationships/hyperlink" Target="https://www.daloopa.com/src/815164" TargetMode="External"/><Relationship Id="rId17065" Type="http://schemas.openxmlformats.org/officeDocument/2006/relationships/hyperlink" Target="https://www.daloopa.com/src/95202997" TargetMode="External"/><Relationship Id="rId18116" Type="http://schemas.openxmlformats.org/officeDocument/2006/relationships/hyperlink" Target="https://www.daloopa.com/src/114280343" TargetMode="External"/><Relationship Id="rId10105" Type="http://schemas.openxmlformats.org/officeDocument/2006/relationships/hyperlink" Target="https://www.daloopa.com/src/38166991" TargetMode="External"/><Relationship Id="rId13675" Type="http://schemas.openxmlformats.org/officeDocument/2006/relationships/hyperlink" Target="https://marketplace.daloopa.com/text-fundamental?id=65313500&amp;value=18391&amp;id=65313476&amp;value=19784&amp;id=65313470&amp;value=21062&amp;id=65313451&amp;value=22696&amp;id=65313418&amp;value=23805&amp;id=65313409&amp;value=26069&amp;id=65374118&amp;value=31099&amp;id=65313374&amp;value=34513&amp;id=65313360&amp;value=36137&amp;id=65313353&amp;value=40069&amp;id=65313342&amp;value=48041&amp;id=65313318&amp;value=51981&amp;id=65313293&amp;value=51646&amp;id=65313274&amp;value=53899&amp;id=65313265&amp;value=57737&amp;id=67090374&amp;value=61582&amp;" TargetMode="External"/><Relationship Id="rId14726" Type="http://schemas.openxmlformats.org/officeDocument/2006/relationships/hyperlink" Target="https://www.daloopa.com/src/38402806" TargetMode="External"/><Relationship Id="rId2683" Type="http://schemas.openxmlformats.org/officeDocument/2006/relationships/hyperlink" Target="https://www.daloopa.com/src/4744543" TargetMode="External"/><Relationship Id="rId3734" Type="http://schemas.openxmlformats.org/officeDocument/2006/relationships/hyperlink" Target="https://www.daloopa.com/src/764831" TargetMode="External"/><Relationship Id="rId9296" Type="http://schemas.openxmlformats.org/officeDocument/2006/relationships/hyperlink" Target="https://www.daloopa.com/src/754263" TargetMode="External"/><Relationship Id="rId12277" Type="http://schemas.openxmlformats.org/officeDocument/2006/relationships/hyperlink" Target="https://www.daloopa.com/src/19676377" TargetMode="External"/><Relationship Id="rId13328" Type="http://schemas.openxmlformats.org/officeDocument/2006/relationships/hyperlink" Target="https://www.daloopa.com/src/58885043" TargetMode="External"/><Relationship Id="rId655" Type="http://schemas.openxmlformats.org/officeDocument/2006/relationships/hyperlink" Target="https://www.daloopa.com/src/46664275" TargetMode="External"/><Relationship Id="rId1285" Type="http://schemas.openxmlformats.org/officeDocument/2006/relationships/hyperlink" Target="https://www.daloopa.com/src/767148" TargetMode="External"/><Relationship Id="rId2336" Type="http://schemas.openxmlformats.org/officeDocument/2006/relationships/hyperlink" Target="https://www.daloopa.com/src/766631" TargetMode="External"/><Relationship Id="rId6957" Type="http://schemas.openxmlformats.org/officeDocument/2006/relationships/hyperlink" Target="https://www.daloopa.com/src/38159962" TargetMode="External"/><Relationship Id="rId16898" Type="http://schemas.openxmlformats.org/officeDocument/2006/relationships/hyperlink" Target="https://www.daloopa.com/src/95055270" TargetMode="External"/><Relationship Id="rId17949" Type="http://schemas.openxmlformats.org/officeDocument/2006/relationships/hyperlink" Target="https://www.daloopa.com/src/114146079" TargetMode="External"/><Relationship Id="rId19371" Type="http://schemas.openxmlformats.org/officeDocument/2006/relationships/hyperlink" Target="https://www.daloopa.com/src/145264396" TargetMode="External"/><Relationship Id="rId308" Type="http://schemas.openxmlformats.org/officeDocument/2006/relationships/hyperlink" Target="https://www.daloopa.com/src/803208" TargetMode="External"/><Relationship Id="rId5559" Type="http://schemas.openxmlformats.org/officeDocument/2006/relationships/hyperlink" Target="https://marketplace.daloopa.com/text-fundamental?id=1033683&amp;value=2502&amp;id=1033680&amp;value=3804&amp;id=1033675&amp;value=2266&amp;id=1033670&amp;value=3448&amp;id=1033665&amp;value=7425&amp;id=1033655&amp;value=8552&amp;id=2750780&amp;value=9566&amp;id=14825141&amp;value=15375&amp;id=46749894&amp;value=21718&amp;id=67087945&amp;value=23347&amp;" TargetMode="External"/><Relationship Id="rId9430" Type="http://schemas.openxmlformats.org/officeDocument/2006/relationships/hyperlink" Target="https://www.daloopa.com/src/753388" TargetMode="External"/><Relationship Id="rId19024" Type="http://schemas.openxmlformats.org/officeDocument/2006/relationships/hyperlink" Target="https://www.daloopa.com/src/136727112" TargetMode="External"/><Relationship Id="rId8032" Type="http://schemas.openxmlformats.org/officeDocument/2006/relationships/hyperlink" Target="https://www.daloopa.com/src/753069" TargetMode="External"/><Relationship Id="rId11360" Type="http://schemas.openxmlformats.org/officeDocument/2006/relationships/hyperlink" Target="https://www.daloopa.com/src/14719053" TargetMode="External"/><Relationship Id="rId12411" Type="http://schemas.openxmlformats.org/officeDocument/2006/relationships/hyperlink" Target="https://www.daloopa.com/src/19676321" TargetMode="External"/><Relationship Id="rId15981" Type="http://schemas.openxmlformats.org/officeDocument/2006/relationships/hyperlink" Target="https://www.daloopa.com/src/78962291" TargetMode="External"/><Relationship Id="rId11013" Type="http://schemas.openxmlformats.org/officeDocument/2006/relationships/hyperlink" Target="https://www.daloopa.com/src/63129315" TargetMode="External"/><Relationship Id="rId14583" Type="http://schemas.openxmlformats.org/officeDocument/2006/relationships/hyperlink" Target="https://www.daloopa.com/src/38402721" TargetMode="External"/><Relationship Id="rId15634" Type="http://schemas.openxmlformats.org/officeDocument/2006/relationships/hyperlink" Target="https://www.daloopa.com/src/72287535" TargetMode="External"/><Relationship Id="rId3591" Type="http://schemas.openxmlformats.org/officeDocument/2006/relationships/hyperlink" Target="https://www.daloopa.com/src/810711" TargetMode="External"/><Relationship Id="rId4642" Type="http://schemas.openxmlformats.org/officeDocument/2006/relationships/hyperlink" Target="https://www.daloopa.com/src/768087" TargetMode="External"/><Relationship Id="rId13185" Type="http://schemas.openxmlformats.org/officeDocument/2006/relationships/hyperlink" Target="https://www.daloopa.com/src/38436217" TargetMode="External"/><Relationship Id="rId14236" Type="http://schemas.openxmlformats.org/officeDocument/2006/relationships/hyperlink" Target="https://www.daloopa.com/src/19608022" TargetMode="External"/><Relationship Id="rId18857" Type="http://schemas.openxmlformats.org/officeDocument/2006/relationships/hyperlink" Target="https://www.daloopa.com/src/125277073" TargetMode="External"/><Relationship Id="rId19908" Type="http://schemas.openxmlformats.org/officeDocument/2006/relationships/hyperlink" Target="https://www.daloopa.com/src/155506677" TargetMode="External"/><Relationship Id="rId2193" Type="http://schemas.openxmlformats.org/officeDocument/2006/relationships/hyperlink" Target="https://www.daloopa.com/src/67090583" TargetMode="External"/><Relationship Id="rId3244" Type="http://schemas.openxmlformats.org/officeDocument/2006/relationships/hyperlink" Target="https://www.daloopa.com/src/7982396" TargetMode="External"/><Relationship Id="rId7865" Type="http://schemas.openxmlformats.org/officeDocument/2006/relationships/hyperlink" Target="https://www.daloopa.com/src/802790" TargetMode="External"/><Relationship Id="rId8916" Type="http://schemas.openxmlformats.org/officeDocument/2006/relationships/hyperlink" Target="https://www.daloopa.com/src/752075" TargetMode="External"/><Relationship Id="rId17459" Type="http://schemas.openxmlformats.org/officeDocument/2006/relationships/hyperlink" Target="https://www.daloopa.com/src/107923941" TargetMode="External"/><Relationship Id="rId20054" Type="http://schemas.openxmlformats.org/officeDocument/2006/relationships/hyperlink" Target="https://www.daloopa.com/src/155392023" TargetMode="External"/><Relationship Id="rId165" Type="http://schemas.openxmlformats.org/officeDocument/2006/relationships/hyperlink" Target="https://marketplace.daloopa.com/text-fundamental?id=803022&amp;value=0.26&amp;id=803023&amp;value=0.24&amp;id=803024&amp;value=0.25&amp;id=803028&amp;value=0.24&amp;id=803035&amp;value=0.26&amp;id=803036&amp;value=0.26&amp;id=803037&amp;value=0.18&amp;id=803041&amp;value=0.16&amp;id=803042&amp;value=0.18&amp;id=803046&amp;value=0.24&amp;id=803047&amp;value=0.25&amp;id=803051&amp;value=0.28&amp;id=803052&amp;value=0.32&amp;id=803056&amp;value=0.32&amp;id=803060&amp;value=0.27&amp;id=803073&amp;value=0.23&amp;id=803077&amp;value=0.24&amp;id=803078&amp;value=0.28&amp;id=803085&amp;value=0.38&amp;id=803092&amp;value=0.42&amp;id=803096&amp;value=0.42&amp;id=803103&amp;value=0.31&amp;id=803116&amp;value=0.2&amp;id=803120&amp;value=0.18&amp;id=803127&amp;value=0.2&amp;id=803128&amp;value=0.24&amp;id=1340486&amp;value=0.2&amp;id=2623864&amp;value=0.22&amp;id=4744624&amp;value=0.28&amp;id=7982524&amp;value=0.33&amp;id=10335253&amp;value=0.38&amp;id=14719037&amp;value=0.4&amp;id=20995478&amp;value=0.3&amp;id=32451496&amp;value=0.16&amp;id=38385066&amp;value=0.12&amp;id=46662113&amp;value=0.08&amp;id=53638656&amp;value=0.07&amp;id=58838341&amp;value=0.17&amp;id=63128768&amp;value=0.08&amp;id=67049096&amp;value=0.08&amp;" TargetMode="External"/><Relationship Id="rId6467" Type="http://schemas.openxmlformats.org/officeDocument/2006/relationships/hyperlink" Target="https://www.daloopa.com/src/800915" TargetMode="External"/><Relationship Id="rId7518" Type="http://schemas.openxmlformats.org/officeDocument/2006/relationships/hyperlink" Target="https://www.daloopa.com/src/752293" TargetMode="External"/><Relationship Id="rId10846" Type="http://schemas.openxmlformats.org/officeDocument/2006/relationships/hyperlink" Target="https://www.daloopa.com/src/46661163" TargetMode="External"/><Relationship Id="rId5069" Type="http://schemas.openxmlformats.org/officeDocument/2006/relationships/hyperlink" Target="https://www.daloopa.com/src/63130727" TargetMode="External"/><Relationship Id="rId17940" Type="http://schemas.openxmlformats.org/officeDocument/2006/relationships/hyperlink" Target="https://www.daloopa.com/src/114146070" TargetMode="External"/><Relationship Id="rId1679" Type="http://schemas.openxmlformats.org/officeDocument/2006/relationships/hyperlink" Target="https://www.daloopa.com/src/67047832" TargetMode="External"/><Relationship Id="rId14093" Type="http://schemas.openxmlformats.org/officeDocument/2006/relationships/hyperlink" Target="https://www.daloopa.com/src/19606831" TargetMode="External"/><Relationship Id="rId15491" Type="http://schemas.openxmlformats.org/officeDocument/2006/relationships/hyperlink" Target="https://www.daloopa.com/src/72218580" TargetMode="External"/><Relationship Id="rId16542" Type="http://schemas.openxmlformats.org/officeDocument/2006/relationships/hyperlink" Target="https://www.daloopa.com/src/87385541" TargetMode="External"/><Relationship Id="rId4152" Type="http://schemas.openxmlformats.org/officeDocument/2006/relationships/hyperlink" Target="https://www.daloopa.com/src/767029" TargetMode="External"/><Relationship Id="rId5203" Type="http://schemas.openxmlformats.org/officeDocument/2006/relationships/hyperlink" Target="https://www.daloopa.com/src/815565" TargetMode="External"/><Relationship Id="rId5550" Type="http://schemas.openxmlformats.org/officeDocument/2006/relationships/hyperlink" Target="https://www.daloopa.com/src/1033679" TargetMode="External"/><Relationship Id="rId6601" Type="http://schemas.openxmlformats.org/officeDocument/2006/relationships/hyperlink" Target="https://www.daloopa.com/src/38155772" TargetMode="External"/><Relationship Id="rId15144" Type="http://schemas.openxmlformats.org/officeDocument/2006/relationships/hyperlink" Target="https://www.daloopa.com/document/18378379" TargetMode="External"/><Relationship Id="rId19765" Type="http://schemas.openxmlformats.org/officeDocument/2006/relationships/hyperlink" Target="https://www.daloopa.com/src/155380713" TargetMode="External"/><Relationship Id="rId8773" Type="http://schemas.openxmlformats.org/officeDocument/2006/relationships/hyperlink" Target="https://www.daloopa.com/src/748357" TargetMode="External"/><Relationship Id="rId9824" Type="http://schemas.openxmlformats.org/officeDocument/2006/relationships/hyperlink" Target="https://www.daloopa.com/src/751457" TargetMode="External"/><Relationship Id="rId11754" Type="http://schemas.openxmlformats.org/officeDocument/2006/relationships/hyperlink" Target="https://www.daloopa.com/src/14826055" TargetMode="External"/><Relationship Id="rId12805" Type="http://schemas.openxmlformats.org/officeDocument/2006/relationships/hyperlink" Target="https://www.daloopa.com/src/38439584" TargetMode="External"/><Relationship Id="rId18367" Type="http://schemas.openxmlformats.org/officeDocument/2006/relationships/hyperlink" Target="https://www.daloopa.com/src/87505887" TargetMode="External"/><Relationship Id="rId19418" Type="http://schemas.openxmlformats.org/officeDocument/2006/relationships/hyperlink" Target="https://www.daloopa.com/src/145263917" TargetMode="External"/><Relationship Id="rId38" Type="http://schemas.openxmlformats.org/officeDocument/2006/relationships/hyperlink" Target="https://www.daloopa.com/document/23020574" TargetMode="External"/><Relationship Id="rId1813" Type="http://schemas.openxmlformats.org/officeDocument/2006/relationships/hyperlink" Target="https://www.daloopa.com/src/795210" TargetMode="External"/><Relationship Id="rId7375" Type="http://schemas.openxmlformats.org/officeDocument/2006/relationships/hyperlink" Target="https://www.daloopa.com/src/753743" TargetMode="External"/><Relationship Id="rId8426" Type="http://schemas.openxmlformats.org/officeDocument/2006/relationships/hyperlink" Target="https://www.daloopa.com/src/800374" TargetMode="External"/><Relationship Id="rId10356" Type="http://schemas.openxmlformats.org/officeDocument/2006/relationships/hyperlink" Target="https://www.daloopa.com/src/38432555" TargetMode="External"/><Relationship Id="rId11407" Type="http://schemas.openxmlformats.org/officeDocument/2006/relationships/hyperlink" Target="https://www.daloopa.com/src/53638742" TargetMode="External"/><Relationship Id="rId3985" Type="http://schemas.openxmlformats.org/officeDocument/2006/relationships/hyperlink" Target="https://www.daloopa.com/src/53638540" TargetMode="External"/><Relationship Id="rId7028" Type="http://schemas.openxmlformats.org/officeDocument/2006/relationships/hyperlink" Target="https://www.daloopa.com/src/1096696" TargetMode="External"/><Relationship Id="rId10009" Type="http://schemas.openxmlformats.org/officeDocument/2006/relationships/hyperlink" Target="https://www.daloopa.com/src/754278" TargetMode="External"/><Relationship Id="rId13579" Type="http://schemas.openxmlformats.org/officeDocument/2006/relationships/hyperlink" Target="https://marketplace.daloopa.com/text-fundamental?id=66097810&amp;value=3560&amp;id=67090631&amp;value=8500&amp;" TargetMode="External"/><Relationship Id="rId14977" Type="http://schemas.openxmlformats.org/officeDocument/2006/relationships/hyperlink" Target="https://www.daloopa.com/src/45569850" TargetMode="External"/><Relationship Id="rId17450" Type="http://schemas.openxmlformats.org/officeDocument/2006/relationships/hyperlink" Target="https://www.daloopa.com/src/107863132" TargetMode="External"/><Relationship Id="rId2587" Type="http://schemas.openxmlformats.org/officeDocument/2006/relationships/hyperlink" Target="https://www.daloopa.com/src/1340419" TargetMode="External"/><Relationship Id="rId3638" Type="http://schemas.openxmlformats.org/officeDocument/2006/relationships/hyperlink" Target="https://www.daloopa.com/src/46661726" TargetMode="External"/><Relationship Id="rId16052" Type="http://schemas.openxmlformats.org/officeDocument/2006/relationships/hyperlink" Target="https://www.daloopa.com/src/82366522" TargetMode="External"/><Relationship Id="rId17103" Type="http://schemas.openxmlformats.org/officeDocument/2006/relationships/hyperlink" Target="https://www.daloopa.com/src/95191097" TargetMode="External"/><Relationship Id="rId18501" Type="http://schemas.openxmlformats.org/officeDocument/2006/relationships/hyperlink" Target="https://www.daloopa.com/src/114293112" TargetMode="External"/><Relationship Id="rId559" Type="http://schemas.openxmlformats.org/officeDocument/2006/relationships/hyperlink" Target="https://www.daloopa.com/src/763961" TargetMode="External"/><Relationship Id="rId1189" Type="http://schemas.openxmlformats.org/officeDocument/2006/relationships/hyperlink" Target="https://www.daloopa.com/src/4744510" TargetMode="External"/><Relationship Id="rId5060" Type="http://schemas.openxmlformats.org/officeDocument/2006/relationships/hyperlink" Target="https://www.daloopa.com/src/7982515" TargetMode="External"/><Relationship Id="rId6111" Type="http://schemas.openxmlformats.org/officeDocument/2006/relationships/hyperlink" Target="https://www.daloopa.com/src/800754" TargetMode="External"/><Relationship Id="rId9681" Type="http://schemas.openxmlformats.org/officeDocument/2006/relationships/hyperlink" Target="https://www.daloopa.com/src/749384" TargetMode="External"/><Relationship Id="rId8283" Type="http://schemas.openxmlformats.org/officeDocument/2006/relationships/hyperlink" Target="https://www.daloopa.com/src/1340340" TargetMode="External"/><Relationship Id="rId9334" Type="http://schemas.openxmlformats.org/officeDocument/2006/relationships/hyperlink" Target="https://www.daloopa.com/src/67046832" TargetMode="External"/><Relationship Id="rId12662" Type="http://schemas.openxmlformats.org/officeDocument/2006/relationships/hyperlink" Target="https://www.daloopa.com/src/19765836" TargetMode="External"/><Relationship Id="rId13713" Type="http://schemas.openxmlformats.org/officeDocument/2006/relationships/hyperlink" Target="https://www.daloopa.com/document/23465099" TargetMode="External"/><Relationship Id="rId19275" Type="http://schemas.openxmlformats.org/officeDocument/2006/relationships/hyperlink" Target="https://www.daloopa.com/src/136743407" TargetMode="External"/><Relationship Id="rId1670" Type="http://schemas.openxmlformats.org/officeDocument/2006/relationships/hyperlink" Target="https://www.daloopa.com/src/10335163" TargetMode="External"/><Relationship Id="rId2721" Type="http://schemas.openxmlformats.org/officeDocument/2006/relationships/hyperlink" Target="https://www.daloopa.com/src/765313" TargetMode="External"/><Relationship Id="rId11264" Type="http://schemas.openxmlformats.org/officeDocument/2006/relationships/hyperlink" Target="https://www.daloopa.com/src/814904" TargetMode="External"/><Relationship Id="rId12315" Type="http://schemas.openxmlformats.org/officeDocument/2006/relationships/hyperlink" Target="https://www.daloopa.com/src/19676977" TargetMode="External"/><Relationship Id="rId15885" Type="http://schemas.openxmlformats.org/officeDocument/2006/relationships/hyperlink" Target="https://www.daloopa.com/src/78899849" TargetMode="External"/><Relationship Id="rId16936" Type="http://schemas.openxmlformats.org/officeDocument/2006/relationships/hyperlink" Target="https://www.daloopa.com/src/95065089" TargetMode="External"/><Relationship Id="rId1323" Type="http://schemas.openxmlformats.org/officeDocument/2006/relationships/hyperlink" Target="https://www.daloopa.com/src/38168693" TargetMode="External"/><Relationship Id="rId4893" Type="http://schemas.openxmlformats.org/officeDocument/2006/relationships/hyperlink" Target="https://www.daloopa.com/src/7982511" TargetMode="External"/><Relationship Id="rId5944" Type="http://schemas.openxmlformats.org/officeDocument/2006/relationships/hyperlink" Target="https://www.daloopa.com/src/800981" TargetMode="External"/><Relationship Id="rId14487" Type="http://schemas.openxmlformats.org/officeDocument/2006/relationships/hyperlink" Target="https://www.daloopa.com/src/38422205" TargetMode="External"/><Relationship Id="rId15538" Type="http://schemas.openxmlformats.org/officeDocument/2006/relationships/hyperlink" Target="https://www.daloopa.com/src/72219713" TargetMode="External"/><Relationship Id="rId3495" Type="http://schemas.openxmlformats.org/officeDocument/2006/relationships/hyperlink" Target="https://www.daloopa.com/src/767017" TargetMode="External"/><Relationship Id="rId4546" Type="http://schemas.openxmlformats.org/officeDocument/2006/relationships/hyperlink" Target="https://www.daloopa.com/src/763939" TargetMode="External"/><Relationship Id="rId13089" Type="http://schemas.openxmlformats.org/officeDocument/2006/relationships/hyperlink" Target="https://marketplace.daloopa.com/text-fundamental?id=38441320&amp;value=-6331&amp;id=38441434&amp;value=-9539&amp;id=46751770&amp;value=-14422&amp;id=67090344&amp;value=-17140&amp;" TargetMode="External"/><Relationship Id="rId18011" Type="http://schemas.openxmlformats.org/officeDocument/2006/relationships/hyperlink" Target="https://www.daloopa.com/src/114146071" TargetMode="External"/><Relationship Id="rId2097" Type="http://schemas.openxmlformats.org/officeDocument/2006/relationships/hyperlink" Target="https://www.daloopa.com/src/66096740" TargetMode="External"/><Relationship Id="rId3148" Type="http://schemas.openxmlformats.org/officeDocument/2006/relationships/hyperlink" Target="https://www.daloopa.com/src/765948" TargetMode="External"/><Relationship Id="rId7769" Type="http://schemas.openxmlformats.org/officeDocument/2006/relationships/hyperlink" Target="https://www.daloopa.com/src/833421" TargetMode="External"/><Relationship Id="rId10000" Type="http://schemas.openxmlformats.org/officeDocument/2006/relationships/hyperlink" Target="https://www.daloopa.com/src/38165463" TargetMode="External"/><Relationship Id="rId9191" Type="http://schemas.openxmlformats.org/officeDocument/2006/relationships/hyperlink" Target="https://marketplace.daloopa.com/text-fundamental?id=754261&amp;value=-4187&amp;id=774101&amp;value=947&amp;id=753813&amp;value=5128&amp;id=38162535&amp;value=1888&amp;id=790262&amp;value=-4675&amp;id=753523&amp;value=-344&amp;id=753379&amp;value=1724&amp;id=753088&amp;value=5053&amp;id=38162318&amp;value=1759&amp;id=752935&amp;value=-4249&amp;id=752753&amp;value=373&amp;id=752561&amp;value=2030&amp;id=752424&amp;value=6140&amp;id=38162177&amp;value=4294&amp;id=752082&amp;value=-5770&amp;id=751673&amp;value=977&amp;id=751389&amp;value=2540&amp;id=750769&amp;value=7283&amp;id=38161958&amp;value=5030&amp;id=750519&amp;value=-6865&amp;id=750418&amp;value=2088&amp;id=750212&amp;value=3046&amp;id=749863&amp;value=8907&amp;id=38161824&amp;value=7175&amp;id=749642&amp;value=-10216&amp;id=749355&amp;value=2703&amp;id=749079&amp;value=3894&amp;id=748818&amp;value=6882&amp;id=38161719&amp;value=3263&amp;id=748597&amp;value=-6384&amp;id=748365&amp;value=3668&amp;id=1340364&amp;value=226&amp;id=2623426&amp;value=10683&amp;id=38161526&amp;value=8193&amp;id=4744472&amp;value=-8044&amp;id=7981985&amp;value=8616&amp;id=10333654&amp;value=3658&amp;id=14719101&amp;value=13249&amp;id=14719113&amp;value=17480&amp;id=20995931&amp;value=-8266&amp;id=32452184&amp;value=47&amp;id=38383834&amp;value=3832&amp;id=46661049&amp;value=7989&amp;id=46664746&amp;value=3602&amp;id=53637999&amp;value=-9380&amp;id=58837778&amp;value=3699&amp;id=63129120&amp;value=-1226&amp;id=67046840&amp;value=9852&amp;id=67051986&amp;value=2945&amp;" TargetMode="External"/><Relationship Id="rId12172" Type="http://schemas.openxmlformats.org/officeDocument/2006/relationships/hyperlink" Target="https://www.daloopa.com/src/19676846" TargetMode="External"/><Relationship Id="rId13570" Type="http://schemas.openxmlformats.org/officeDocument/2006/relationships/hyperlink" Target="https://www.daloopa.com/src/65313125" TargetMode="External"/><Relationship Id="rId14621" Type="http://schemas.openxmlformats.org/officeDocument/2006/relationships/hyperlink" Target="https://www.daloopa.com/src/38402765" TargetMode="External"/><Relationship Id="rId550" Type="http://schemas.openxmlformats.org/officeDocument/2006/relationships/hyperlink" Target="https://www.daloopa.com/src/58838237" TargetMode="External"/><Relationship Id="rId1180" Type="http://schemas.openxmlformats.org/officeDocument/2006/relationships/hyperlink" Target="https://www.daloopa.com/src/762963" TargetMode="External"/><Relationship Id="rId2231" Type="http://schemas.openxmlformats.org/officeDocument/2006/relationships/hyperlink" Target="https://www.daloopa.com/src/66097426" TargetMode="External"/><Relationship Id="rId13223" Type="http://schemas.openxmlformats.org/officeDocument/2006/relationships/hyperlink" Target="https://www.daloopa.com/src/38436216" TargetMode="External"/><Relationship Id="rId16793" Type="http://schemas.openxmlformats.org/officeDocument/2006/relationships/hyperlink" Target="https://www.daloopa.com/src/95069443" TargetMode="External"/><Relationship Id="rId17844" Type="http://schemas.openxmlformats.org/officeDocument/2006/relationships/hyperlink" Target="https://www.daloopa.com/src/114149137" TargetMode="External"/><Relationship Id="rId203" Type="http://schemas.openxmlformats.org/officeDocument/2006/relationships/hyperlink" Target="https://www.daloopa.com/src/53638656" TargetMode="External"/><Relationship Id="rId6852" Type="http://schemas.openxmlformats.org/officeDocument/2006/relationships/hyperlink" Target="https://www.daloopa.com/src/67045915" TargetMode="External"/><Relationship Id="rId7903" Type="http://schemas.openxmlformats.org/officeDocument/2006/relationships/hyperlink" Target="https://www.daloopa.com/src/14718768" TargetMode="External"/><Relationship Id="rId15395" Type="http://schemas.openxmlformats.org/officeDocument/2006/relationships/hyperlink" Target="https://www.daloopa.com/src/72221495" TargetMode="External"/><Relationship Id="rId16446" Type="http://schemas.openxmlformats.org/officeDocument/2006/relationships/hyperlink" Target="https://www.daloopa.com/src/87387165" TargetMode="External"/><Relationship Id="rId4056" Type="http://schemas.openxmlformats.org/officeDocument/2006/relationships/hyperlink" Target="https://www.daloopa.com/src/762218" TargetMode="External"/><Relationship Id="rId5454" Type="http://schemas.openxmlformats.org/officeDocument/2006/relationships/hyperlink" Target="https://www.daloopa.com/src/1033211" TargetMode="External"/><Relationship Id="rId6505" Type="http://schemas.openxmlformats.org/officeDocument/2006/relationships/hyperlink" Target="https://www.daloopa.com/src/801180" TargetMode="External"/><Relationship Id="rId15048" Type="http://schemas.openxmlformats.org/officeDocument/2006/relationships/hyperlink" Target="https://www.daloopa.com/src/63184507" TargetMode="External"/><Relationship Id="rId19669" Type="http://schemas.openxmlformats.org/officeDocument/2006/relationships/hyperlink" Target="https://www.daloopa.com/src/155385157" TargetMode="External"/><Relationship Id="rId5107" Type="http://schemas.openxmlformats.org/officeDocument/2006/relationships/hyperlink" Target="https://www.daloopa.com/src/38385323" TargetMode="External"/><Relationship Id="rId8677" Type="http://schemas.openxmlformats.org/officeDocument/2006/relationships/hyperlink" Target="https://www.daloopa.com/src/766761" TargetMode="External"/><Relationship Id="rId9728" Type="http://schemas.openxmlformats.org/officeDocument/2006/relationships/hyperlink" Target="https://www.daloopa.com/src/7981891" TargetMode="External"/><Relationship Id="rId11658" Type="http://schemas.openxmlformats.org/officeDocument/2006/relationships/hyperlink" Target="https://marketplace.daloopa.com/text-fundamental?id=815219&amp;value=-0.85&amp;id=815209&amp;value=-0.76&amp;id=815199&amp;value=-0.63&amp;id=815189&amp;value=4.14&amp;id=815179&amp;value=7.44&amp;id=815169&amp;value=2.92&amp;id=815159&amp;value=1.78&amp;id=815147&amp;value=-0.04&amp;id=815132&amp;value=1.12&amp;id=815117&amp;value=3.21&amp;id=815103&amp;value=4.01&amp;" TargetMode="External"/><Relationship Id="rId1717" Type="http://schemas.openxmlformats.org/officeDocument/2006/relationships/hyperlink" Target="https://www.daloopa.com/src/794877" TargetMode="External"/><Relationship Id="rId7279" Type="http://schemas.openxmlformats.org/officeDocument/2006/relationships/hyperlink" Target="https://www.daloopa.com/src/66602848" TargetMode="External"/><Relationship Id="rId12709" Type="http://schemas.openxmlformats.org/officeDocument/2006/relationships/hyperlink" Target="https://www.daloopa.com/src/19766387" TargetMode="External"/><Relationship Id="rId13080" Type="http://schemas.openxmlformats.org/officeDocument/2006/relationships/hyperlink" Target="https://www.daloopa.com/src/38442140" TargetMode="External"/><Relationship Id="rId14131" Type="http://schemas.openxmlformats.org/officeDocument/2006/relationships/hyperlink" Target="https://www.daloopa.com/src/19608800" TargetMode="External"/><Relationship Id="rId3889" Type="http://schemas.openxmlformats.org/officeDocument/2006/relationships/hyperlink" Target="https://www.daloopa.com/src/38384810" TargetMode="External"/><Relationship Id="rId18752" Type="http://schemas.openxmlformats.org/officeDocument/2006/relationships/hyperlink" Target="https://www.daloopa.com/src/128089658" TargetMode="External"/><Relationship Id="rId19803" Type="http://schemas.openxmlformats.org/officeDocument/2006/relationships/hyperlink" Target="https://www.daloopa.com/src/155387517" TargetMode="External"/><Relationship Id="rId6362" Type="http://schemas.openxmlformats.org/officeDocument/2006/relationships/hyperlink" Target="https://www.daloopa.com/src/800951" TargetMode="External"/><Relationship Id="rId7413" Type="http://schemas.openxmlformats.org/officeDocument/2006/relationships/hyperlink" Target="https://www.daloopa.com/src/753043" TargetMode="External"/><Relationship Id="rId7760" Type="http://schemas.openxmlformats.org/officeDocument/2006/relationships/hyperlink" Target="https://www.daloopa.com/src/799842" TargetMode="External"/><Relationship Id="rId8811" Type="http://schemas.openxmlformats.org/officeDocument/2006/relationships/hyperlink" Target="https://www.daloopa.com/src/752415" TargetMode="External"/><Relationship Id="rId10741" Type="http://schemas.openxmlformats.org/officeDocument/2006/relationships/hyperlink" Target="https://www.daloopa.com/src/67052740" TargetMode="External"/><Relationship Id="rId17354" Type="http://schemas.openxmlformats.org/officeDocument/2006/relationships/hyperlink" Target="https://www.daloopa.com/src/102620936" TargetMode="External"/><Relationship Id="rId18405" Type="http://schemas.openxmlformats.org/officeDocument/2006/relationships/hyperlink" Target="https://www.daloopa.com/src/114294103" TargetMode="External"/><Relationship Id="rId6015" Type="http://schemas.openxmlformats.org/officeDocument/2006/relationships/hyperlink" Target="https://www.daloopa.com/src/10333497" TargetMode="External"/><Relationship Id="rId13964" Type="http://schemas.openxmlformats.org/officeDocument/2006/relationships/hyperlink" Target="https://www.daloopa.com/src/19608885" TargetMode="External"/><Relationship Id="rId17007" Type="http://schemas.openxmlformats.org/officeDocument/2006/relationships/hyperlink" Target="https://www.daloopa.com/src/95084206" TargetMode="External"/><Relationship Id="rId2972" Type="http://schemas.openxmlformats.org/officeDocument/2006/relationships/hyperlink" Target="https://marketplace.daloopa.com/text-fundamental?id=768420&amp;value=16238&amp;id=768293&amp;value=16952&amp;id=768124&amp;value=17771&amp;id=767963&amp;value=18817&amp;id=802830&amp;value=19919&amp;id=767613&amp;value=20894&amp;id=767256&amp;value=21737&amp;id=767114&amp;value=22369&amp;id=766753&amp;value=22559&amp;id=766594&amp;value=23072&amp;id=766284&amp;value=23814&amp;id=765989&amp;value=25196&amp;id=765844&amp;value=26851&amp;id=765646&amp;value=28930&amp;id=765635&amp;value=31084&amp;id=765471&amp;value=33107&amp;" TargetMode="External"/><Relationship Id="rId8187" Type="http://schemas.openxmlformats.org/officeDocument/2006/relationships/hyperlink" Target="https://www.daloopa.com/src/10333906" TargetMode="External"/><Relationship Id="rId9585" Type="http://schemas.openxmlformats.org/officeDocument/2006/relationships/hyperlink" Target="https://www.daloopa.com/src/753392" TargetMode="External"/><Relationship Id="rId12566" Type="http://schemas.openxmlformats.org/officeDocument/2006/relationships/hyperlink" Target="https://www.daloopa.com/src/19689656" TargetMode="External"/><Relationship Id="rId13617" Type="http://schemas.openxmlformats.org/officeDocument/2006/relationships/hyperlink" Target="https://www.daloopa.com/src/65313294" TargetMode="External"/><Relationship Id="rId19179" Type="http://schemas.openxmlformats.org/officeDocument/2006/relationships/hyperlink" Target="https://www.daloopa.com/src/136734074" TargetMode="External"/><Relationship Id="rId944" Type="http://schemas.openxmlformats.org/officeDocument/2006/relationships/hyperlink" Target="https://www.daloopa.com/src/18436027" TargetMode="External"/><Relationship Id="rId1574" Type="http://schemas.openxmlformats.org/officeDocument/2006/relationships/hyperlink" Target="https://www.daloopa.com/src/38170516" TargetMode="External"/><Relationship Id="rId2625" Type="http://schemas.openxmlformats.org/officeDocument/2006/relationships/hyperlink" Target="https://www.daloopa.com/src/762868" TargetMode="External"/><Relationship Id="rId9238" Type="http://schemas.openxmlformats.org/officeDocument/2006/relationships/hyperlink" Target="https://www.daloopa.com/src/38161526" TargetMode="External"/><Relationship Id="rId11168" Type="http://schemas.openxmlformats.org/officeDocument/2006/relationships/hyperlink" Target="https://www.daloopa.com/src/14719047" TargetMode="External"/><Relationship Id="rId12219" Type="http://schemas.openxmlformats.org/officeDocument/2006/relationships/hyperlink" Target="https://www.daloopa.com/src/19675377" TargetMode="External"/><Relationship Id="rId15789" Type="http://schemas.openxmlformats.org/officeDocument/2006/relationships/hyperlink" Target="https://www.daloopa.com/src/78903354" TargetMode="External"/><Relationship Id="rId19660" Type="http://schemas.openxmlformats.org/officeDocument/2006/relationships/hyperlink" Target="https://www.daloopa.com/src/155380508" TargetMode="External"/><Relationship Id="rId1227" Type="http://schemas.openxmlformats.org/officeDocument/2006/relationships/hyperlink" Target="https://www.daloopa.com/src/764710" TargetMode="External"/><Relationship Id="rId4797" Type="http://schemas.openxmlformats.org/officeDocument/2006/relationships/hyperlink" Target="https://www.daloopa.com/src/2623986" TargetMode="External"/><Relationship Id="rId5848" Type="http://schemas.openxmlformats.org/officeDocument/2006/relationships/hyperlink" Target="https://www.daloopa.com/src/800810" TargetMode="External"/><Relationship Id="rId18262" Type="http://schemas.openxmlformats.org/officeDocument/2006/relationships/hyperlink" Target="https://www.daloopa.com/src/87393186" TargetMode="External"/><Relationship Id="rId19313" Type="http://schemas.openxmlformats.org/officeDocument/2006/relationships/hyperlink" Target="https://www.daloopa.com/src/145264490" TargetMode="External"/><Relationship Id="rId3399" Type="http://schemas.openxmlformats.org/officeDocument/2006/relationships/hyperlink" Target="https://www.daloopa.com/src/20995420" TargetMode="External"/><Relationship Id="rId7270" Type="http://schemas.openxmlformats.org/officeDocument/2006/relationships/hyperlink" Target="https://www.daloopa.com/src/38461978" TargetMode="External"/><Relationship Id="rId8321" Type="http://schemas.openxmlformats.org/officeDocument/2006/relationships/hyperlink" Target="https://www.daloopa.com/src/800381" TargetMode="External"/><Relationship Id="rId10251" Type="http://schemas.openxmlformats.org/officeDocument/2006/relationships/hyperlink" Target="https://www.daloopa.com/src/10353509" TargetMode="External"/><Relationship Id="rId12700" Type="http://schemas.openxmlformats.org/officeDocument/2006/relationships/hyperlink" Target="https://marketplace.daloopa.com/text-fundamental?id=19765757&amp;value=-372&amp;id=46750937&amp;value=-301&amp;id=67089580&amp;value=-1258&amp;" TargetMode="External"/><Relationship Id="rId11302" Type="http://schemas.openxmlformats.org/officeDocument/2006/relationships/hyperlink" Target="https://www.daloopa.com/src/2623978" TargetMode="External"/><Relationship Id="rId14872" Type="http://schemas.openxmlformats.org/officeDocument/2006/relationships/hyperlink" Target="https://www.daloopa.com/src/38429194" TargetMode="External"/><Relationship Id="rId15923" Type="http://schemas.openxmlformats.org/officeDocument/2006/relationships/hyperlink" Target="https://www.daloopa.com/src/78900306" TargetMode="External"/><Relationship Id="rId3880" Type="http://schemas.openxmlformats.org/officeDocument/2006/relationships/hyperlink" Target="https://www.daloopa.com/src/762215" TargetMode="External"/><Relationship Id="rId4931" Type="http://schemas.openxmlformats.org/officeDocument/2006/relationships/hyperlink" Target="https://www.daloopa.com/src/815286" TargetMode="External"/><Relationship Id="rId9095" Type="http://schemas.openxmlformats.org/officeDocument/2006/relationships/hyperlink" Target="https://www.daloopa.com/src/753377" TargetMode="External"/><Relationship Id="rId13474" Type="http://schemas.openxmlformats.org/officeDocument/2006/relationships/hyperlink" Target="https://www.daloopa.com/src/65312484" TargetMode="External"/><Relationship Id="rId14525" Type="http://schemas.openxmlformats.org/officeDocument/2006/relationships/hyperlink" Target="https://www.daloopa.com/src/63184504" TargetMode="External"/><Relationship Id="rId1084" Type="http://schemas.openxmlformats.org/officeDocument/2006/relationships/hyperlink" Target="https://www.daloopa.com/src/18435280" TargetMode="External"/><Relationship Id="rId2482" Type="http://schemas.openxmlformats.org/officeDocument/2006/relationships/hyperlink" Target="https://www.daloopa.com/src/20177089" TargetMode="External"/><Relationship Id="rId3533" Type="http://schemas.openxmlformats.org/officeDocument/2006/relationships/hyperlink" Target="https://www.daloopa.com/src/767895" TargetMode="External"/><Relationship Id="rId12076" Type="http://schemas.openxmlformats.org/officeDocument/2006/relationships/hyperlink" Target="https://www.daloopa.com/src/19676237" TargetMode="External"/><Relationship Id="rId13127" Type="http://schemas.openxmlformats.org/officeDocument/2006/relationships/hyperlink" Target="https://www.daloopa.com/src/38441445" TargetMode="External"/><Relationship Id="rId16697" Type="http://schemas.openxmlformats.org/officeDocument/2006/relationships/hyperlink" Target="https://www.daloopa.com/src/87514939" TargetMode="External"/><Relationship Id="rId17748" Type="http://schemas.openxmlformats.org/officeDocument/2006/relationships/hyperlink" Target="https://www.daloopa.com/src/107929378" TargetMode="External"/><Relationship Id="rId107" Type="http://schemas.openxmlformats.org/officeDocument/2006/relationships/hyperlink" Target="https://www.daloopa.com/src/802973" TargetMode="External"/><Relationship Id="rId454" Type="http://schemas.openxmlformats.org/officeDocument/2006/relationships/hyperlink" Target="https://www.daloopa.com/src/2623629" TargetMode="External"/><Relationship Id="rId2135" Type="http://schemas.openxmlformats.org/officeDocument/2006/relationships/hyperlink" Target="https://www.daloopa.com/document/23465099" TargetMode="External"/><Relationship Id="rId6756" Type="http://schemas.openxmlformats.org/officeDocument/2006/relationships/hyperlink" Target="https://www.daloopa.com/src/14718934" TargetMode="External"/><Relationship Id="rId7807" Type="http://schemas.openxmlformats.org/officeDocument/2006/relationships/hyperlink" Target="https://www.daloopa.com/src/67047019" TargetMode="External"/><Relationship Id="rId15299" Type="http://schemas.openxmlformats.org/officeDocument/2006/relationships/hyperlink" Target="https://www.daloopa.com/src/38431715" TargetMode="External"/><Relationship Id="rId19170" Type="http://schemas.openxmlformats.org/officeDocument/2006/relationships/hyperlink" Target="https://www.daloopa.com/src/136727054" TargetMode="External"/><Relationship Id="rId5358" Type="http://schemas.openxmlformats.org/officeDocument/2006/relationships/hyperlink" Target="https://www.daloopa.com/src/815446" TargetMode="External"/><Relationship Id="rId6409" Type="http://schemas.openxmlformats.org/officeDocument/2006/relationships/hyperlink" Target="https://www.daloopa.com/src/801046" TargetMode="External"/><Relationship Id="rId9979" Type="http://schemas.openxmlformats.org/officeDocument/2006/relationships/hyperlink" Target="https://www.daloopa.com/src/749111" TargetMode="External"/><Relationship Id="rId12210" Type="http://schemas.openxmlformats.org/officeDocument/2006/relationships/hyperlink" Target="https://www.daloopa.com/src/19676691" TargetMode="External"/><Relationship Id="rId1968" Type="http://schemas.openxmlformats.org/officeDocument/2006/relationships/hyperlink" Target="https://www.daloopa.com/src/795235" TargetMode="External"/><Relationship Id="rId14382" Type="http://schemas.openxmlformats.org/officeDocument/2006/relationships/hyperlink" Target="https://www.daloopa.com/document/23465099" TargetMode="External"/><Relationship Id="rId15780" Type="http://schemas.openxmlformats.org/officeDocument/2006/relationships/hyperlink" Target="https://www.daloopa.com/src/78903183" TargetMode="External"/><Relationship Id="rId16831" Type="http://schemas.openxmlformats.org/officeDocument/2006/relationships/hyperlink" Target="https://www.daloopa.com/src/95068234" TargetMode="External"/><Relationship Id="rId3390" Type="http://schemas.openxmlformats.org/officeDocument/2006/relationships/hyperlink" Target="https://www.daloopa.com/src/762358" TargetMode="External"/><Relationship Id="rId4441" Type="http://schemas.openxmlformats.org/officeDocument/2006/relationships/hyperlink" Target="https://www.daloopa.com/src/762577" TargetMode="External"/><Relationship Id="rId14035" Type="http://schemas.openxmlformats.org/officeDocument/2006/relationships/hyperlink" Target="https://www.daloopa.com/src/19605857" TargetMode="External"/><Relationship Id="rId15433" Type="http://schemas.openxmlformats.org/officeDocument/2006/relationships/hyperlink" Target="https://www.daloopa.com/src/72222801" TargetMode="External"/><Relationship Id="rId3043" Type="http://schemas.openxmlformats.org/officeDocument/2006/relationships/hyperlink" Target="https://www.daloopa.com/src/768316" TargetMode="External"/><Relationship Id="rId10992" Type="http://schemas.openxmlformats.org/officeDocument/2006/relationships/hyperlink" Target="https://www.daloopa.com/src/750628" TargetMode="External"/><Relationship Id="rId18656" Type="http://schemas.openxmlformats.org/officeDocument/2006/relationships/hyperlink" Target="https://www.daloopa.com/src/125347123" TargetMode="External"/><Relationship Id="rId19707" Type="http://schemas.openxmlformats.org/officeDocument/2006/relationships/hyperlink" Target="https://www.daloopa.com/src/155384125" TargetMode="External"/><Relationship Id="rId6266" Type="http://schemas.openxmlformats.org/officeDocument/2006/relationships/hyperlink" Target="https://www.daloopa.com/src/800778" TargetMode="External"/><Relationship Id="rId7664" Type="http://schemas.openxmlformats.org/officeDocument/2006/relationships/hyperlink" Target="https://www.daloopa.com/src/2623291" TargetMode="External"/><Relationship Id="rId8715" Type="http://schemas.openxmlformats.org/officeDocument/2006/relationships/hyperlink" Target="https://www.daloopa.com/src/49250263" TargetMode="External"/><Relationship Id="rId10645" Type="http://schemas.openxmlformats.org/officeDocument/2006/relationships/hyperlink" Target="https://www.daloopa.com/src/67086805" TargetMode="External"/><Relationship Id="rId17258" Type="http://schemas.openxmlformats.org/officeDocument/2006/relationships/hyperlink" Target="https://www.daloopa.com/src/102529970" TargetMode="External"/><Relationship Id="rId18309" Type="http://schemas.openxmlformats.org/officeDocument/2006/relationships/hyperlink" Target="https://www.daloopa.com/src/87393312" TargetMode="External"/><Relationship Id="rId7317" Type="http://schemas.openxmlformats.org/officeDocument/2006/relationships/hyperlink" Target="https://www.daloopa.com/src/19648440" TargetMode="External"/><Relationship Id="rId13868" Type="http://schemas.openxmlformats.org/officeDocument/2006/relationships/hyperlink" Target="https://www.daloopa.com/src/65374107" TargetMode="External"/><Relationship Id="rId14919" Type="http://schemas.openxmlformats.org/officeDocument/2006/relationships/hyperlink" Target="https://www.daloopa.com/src/38428474" TargetMode="External"/><Relationship Id="rId2876" Type="http://schemas.openxmlformats.org/officeDocument/2006/relationships/hyperlink" Target="https://www.daloopa.com/src/768415" TargetMode="External"/><Relationship Id="rId3927" Type="http://schemas.openxmlformats.org/officeDocument/2006/relationships/hyperlink" Target="https://www.daloopa.com/src/762916" TargetMode="External"/><Relationship Id="rId9489" Type="http://schemas.openxmlformats.org/officeDocument/2006/relationships/hyperlink" Target="https://www.daloopa.com/src/751413" TargetMode="External"/><Relationship Id="rId15290" Type="http://schemas.openxmlformats.org/officeDocument/2006/relationships/hyperlink" Target="https://www.daloopa.com/src/38431911" TargetMode="External"/><Relationship Id="rId16341" Type="http://schemas.openxmlformats.org/officeDocument/2006/relationships/hyperlink" Target="https://www.daloopa.com/src/82364524" TargetMode="External"/><Relationship Id="rId848" Type="http://schemas.openxmlformats.org/officeDocument/2006/relationships/hyperlink" Target="https://www.daloopa.com/src/45569594" TargetMode="External"/><Relationship Id="rId1478" Type="http://schemas.openxmlformats.org/officeDocument/2006/relationships/hyperlink" Target="https://www.daloopa.com/src/10334239" TargetMode="External"/><Relationship Id="rId2529" Type="http://schemas.openxmlformats.org/officeDocument/2006/relationships/hyperlink" Target="https://www.daloopa.com/src/762866" TargetMode="External"/><Relationship Id="rId6400" Type="http://schemas.openxmlformats.org/officeDocument/2006/relationships/hyperlink" Target="https://www.daloopa.com/document/23463551" TargetMode="External"/><Relationship Id="rId9970" Type="http://schemas.openxmlformats.org/officeDocument/2006/relationships/hyperlink" Target="https://www.daloopa.com/src/751723" TargetMode="External"/><Relationship Id="rId5002" Type="http://schemas.openxmlformats.org/officeDocument/2006/relationships/hyperlink" Target="https://www.daloopa.com/src/815423" TargetMode="External"/><Relationship Id="rId8572" Type="http://schemas.openxmlformats.org/officeDocument/2006/relationships/hyperlink" Target="https://www.daloopa.com/src/767972" TargetMode="External"/><Relationship Id="rId9623" Type="http://schemas.openxmlformats.org/officeDocument/2006/relationships/hyperlink" Target="https://www.daloopa.com/src/38164115" TargetMode="External"/><Relationship Id="rId12951" Type="http://schemas.openxmlformats.org/officeDocument/2006/relationships/hyperlink" Target="https://www.daloopa.com/src/38442022" TargetMode="External"/><Relationship Id="rId18166" Type="http://schemas.openxmlformats.org/officeDocument/2006/relationships/hyperlink" Target="https://www.daloopa.com/src/114168938" TargetMode="External"/><Relationship Id="rId19217" Type="http://schemas.openxmlformats.org/officeDocument/2006/relationships/hyperlink" Target="https://www.daloopa.com/src/136843032" TargetMode="External"/><Relationship Id="rId19564" Type="http://schemas.openxmlformats.org/officeDocument/2006/relationships/hyperlink" Target="https://www.daloopa.com/src/145463577" TargetMode="External"/><Relationship Id="rId7174" Type="http://schemas.openxmlformats.org/officeDocument/2006/relationships/hyperlink" Target="https://www.daloopa.com/src/1096606" TargetMode="External"/><Relationship Id="rId8225" Type="http://schemas.openxmlformats.org/officeDocument/2006/relationships/hyperlink" Target="https://www.daloopa.com/src/800293" TargetMode="External"/><Relationship Id="rId11553" Type="http://schemas.openxmlformats.org/officeDocument/2006/relationships/hyperlink" Target="https://www.daloopa.com/src/814946" TargetMode="External"/><Relationship Id="rId12604" Type="http://schemas.openxmlformats.org/officeDocument/2006/relationships/hyperlink" Target="https://marketplace.daloopa.com/text-fundamental?id=19695911&amp;value=-198&amp;id=19695765&amp;value=-403&amp;id=19695708&amp;value=-618&amp;id=19695586&amp;value=-659&amp;id=19695505&amp;value=-1824&amp;id=19695226&amp;value=104&amp;id=19695185&amp;value=691&amp;id=19694957&amp;value=3959&amp;id=46750862&amp;value=2272&amp;id=67089504&amp;value=2289&amp;" TargetMode="External"/><Relationship Id="rId1612" Type="http://schemas.openxmlformats.org/officeDocument/2006/relationships/hyperlink" Target="https://www.daloopa.com/src/762409" TargetMode="External"/><Relationship Id="rId10155" Type="http://schemas.openxmlformats.org/officeDocument/2006/relationships/hyperlink" Target="https://www.daloopa.com/src/38167123" TargetMode="External"/><Relationship Id="rId11206" Type="http://schemas.openxmlformats.org/officeDocument/2006/relationships/hyperlink" Target="https://www.daloopa.com/src/2623972" TargetMode="External"/><Relationship Id="rId14776" Type="http://schemas.openxmlformats.org/officeDocument/2006/relationships/hyperlink" Target="https://www.daloopa.com/src/38422651" TargetMode="External"/><Relationship Id="rId15827" Type="http://schemas.openxmlformats.org/officeDocument/2006/relationships/hyperlink" Target="https://www.daloopa.com/src/78908055" TargetMode="External"/><Relationship Id="rId3784" Type="http://schemas.openxmlformats.org/officeDocument/2006/relationships/hyperlink" Target="https://www.daloopa.com/src/761971" TargetMode="External"/><Relationship Id="rId4835" Type="http://schemas.openxmlformats.org/officeDocument/2006/relationships/hyperlink" Target="https://www.daloopa.com/src/815465" TargetMode="External"/><Relationship Id="rId13378" Type="http://schemas.openxmlformats.org/officeDocument/2006/relationships/hyperlink" Target="https://www.daloopa.com/src/67089745" TargetMode="External"/><Relationship Id="rId14429" Type="http://schemas.openxmlformats.org/officeDocument/2006/relationships/hyperlink" Target="https://www.daloopa.com/src/19627000" TargetMode="External"/><Relationship Id="rId17999" Type="http://schemas.openxmlformats.org/officeDocument/2006/relationships/hyperlink" Target="https://www.daloopa.com/src/114168845" TargetMode="External"/><Relationship Id="rId18300" Type="http://schemas.openxmlformats.org/officeDocument/2006/relationships/hyperlink" Target="https://www.daloopa.com/src/87423685" TargetMode="External"/><Relationship Id="rId2386" Type="http://schemas.openxmlformats.org/officeDocument/2006/relationships/hyperlink" Target="https://www.daloopa.com/src/764774" TargetMode="External"/><Relationship Id="rId3437" Type="http://schemas.openxmlformats.org/officeDocument/2006/relationships/hyperlink" Target="https://www.daloopa.com/src/768196" TargetMode="External"/><Relationship Id="rId358" Type="http://schemas.openxmlformats.org/officeDocument/2006/relationships/hyperlink" Target="https://www.daloopa.com/src/1340488" TargetMode="External"/><Relationship Id="rId2039" Type="http://schemas.openxmlformats.org/officeDocument/2006/relationships/hyperlink" Target="https://www.daloopa.com/src/7982418" TargetMode="External"/><Relationship Id="rId9480" Type="http://schemas.openxmlformats.org/officeDocument/2006/relationships/hyperlink" Target="https://www.daloopa.com/src/753535" TargetMode="External"/><Relationship Id="rId12461" Type="http://schemas.openxmlformats.org/officeDocument/2006/relationships/hyperlink" Target="https://www.daloopa.com/src/19673706" TargetMode="External"/><Relationship Id="rId14910" Type="http://schemas.openxmlformats.org/officeDocument/2006/relationships/hyperlink" Target="https://www.daloopa.com/src/38424601" TargetMode="External"/><Relationship Id="rId19074" Type="http://schemas.openxmlformats.org/officeDocument/2006/relationships/hyperlink" Target="https://www.daloopa.com/src/136854807" TargetMode="External"/><Relationship Id="rId2520" Type="http://schemas.openxmlformats.org/officeDocument/2006/relationships/hyperlink" Target="https://www.daloopa.com/src/765899" TargetMode="External"/><Relationship Id="rId8082" Type="http://schemas.openxmlformats.org/officeDocument/2006/relationships/hyperlink" Target="https://www.daloopa.com/src/800258" TargetMode="External"/><Relationship Id="rId9133" Type="http://schemas.openxmlformats.org/officeDocument/2006/relationships/hyperlink" Target="https://www.daloopa.com/src/38161821" TargetMode="External"/><Relationship Id="rId11063" Type="http://schemas.openxmlformats.org/officeDocument/2006/relationships/hyperlink" Target="https://www.daloopa.com/src/748685" TargetMode="External"/><Relationship Id="rId12114" Type="http://schemas.openxmlformats.org/officeDocument/2006/relationships/hyperlink" Target="https://www.daloopa.com/src/19675996" TargetMode="External"/><Relationship Id="rId13512" Type="http://schemas.openxmlformats.org/officeDocument/2006/relationships/hyperlink" Target="https://marketplace.daloopa.com/text-fundamental?id=65312673&amp;value=7963&amp;id=65312777&amp;value=8040&amp;id=65312821&amp;value=7848&amp;id=65312849&amp;value=8029&amp;id=67090442&amp;value=7407&amp;" TargetMode="External"/><Relationship Id="rId1122" Type="http://schemas.openxmlformats.org/officeDocument/2006/relationships/hyperlink" Target="https://www.daloopa.com/src/18436883" TargetMode="External"/><Relationship Id="rId15684" Type="http://schemas.openxmlformats.org/officeDocument/2006/relationships/hyperlink" Target="https://www.daloopa.com/src/72223100" TargetMode="External"/><Relationship Id="rId16735" Type="http://schemas.openxmlformats.org/officeDocument/2006/relationships/hyperlink" Target="https://www.daloopa.com/src/87513496" TargetMode="External"/><Relationship Id="rId3294" Type="http://schemas.openxmlformats.org/officeDocument/2006/relationships/hyperlink" Target="https://www.daloopa.com/src/765812" TargetMode="External"/><Relationship Id="rId4345" Type="http://schemas.openxmlformats.org/officeDocument/2006/relationships/hyperlink" Target="https://www.daloopa.com/src/14718989" TargetMode="External"/><Relationship Id="rId4692" Type="http://schemas.openxmlformats.org/officeDocument/2006/relationships/hyperlink" Target="https://www.daloopa.com/document/204883" TargetMode="External"/><Relationship Id="rId5743" Type="http://schemas.openxmlformats.org/officeDocument/2006/relationships/hyperlink" Target="https://www.daloopa.com/src/19659368" TargetMode="External"/><Relationship Id="rId14286" Type="http://schemas.openxmlformats.org/officeDocument/2006/relationships/hyperlink" Target="https://www.daloopa.com/src/19608181" TargetMode="External"/><Relationship Id="rId15337" Type="http://schemas.openxmlformats.org/officeDocument/2006/relationships/hyperlink" Target="https://www.daloopa.com/src/38432956" TargetMode="External"/><Relationship Id="rId19958" Type="http://schemas.openxmlformats.org/officeDocument/2006/relationships/hyperlink" Target="https://www.daloopa.com/src/155406060" TargetMode="External"/><Relationship Id="rId8966" Type="http://schemas.openxmlformats.org/officeDocument/2006/relationships/hyperlink" Target="https://marketplace.daloopa.com/text-fundamental?id=754257&amp;value=68&amp;id=754186&amp;value=42&amp;id=774097&amp;value=5&amp;id=753808&amp;value=51&amp;id=38162527&amp;value=166&amp;id=790257&amp;value=-50&amp;id=753519&amp;value=-8&amp;id=753375&amp;value=42&amp;id=753083&amp;value=78&amp;id=38162313&amp;value=62&amp;id=752927&amp;value=91&amp;id=752748&amp;value=18&amp;id=752558&amp;value=56&amp;id=752419&amp;value=79&amp;id=38162168&amp;value=245&amp;id=752077&amp;value=-52&amp;id=751666&amp;value=31&amp;id=751381&amp;value=-23&amp;id=750765&amp;value=21&amp;id=38161962&amp;value=-20&amp;id=750511&amp;value=-40&amp;id=750415&amp;value=-120&amp;id=750208&amp;value=-128&amp;id=749859&amp;value=-5&amp;id=38161822&amp;value=-292&amp;id=749639&amp;value=-184&amp;id=749349&amp;value=110&amp;id=749075&amp;value=96&amp;id=748814&amp;value=197&amp;id=38161724&amp;value=219&amp;id=748593&amp;value=-135&amp;id=748361&amp;value=-7&amp;id=1340360&amp;value=388&amp;id=2623422&amp;value=-494&amp;id=38161522&amp;value=-249&amp;id=4744468&amp;value=565&amp;id=7981981&amp;value=-769&amp;id=10333648&amp;value=-1051&amp;id=14719097&amp;value=-1327&amp;id=14719109&amp;value=-2582&amp;id=20995928&amp;value=-1456&amp;id=32452177&amp;value=-1258&amp;id=38383838&amp;value=340&amp;id=46661042&amp;value=-11932&amp;id=46664739&amp;value=-14306&amp;id=53637993&amp;value=8689&amp;id=58837781&amp;value=6104&amp;id=63129123&amp;value=-1272&amp;id=67046839&amp;value=3445&amp;id=67051984&amp;value=16966&amp;" TargetMode="External"/><Relationship Id="rId10896" Type="http://schemas.openxmlformats.org/officeDocument/2006/relationships/hyperlink" Target="https://www.daloopa.com/src/14719088" TargetMode="External"/><Relationship Id="rId11947" Type="http://schemas.openxmlformats.org/officeDocument/2006/relationships/hyperlink" Target="https://www.daloopa.com/src/19675382" TargetMode="External"/><Relationship Id="rId7568" Type="http://schemas.openxmlformats.org/officeDocument/2006/relationships/hyperlink" Target="https://www.daloopa.com/src/753746" TargetMode="External"/><Relationship Id="rId8619" Type="http://schemas.openxmlformats.org/officeDocument/2006/relationships/hyperlink" Target="https://www.daloopa.com/src/766317" TargetMode="External"/><Relationship Id="rId10549" Type="http://schemas.openxmlformats.org/officeDocument/2006/relationships/hyperlink" Target="https://www.daloopa.com/src/67052929" TargetMode="External"/><Relationship Id="rId14420" Type="http://schemas.openxmlformats.org/officeDocument/2006/relationships/hyperlink" Target="https://www.daloopa.com/src/58884880" TargetMode="External"/><Relationship Id="rId13022" Type="http://schemas.openxmlformats.org/officeDocument/2006/relationships/hyperlink" Target="https://www.daloopa.com/document/132518" TargetMode="External"/><Relationship Id="rId16592" Type="http://schemas.openxmlformats.org/officeDocument/2006/relationships/hyperlink" Target="https://www.daloopa.com/src/87386169" TargetMode="External"/><Relationship Id="rId17990" Type="http://schemas.openxmlformats.org/officeDocument/2006/relationships/hyperlink" Target="https://www.daloopa.com/src/114276865" TargetMode="External"/><Relationship Id="rId2030" Type="http://schemas.openxmlformats.org/officeDocument/2006/relationships/hyperlink" Target="https://www.daloopa.com/src/794976" TargetMode="External"/><Relationship Id="rId6651" Type="http://schemas.openxmlformats.org/officeDocument/2006/relationships/hyperlink" Target="https://www.daloopa.com/src/38156976" TargetMode="External"/><Relationship Id="rId7702" Type="http://schemas.openxmlformats.org/officeDocument/2006/relationships/hyperlink" Target="https://www.daloopa.com/src/20995100" TargetMode="External"/><Relationship Id="rId15194" Type="http://schemas.openxmlformats.org/officeDocument/2006/relationships/hyperlink" Target="https://www.daloopa.com/src/38429994" TargetMode="External"/><Relationship Id="rId16245" Type="http://schemas.openxmlformats.org/officeDocument/2006/relationships/hyperlink" Target="https://www.daloopa.com/src/82450730" TargetMode="External"/><Relationship Id="rId17643" Type="http://schemas.openxmlformats.org/officeDocument/2006/relationships/hyperlink" Target="https://www.daloopa.com/src/107874996" TargetMode="External"/><Relationship Id="rId5253" Type="http://schemas.openxmlformats.org/officeDocument/2006/relationships/hyperlink" Target="https://www.daloopa.com/src/815459" TargetMode="External"/><Relationship Id="rId6304" Type="http://schemas.openxmlformats.org/officeDocument/2006/relationships/hyperlink" Target="https://www.daloopa.com/src/801063" TargetMode="External"/><Relationship Id="rId8476" Type="http://schemas.openxmlformats.org/officeDocument/2006/relationships/hyperlink" Target="https://www.daloopa.com/src/800393" TargetMode="External"/><Relationship Id="rId9874" Type="http://schemas.openxmlformats.org/officeDocument/2006/relationships/hyperlink" Target="https://www.daloopa.com/src/38165467" TargetMode="External"/><Relationship Id="rId12855" Type="http://schemas.openxmlformats.org/officeDocument/2006/relationships/hyperlink" Target="https://www.daloopa.com/src/38440447" TargetMode="External"/><Relationship Id="rId13906" Type="http://schemas.openxmlformats.org/officeDocument/2006/relationships/hyperlink" Target="https://www.daloopa.com/src/67093572" TargetMode="External"/><Relationship Id="rId19468" Type="http://schemas.openxmlformats.org/officeDocument/2006/relationships/hyperlink" Target="https://www.daloopa.com/src/145277759" TargetMode="External"/><Relationship Id="rId88" Type="http://schemas.openxmlformats.org/officeDocument/2006/relationships/hyperlink" Target="https://www.daloopa.com/src/802937" TargetMode="External"/><Relationship Id="rId1863" Type="http://schemas.openxmlformats.org/officeDocument/2006/relationships/hyperlink" Target="https://www.daloopa.com/src/795243" TargetMode="External"/><Relationship Id="rId2914" Type="http://schemas.openxmlformats.org/officeDocument/2006/relationships/hyperlink" Target="https://marketplace.daloopa.com/text-fundamental?id=768417&amp;value=10785&amp;id=768289&amp;value=10764&amp;id=768121&amp;value=10803&amp;id=767960&amp;value=10907&amp;id=802827&amp;value=11004&amp;id=767610&amp;value=11160&amp;id=767253&amp;value=11246&amp;id=767111&amp;value=10938&amp;id=766750&amp;value=10615&amp;id=766591&amp;value=10329&amp;id=766281&amp;value=10140&amp;id=765986&amp;value=10026&amp;id=765841&amp;value=10186&amp;id=765643&amp;value=10375&amp;id=765632&amp;value=10546&amp;id=765475&amp;value=10631&amp;" TargetMode="External"/><Relationship Id="rId7078" Type="http://schemas.openxmlformats.org/officeDocument/2006/relationships/hyperlink" Target="https://www.daloopa.com/src/1096686" TargetMode="External"/><Relationship Id="rId8129" Type="http://schemas.openxmlformats.org/officeDocument/2006/relationships/hyperlink" Target="https://www.daloopa.com/src/800150" TargetMode="External"/><Relationship Id="rId9527" Type="http://schemas.openxmlformats.org/officeDocument/2006/relationships/hyperlink" Target="https://www.daloopa.com/src/754271" TargetMode="External"/><Relationship Id="rId11457" Type="http://schemas.openxmlformats.org/officeDocument/2006/relationships/hyperlink" Target="https://www.daloopa.com/src/815204" TargetMode="External"/><Relationship Id="rId12508" Type="http://schemas.openxmlformats.org/officeDocument/2006/relationships/hyperlink" Target="https://www.daloopa.com/src/19688167" TargetMode="External"/><Relationship Id="rId1516" Type="http://schemas.openxmlformats.org/officeDocument/2006/relationships/hyperlink" Target="https://www.daloopa.com/src/761866" TargetMode="External"/><Relationship Id="rId10059" Type="http://schemas.openxmlformats.org/officeDocument/2006/relationships/hyperlink" Target="https://marketplace.daloopa.com/text-fundamental?id=754279&amp;value=-3603&amp;id=754109&amp;value=-777&amp;id=754016&amp;value=168&amp;id=753860&amp;value=4786&amp;id=38167257&amp;value=574&amp;id=774112&amp;value=-3584&amp;id=753546&amp;value=-17&amp;id=753407&amp;value=201&amp;id=753170&amp;value=9299&amp;id=38167168&amp;value=5899&amp;id=752988&amp;value=-4320&amp;id=752788&amp;value=32&amp;id=752604&amp;value=440&amp;id=752441&amp;value=5181&amp;id=38167121&amp;value=1333&amp;id=752130&amp;value=-3420&amp;id=751748&amp;value=51&amp;id=751469&amp;value=1135&amp;id=794087&amp;value=5678&amp;id=38167029&amp;value=3444&amp;id=750585&amp;value=-3894&amp;id=750442&amp;value=-2237&amp;id=750273&amp;value=-436&amp;id=749976&amp;value=7755&amp;id=38166991&amp;value=1188&amp;id=749706&amp;value=-4240&amp;id=749410&amp;value=2920&amp;id=749117&amp;value=496&amp;id=748884&amp;value=11141&amp;id=38166896&amp;value=10317&amp;id=748651&amp;value=-8666&amp;id=748397&amp;value=-542&amp;id=1340391&amp;value=589&amp;id=2623443&amp;value=12856&amp;id=38166695&amp;value=4237&amp;id=4744493&amp;value=-8905&amp;id=7982006&amp;value=10337&amp;id=10333826&amp;value=-7640&amp;id=14719145&amp;value=12175&amp;id=14719149&amp;value=5967&amp;id=20995954&amp;value=-8222&amp;id=32451130&amp;value=6512&amp;id=38383895&amp;value=-10490&amp;id=46661155&amp;value=6300&amp;id=46664809&amp;value=-5900&amp;id=53638107&amp;value=122&amp;id=58837878&amp;value=1101&amp;id=63129071&amp;value=-2522&amp;id=67046945&amp;value=19075&amp;id=67052060&amp;value=17776&amp;" TargetMode="External"/><Relationship Id="rId18551" Type="http://schemas.openxmlformats.org/officeDocument/2006/relationships/hyperlink" Target="https://www.daloopa.com/src/114162644" TargetMode="External"/><Relationship Id="rId19602" Type="http://schemas.openxmlformats.org/officeDocument/2006/relationships/hyperlink" Target="https://www.daloopa.com/src/145291664" TargetMode="External"/><Relationship Id="rId3688" Type="http://schemas.openxmlformats.org/officeDocument/2006/relationships/hyperlink" Target="https://www.daloopa.com/src/766469" TargetMode="External"/><Relationship Id="rId4739" Type="http://schemas.openxmlformats.org/officeDocument/2006/relationships/hyperlink" Target="https://www.daloopa.com/src/768230" TargetMode="External"/><Relationship Id="rId8610" Type="http://schemas.openxmlformats.org/officeDocument/2006/relationships/hyperlink" Target="https://www.daloopa.com/src/768302" TargetMode="External"/><Relationship Id="rId10540" Type="http://schemas.openxmlformats.org/officeDocument/2006/relationships/hyperlink" Target="https://www.daloopa.com/src/38431700" TargetMode="External"/><Relationship Id="rId17153" Type="http://schemas.openxmlformats.org/officeDocument/2006/relationships/hyperlink" Target="https://www.daloopa.com/src/102531196" TargetMode="External"/><Relationship Id="rId18204" Type="http://schemas.openxmlformats.org/officeDocument/2006/relationships/hyperlink" Target="https://www.daloopa.com/src/87393592" TargetMode="External"/><Relationship Id="rId6161" Type="http://schemas.openxmlformats.org/officeDocument/2006/relationships/hyperlink" Target="https://www.daloopa.com/src/800796" TargetMode="External"/><Relationship Id="rId7212" Type="http://schemas.openxmlformats.org/officeDocument/2006/relationships/hyperlink" Target="https://www.daloopa.com/src/38428575" TargetMode="External"/><Relationship Id="rId9384" Type="http://schemas.openxmlformats.org/officeDocument/2006/relationships/hyperlink" Target="https://www.daloopa.com/src/752086" TargetMode="External"/><Relationship Id="rId13763" Type="http://schemas.openxmlformats.org/officeDocument/2006/relationships/hyperlink" Target="https://www.daloopa.com/src/65313759" TargetMode="External"/><Relationship Id="rId14814" Type="http://schemas.openxmlformats.org/officeDocument/2006/relationships/hyperlink" Target="https://www.daloopa.com/src/38430497" TargetMode="External"/><Relationship Id="rId1373" Type="http://schemas.openxmlformats.org/officeDocument/2006/relationships/hyperlink" Target="https://www.daloopa.com/src/38169792" TargetMode="External"/><Relationship Id="rId2771" Type="http://schemas.openxmlformats.org/officeDocument/2006/relationships/hyperlink" Target="https://www.daloopa.com/src/767231" TargetMode="External"/><Relationship Id="rId3822" Type="http://schemas.openxmlformats.org/officeDocument/2006/relationships/hyperlink" Target="https://www.daloopa.com/src/766472" TargetMode="External"/><Relationship Id="rId9037" Type="http://schemas.openxmlformats.org/officeDocument/2006/relationships/hyperlink" Target="https://www.daloopa.com/src/750419" TargetMode="External"/><Relationship Id="rId12365" Type="http://schemas.openxmlformats.org/officeDocument/2006/relationships/hyperlink" Target="https://www.daloopa.com/src/19673543" TargetMode="External"/><Relationship Id="rId13416" Type="http://schemas.openxmlformats.org/officeDocument/2006/relationships/hyperlink" Target="https://www.daloopa.com/src/65311973" TargetMode="External"/><Relationship Id="rId16986" Type="http://schemas.openxmlformats.org/officeDocument/2006/relationships/hyperlink" Target="https://www.daloopa.com/src/95063125" TargetMode="External"/><Relationship Id="rId743" Type="http://schemas.openxmlformats.org/officeDocument/2006/relationships/hyperlink" Target="https://www.daloopa.com/src/38207775" TargetMode="External"/><Relationship Id="rId1026" Type="http://schemas.openxmlformats.org/officeDocument/2006/relationships/hyperlink" Target="https://www.daloopa.com/src/18436028" TargetMode="External"/><Relationship Id="rId2424" Type="http://schemas.openxmlformats.org/officeDocument/2006/relationships/hyperlink" Target="https://www.daloopa.com/src/768014" TargetMode="External"/><Relationship Id="rId5994" Type="http://schemas.openxmlformats.org/officeDocument/2006/relationships/hyperlink" Target="https://www.daloopa.com/src/801020" TargetMode="External"/><Relationship Id="rId12018" Type="http://schemas.openxmlformats.org/officeDocument/2006/relationships/hyperlink" Target="https://www.daloopa.com/src/19679006" TargetMode="External"/><Relationship Id="rId15588" Type="http://schemas.openxmlformats.org/officeDocument/2006/relationships/hyperlink" Target="https://www.daloopa.com/src/72220330" TargetMode="External"/><Relationship Id="rId16639" Type="http://schemas.openxmlformats.org/officeDocument/2006/relationships/hyperlink" Target="https://www.daloopa.com/src/87388239" TargetMode="External"/><Relationship Id="rId4596" Type="http://schemas.openxmlformats.org/officeDocument/2006/relationships/hyperlink" Target="https://www.daloopa.com/src/20995318" TargetMode="External"/><Relationship Id="rId5647" Type="http://schemas.openxmlformats.org/officeDocument/2006/relationships/hyperlink" Target="https://marketplace.daloopa.com/text-fundamental?id=1033687&amp;value=6373&amp;id=1033690&amp;value=9481&amp;id=1033695&amp;value=9625&amp;id=1033700&amp;value=13585&amp;id=1033705&amp;value=29783&amp;id=1033710&amp;value=25068&amp;id=2750795&amp;value=30018&amp;id=14825196&amp;value=57976&amp;id=46749955&amp;value=72325&amp;id=67087992&amp;value=60836&amp;" TargetMode="External"/><Relationship Id="rId18061" Type="http://schemas.openxmlformats.org/officeDocument/2006/relationships/hyperlink" Target="https://www.daloopa.com/src/114286294" TargetMode="External"/><Relationship Id="rId19112" Type="http://schemas.openxmlformats.org/officeDocument/2006/relationships/hyperlink" Target="https://www.daloopa.com/src/136727092" TargetMode="External"/><Relationship Id="rId3198" Type="http://schemas.openxmlformats.org/officeDocument/2006/relationships/hyperlink" Target="https://www.daloopa.com/src/2623647" TargetMode="External"/><Relationship Id="rId4249" Type="http://schemas.openxmlformats.org/officeDocument/2006/relationships/hyperlink" Target="https://www.daloopa.com/src/765921" TargetMode="External"/><Relationship Id="rId8120" Type="http://schemas.openxmlformats.org/officeDocument/2006/relationships/hyperlink" Target="https://www.daloopa.com/src/800232" TargetMode="External"/><Relationship Id="rId10050" Type="http://schemas.openxmlformats.org/officeDocument/2006/relationships/hyperlink" Target="https://www.daloopa.com/src/38167166" TargetMode="External"/><Relationship Id="rId11101" Type="http://schemas.openxmlformats.org/officeDocument/2006/relationships/hyperlink" Target="https://www.daloopa.com/src/38167752" TargetMode="External"/><Relationship Id="rId14671" Type="http://schemas.openxmlformats.org/officeDocument/2006/relationships/hyperlink" Target="https://www.daloopa.com/src/38422030" TargetMode="External"/><Relationship Id="rId4730" Type="http://schemas.openxmlformats.org/officeDocument/2006/relationships/hyperlink" Target="https://www.daloopa.com/src/766231" TargetMode="External"/><Relationship Id="rId13273" Type="http://schemas.openxmlformats.org/officeDocument/2006/relationships/hyperlink" Target="https://www.daloopa.com/src/38276567" TargetMode="External"/><Relationship Id="rId14324" Type="http://schemas.openxmlformats.org/officeDocument/2006/relationships/hyperlink" Target="https://www.daloopa.com/src/19605174" TargetMode="External"/><Relationship Id="rId15722" Type="http://schemas.openxmlformats.org/officeDocument/2006/relationships/hyperlink" Target="https://www.daloopa.com/src/78902804" TargetMode="External"/><Relationship Id="rId2281" Type="http://schemas.openxmlformats.org/officeDocument/2006/relationships/hyperlink" Target="https://www.daloopa.com/src/767424" TargetMode="External"/><Relationship Id="rId3332" Type="http://schemas.openxmlformats.org/officeDocument/2006/relationships/hyperlink" Target="https://marketplace.daloopa.com/text-fundamental?id=766515&amp;value=0.45&amp;id=766220&amp;value=0.46&amp;id=765955&amp;value=0.47&amp;id=765814&amp;value=0.48&amp;id=765590&amp;value=0.49&amp;id=765070&amp;value=0.5&amp;id=764678&amp;value=0.49&amp;id=763992&amp;value=0.5&amp;id=763837&amp;value=0.51&amp;id=763445&amp;value=0.5&amp;id=763179&amp;value=0.51&amp;id=762960&amp;value=0.52&amp;id=762629&amp;value=0.53&amp;id=762500&amp;value=0.53&amp;id=762360&amp;value=0.52&amp;id=762115&amp;value=0.53&amp;id=761833&amp;value=0.54&amp;id=1340470&amp;value=0.53&amp;id=2623650&amp;value=0.53&amp;id=4744596&amp;value=0.52&amp;id=7982398&amp;value=0.53&amp;id=10334542&amp;value=0.54&amp;id=14719009&amp;value=0.55&amp;id=20995418&amp;value=0.55&amp;id=32451370&amp;value=0.56&amp;id=38384793&amp;value=0.56&amp;id=46661974&amp;value=0.56&amp;id=53638515&amp;value=0.55&amp;id=58838254&amp;value=0.57&amp;id=63130815&amp;value=0.58&amp;id=67048795&amp;value=0.59&amp;" TargetMode="External"/><Relationship Id="rId17894" Type="http://schemas.openxmlformats.org/officeDocument/2006/relationships/hyperlink" Target="https://www.daloopa.com/src/114270193" TargetMode="External"/><Relationship Id="rId18945" Type="http://schemas.openxmlformats.org/officeDocument/2006/relationships/hyperlink" Target="https://www.daloopa.com/src/125349234" TargetMode="External"/><Relationship Id="rId253" Type="http://schemas.openxmlformats.org/officeDocument/2006/relationships/hyperlink" Target="https://www.daloopa.com/src/803144" TargetMode="External"/><Relationship Id="rId6555" Type="http://schemas.openxmlformats.org/officeDocument/2006/relationships/hyperlink" Target="https://www.daloopa.com/document/23463551" TargetMode="External"/><Relationship Id="rId7953" Type="http://schemas.openxmlformats.org/officeDocument/2006/relationships/hyperlink" Target="https://www.daloopa.com/src/7981752" TargetMode="External"/><Relationship Id="rId10934" Type="http://schemas.openxmlformats.org/officeDocument/2006/relationships/hyperlink" Target="https://www.daloopa.com/src/32451140" TargetMode="External"/><Relationship Id="rId15098" Type="http://schemas.openxmlformats.org/officeDocument/2006/relationships/hyperlink" Target="https://www.daloopa.com/src/38428257" TargetMode="External"/><Relationship Id="rId16496" Type="http://schemas.openxmlformats.org/officeDocument/2006/relationships/hyperlink" Target="https://www.daloopa.com/src/87511699" TargetMode="External"/><Relationship Id="rId17547" Type="http://schemas.openxmlformats.org/officeDocument/2006/relationships/hyperlink" Target="https://www.daloopa.com/src/107859739" TargetMode="External"/><Relationship Id="rId5157" Type="http://schemas.openxmlformats.org/officeDocument/2006/relationships/hyperlink" Target="https://www.daloopa.com/src/815648" TargetMode="External"/><Relationship Id="rId6208" Type="http://schemas.openxmlformats.org/officeDocument/2006/relationships/hyperlink" Target="https://www.daloopa.com/src/800910" TargetMode="External"/><Relationship Id="rId7606" Type="http://schemas.openxmlformats.org/officeDocument/2006/relationships/hyperlink" Target="https://www.daloopa.com/src/749244" TargetMode="External"/><Relationship Id="rId16149" Type="http://schemas.openxmlformats.org/officeDocument/2006/relationships/hyperlink" Target="https://www.daloopa.com/src/82318260" TargetMode="External"/><Relationship Id="rId9778" Type="http://schemas.openxmlformats.org/officeDocument/2006/relationships/hyperlink" Target="https://www.daloopa.com/src/752123" TargetMode="External"/><Relationship Id="rId12759" Type="http://schemas.openxmlformats.org/officeDocument/2006/relationships/hyperlink" Target="https://www.daloopa.com/src/38440088" TargetMode="External"/><Relationship Id="rId16630" Type="http://schemas.openxmlformats.org/officeDocument/2006/relationships/hyperlink" Target="https://www.daloopa.com/src/87388239" TargetMode="External"/><Relationship Id="rId1767" Type="http://schemas.openxmlformats.org/officeDocument/2006/relationships/hyperlink" Target="https://www.daloopa.com/src/795340" TargetMode="External"/><Relationship Id="rId2818" Type="http://schemas.openxmlformats.org/officeDocument/2006/relationships/hyperlink" Target="https://www.daloopa.com/src/765617" TargetMode="External"/><Relationship Id="rId14181" Type="http://schemas.openxmlformats.org/officeDocument/2006/relationships/hyperlink" Target="https://www.daloopa.com/src/19608594" TargetMode="External"/><Relationship Id="rId15232" Type="http://schemas.openxmlformats.org/officeDocument/2006/relationships/hyperlink" Target="https://marketplace.daloopa.com/text-fundamental?id=38432506&amp;value=-4276&amp;id=38432537&amp;value=-4250&amp;id=38432553&amp;value=-3560&amp;id=38432620&amp;value=-3444&amp;id=38432468&amp;value=-5065&amp;id=38432329&amp;value=-5989&amp;id=38432290&amp;value=-6634&amp;id=38432252&amp;value=-7065&amp;id=38432665&amp;value=-6450&amp;id=38432143&amp;value=-5296&amp;id=38432114&amp;value=-6360&amp;id=38432085&amp;value=-7552&amp;id=38432700&amp;value=-9876&amp;id=38432066&amp;value=-10798&amp;id=38432037&amp;value=-13410&amp;id=38432009&amp;value=-29961&amp;id=38432724&amp;value=-27819&amp;id=38431908&amp;value=-26265&amp;id=38431881&amp;value=-23684&amp;id=38431859&amp;value=-10778&amp;id=38432775&amp;value=-12369&amp;id=38431820&amp;value=-19959&amp;id=38431800&amp;value=-24816&amp;id=38431764&amp;value=-24317&amp;id=38432800&amp;value=-24281&amp;id=38431748&amp;value=-25053&amp;id=38431720&amp;value=-35308&amp;id=38431707&amp;value=-46110&amp;id=38432822&amp;value=-59611&amp;id=38431593&amp;value=-59383&amp;id=38431001&amp;value=-63659&amp;id=38974310&amp;value=-62611&amp;id=46751292&amp;value=-58154&amp;id=53700651&amp;value=-48582&amp;id=58885302&amp;value=-38580&amp;id=63184270&amp;value=-39360&amp;id=67086829&amp;value=-37601&amp;" TargetMode="External"/><Relationship Id="rId4240" Type="http://schemas.openxmlformats.org/officeDocument/2006/relationships/hyperlink" Target="https://www.daloopa.com/src/768070" TargetMode="External"/><Relationship Id="rId8861" Type="http://schemas.openxmlformats.org/officeDocument/2006/relationships/hyperlink" Target="https://www.daloopa.com/src/752745" TargetMode="External"/><Relationship Id="rId9912" Type="http://schemas.openxmlformats.org/officeDocument/2006/relationships/hyperlink" Target="https://www.daloopa.com/src/38165694" TargetMode="External"/><Relationship Id="rId18455" Type="http://schemas.openxmlformats.org/officeDocument/2006/relationships/hyperlink" Target="https://www.daloopa.com/src/114297773" TargetMode="External"/><Relationship Id="rId19853" Type="http://schemas.openxmlformats.org/officeDocument/2006/relationships/hyperlink" Target="https://www.daloopa.com/src/155506703" TargetMode="External"/><Relationship Id="rId7463" Type="http://schemas.openxmlformats.org/officeDocument/2006/relationships/hyperlink" Target="https://www.daloopa.com/src/67046525" TargetMode="External"/><Relationship Id="rId8514" Type="http://schemas.openxmlformats.org/officeDocument/2006/relationships/hyperlink" Target="https://www.daloopa.com/src/72471319" TargetMode="External"/><Relationship Id="rId10791" Type="http://schemas.openxmlformats.org/officeDocument/2006/relationships/hyperlink" Target="https://www.daloopa.com/src/752991" TargetMode="External"/><Relationship Id="rId11842" Type="http://schemas.openxmlformats.org/officeDocument/2006/relationships/hyperlink" Target="https://www.daloopa.com/src/38463569" TargetMode="External"/><Relationship Id="rId17057" Type="http://schemas.openxmlformats.org/officeDocument/2006/relationships/hyperlink" Target="https://www.daloopa.com/src/95203595" TargetMode="External"/><Relationship Id="rId18108" Type="http://schemas.openxmlformats.org/officeDocument/2006/relationships/hyperlink" Target="https://www.daloopa.com/src/114281983" TargetMode="External"/><Relationship Id="rId19506" Type="http://schemas.openxmlformats.org/officeDocument/2006/relationships/hyperlink" Target="https://www.daloopa.com/src/145409552" TargetMode="External"/><Relationship Id="rId1901" Type="http://schemas.openxmlformats.org/officeDocument/2006/relationships/hyperlink" Target="https://www.daloopa.com/src/38171403" TargetMode="External"/><Relationship Id="rId6065" Type="http://schemas.openxmlformats.org/officeDocument/2006/relationships/hyperlink" Target="https://www.daloopa.com/src/4744381" TargetMode="External"/><Relationship Id="rId7116" Type="http://schemas.openxmlformats.org/officeDocument/2006/relationships/hyperlink" Target="https://www.daloopa.com/src/1096508" TargetMode="External"/><Relationship Id="rId10444" Type="http://schemas.openxmlformats.org/officeDocument/2006/relationships/hyperlink" Target="https://www.daloopa.com/src/38432138" TargetMode="External"/><Relationship Id="rId9288" Type="http://schemas.openxmlformats.org/officeDocument/2006/relationships/hyperlink" Target="https://www.daloopa.com/src/38161831" TargetMode="External"/><Relationship Id="rId13667" Type="http://schemas.openxmlformats.org/officeDocument/2006/relationships/hyperlink" Target="https://www.daloopa.com/src/65313361" TargetMode="External"/><Relationship Id="rId14718" Type="http://schemas.openxmlformats.org/officeDocument/2006/relationships/hyperlink" Target="https://www.daloopa.com/src/38421807" TargetMode="External"/><Relationship Id="rId994" Type="http://schemas.openxmlformats.org/officeDocument/2006/relationships/hyperlink" Target="https://www.daloopa.com/src/58884791" TargetMode="External"/><Relationship Id="rId2675" Type="http://schemas.openxmlformats.org/officeDocument/2006/relationships/hyperlink" Target="https://www.daloopa.com/src/762869" TargetMode="External"/><Relationship Id="rId3726" Type="http://schemas.openxmlformats.org/officeDocument/2006/relationships/hyperlink" Target="https://www.daloopa.com/src/766643" TargetMode="External"/><Relationship Id="rId12269" Type="http://schemas.openxmlformats.org/officeDocument/2006/relationships/hyperlink" Target="https://www.daloopa.com/src/19675384" TargetMode="External"/><Relationship Id="rId16140" Type="http://schemas.openxmlformats.org/officeDocument/2006/relationships/hyperlink" Target="https://www.daloopa.com/src/82323377" TargetMode="External"/><Relationship Id="rId647" Type="http://schemas.openxmlformats.org/officeDocument/2006/relationships/hyperlink" Target="https://www.daloopa.com/src/58838242" TargetMode="External"/><Relationship Id="rId1277" Type="http://schemas.openxmlformats.org/officeDocument/2006/relationships/hyperlink" Target="https://marketplace.daloopa.com/text-fundamental?id=768335&amp;value=457&amp;id=768818&amp;value=409&amp;id=768000&amp;value=295&amp;id=767795&amp;value=725&amp;id=38169038&amp;value=1886&amp;id=767639&amp;value=562&amp;id=767366&amp;value=438&amp;id=767148&amp;value=88&amp;id=766906&amp;value=1018&amp;id=38168934&amp;value=2105&amp;id=766620&amp;value=517&amp;id=766433&amp;value=703&amp;id=766011&amp;value=528&amp;id=765880&amp;value=1003&amp;id=38168857&amp;value=2751&amp;id=765719&amp;value=588&amp;id=765481&amp;value=702&amp;id=764713&amp;value=255&amp;id=764003&amp;value=816&amp;id=38168753&amp;value=2361&amp;id=763858&amp;value=596&amp;id=763460&amp;value=436&amp;id=763184&amp;value=112&amp;id=762965&amp;value=1692&amp;id=38168693&amp;value=2837&amp;id=762637&amp;value=1149&amp;id=762521&amp;value=1835&amp;id=762403&amp;value=2032&amp;id=761474&amp;value=2251&amp;id=38168631&amp;value=7267&amp;id=761442&amp;value=2287&amp;id=761321&amp;value=1564&amp;id=1340380&amp;value=1282&amp;id=2623479&amp;value=1900&amp;id=38168507&amp;value=7033&amp;id=4744512&amp;value=1312&amp;id=7982049&amp;value=2141&amp;id=10334223&amp;value=2252&amp;id=14718941&amp;value=2946&amp;id=14718944&amp;value=8651&amp;id=20995972&amp;value=3450&amp;id=32451196&amp;value=3147&amp;id=38384178&amp;value=880&amp;id=46661551&amp;value=-206&amp;id=46664831&amp;value=7271&amp;id=53638264&amp;value=-1568&amp;id=58838012&amp;value=-627&amp;id=63130079&amp;value=-412&amp;id=67048394&amp;value=-240&amp;id=67053319&amp;value=-2847&amp;" TargetMode="External"/><Relationship Id="rId2328" Type="http://schemas.openxmlformats.org/officeDocument/2006/relationships/hyperlink" Target="https://www.daloopa.com/src/768350" TargetMode="External"/><Relationship Id="rId5898" Type="http://schemas.openxmlformats.org/officeDocument/2006/relationships/hyperlink" Target="https://www.daloopa.com/src/800867" TargetMode="External"/><Relationship Id="rId6949" Type="http://schemas.openxmlformats.org/officeDocument/2006/relationships/hyperlink" Target="https://www.daloopa.com/src/20995985" TargetMode="External"/><Relationship Id="rId12750" Type="http://schemas.openxmlformats.org/officeDocument/2006/relationships/hyperlink" Target="https://www.daloopa.com/src/38439859" TargetMode="External"/><Relationship Id="rId19363" Type="http://schemas.openxmlformats.org/officeDocument/2006/relationships/hyperlink" Target="https://www.daloopa.com/src/145264402" TargetMode="External"/><Relationship Id="rId8371" Type="http://schemas.openxmlformats.org/officeDocument/2006/relationships/hyperlink" Target="https://www.daloopa.com/src/800401" TargetMode="External"/><Relationship Id="rId9422" Type="http://schemas.openxmlformats.org/officeDocument/2006/relationships/hyperlink" Target="https://marketplace.daloopa.com/text-fundamental?id=754269&amp;value=-670&amp;id=754194&amp;value=-855&amp;id=753995&amp;value=-1038&amp;id=753832&amp;value=-880&amp;id=38164592&amp;value=-3444&amp;id=753658&amp;value=-1080&amp;id=753534&amp;value=-1290&amp;id=753388&amp;value=-1378&amp;id=753150&amp;value=-1144&amp;id=38164444&amp;value=-4893&amp;id=774087&amp;value=-871&amp;id=752763&amp;value=-1213&amp;id=752571&amp;value=-1195&amp;id=752429&amp;value=-1309&amp;id=38164256&amp;value=-4589&amp;id=752100&amp;value=-1179&amp;id=751696&amp;value=-1711&amp;id=751412&amp;value=-1841&amp;id=750938&amp;value=-2005&amp;id=38164199&amp;value=-6737&amp;id=750520&amp;value=-1861&amp;id=750429&amp;value=-2501&amp;id=750241&amp;value=-2659&amp;id=749885&amp;value=-3619&amp;id=38164114&amp;value=-11955&amp;id=749657&amp;value=-3098&amp;id=749379&amp;value=-3243&amp;id=749089&amp;value=-3352&amp;id=748854&amp;value=-3733&amp;id=38163956&amp;value=-13427&amp;id=774081&amp;value=-3290&amp;id=748237&amp;value=-3562&amp;id=1340368&amp;value=-4697&amp;id=2623430&amp;value=-5312&amp;id=38162639&amp;value=-16861&amp;id=4744476&amp;value=-6795&amp;id=7981884&amp;value=-7459&amp;id=10333745&amp;value=-11063&amp;id=14719117&amp;value=-14824&amp;id=14719123&amp;value=-40140&amp;id=20995938&amp;value=-12082&amp;id=32451122&amp;value=-14288&amp;id=38383844&amp;value=-15748&amp;id=46661087&amp;value=-18935&amp;id=46664750&amp;value=-61053&amp;id=53638025&amp;value=-14951&amp;id=58837847&amp;value=-15724&amp;id=63129157&amp;value=-16378&amp;id=67046864&amp;value=-16592&amp;id=67051995&amp;value=-63645&amp;" TargetMode="External"/><Relationship Id="rId11352" Type="http://schemas.openxmlformats.org/officeDocument/2006/relationships/hyperlink" Target="https://www.daloopa.com/document/23463551" TargetMode="External"/><Relationship Id="rId12403" Type="http://schemas.openxmlformats.org/officeDocument/2006/relationships/hyperlink" Target="https://www.daloopa.com/src/19677770" TargetMode="External"/><Relationship Id="rId13801" Type="http://schemas.openxmlformats.org/officeDocument/2006/relationships/hyperlink" Target="https://www.daloopa.com/src/65315324" TargetMode="External"/><Relationship Id="rId19016" Type="http://schemas.openxmlformats.org/officeDocument/2006/relationships/hyperlink" Target="https://www.daloopa.com/src/136743197" TargetMode="External"/><Relationship Id="rId1411" Type="http://schemas.openxmlformats.org/officeDocument/2006/relationships/hyperlink" Target="https://www.daloopa.com/src/4744514" TargetMode="External"/><Relationship Id="rId8024" Type="http://schemas.openxmlformats.org/officeDocument/2006/relationships/hyperlink" Target="https://www.daloopa.com/document/23463551" TargetMode="External"/><Relationship Id="rId11005" Type="http://schemas.openxmlformats.org/officeDocument/2006/relationships/hyperlink" Target="https://www.daloopa.com/src/10333845" TargetMode="External"/><Relationship Id="rId15973" Type="http://schemas.openxmlformats.org/officeDocument/2006/relationships/hyperlink" Target="https://www.daloopa.com/src/78962926" TargetMode="External"/><Relationship Id="rId3583" Type="http://schemas.openxmlformats.org/officeDocument/2006/relationships/hyperlink" Target="https://marketplace.daloopa.com/text-fundamental?id=810710&amp;value=0.054000000000000006&amp;id=810705&amp;value=0.066&amp;id=810700&amp;value=0.037000000000000005&amp;id=810695&amp;value=0.05&amp;" TargetMode="External"/><Relationship Id="rId4981" Type="http://schemas.openxmlformats.org/officeDocument/2006/relationships/hyperlink" Target="https://www.daloopa.com/src/32451667" TargetMode="External"/><Relationship Id="rId13177" Type="http://schemas.openxmlformats.org/officeDocument/2006/relationships/hyperlink" Target="https://www.daloopa.com/src/38436829" TargetMode="External"/><Relationship Id="rId14575" Type="http://schemas.openxmlformats.org/officeDocument/2006/relationships/hyperlink" Target="https://www.daloopa.com/src/38402822" TargetMode="External"/><Relationship Id="rId15626" Type="http://schemas.openxmlformats.org/officeDocument/2006/relationships/hyperlink" Target="https://www.daloopa.com/src/72287351" TargetMode="External"/><Relationship Id="rId2185" Type="http://schemas.openxmlformats.org/officeDocument/2006/relationships/hyperlink" Target="https://www.daloopa.com/document/23465099" TargetMode="External"/><Relationship Id="rId3236" Type="http://schemas.openxmlformats.org/officeDocument/2006/relationships/hyperlink" Target="https://www.daloopa.com/src/762627" TargetMode="External"/><Relationship Id="rId4634" Type="http://schemas.openxmlformats.org/officeDocument/2006/relationships/hyperlink" Target="https://www.daloopa.com/src/53638480" TargetMode="External"/><Relationship Id="rId14228" Type="http://schemas.openxmlformats.org/officeDocument/2006/relationships/hyperlink" Target="https://www.daloopa.com/src/19608889" TargetMode="External"/><Relationship Id="rId17798" Type="http://schemas.openxmlformats.org/officeDocument/2006/relationships/hyperlink" Target="https://www.daloopa.com/src/114146095" TargetMode="External"/><Relationship Id="rId18849" Type="http://schemas.openxmlformats.org/officeDocument/2006/relationships/hyperlink" Target="https://www.daloopa.com/src/125347263" TargetMode="External"/><Relationship Id="rId20046" Type="http://schemas.openxmlformats.org/officeDocument/2006/relationships/hyperlink" Target="https://www.daloopa.com/src/155397164" TargetMode="External"/><Relationship Id="rId157" Type="http://schemas.openxmlformats.org/officeDocument/2006/relationships/hyperlink" Target="https://www.daloopa.com/src/20995475" TargetMode="External"/><Relationship Id="rId7857" Type="http://schemas.openxmlformats.org/officeDocument/2006/relationships/hyperlink" Target="https://www.daloopa.com/src/58837939" TargetMode="External"/><Relationship Id="rId8908" Type="http://schemas.openxmlformats.org/officeDocument/2006/relationships/hyperlink" Target="https://www.daloopa.com/src/790256" TargetMode="External"/><Relationship Id="rId10838" Type="http://schemas.openxmlformats.org/officeDocument/2006/relationships/hyperlink" Target="https://www.daloopa.com/src/2623451" TargetMode="External"/><Relationship Id="rId6459" Type="http://schemas.openxmlformats.org/officeDocument/2006/relationships/hyperlink" Target="https://www.daloopa.com/src/801085" TargetMode="External"/><Relationship Id="rId12260" Type="http://schemas.openxmlformats.org/officeDocument/2006/relationships/hyperlink" Target="https://www.daloopa.com/src/19676697" TargetMode="External"/><Relationship Id="rId13311" Type="http://schemas.openxmlformats.org/officeDocument/2006/relationships/hyperlink" Target="https://www.daloopa.com/src/46751009" TargetMode="External"/><Relationship Id="rId16881" Type="http://schemas.openxmlformats.org/officeDocument/2006/relationships/hyperlink" Target="https://www.daloopa.com/src/95084266" TargetMode="External"/><Relationship Id="rId6940" Type="http://schemas.openxmlformats.org/officeDocument/2006/relationships/hyperlink" Target="https://www.daloopa.com/src/801351" TargetMode="External"/><Relationship Id="rId15483" Type="http://schemas.openxmlformats.org/officeDocument/2006/relationships/hyperlink" Target="https://www.daloopa.com/src/72223061" TargetMode="External"/><Relationship Id="rId16534" Type="http://schemas.openxmlformats.org/officeDocument/2006/relationships/hyperlink" Target="https://www.daloopa.com/src/87385097" TargetMode="External"/><Relationship Id="rId17932" Type="http://schemas.openxmlformats.org/officeDocument/2006/relationships/hyperlink" Target="https://www.daloopa.com/src/114147152" TargetMode="External"/><Relationship Id="rId4491" Type="http://schemas.openxmlformats.org/officeDocument/2006/relationships/hyperlink" Target="https://www.daloopa.com/src/46661775" TargetMode="External"/><Relationship Id="rId5542" Type="http://schemas.openxmlformats.org/officeDocument/2006/relationships/hyperlink" Target="https://www.daloopa.com/src/1033466" TargetMode="External"/><Relationship Id="rId14085" Type="http://schemas.openxmlformats.org/officeDocument/2006/relationships/hyperlink" Target="https://www.daloopa.com/src/19608513" TargetMode="External"/><Relationship Id="rId15136" Type="http://schemas.openxmlformats.org/officeDocument/2006/relationships/hyperlink" Target="https://www.daloopa.com/src/38424653" TargetMode="External"/><Relationship Id="rId3093" Type="http://schemas.openxmlformats.org/officeDocument/2006/relationships/hyperlink" Target="https://marketplace.daloopa.com/text-fundamental?id=768449&amp;value=40867&amp;id=768322&amp;value=43121&amp;id=768149&amp;value=45611&amp;id=767994&amp;value=48802&amp;id=767775&amp;value=51605&amp;id=767630&amp;value=54469&amp;id=767336&amp;value=57373&amp;id=767141&amp;value=60886&amp;" TargetMode="External"/><Relationship Id="rId4144" Type="http://schemas.openxmlformats.org/officeDocument/2006/relationships/hyperlink" Target="https://www.daloopa.com/document/23463551" TargetMode="External"/><Relationship Id="rId8765" Type="http://schemas.openxmlformats.org/officeDocument/2006/relationships/hyperlink" Target="https://www.daloopa.com/src/750411" TargetMode="External"/><Relationship Id="rId19757" Type="http://schemas.openxmlformats.org/officeDocument/2006/relationships/hyperlink" Target="https://www.daloopa.com/src/155380797" TargetMode="External"/><Relationship Id="rId7367" Type="http://schemas.openxmlformats.org/officeDocument/2006/relationships/hyperlink" Target="https://www.daloopa.com/src/38506596" TargetMode="External"/><Relationship Id="rId8418" Type="http://schemas.openxmlformats.org/officeDocument/2006/relationships/hyperlink" Target="https://www.daloopa.com/src/800448" TargetMode="External"/><Relationship Id="rId9816" Type="http://schemas.openxmlformats.org/officeDocument/2006/relationships/hyperlink" Target="https://www.daloopa.com/document/23463551" TargetMode="External"/><Relationship Id="rId10695" Type="http://schemas.openxmlformats.org/officeDocument/2006/relationships/hyperlink" Target="https://www.daloopa.com/src/38432879" TargetMode="External"/><Relationship Id="rId11746" Type="http://schemas.openxmlformats.org/officeDocument/2006/relationships/hyperlink" Target="https://www.daloopa.com/document/23465099" TargetMode="External"/><Relationship Id="rId18359" Type="http://schemas.openxmlformats.org/officeDocument/2006/relationships/hyperlink" Target="https://www.daloopa.com/src/87514335" TargetMode="External"/><Relationship Id="rId1805" Type="http://schemas.openxmlformats.org/officeDocument/2006/relationships/hyperlink" Target="https://www.daloopa.com/src/795332" TargetMode="External"/><Relationship Id="rId10348" Type="http://schemas.openxmlformats.org/officeDocument/2006/relationships/hyperlink" Target="https://www.daloopa.com/src/67052925" TargetMode="External"/><Relationship Id="rId14969" Type="http://schemas.openxmlformats.org/officeDocument/2006/relationships/hyperlink" Target="https://www.daloopa.com/src/45569848" TargetMode="External"/><Relationship Id="rId18840" Type="http://schemas.openxmlformats.org/officeDocument/2006/relationships/hyperlink" Target="https://www.daloopa.com/src/125348331" TargetMode="External"/><Relationship Id="rId3977" Type="http://schemas.openxmlformats.org/officeDocument/2006/relationships/hyperlink" Target="https://www.daloopa.com/src/4744558" TargetMode="External"/><Relationship Id="rId16391" Type="http://schemas.openxmlformats.org/officeDocument/2006/relationships/hyperlink" Target="https://www.daloopa.com/src/87386535" TargetMode="External"/><Relationship Id="rId17442" Type="http://schemas.openxmlformats.org/officeDocument/2006/relationships/hyperlink" Target="https://www.daloopa.com/src/107868912" TargetMode="External"/><Relationship Id="rId898" Type="http://schemas.openxmlformats.org/officeDocument/2006/relationships/hyperlink" Target="https://www.daloopa.com/src/58884794" TargetMode="External"/><Relationship Id="rId2579" Type="http://schemas.openxmlformats.org/officeDocument/2006/relationships/hyperlink" Target="https://www.daloopa.com/src/763291" TargetMode="External"/><Relationship Id="rId6450" Type="http://schemas.openxmlformats.org/officeDocument/2006/relationships/hyperlink" Target="https://www.daloopa.com/src/67051533" TargetMode="External"/><Relationship Id="rId7501" Type="http://schemas.openxmlformats.org/officeDocument/2006/relationships/hyperlink" Target="https://www.daloopa.com/src/748170" TargetMode="External"/><Relationship Id="rId16044" Type="http://schemas.openxmlformats.org/officeDocument/2006/relationships/hyperlink" Target="https://www.daloopa.com/src/78964679" TargetMode="External"/><Relationship Id="rId5052" Type="http://schemas.openxmlformats.org/officeDocument/2006/relationships/hyperlink" Target="https://www.daloopa.com/src/815349" TargetMode="External"/><Relationship Id="rId6103" Type="http://schemas.openxmlformats.org/officeDocument/2006/relationships/hyperlink" Target="https://www.daloopa.com/src/800927" TargetMode="External"/><Relationship Id="rId9673" Type="http://schemas.openxmlformats.org/officeDocument/2006/relationships/hyperlink" Target="https://www.daloopa.com/src/751700" TargetMode="External"/><Relationship Id="rId19267" Type="http://schemas.openxmlformats.org/officeDocument/2006/relationships/hyperlink" Target="https://www.daloopa.com/src/136843054" TargetMode="External"/><Relationship Id="rId1662" Type="http://schemas.openxmlformats.org/officeDocument/2006/relationships/hyperlink" Target="https://www.daloopa.com/src/794933" TargetMode="External"/><Relationship Id="rId8275" Type="http://schemas.openxmlformats.org/officeDocument/2006/relationships/hyperlink" Target="https://www.daloopa.com/src/800323" TargetMode="External"/><Relationship Id="rId9326" Type="http://schemas.openxmlformats.org/officeDocument/2006/relationships/hyperlink" Target="https://www.daloopa.com/src/14719103" TargetMode="External"/><Relationship Id="rId11256" Type="http://schemas.openxmlformats.org/officeDocument/2006/relationships/hyperlink" Target="https://www.daloopa.com/src/46662252" TargetMode="External"/><Relationship Id="rId12654" Type="http://schemas.openxmlformats.org/officeDocument/2006/relationships/hyperlink" Target="https://marketplace.daloopa.com/text-fundamental?id=19766685&amp;value=14&amp;id=19766405&amp;value=29&amp;id=19766391&amp;value=37&amp;id=19766094&amp;value=110&amp;id=19766026&amp;value=114&amp;id=19765995&amp;value=263&amp;id=19765836&amp;value=221&amp;id=19765758&amp;value=343&amp;id=46750934&amp;value=465&amp;id=67089577&amp;value=-173&amp;" TargetMode="External"/><Relationship Id="rId13705" Type="http://schemas.openxmlformats.org/officeDocument/2006/relationships/hyperlink" Target="https://www.daloopa.com/src/65313778" TargetMode="External"/><Relationship Id="rId1315" Type="http://schemas.openxmlformats.org/officeDocument/2006/relationships/hyperlink" Target="https://www.daloopa.com/src/53638264" TargetMode="External"/><Relationship Id="rId2713" Type="http://schemas.openxmlformats.org/officeDocument/2006/relationships/hyperlink" Target="https://www.daloopa.com/src/767228" TargetMode="External"/><Relationship Id="rId12307" Type="http://schemas.openxmlformats.org/officeDocument/2006/relationships/hyperlink" Target="https://www.daloopa.com/src/19677602" TargetMode="External"/><Relationship Id="rId15877" Type="http://schemas.openxmlformats.org/officeDocument/2006/relationships/hyperlink" Target="https://www.daloopa.com/src/78961267" TargetMode="External"/><Relationship Id="rId16928" Type="http://schemas.openxmlformats.org/officeDocument/2006/relationships/hyperlink" Target="https://www.daloopa.com/src/95056641" TargetMode="External"/><Relationship Id="rId4885" Type="http://schemas.openxmlformats.org/officeDocument/2006/relationships/hyperlink" Target="https://www.daloopa.com/src/815345" TargetMode="External"/><Relationship Id="rId5936" Type="http://schemas.openxmlformats.org/officeDocument/2006/relationships/hyperlink" Target="https://www.daloopa.com/src/801131" TargetMode="External"/><Relationship Id="rId14479" Type="http://schemas.openxmlformats.org/officeDocument/2006/relationships/hyperlink" Target="https://www.daloopa.com/src/19627961" TargetMode="External"/><Relationship Id="rId18350" Type="http://schemas.openxmlformats.org/officeDocument/2006/relationships/hyperlink" Target="https://www.daloopa.com/src/87515107" TargetMode="External"/><Relationship Id="rId19401" Type="http://schemas.openxmlformats.org/officeDocument/2006/relationships/hyperlink" Target="https://www.daloopa.com/src/145409639" TargetMode="External"/><Relationship Id="rId21" Type="http://schemas.openxmlformats.org/officeDocument/2006/relationships/hyperlink" Target="https://www.daloopa.com/document/8317" TargetMode="External"/><Relationship Id="rId2089" Type="http://schemas.openxmlformats.org/officeDocument/2006/relationships/hyperlink" Target="https://www.daloopa.com/src/66096641" TargetMode="External"/><Relationship Id="rId3487" Type="http://schemas.openxmlformats.org/officeDocument/2006/relationships/hyperlink" Target="https://www.daloopa.com/document/23463551" TargetMode="External"/><Relationship Id="rId4538" Type="http://schemas.openxmlformats.org/officeDocument/2006/relationships/hyperlink" Target="https://www.daloopa.com/src/766660" TargetMode="External"/><Relationship Id="rId14960" Type="http://schemas.openxmlformats.org/officeDocument/2006/relationships/hyperlink" Target="https://www.daloopa.com/src/46751223" TargetMode="External"/><Relationship Id="rId18003" Type="http://schemas.openxmlformats.org/officeDocument/2006/relationships/hyperlink" Target="https://www.daloopa.com/src/114168848" TargetMode="External"/><Relationship Id="rId7011" Type="http://schemas.openxmlformats.org/officeDocument/2006/relationships/hyperlink" Target="https://www.daloopa.com/src/1096459" TargetMode="External"/><Relationship Id="rId13562" Type="http://schemas.openxmlformats.org/officeDocument/2006/relationships/hyperlink" Target="https://www.daloopa.com/document/23465099" TargetMode="External"/><Relationship Id="rId14613" Type="http://schemas.openxmlformats.org/officeDocument/2006/relationships/hyperlink" Target="https://www.daloopa.com/src/38402851" TargetMode="External"/><Relationship Id="rId2570" Type="http://schemas.openxmlformats.org/officeDocument/2006/relationships/hyperlink" Target="https://www.daloopa.com/src/766461" TargetMode="External"/><Relationship Id="rId3621" Type="http://schemas.openxmlformats.org/officeDocument/2006/relationships/hyperlink" Target="https://www.daloopa.com/src/763329" TargetMode="External"/><Relationship Id="rId9183" Type="http://schemas.openxmlformats.org/officeDocument/2006/relationships/hyperlink" Target="https://www.daloopa.com/src/38162171" TargetMode="External"/><Relationship Id="rId12164" Type="http://schemas.openxmlformats.org/officeDocument/2006/relationships/hyperlink" Target="https://www.daloopa.com/src/19675992" TargetMode="External"/><Relationship Id="rId13215" Type="http://schemas.openxmlformats.org/officeDocument/2006/relationships/hyperlink" Target="https://www.daloopa.com/src/38436830" TargetMode="External"/><Relationship Id="rId542" Type="http://schemas.openxmlformats.org/officeDocument/2006/relationships/hyperlink" Target="https://www.daloopa.com/src/7982386" TargetMode="External"/><Relationship Id="rId1172" Type="http://schemas.openxmlformats.org/officeDocument/2006/relationships/hyperlink" Target="https://www.daloopa.com/src/765878" TargetMode="External"/><Relationship Id="rId2223" Type="http://schemas.openxmlformats.org/officeDocument/2006/relationships/hyperlink" Target="https://www.daloopa.com/src/67090590" TargetMode="External"/><Relationship Id="rId5793" Type="http://schemas.openxmlformats.org/officeDocument/2006/relationships/hyperlink" Target="https://www.daloopa.com/src/800884" TargetMode="External"/><Relationship Id="rId6844" Type="http://schemas.openxmlformats.org/officeDocument/2006/relationships/hyperlink" Target="https://www.daloopa.com/src/14718892" TargetMode="External"/><Relationship Id="rId15387" Type="http://schemas.openxmlformats.org/officeDocument/2006/relationships/hyperlink" Target="https://www.daloopa.com/src/67090509" TargetMode="External"/><Relationship Id="rId16785" Type="http://schemas.openxmlformats.org/officeDocument/2006/relationships/hyperlink" Target="https://www.daloopa.com/src/95080224" TargetMode="External"/><Relationship Id="rId17836" Type="http://schemas.openxmlformats.org/officeDocument/2006/relationships/hyperlink" Target="https://www.daloopa.com/src/114159715" TargetMode="External"/><Relationship Id="rId4395" Type="http://schemas.openxmlformats.org/officeDocument/2006/relationships/hyperlink" Target="https://marketplace.daloopa.com/text-fundamental?id=810904&amp;value=716&amp;id=810899&amp;value=863&amp;id=810894&amp;value=1021&amp;id=810889&amp;value=1106&amp;id=45569706&amp;value=3706&amp;" TargetMode="External"/><Relationship Id="rId5446" Type="http://schemas.openxmlformats.org/officeDocument/2006/relationships/hyperlink" Target="https://www.daloopa.com/src/67087430" TargetMode="External"/><Relationship Id="rId16438" Type="http://schemas.openxmlformats.org/officeDocument/2006/relationships/hyperlink" Target="https://www.daloopa.com/src/87511568" TargetMode="External"/><Relationship Id="rId4048" Type="http://schemas.openxmlformats.org/officeDocument/2006/relationships/hyperlink" Target="https://www.daloopa.com/src/763675" TargetMode="External"/><Relationship Id="rId11997" Type="http://schemas.openxmlformats.org/officeDocument/2006/relationships/hyperlink" Target="https://marketplace.daloopa.com/text-fundamental?id=32488005&amp;value=18500&amp;id=38461944&amp;value=18500&amp;id=46750753&amp;value=18500&amp;id=53700583&amp;value=18500&amp;id=58884920&amp;value=18500&amp;id=63184433&amp;value=18500&amp;id=67089421&amp;value=18500&amp;" TargetMode="External"/><Relationship Id="rId8669" Type="http://schemas.openxmlformats.org/officeDocument/2006/relationships/hyperlink" Target="https://www.daloopa.com/src/768436" TargetMode="External"/><Relationship Id="rId10599" Type="http://schemas.openxmlformats.org/officeDocument/2006/relationships/hyperlink" Target="https://www.daloopa.com/src/38434105" TargetMode="External"/><Relationship Id="rId14470" Type="http://schemas.openxmlformats.org/officeDocument/2006/relationships/hyperlink" Target="https://www.daloopa.com/src/46758865" TargetMode="External"/><Relationship Id="rId15521" Type="http://schemas.openxmlformats.org/officeDocument/2006/relationships/hyperlink" Target="https://www.daloopa.com/src/72219484" TargetMode="External"/><Relationship Id="rId1709" Type="http://schemas.openxmlformats.org/officeDocument/2006/relationships/hyperlink" Target="https://www.daloopa.com/src/795063" TargetMode="External"/><Relationship Id="rId13072" Type="http://schemas.openxmlformats.org/officeDocument/2006/relationships/hyperlink" Target="https://www.daloopa.com/src/38441571" TargetMode="External"/><Relationship Id="rId14123" Type="http://schemas.openxmlformats.org/officeDocument/2006/relationships/hyperlink" Target="https://www.daloopa.com/src/19605924" TargetMode="External"/><Relationship Id="rId17693" Type="http://schemas.openxmlformats.org/officeDocument/2006/relationships/hyperlink" Target="https://www.daloopa.com/src/107922561" TargetMode="External"/><Relationship Id="rId18744" Type="http://schemas.openxmlformats.org/officeDocument/2006/relationships/hyperlink" Target="https://www.daloopa.com/src/128089626" TargetMode="External"/><Relationship Id="rId2080" Type="http://schemas.openxmlformats.org/officeDocument/2006/relationships/hyperlink" Target="https://marketplace.daloopa.com/text-fundamental?id=66096982&amp;value=48013&amp;id=66096829&amp;value=57898&amp;id=66096751&amp;value=69890&amp;id=66096739&amp;value=97215&amp;id=66096720&amp;value=131419&amp;id=66096710&amp;value=153917&amp;id=66096701&amp;value=187148&amp;id=66096641&amp;value=285677&amp;id=66096633&amp;value=370392&amp;id=67090570&amp;value=391598&amp;" TargetMode="External"/><Relationship Id="rId3131" Type="http://schemas.openxmlformats.org/officeDocument/2006/relationships/hyperlink" Target="https://www.daloopa.com/src/767778" TargetMode="External"/><Relationship Id="rId7752" Type="http://schemas.openxmlformats.org/officeDocument/2006/relationships/hyperlink" Target="https://www.daloopa.com/src/53638141" TargetMode="External"/><Relationship Id="rId8803" Type="http://schemas.openxmlformats.org/officeDocument/2006/relationships/hyperlink" Target="https://www.daloopa.com/src/753805" TargetMode="External"/><Relationship Id="rId16295" Type="http://schemas.openxmlformats.org/officeDocument/2006/relationships/hyperlink" Target="https://www.daloopa.com/src/82318250" TargetMode="External"/><Relationship Id="rId17346" Type="http://schemas.openxmlformats.org/officeDocument/2006/relationships/hyperlink" Target="https://www.daloopa.com/src/102620941" TargetMode="External"/><Relationship Id="rId6354" Type="http://schemas.openxmlformats.org/officeDocument/2006/relationships/hyperlink" Target="https://www.daloopa.com/src/801102" TargetMode="External"/><Relationship Id="rId7405" Type="http://schemas.openxmlformats.org/officeDocument/2006/relationships/hyperlink" Target="https://www.daloopa.com/src/32451049" TargetMode="External"/><Relationship Id="rId10733" Type="http://schemas.openxmlformats.org/officeDocument/2006/relationships/hyperlink" Target="https://www.daloopa.com/src/38434658" TargetMode="External"/><Relationship Id="rId6007" Type="http://schemas.openxmlformats.org/officeDocument/2006/relationships/hyperlink" Target="https://www.daloopa.com/src/800752" TargetMode="External"/><Relationship Id="rId9577" Type="http://schemas.openxmlformats.org/officeDocument/2006/relationships/hyperlink" Target="https://marketplace.daloopa.com/text-fundamental?id=754272&amp;value=-776&amp;id=754197&amp;value=-1113&amp;id=753998&amp;value=-518&amp;id=753835&amp;value=-419&amp;id=38164591&amp;value=-2826&amp;id=753660&amp;value=-437&amp;id=753537&amp;value=-336&amp;id=753392&amp;value=-147&amp;id=753154&amp;value=-1623&amp;id=38164443&amp;value=-2542&amp;id=774090&amp;value=-986&amp;id=752766&amp;value=-625&amp;id=752574&amp;value=-1122&amp;id=752432&amp;value=-1359&amp;id=38164258&amp;value=-4091&amp;id=752103&amp;value=-636&amp;id=751699&amp;value=-1645&amp;id=751415&amp;value=-2076&amp;id=750941&amp;value=-3399&amp;id=38164196&amp;value=-7756&amp;id=750523&amp;value=-1620&amp;id=750432&amp;value=-4210&amp;id=750244&amp;value=-5469&amp;id=749889&amp;value=-2479&amp;id=38164115&amp;value=-13777&amp;id=749661&amp;value=-470&amp;id=749383&amp;value=-537&amp;id=749093&amp;value=-4033&amp;id=748858&amp;value=-2060&amp;id=38163954&amp;value=-7100&amp;id=774085&amp;value=-6876&amp;id=748241&amp;value=-9950&amp;id=1340372&amp;value=-8542&amp;id=2623434&amp;value=-6444&amp;id=38162643&amp;value=-31812&amp;id=4744480&amp;value=-15001&amp;id=7981888&amp;value=-19209&amp;id=10333747&amp;value=-17468&amp;id=14719121&amp;value=-20801&amp;id=14719127&amp;value=-72479&amp;id=20995936&amp;value=-14675&amp;id=32451119&amp;value=-21985&amp;id=38383845&amp;value=-15231&amp;id=46661089&amp;value=-8266&amp;id=46664751&amp;value=-60157&amp;id=53638030&amp;value=-1764&amp;id=58837852&amp;value=-329&amp;id=63129159&amp;value=-239&amp;id=67046861&amp;value=-233&amp;id=67051996&amp;value=-2565&amp;" TargetMode="External"/><Relationship Id="rId13956" Type="http://schemas.openxmlformats.org/officeDocument/2006/relationships/hyperlink" Target="https://www.daloopa.com/src/67093540" TargetMode="External"/><Relationship Id="rId2964" Type="http://schemas.openxmlformats.org/officeDocument/2006/relationships/hyperlink" Target="https://www.daloopa.com/src/766752" TargetMode="External"/><Relationship Id="rId8179" Type="http://schemas.openxmlformats.org/officeDocument/2006/relationships/hyperlink" Target="https://marketplace.daloopa.com/text-fundamental?id=800176&amp;value=33275&amp;id=800167&amp;value=35134&amp;id=1340336&amp;value=37058&amp;id=2623299&amp;value=39791&amp;id=4744431&amp;value=40300&amp;id=7982436&amp;value=42798&amp;id=10333906&amp;value=48589&amp;id=14718875&amp;value=52573&amp;id=20995129&amp;value=53067&amp;id=32451164&amp;value=56297&amp;id=38384022&amp;value=63848&amp;id=46661220&amp;value=67651&amp;id=53638175&amp;value=65731&amp;id=58837947&amp;value=66524&amp;id=63130560&amp;value=69332&amp;id=67047180&amp;value=72968&amp;" TargetMode="External"/><Relationship Id="rId12558" Type="http://schemas.openxmlformats.org/officeDocument/2006/relationships/hyperlink" Target="https://marketplace.daloopa.com/text-fundamental?id=19689961&amp;value=144&amp;" TargetMode="External"/><Relationship Id="rId13609" Type="http://schemas.openxmlformats.org/officeDocument/2006/relationships/hyperlink" Target="https://www.daloopa.com/src/65313417" TargetMode="External"/><Relationship Id="rId936" Type="http://schemas.openxmlformats.org/officeDocument/2006/relationships/hyperlink" Target="https://www.daloopa.com/src/46750381" TargetMode="External"/><Relationship Id="rId1219" Type="http://schemas.openxmlformats.org/officeDocument/2006/relationships/hyperlink" Target="https://www.daloopa.com/src/767147" TargetMode="External"/><Relationship Id="rId1566" Type="http://schemas.openxmlformats.org/officeDocument/2006/relationships/hyperlink" Target="https://www.daloopa.com/src/20996131" TargetMode="External"/><Relationship Id="rId2617" Type="http://schemas.openxmlformats.org/officeDocument/2006/relationships/hyperlink" Target="https://www.daloopa.com/src/765753" TargetMode="External"/><Relationship Id="rId15031" Type="http://schemas.openxmlformats.org/officeDocument/2006/relationships/hyperlink" Target="https://www.daloopa.com/src/38422931" TargetMode="External"/><Relationship Id="rId19652" Type="http://schemas.openxmlformats.org/officeDocument/2006/relationships/hyperlink" Target="https://www.daloopa.com/src/155380831" TargetMode="External"/><Relationship Id="rId4789" Type="http://schemas.openxmlformats.org/officeDocument/2006/relationships/hyperlink" Target="https://www.daloopa.com/src/815373" TargetMode="External"/><Relationship Id="rId8660" Type="http://schemas.openxmlformats.org/officeDocument/2006/relationships/hyperlink" Target="https://www.daloopa.com/src/765996" TargetMode="External"/><Relationship Id="rId9711" Type="http://schemas.openxmlformats.org/officeDocument/2006/relationships/hyperlink" Target="https://www.daloopa.com/document/23463551" TargetMode="External"/><Relationship Id="rId10590" Type="http://schemas.openxmlformats.org/officeDocument/2006/relationships/hyperlink" Target="https://www.daloopa.com/document/23464791" TargetMode="External"/><Relationship Id="rId11641" Type="http://schemas.openxmlformats.org/officeDocument/2006/relationships/hyperlink" Target="https://www.daloopa.com/src/815151" TargetMode="External"/><Relationship Id="rId18254" Type="http://schemas.openxmlformats.org/officeDocument/2006/relationships/hyperlink" Target="https://www.daloopa.com/src/87393116" TargetMode="External"/><Relationship Id="rId19305" Type="http://schemas.openxmlformats.org/officeDocument/2006/relationships/hyperlink" Target="https://www.daloopa.com/src/145264496" TargetMode="External"/><Relationship Id="rId1700" Type="http://schemas.openxmlformats.org/officeDocument/2006/relationships/hyperlink" Target="https://www.daloopa.com/src/795206" TargetMode="External"/><Relationship Id="rId7262" Type="http://schemas.openxmlformats.org/officeDocument/2006/relationships/hyperlink" Target="https://marketplace.daloopa.com/text-fundamental?id=38462753&amp;value=16.2&amp;id=38462751&amp;value=21.7&amp;id=38462115&amp;value=6.1&amp;id=38462144&amp;value=6&amp;id=38462236&amp;value=6.6&amp;id=66602845&amp;value=9.0&amp;id=38462750&amp;value=27.7&amp;id=38462025&amp;value=7.3&amp;id=38462010&amp;value=8.1&amp;id=38461978&amp;value=9.6&amp;id=66602846&amp;value=12.899999999999999&amp;id=38462807&amp;value=37.9&amp;id=38461970&amp;value=10.9&amp;id=38461962&amp;value=13.7&amp;id=38461953&amp;value=15.1&amp;id=66602847&amp;value=21.4&amp;id=38462868&amp;value=61.1&amp;id=38461930&amp;value=17.2&amp;id=38461894&amp;value=17.7&amp;id=38977147&amp;value=18.1&amp;id=66602848&amp;value=23.700000000000003&amp;id=46752242&amp;value=76.7&amp;id=53701017&amp;value=19.6&amp;id=58886222&amp;value=19.3&amp;id=63184745&amp;value=19.9&amp;id=67095224&amp;value=24.699999999999996&amp;id=67085664&amp;value=83.5&amp;" TargetMode="External"/><Relationship Id="rId8313" Type="http://schemas.openxmlformats.org/officeDocument/2006/relationships/hyperlink" Target="https://www.daloopa.com/src/800456" TargetMode="External"/><Relationship Id="rId10243" Type="http://schemas.openxmlformats.org/officeDocument/2006/relationships/hyperlink" Target="https://www.daloopa.com/src/2752192" TargetMode="External"/><Relationship Id="rId3872" Type="http://schemas.openxmlformats.org/officeDocument/2006/relationships/hyperlink" Target="https://www.daloopa.com/src/763672" TargetMode="External"/><Relationship Id="rId13466" Type="http://schemas.openxmlformats.org/officeDocument/2006/relationships/hyperlink" Target="https://www.daloopa.com/src/65312582" TargetMode="External"/><Relationship Id="rId14864" Type="http://schemas.openxmlformats.org/officeDocument/2006/relationships/hyperlink" Target="https://www.daloopa.com/src/38429383" TargetMode="External"/><Relationship Id="rId15915" Type="http://schemas.openxmlformats.org/officeDocument/2006/relationships/hyperlink" Target="https://www.daloopa.com/src/78907260" TargetMode="External"/><Relationship Id="rId793" Type="http://schemas.openxmlformats.org/officeDocument/2006/relationships/hyperlink" Target="https://www.daloopa.com/src/46661840" TargetMode="External"/><Relationship Id="rId2474" Type="http://schemas.openxmlformats.org/officeDocument/2006/relationships/hyperlink" Target="https://www.daloopa.com/src/768437" TargetMode="External"/><Relationship Id="rId3525" Type="http://schemas.openxmlformats.org/officeDocument/2006/relationships/hyperlink" Target="https://www.daloopa.com/src/58838173" TargetMode="External"/><Relationship Id="rId4923" Type="http://schemas.openxmlformats.org/officeDocument/2006/relationships/hyperlink" Target="https://www.daloopa.com/src/815406" TargetMode="External"/><Relationship Id="rId9087" Type="http://schemas.openxmlformats.org/officeDocument/2006/relationships/hyperlink" Target="https://marketplace.daloopa.com/text-fundamental?id=754259&amp;value=535&amp;id=754188&amp;value=-30&amp;id=774099&amp;value=-586&amp;id=753811&amp;value=-1330&amp;id=38162531&amp;value=-1410&amp;id=790260&amp;value=699&amp;id=753521&amp;value=92&amp;id=753377&amp;value=-845&amp;id=753086&amp;value=-1139&amp;id=38162317&amp;value=-1193&amp;id=752930&amp;value=721&amp;id=752751&amp;value=-27&amp;id=752563&amp;value=-1537&amp;id=752422&amp;value=-1343&amp;id=38162174&amp;value=-2187&amp;id=752080&amp;value=769&amp;id=751668&amp;value=-57&amp;id=751384&amp;value=-1095&amp;id=750767&amp;value=-1043&amp;id=38161968&amp;value=-1426&amp;id=750513&amp;value=947&amp;id=750416&amp;value=-682&amp;id=750210&amp;value=-1593&amp;id=749861&amp;value=-2255&amp;id=38161821&amp;value=-3583&amp;id=749643&amp;value=2220&amp;id=749351&amp;value=-1090&amp;id=749077&amp;value=-1094&amp;id=748816&amp;value=-1350&amp;id=38161717&amp;value=-1314&amp;id=748595&amp;value=719&amp;id=748363&amp;value=-2100&amp;id=1340362&amp;value=-381&amp;id=2623424&amp;value=-1516&amp;id=38161524&amp;value=-3278&amp;id=4744470&amp;value=1392&amp;id=7981983&amp;value=-672&amp;id=10333647&amp;value=-3899&amp;id=14719099&amp;value=329&amp;id=14719111&amp;value=-2849&amp;id=20995927&amp;value=-304&amp;id=32452183&amp;value=-209&amp;id=38383837&amp;value=-7059&amp;id=46661040&amp;value=-1915&amp;id=46664740&amp;value=-9487&amp;id=53638001&amp;value=-2614&amp;id=58837784&amp;value=-3890&amp;id=63129127&amp;value=732&amp;id=67046842&amp;value=3180&amp;id=67051979&amp;value=-2592&amp;" TargetMode="External"/><Relationship Id="rId12068" Type="http://schemas.openxmlformats.org/officeDocument/2006/relationships/hyperlink" Target="https://www.daloopa.com/src/19675664" TargetMode="External"/><Relationship Id="rId13119" Type="http://schemas.openxmlformats.org/officeDocument/2006/relationships/hyperlink" Target="https://www.daloopa.com/document/23465099" TargetMode="External"/><Relationship Id="rId14517" Type="http://schemas.openxmlformats.org/officeDocument/2006/relationships/hyperlink" Target="https://www.daloopa.com/src/38402710" TargetMode="External"/><Relationship Id="rId446" Type="http://schemas.openxmlformats.org/officeDocument/2006/relationships/hyperlink" Target="https://www.daloopa.com/src/763132" TargetMode="External"/><Relationship Id="rId1076" Type="http://schemas.openxmlformats.org/officeDocument/2006/relationships/hyperlink" Target="https://www.daloopa.com/src/18436029" TargetMode="External"/><Relationship Id="rId2127" Type="http://schemas.openxmlformats.org/officeDocument/2006/relationships/hyperlink" Target="https://www.daloopa.com/src/66096737" TargetMode="External"/><Relationship Id="rId16689" Type="http://schemas.openxmlformats.org/officeDocument/2006/relationships/hyperlink" Target="https://www.daloopa.com/src/87514933" TargetMode="External"/><Relationship Id="rId4299" Type="http://schemas.openxmlformats.org/officeDocument/2006/relationships/hyperlink" Target="https://www.daloopa.com/src/2623610" TargetMode="External"/><Relationship Id="rId5697" Type="http://schemas.openxmlformats.org/officeDocument/2006/relationships/hyperlink" Target="https://www.daloopa.com/src/1033771" TargetMode="External"/><Relationship Id="rId6748" Type="http://schemas.openxmlformats.org/officeDocument/2006/relationships/hyperlink" Target="https://www.daloopa.com/src/67045716" TargetMode="External"/><Relationship Id="rId8170" Type="http://schemas.openxmlformats.org/officeDocument/2006/relationships/hyperlink" Target="https://www.daloopa.com/src/800250" TargetMode="External"/><Relationship Id="rId13600" Type="http://schemas.openxmlformats.org/officeDocument/2006/relationships/hyperlink" Target="https://www.daloopa.com/document/23465099" TargetMode="External"/><Relationship Id="rId19162" Type="http://schemas.openxmlformats.org/officeDocument/2006/relationships/hyperlink" Target="https://www.daloopa.com/src/136727109" TargetMode="External"/><Relationship Id="rId9221" Type="http://schemas.openxmlformats.org/officeDocument/2006/relationships/hyperlink" Target="https://www.daloopa.com/src/7981985" TargetMode="External"/><Relationship Id="rId11151" Type="http://schemas.openxmlformats.org/officeDocument/2006/relationships/hyperlink" Target="https://www.daloopa.com/src/815042" TargetMode="External"/><Relationship Id="rId12202" Type="http://schemas.openxmlformats.org/officeDocument/2006/relationships/hyperlink" Target="https://www.daloopa.com/src/19675716" TargetMode="External"/><Relationship Id="rId15772" Type="http://schemas.openxmlformats.org/officeDocument/2006/relationships/hyperlink" Target="https://www.daloopa.com/src/78898171" TargetMode="External"/><Relationship Id="rId16823" Type="http://schemas.openxmlformats.org/officeDocument/2006/relationships/hyperlink" Target="https://www.daloopa.com/src/95055272" TargetMode="External"/><Relationship Id="rId1210" Type="http://schemas.openxmlformats.org/officeDocument/2006/relationships/hyperlink" Target="https://www.daloopa.com/src/67053318" TargetMode="External"/><Relationship Id="rId4780" Type="http://schemas.openxmlformats.org/officeDocument/2006/relationships/hyperlink" Target="https://www.daloopa.com/src/815504" TargetMode="External"/><Relationship Id="rId5831" Type="http://schemas.openxmlformats.org/officeDocument/2006/relationships/hyperlink" Target="https://www.daloopa.com/src/801148" TargetMode="External"/><Relationship Id="rId14374" Type="http://schemas.openxmlformats.org/officeDocument/2006/relationships/hyperlink" Target="https://www.daloopa.com/src/19628307" TargetMode="External"/><Relationship Id="rId15425" Type="http://schemas.openxmlformats.org/officeDocument/2006/relationships/hyperlink" Target="https://www.daloopa.com/src/72221415" TargetMode="External"/><Relationship Id="rId3382" Type="http://schemas.openxmlformats.org/officeDocument/2006/relationships/hyperlink" Target="https://www.daloopa.com/src/764679" TargetMode="External"/><Relationship Id="rId4433" Type="http://schemas.openxmlformats.org/officeDocument/2006/relationships/hyperlink" Target="https://www.daloopa.com/src/810875" TargetMode="External"/><Relationship Id="rId14027" Type="http://schemas.openxmlformats.org/officeDocument/2006/relationships/hyperlink" Target="https://www.daloopa.com/src/19607649" TargetMode="External"/><Relationship Id="rId17597" Type="http://schemas.openxmlformats.org/officeDocument/2006/relationships/hyperlink" Target="https://www.daloopa.com/src/107874789" TargetMode="External"/><Relationship Id="rId18995" Type="http://schemas.openxmlformats.org/officeDocument/2006/relationships/hyperlink" Target="https://www.daloopa.com/src/136726947" TargetMode="External"/><Relationship Id="rId3035" Type="http://schemas.openxmlformats.org/officeDocument/2006/relationships/hyperlink" Target="https://www.daloopa.com/src/767966" TargetMode="External"/><Relationship Id="rId7656" Type="http://schemas.openxmlformats.org/officeDocument/2006/relationships/hyperlink" Target="https://www.daloopa.com/src/799841" TargetMode="External"/><Relationship Id="rId8707" Type="http://schemas.openxmlformats.org/officeDocument/2006/relationships/hyperlink" Target="https://www.daloopa.com/src/38456068" TargetMode="External"/><Relationship Id="rId10984" Type="http://schemas.openxmlformats.org/officeDocument/2006/relationships/hyperlink" Target="https://www.daloopa.com/src/752792" TargetMode="External"/><Relationship Id="rId16199" Type="http://schemas.openxmlformats.org/officeDocument/2006/relationships/hyperlink" Target="https://www.daloopa.com/src/82320086" TargetMode="External"/><Relationship Id="rId18648" Type="http://schemas.openxmlformats.org/officeDocument/2006/relationships/hyperlink" Target="https://www.daloopa.com/src/125247579" TargetMode="External"/><Relationship Id="rId6258" Type="http://schemas.openxmlformats.org/officeDocument/2006/relationships/hyperlink" Target="https://www.daloopa.com/src/800949" TargetMode="External"/><Relationship Id="rId7309" Type="http://schemas.openxmlformats.org/officeDocument/2006/relationships/hyperlink" Target="https://www.daloopa.com/src/38461550" TargetMode="External"/><Relationship Id="rId10637" Type="http://schemas.openxmlformats.org/officeDocument/2006/relationships/hyperlink" Target="https://www.daloopa.com/src/38434657" TargetMode="External"/><Relationship Id="rId13110" Type="http://schemas.openxmlformats.org/officeDocument/2006/relationships/hyperlink" Target="https://www.daloopa.com/src/38442072" TargetMode="External"/><Relationship Id="rId16680" Type="http://schemas.openxmlformats.org/officeDocument/2006/relationships/hyperlink" Target="https://www.daloopa.com/src/87514601" TargetMode="External"/><Relationship Id="rId17731" Type="http://schemas.openxmlformats.org/officeDocument/2006/relationships/hyperlink" Target="https://www.daloopa.com/src/107923306" TargetMode="External"/><Relationship Id="rId2868" Type="http://schemas.openxmlformats.org/officeDocument/2006/relationships/hyperlink" Target="https://www.daloopa.com/src/767595" TargetMode="External"/><Relationship Id="rId3919" Type="http://schemas.openxmlformats.org/officeDocument/2006/relationships/hyperlink" Target="https://www.daloopa.com/src/810740" TargetMode="External"/><Relationship Id="rId15282" Type="http://schemas.openxmlformats.org/officeDocument/2006/relationships/hyperlink" Target="https://www.daloopa.com/src/38432144" TargetMode="External"/><Relationship Id="rId16333" Type="http://schemas.openxmlformats.org/officeDocument/2006/relationships/hyperlink" Target="https://www.daloopa.com/src/82363992" TargetMode="External"/><Relationship Id="rId4290" Type="http://schemas.openxmlformats.org/officeDocument/2006/relationships/hyperlink" Target="https://www.daloopa.com/src/763384" TargetMode="External"/><Relationship Id="rId5341" Type="http://schemas.openxmlformats.org/officeDocument/2006/relationships/hyperlink" Target="https://marketplace.daloopa.com/text-fundamental?id=815652&amp;value=-87&amp;id=815638&amp;value=-101&amp;id=815624&amp;value=132&amp;id=815610&amp;value=274&amp;id=815596&amp;value=299&amp;id=815582&amp;value=181&amp;id=815568&amp;value=-216&amp;id=815556&amp;value=-241&amp;id=815541&amp;value=-405&amp;id=815527&amp;value=-188&amp;id=815514&amp;value=328&amp;id=815502&amp;value=596&amp;id=815489&amp;value=1166&amp;id=815468&amp;value=1931&amp;id=815461&amp;value=2105&amp;id=815446&amp;value=2371&amp;id=815431&amp;value=2583&amp;id=815416&amp;value=1922&amp;id=815401&amp;value=1926&amp;id=815386&amp;value=3033&amp;id=815371&amp;value=3938&amp;id=815356&amp;value=6275&amp;id=815341&amp;value=8902&amp;id=815326&amp;value=10073&amp;id=815311&amp;value=12005&amp;id=815296&amp;value=12096&amp;id=1340503&amp;value=11347&amp;id=2623999&amp;value=11588&amp;id=4744783&amp;value=10563&amp;id=7982522&amp;value=13180&amp;id=10335430&amp;value=17377&amp;id=14719068&amp;value=21331&amp;id=20995586&amp;value=26903&amp;id=32451664&amp;value=29438&amp;id=38385316&amp;value=26263&amp;id=46662288&amp;value=33364&amp;id=53638786&amp;value=21413&amp;id=58838419&amp;value=11607&amp;id=63130721&amp;value=11323&amp;id=67049292&amp;value=-2722&amp;" TargetMode="External"/><Relationship Id="rId9962" Type="http://schemas.openxmlformats.org/officeDocument/2006/relationships/hyperlink" Target="https://www.daloopa.com/src/753542" TargetMode="External"/><Relationship Id="rId11892" Type="http://schemas.openxmlformats.org/officeDocument/2006/relationships/hyperlink" Target="https://www.daloopa.com/src/38458613" TargetMode="External"/><Relationship Id="rId19556" Type="http://schemas.openxmlformats.org/officeDocument/2006/relationships/hyperlink" Target="https://www.daloopa.com/src/145409589" TargetMode="External"/><Relationship Id="rId1951" Type="http://schemas.openxmlformats.org/officeDocument/2006/relationships/hyperlink" Target="https://www.daloopa.com/src/38171542" TargetMode="External"/><Relationship Id="rId8564" Type="http://schemas.openxmlformats.org/officeDocument/2006/relationships/hyperlink" Target="https://www.daloopa.com/src/14718890" TargetMode="External"/><Relationship Id="rId9615" Type="http://schemas.openxmlformats.org/officeDocument/2006/relationships/hyperlink" Target="https://www.daloopa.com/src/53638030" TargetMode="External"/><Relationship Id="rId10494" Type="http://schemas.openxmlformats.org/officeDocument/2006/relationships/hyperlink" Target="https://www.daloopa.com/src/38432781" TargetMode="External"/><Relationship Id="rId11545" Type="http://schemas.openxmlformats.org/officeDocument/2006/relationships/hyperlink" Target="https://www.daloopa.com/src/815058" TargetMode="External"/><Relationship Id="rId12943" Type="http://schemas.openxmlformats.org/officeDocument/2006/relationships/hyperlink" Target="https://www.daloopa.com/src/38441447" TargetMode="External"/><Relationship Id="rId18158" Type="http://schemas.openxmlformats.org/officeDocument/2006/relationships/hyperlink" Target="https://www.daloopa.com/src/114163018" TargetMode="External"/><Relationship Id="rId19209" Type="http://schemas.openxmlformats.org/officeDocument/2006/relationships/hyperlink" Target="https://www.daloopa.com/src/136843120" TargetMode="External"/><Relationship Id="rId1604" Type="http://schemas.openxmlformats.org/officeDocument/2006/relationships/hyperlink" Target="https://www.daloopa.com/src/764754" TargetMode="External"/><Relationship Id="rId7166" Type="http://schemas.openxmlformats.org/officeDocument/2006/relationships/hyperlink" Target="https://www.daloopa.com/src/1096458" TargetMode="External"/><Relationship Id="rId8217" Type="http://schemas.openxmlformats.org/officeDocument/2006/relationships/hyperlink" Target="https://www.daloopa.com/src/800360" TargetMode="External"/><Relationship Id="rId10147" Type="http://schemas.openxmlformats.org/officeDocument/2006/relationships/hyperlink" Target="https://www.daloopa.com/src/38383894" TargetMode="External"/><Relationship Id="rId14768" Type="http://schemas.openxmlformats.org/officeDocument/2006/relationships/hyperlink" Target="https://www.daloopa.com/src/38422618" TargetMode="External"/><Relationship Id="rId15819" Type="http://schemas.openxmlformats.org/officeDocument/2006/relationships/hyperlink" Target="https://www.daloopa.com/src/78961625" TargetMode="External"/><Relationship Id="rId16190" Type="http://schemas.openxmlformats.org/officeDocument/2006/relationships/hyperlink" Target="https://www.daloopa.com/src/82319783" TargetMode="External"/><Relationship Id="rId697" Type="http://schemas.openxmlformats.org/officeDocument/2006/relationships/hyperlink" Target="https://www.daloopa.com/src/53638502" TargetMode="External"/><Relationship Id="rId2378" Type="http://schemas.openxmlformats.org/officeDocument/2006/relationships/hyperlink" Target="https://marketplace.daloopa.com/text-fundamental?id=766632&amp;value=0.49&amp;id=766454&amp;value=0.81&amp;id=766035&amp;value=0.78&amp;id=765895&amp;value=0.69&amp;id=20177012&amp;value=0.7&amp;id=765737&amp;value=0.64&amp;id=765510&amp;value=0.58&amp;id=764774&amp;value=0.55&amp;id=764039&amp;value=0.47&amp;id=20177006&amp;value=0.55&amp;id=763905&amp;value=0.43&amp;id=764785&amp;value=0.42&amp;id=763264&amp;value=0.42&amp;id=763025&amp;value=0.45&amp;id=20177004&amp;value=0.43&amp;id=762716&amp;value=0.49&amp;id=762541&amp;value=0.49&amp;id=762413&amp;value=0.46&amp;id=762155&amp;value=0.45&amp;id=20177000&amp;value=0.47&amp;id=761928&amp;value=0.41&amp;id=761352&amp;value=0.37&amp;id=1340416&amp;value=0.35&amp;id=2623547&amp;value=0.34&amp;id=20176995&amp;value=0.37&amp;id=4744538&amp;value=0.33&amp;id=7982176&amp;value=0.29&amp;id=10334250&amp;value=0.29&amp;id=14718959&amp;value=0.28&amp;id=14718963&amp;value=0.3&amp;id=20996012&amp;value=0.32&amp;id=32451238&amp;value=0.37&amp;id=38384557&amp;value=0.39&amp;id=46661627&amp;value=0.4&amp;id=46664846&amp;value=0.37&amp;id=53638341&amp;value=0.37&amp;id=58838038&amp;value=0.33&amp;id=63130232&amp;value=0.27&amp;id=67048537&amp;value=0.2&amp;id=67053349&amp;value=0.29&amp;" TargetMode="External"/><Relationship Id="rId3429" Type="http://schemas.openxmlformats.org/officeDocument/2006/relationships/hyperlink" Target="https://www.daloopa.com/src/46661972" TargetMode="External"/><Relationship Id="rId3776" Type="http://schemas.openxmlformats.org/officeDocument/2006/relationships/hyperlink" Target="https://www.daloopa.com/src/764832" TargetMode="External"/><Relationship Id="rId4827" Type="http://schemas.openxmlformats.org/officeDocument/2006/relationships/hyperlink" Target="https://www.daloopa.com/src/815571" TargetMode="External"/><Relationship Id="rId17241" Type="http://schemas.openxmlformats.org/officeDocument/2006/relationships/hyperlink" Target="https://www.daloopa.com/src/102520517" TargetMode="External"/><Relationship Id="rId6999" Type="http://schemas.openxmlformats.org/officeDocument/2006/relationships/hyperlink" Target="https://www.daloopa.com/src/65388657" TargetMode="External"/><Relationship Id="rId7300" Type="http://schemas.openxmlformats.org/officeDocument/2006/relationships/hyperlink" Target="https://www.daloopa.com/src/66602850" TargetMode="External"/><Relationship Id="rId13851" Type="http://schemas.openxmlformats.org/officeDocument/2006/relationships/hyperlink" Target="https://www.daloopa.com/src/65315375" TargetMode="External"/><Relationship Id="rId14902" Type="http://schemas.openxmlformats.org/officeDocument/2006/relationships/hyperlink" Target="https://www.daloopa.com/src/38974870" TargetMode="External"/><Relationship Id="rId3910" Type="http://schemas.openxmlformats.org/officeDocument/2006/relationships/hyperlink" Target="https://www.daloopa.com/src/767918" TargetMode="External"/><Relationship Id="rId9472" Type="http://schemas.openxmlformats.org/officeDocument/2006/relationships/hyperlink" Target="https://www.daloopa.com/src/46664750" TargetMode="External"/><Relationship Id="rId12453" Type="http://schemas.openxmlformats.org/officeDocument/2006/relationships/hyperlink" Target="https://www.daloopa.com/src/19676319" TargetMode="External"/><Relationship Id="rId13504" Type="http://schemas.openxmlformats.org/officeDocument/2006/relationships/hyperlink" Target="https://www.daloopa.com/src/67090444" TargetMode="External"/><Relationship Id="rId19066" Type="http://schemas.openxmlformats.org/officeDocument/2006/relationships/hyperlink" Target="https://www.daloopa.com/src/136727132" TargetMode="External"/><Relationship Id="rId831" Type="http://schemas.openxmlformats.org/officeDocument/2006/relationships/hyperlink" Target="https://www.daloopa.com/src/53638507" TargetMode="External"/><Relationship Id="rId1461" Type="http://schemas.openxmlformats.org/officeDocument/2006/relationships/hyperlink" Target="https://www.daloopa.com/src/765488" TargetMode="External"/><Relationship Id="rId2512" Type="http://schemas.openxmlformats.org/officeDocument/2006/relationships/hyperlink" Target="https://www.daloopa.com/src/767832" TargetMode="External"/><Relationship Id="rId8074" Type="http://schemas.openxmlformats.org/officeDocument/2006/relationships/hyperlink" Target="https://www.daloopa.com/src/72471235" TargetMode="External"/><Relationship Id="rId9125" Type="http://schemas.openxmlformats.org/officeDocument/2006/relationships/hyperlink" Target="https://www.daloopa.com/src/53638001" TargetMode="External"/><Relationship Id="rId11055" Type="http://schemas.openxmlformats.org/officeDocument/2006/relationships/hyperlink" Target="https://www.daloopa.com/src/750596" TargetMode="External"/><Relationship Id="rId12106" Type="http://schemas.openxmlformats.org/officeDocument/2006/relationships/hyperlink" Target="https://www.daloopa.com/src/19675381" TargetMode="External"/><Relationship Id="rId15676" Type="http://schemas.openxmlformats.org/officeDocument/2006/relationships/hyperlink" Target="https://www.daloopa.com/src/72287128" TargetMode="External"/><Relationship Id="rId1114" Type="http://schemas.openxmlformats.org/officeDocument/2006/relationships/hyperlink" Target="https://www.daloopa.com/src/18437437" TargetMode="External"/><Relationship Id="rId4684" Type="http://schemas.openxmlformats.org/officeDocument/2006/relationships/hyperlink" Target="https://www.daloopa.com/src/765596" TargetMode="External"/><Relationship Id="rId5735" Type="http://schemas.openxmlformats.org/officeDocument/2006/relationships/hyperlink" Target="https://www.daloopa.com/src/19658251" TargetMode="External"/><Relationship Id="rId14278" Type="http://schemas.openxmlformats.org/officeDocument/2006/relationships/hyperlink" Target="https://www.daloopa.com/document/23463551" TargetMode="External"/><Relationship Id="rId15329" Type="http://schemas.openxmlformats.org/officeDocument/2006/relationships/hyperlink" Target="https://www.daloopa.com/src/38433051" TargetMode="External"/><Relationship Id="rId16727" Type="http://schemas.openxmlformats.org/officeDocument/2006/relationships/hyperlink" Target="https://www.daloopa.com/src/87502585" TargetMode="External"/><Relationship Id="rId19200" Type="http://schemas.openxmlformats.org/officeDocument/2006/relationships/hyperlink" Target="https://www.daloopa.com/src/136853123" TargetMode="External"/><Relationship Id="rId3286" Type="http://schemas.openxmlformats.org/officeDocument/2006/relationships/hyperlink" Target="https://www.daloopa.com/src/767212" TargetMode="External"/><Relationship Id="rId4337" Type="http://schemas.openxmlformats.org/officeDocument/2006/relationships/hyperlink" Target="https://www.daloopa.com/src/762182" TargetMode="External"/><Relationship Id="rId18899" Type="http://schemas.openxmlformats.org/officeDocument/2006/relationships/hyperlink" Target="https://www.daloopa.com/src/125350647" TargetMode="External"/><Relationship Id="rId8958" Type="http://schemas.openxmlformats.org/officeDocument/2006/relationships/hyperlink" Target="https://www.daloopa.com/src/752747" TargetMode="External"/><Relationship Id="rId10888" Type="http://schemas.openxmlformats.org/officeDocument/2006/relationships/hyperlink" Target="https://www.daloopa.com/src/32451136" TargetMode="External"/><Relationship Id="rId11939" Type="http://schemas.openxmlformats.org/officeDocument/2006/relationships/hyperlink" Target="https://www.daloopa.com/src/19676370" TargetMode="External"/><Relationship Id="rId15810" Type="http://schemas.openxmlformats.org/officeDocument/2006/relationships/hyperlink" Target="https://www.daloopa.com/src/78903711" TargetMode="External"/><Relationship Id="rId13361" Type="http://schemas.openxmlformats.org/officeDocument/2006/relationships/hyperlink" Target="https://www.daloopa.com/src/38276571" TargetMode="External"/><Relationship Id="rId14412" Type="http://schemas.openxmlformats.org/officeDocument/2006/relationships/hyperlink" Target="https://www.daloopa.com/src/19626362" TargetMode="External"/><Relationship Id="rId17982" Type="http://schemas.openxmlformats.org/officeDocument/2006/relationships/hyperlink" Target="https://www.daloopa.com/src/114162632" TargetMode="External"/><Relationship Id="rId3420" Type="http://schemas.openxmlformats.org/officeDocument/2006/relationships/hyperlink" Target="https://www.daloopa.com/src/1340472" TargetMode="External"/><Relationship Id="rId6990" Type="http://schemas.openxmlformats.org/officeDocument/2006/relationships/hyperlink" Target="https://www.daloopa.com/src/46662379" TargetMode="External"/><Relationship Id="rId13014" Type="http://schemas.openxmlformats.org/officeDocument/2006/relationships/hyperlink" Target="https://www.daloopa.com/document/132518" TargetMode="External"/><Relationship Id="rId16584" Type="http://schemas.openxmlformats.org/officeDocument/2006/relationships/hyperlink" Target="https://www.daloopa.com/src/87385983" TargetMode="External"/><Relationship Id="rId17635" Type="http://schemas.openxmlformats.org/officeDocument/2006/relationships/hyperlink" Target="https://www.daloopa.com/src/107877941" TargetMode="External"/><Relationship Id="rId341" Type="http://schemas.openxmlformats.org/officeDocument/2006/relationships/hyperlink" Target="https://www.daloopa.com/src/803172" TargetMode="External"/><Relationship Id="rId2022" Type="http://schemas.openxmlformats.org/officeDocument/2006/relationships/hyperlink" Target="https://www.daloopa.com/src/795156" TargetMode="External"/><Relationship Id="rId5592" Type="http://schemas.openxmlformats.org/officeDocument/2006/relationships/hyperlink" Target="https://www.daloopa.com/document/23465099" TargetMode="External"/><Relationship Id="rId6643" Type="http://schemas.openxmlformats.org/officeDocument/2006/relationships/hyperlink" Target="https://www.daloopa.com/src/46660898" TargetMode="External"/><Relationship Id="rId15186" Type="http://schemas.openxmlformats.org/officeDocument/2006/relationships/hyperlink" Target="https://www.daloopa.com/src/53700592" TargetMode="External"/><Relationship Id="rId16237" Type="http://schemas.openxmlformats.org/officeDocument/2006/relationships/hyperlink" Target="https://www.daloopa.com/src/82450865" TargetMode="External"/><Relationship Id="rId4194" Type="http://schemas.openxmlformats.org/officeDocument/2006/relationships/hyperlink" Target="https://www.daloopa.com/src/767030" TargetMode="External"/><Relationship Id="rId5245" Type="http://schemas.openxmlformats.org/officeDocument/2006/relationships/hyperlink" Target="https://www.daloopa.com/src/815566" TargetMode="External"/><Relationship Id="rId9866" Type="http://schemas.openxmlformats.org/officeDocument/2006/relationships/hyperlink" Target="https://www.daloopa.com/src/752434" TargetMode="External"/><Relationship Id="rId8468" Type="http://schemas.openxmlformats.org/officeDocument/2006/relationships/hyperlink" Target="https://www.daloopa.com/src/800465" TargetMode="External"/><Relationship Id="rId9519" Type="http://schemas.openxmlformats.org/officeDocument/2006/relationships/hyperlink" Target="https://www.daloopa.com/src/38164118" TargetMode="External"/><Relationship Id="rId10398" Type="http://schemas.openxmlformats.org/officeDocument/2006/relationships/hyperlink" Target="https://www.daloopa.com/src/38429806" TargetMode="External"/><Relationship Id="rId11796" Type="http://schemas.openxmlformats.org/officeDocument/2006/relationships/hyperlink" Target="https://www.daloopa.com/src/1020267" TargetMode="External"/><Relationship Id="rId12847" Type="http://schemas.openxmlformats.org/officeDocument/2006/relationships/hyperlink" Target="https://www.daloopa.com/src/46751632" TargetMode="External"/><Relationship Id="rId1508" Type="http://schemas.openxmlformats.org/officeDocument/2006/relationships/hyperlink" Target="https://www.daloopa.com/src/763889" TargetMode="External"/><Relationship Id="rId1855" Type="http://schemas.openxmlformats.org/officeDocument/2006/relationships/hyperlink" Target="https://marketplace.daloopa.com/text-fundamental?id=795333&amp;value=-100&amp;id=795343&amp;value=-62&amp;id=795283&amp;value=-18&amp;id=795273&amp;value=-59&amp;id=38171655&amp;value=-239&amp;id=795263&amp;value=-26&amp;id=795253&amp;value=-12&amp;id=795243&amp;value=-90&amp;id=795233&amp;value=-162&amp;id=38171609&amp;value=-289&amp;id=795211&amp;value=-234&amp;id=795201&amp;value=-102&amp;id=795185&amp;value=-159&amp;id=795169&amp;value=-170&amp;id=38171544&amp;value=-665&amp;id=795153&amp;value=-15&amp;id=795144&amp;value=-106&amp;id=795135&amp;value=-84&amp;id=795093&amp;value=-89&amp;id=38171483&amp;value=-294&amp;id=795073&amp;value=-52&amp;id=795059&amp;value=38&amp;id=795029&amp;value=-31&amp;id=794986&amp;value=-255&amp;id=38171403&amp;value=-300&amp;id=794974&amp;value=-11&amp;id=794955&amp;value=-378&amp;id=794936&amp;value=-334&amp;id=794929&amp;value=-436&amp;id=38171353&amp;value=-1160&amp;id=795047&amp;value=-19&amp;id=794879&amp;value=-195&amp;id=1340410&amp;value=-525&amp;id=2623512&amp;value=174&amp;id=38171303&amp;value=-565&amp;id=4744525&amp;value=-606&amp;id=7982415&amp;value=378&amp;id=10335165&amp;value=615&amp;id=14719023&amp;value=892&amp;id=14719030&amp;value=1279&amp;id=20996137&amp;value=1403&amp;id=32451444&amp;value=932&amp;id=38384892&amp;value=-537&amp;id=46662047&amp;value=11474&amp;id=46664906&amp;value=13272&amp;id=53638567&amp;value=-8934&amp;id=58838299&amp;value=-5970&amp;id=63130300&amp;value=419&amp;id=67047833&amp;value=-3699&amp;id=67052100&amp;value=-18184&amp;" TargetMode="External"/><Relationship Id="rId2906" Type="http://schemas.openxmlformats.org/officeDocument/2006/relationships/hyperlink" Target="https://www.daloopa.com/src/766749" TargetMode="External"/><Relationship Id="rId11449" Type="http://schemas.openxmlformats.org/officeDocument/2006/relationships/hyperlink" Target="https://www.daloopa.com/src/53638745" TargetMode="External"/><Relationship Id="rId15320" Type="http://schemas.openxmlformats.org/officeDocument/2006/relationships/hyperlink" Target="https://www.daloopa.com/src/38434103" TargetMode="External"/><Relationship Id="rId18890" Type="http://schemas.openxmlformats.org/officeDocument/2006/relationships/hyperlink" Target="https://www.daloopa.com/src/125349492" TargetMode="External"/><Relationship Id="rId19941" Type="http://schemas.openxmlformats.org/officeDocument/2006/relationships/hyperlink" Target="https://www.daloopa.com/src/155400413" TargetMode="External"/><Relationship Id="rId11930" Type="http://schemas.openxmlformats.org/officeDocument/2006/relationships/hyperlink" Target="https://www.daloopa.com/src/19677900" TargetMode="External"/><Relationship Id="rId17492" Type="http://schemas.openxmlformats.org/officeDocument/2006/relationships/hyperlink" Target="https://www.daloopa.com/src/107863647" TargetMode="External"/><Relationship Id="rId18543" Type="http://schemas.openxmlformats.org/officeDocument/2006/relationships/hyperlink" Target="https://www.daloopa.com/src/114162468" TargetMode="External"/><Relationship Id="rId7551" Type="http://schemas.openxmlformats.org/officeDocument/2006/relationships/hyperlink" Target="https://www.daloopa.com/src/748742" TargetMode="External"/><Relationship Id="rId8602" Type="http://schemas.openxmlformats.org/officeDocument/2006/relationships/hyperlink" Target="https://www.daloopa.com/src/765677" TargetMode="External"/><Relationship Id="rId10532" Type="http://schemas.openxmlformats.org/officeDocument/2006/relationships/hyperlink" Target="https://www.daloopa.com/src/38431858" TargetMode="External"/><Relationship Id="rId16094" Type="http://schemas.openxmlformats.org/officeDocument/2006/relationships/hyperlink" Target="https://www.daloopa.com/src/82322875" TargetMode="External"/><Relationship Id="rId17145" Type="http://schemas.openxmlformats.org/officeDocument/2006/relationships/hyperlink" Target="https://www.daloopa.com/src/102530706" TargetMode="External"/><Relationship Id="rId6153" Type="http://schemas.openxmlformats.org/officeDocument/2006/relationships/hyperlink" Target="https://www.daloopa.com/src/800966" TargetMode="External"/><Relationship Id="rId7204" Type="http://schemas.openxmlformats.org/officeDocument/2006/relationships/hyperlink" Target="https://www.daloopa.com/src/65388685" TargetMode="External"/><Relationship Id="rId13755" Type="http://schemas.openxmlformats.org/officeDocument/2006/relationships/hyperlink" Target="https://www.daloopa.com/src/65313859" TargetMode="External"/><Relationship Id="rId2763" Type="http://schemas.openxmlformats.org/officeDocument/2006/relationships/hyperlink" Target="https://marketplace.daloopa.com/text-fundamental?id=768399&amp;value=6128&amp;id=768250&amp;value=6478&amp;id=768107&amp;value=6732&amp;id=767946&amp;value=10648&amp;id=45569640&amp;value=29986&amp;id=767707&amp;value=7829&amp;id=767590&amp;value=8366&amp;id=767231&amp;value=8793&amp;id=767121&amp;value=13529&amp;id=45569641&amp;value=38517&amp;id=766739&amp;value=10250&amp;id=810512&amp;value=10987&amp;id=766237&amp;value=11840&amp;id=765975&amp;value=17325&amp;id=45569642&amp;value=50402&amp;id=765831&amp;value=13511&amp;id=765613&amp;value=14459&amp;id=765315&amp;value=15327&amp;id=764563&amp;value=21590&amp;id=45569643&amp;value=64887&amp;" TargetMode="External"/><Relationship Id="rId3814" Type="http://schemas.openxmlformats.org/officeDocument/2006/relationships/hyperlink" Target="https://www.daloopa.com/src/768203" TargetMode="External"/><Relationship Id="rId9376" Type="http://schemas.openxmlformats.org/officeDocument/2006/relationships/hyperlink" Target="https://www.daloopa.com/src/790266" TargetMode="External"/><Relationship Id="rId12357" Type="http://schemas.openxmlformats.org/officeDocument/2006/relationships/hyperlink" Target="https://www.daloopa.com/src/19676234" TargetMode="External"/><Relationship Id="rId13408" Type="http://schemas.openxmlformats.org/officeDocument/2006/relationships/hyperlink" Target="https://www.daloopa.com/document/23465099" TargetMode="External"/><Relationship Id="rId14806" Type="http://schemas.openxmlformats.org/officeDocument/2006/relationships/hyperlink" Target="https://www.daloopa.com/src/38430566" TargetMode="External"/><Relationship Id="rId735" Type="http://schemas.openxmlformats.org/officeDocument/2006/relationships/hyperlink" Target="https://www.daloopa.com/src/45569586" TargetMode="External"/><Relationship Id="rId1365" Type="http://schemas.openxmlformats.org/officeDocument/2006/relationships/hyperlink" Target="https://www.daloopa.com/src/38384348" TargetMode="External"/><Relationship Id="rId2416" Type="http://schemas.openxmlformats.org/officeDocument/2006/relationships/hyperlink" Target="https://www.daloopa.com/src/20176995" TargetMode="External"/><Relationship Id="rId9029" Type="http://schemas.openxmlformats.org/officeDocument/2006/relationships/hyperlink" Target="https://www.daloopa.com/src/752749" TargetMode="External"/><Relationship Id="rId16978" Type="http://schemas.openxmlformats.org/officeDocument/2006/relationships/hyperlink" Target="https://www.daloopa.com/src/95428550" TargetMode="External"/><Relationship Id="rId1018" Type="http://schemas.openxmlformats.org/officeDocument/2006/relationships/hyperlink" Target="https://www.daloopa.com/src/18436953" TargetMode="External"/><Relationship Id="rId4588" Type="http://schemas.openxmlformats.org/officeDocument/2006/relationships/hyperlink" Target="https://www.daloopa.com/src/774073" TargetMode="External"/><Relationship Id="rId5639" Type="http://schemas.openxmlformats.org/officeDocument/2006/relationships/hyperlink" Target="https://www.daloopa.com/src/67087989" TargetMode="External"/><Relationship Id="rId5986" Type="http://schemas.openxmlformats.org/officeDocument/2006/relationships/hyperlink" Target="https://www.daloopa.com/src/801170" TargetMode="External"/><Relationship Id="rId18053" Type="http://schemas.openxmlformats.org/officeDocument/2006/relationships/hyperlink" Target="https://www.daloopa.com/src/114278543" TargetMode="External"/><Relationship Id="rId19451" Type="http://schemas.openxmlformats.org/officeDocument/2006/relationships/hyperlink" Target="https://www.daloopa.com/src/145264344" TargetMode="External"/><Relationship Id="rId71" Type="http://schemas.openxmlformats.org/officeDocument/2006/relationships/hyperlink" Target="https://www.daloopa.com/document/17276520" TargetMode="External"/><Relationship Id="rId7061" Type="http://schemas.openxmlformats.org/officeDocument/2006/relationships/hyperlink" Target="https://www.daloopa.com/src/1096453" TargetMode="External"/><Relationship Id="rId8112" Type="http://schemas.openxmlformats.org/officeDocument/2006/relationships/hyperlink" Target="https://www.daloopa.com/src/46661222" TargetMode="External"/><Relationship Id="rId9510" Type="http://schemas.openxmlformats.org/officeDocument/2006/relationships/hyperlink" Target="https://www.daloopa.com/src/46661091" TargetMode="External"/><Relationship Id="rId11440" Type="http://schemas.openxmlformats.org/officeDocument/2006/relationships/hyperlink" Target="https://www.daloopa.com/src/2623981" TargetMode="External"/><Relationship Id="rId19104" Type="http://schemas.openxmlformats.org/officeDocument/2006/relationships/hyperlink" Target="https://www.daloopa.com/src/136726233" TargetMode="External"/><Relationship Id="rId10042" Type="http://schemas.openxmlformats.org/officeDocument/2006/relationships/hyperlink" Target="https://www.daloopa.com/src/32451132" TargetMode="External"/><Relationship Id="rId14663" Type="http://schemas.openxmlformats.org/officeDocument/2006/relationships/hyperlink" Target="https://www.daloopa.com/src/38422202" TargetMode="External"/><Relationship Id="rId15714" Type="http://schemas.openxmlformats.org/officeDocument/2006/relationships/hyperlink" Target="https://www.daloopa.com/src/72223034" TargetMode="External"/><Relationship Id="rId3671" Type="http://schemas.openxmlformats.org/officeDocument/2006/relationships/hyperlink" Target="https://www.daloopa.com/src/14718976" TargetMode="External"/><Relationship Id="rId4722" Type="http://schemas.openxmlformats.org/officeDocument/2006/relationships/hyperlink" Target="https://www.daloopa.com/src/768091" TargetMode="External"/><Relationship Id="rId13265" Type="http://schemas.openxmlformats.org/officeDocument/2006/relationships/hyperlink" Target="https://www.daloopa.com/src/38277217" TargetMode="External"/><Relationship Id="rId14316" Type="http://schemas.openxmlformats.org/officeDocument/2006/relationships/hyperlink" Target="https://www.daloopa.com/src/58838569" TargetMode="External"/><Relationship Id="rId17886" Type="http://schemas.openxmlformats.org/officeDocument/2006/relationships/hyperlink" Target="https://www.daloopa.com/src/114157308" TargetMode="External"/><Relationship Id="rId592" Type="http://schemas.openxmlformats.org/officeDocument/2006/relationships/hyperlink" Target="https://www.daloopa.com/src/38207954" TargetMode="External"/><Relationship Id="rId2273" Type="http://schemas.openxmlformats.org/officeDocument/2006/relationships/hyperlink" Target="https://www.daloopa.com/src/67090613" TargetMode="External"/><Relationship Id="rId3324" Type="http://schemas.openxmlformats.org/officeDocument/2006/relationships/hyperlink" Target="https://www.daloopa.com/src/20995422" TargetMode="External"/><Relationship Id="rId6894" Type="http://schemas.openxmlformats.org/officeDocument/2006/relationships/hyperlink" Target="https://www.daloopa.com/src/7982486" TargetMode="External"/><Relationship Id="rId7945" Type="http://schemas.openxmlformats.org/officeDocument/2006/relationships/hyperlink" Target="https://www.daloopa.com/src/749281" TargetMode="External"/><Relationship Id="rId16488" Type="http://schemas.openxmlformats.org/officeDocument/2006/relationships/hyperlink" Target="https://www.daloopa.com/src/87388330" TargetMode="External"/><Relationship Id="rId17539" Type="http://schemas.openxmlformats.org/officeDocument/2006/relationships/hyperlink" Target="https://www.daloopa.com/src/107923938" TargetMode="External"/><Relationship Id="rId18937" Type="http://schemas.openxmlformats.org/officeDocument/2006/relationships/hyperlink" Target="https://www.daloopa.com/src/125281344" TargetMode="External"/><Relationship Id="rId245" Type="http://schemas.openxmlformats.org/officeDocument/2006/relationships/hyperlink" Target="https://www.daloopa.com/src/53638646" TargetMode="External"/><Relationship Id="rId5496" Type="http://schemas.openxmlformats.org/officeDocument/2006/relationships/hyperlink" Target="https://www.daloopa.com/src/1033566" TargetMode="External"/><Relationship Id="rId6547" Type="http://schemas.openxmlformats.org/officeDocument/2006/relationships/hyperlink" Target="https://www.daloopa.com/src/38156974" TargetMode="External"/><Relationship Id="rId10926" Type="http://schemas.openxmlformats.org/officeDocument/2006/relationships/hyperlink" Target="https://www.daloopa.com/src/748429" TargetMode="External"/><Relationship Id="rId4098" Type="http://schemas.openxmlformats.org/officeDocument/2006/relationships/hyperlink" Target="https://www.daloopa.com/src/7982405" TargetMode="External"/><Relationship Id="rId5149" Type="http://schemas.openxmlformats.org/officeDocument/2006/relationships/hyperlink" Target="https://www.daloopa.com/src/38385328" TargetMode="External"/><Relationship Id="rId9020" Type="http://schemas.openxmlformats.org/officeDocument/2006/relationships/hyperlink" Target="https://www.daloopa.com/src/754258" TargetMode="External"/><Relationship Id="rId12001" Type="http://schemas.openxmlformats.org/officeDocument/2006/relationships/hyperlink" Target="https://www.daloopa.com/src/46750753" TargetMode="External"/><Relationship Id="rId15571" Type="http://schemas.openxmlformats.org/officeDocument/2006/relationships/hyperlink" Target="https://www.daloopa.com/src/72285245" TargetMode="External"/><Relationship Id="rId16622" Type="http://schemas.openxmlformats.org/officeDocument/2006/relationships/hyperlink" Target="https://www.daloopa.com/src/87388235" TargetMode="External"/><Relationship Id="rId1759" Type="http://schemas.openxmlformats.org/officeDocument/2006/relationships/hyperlink" Target="https://www.daloopa.com/src/795090" TargetMode="External"/><Relationship Id="rId3181" Type="http://schemas.openxmlformats.org/officeDocument/2006/relationships/hyperlink" Target="https://www.daloopa.com/src/766215" TargetMode="External"/><Relationship Id="rId5630" Type="http://schemas.openxmlformats.org/officeDocument/2006/relationships/hyperlink" Target="https://www.daloopa.com/src/1033693" TargetMode="External"/><Relationship Id="rId14173" Type="http://schemas.openxmlformats.org/officeDocument/2006/relationships/hyperlink" Target="https://www.daloopa.com/src/46664952" TargetMode="External"/><Relationship Id="rId15224" Type="http://schemas.openxmlformats.org/officeDocument/2006/relationships/hyperlink" Target="https://www.daloopa.com/src/38429192" TargetMode="External"/><Relationship Id="rId18794" Type="http://schemas.openxmlformats.org/officeDocument/2006/relationships/hyperlink" Target="https://www.daloopa.com/src/125245269" TargetMode="External"/><Relationship Id="rId19845" Type="http://schemas.openxmlformats.org/officeDocument/2006/relationships/hyperlink" Target="https://www.daloopa.com/src/155380661" TargetMode="External"/><Relationship Id="rId4232" Type="http://schemas.openxmlformats.org/officeDocument/2006/relationships/hyperlink" Target="https://www.daloopa.com/src/767924" TargetMode="External"/><Relationship Id="rId8853" Type="http://schemas.openxmlformats.org/officeDocument/2006/relationships/hyperlink" Target="https://www.daloopa.com/src/754183" TargetMode="External"/><Relationship Id="rId9904" Type="http://schemas.openxmlformats.org/officeDocument/2006/relationships/hyperlink" Target="https://www.daloopa.com/src/749107" TargetMode="External"/><Relationship Id="rId10783" Type="http://schemas.openxmlformats.org/officeDocument/2006/relationships/hyperlink" Target="https://www.daloopa.com/src/754287" TargetMode="External"/><Relationship Id="rId11834" Type="http://schemas.openxmlformats.org/officeDocument/2006/relationships/hyperlink" Target="https://www.daloopa.com/document/23465099" TargetMode="External"/><Relationship Id="rId17396" Type="http://schemas.openxmlformats.org/officeDocument/2006/relationships/hyperlink" Target="https://www.daloopa.com/src/102618393" TargetMode="External"/><Relationship Id="rId18447" Type="http://schemas.openxmlformats.org/officeDocument/2006/relationships/hyperlink" Target="https://www.daloopa.com/src/114295714" TargetMode="External"/><Relationship Id="rId7455" Type="http://schemas.openxmlformats.org/officeDocument/2006/relationships/hyperlink" Target="https://www.daloopa.com/src/14718764" TargetMode="External"/><Relationship Id="rId8506" Type="http://schemas.openxmlformats.org/officeDocument/2006/relationships/hyperlink" Target="https://www.daloopa.com/src/800429" TargetMode="External"/><Relationship Id="rId10436" Type="http://schemas.openxmlformats.org/officeDocument/2006/relationships/hyperlink" Target="https://www.daloopa.com/src/38432534" TargetMode="External"/><Relationship Id="rId17049" Type="http://schemas.openxmlformats.org/officeDocument/2006/relationships/hyperlink" Target="https://www.daloopa.com/src/95205346" TargetMode="External"/><Relationship Id="rId6057" Type="http://schemas.openxmlformats.org/officeDocument/2006/relationships/hyperlink" Target="https://www.daloopa.com/src/800794" TargetMode="External"/><Relationship Id="rId7108" Type="http://schemas.openxmlformats.org/officeDocument/2006/relationships/hyperlink" Target="https://www.daloopa.com/src/1096426" TargetMode="External"/><Relationship Id="rId986" Type="http://schemas.openxmlformats.org/officeDocument/2006/relationships/hyperlink" Target="https://www.daloopa.com/src/18435234" TargetMode="External"/><Relationship Id="rId2667" Type="http://schemas.openxmlformats.org/officeDocument/2006/relationships/hyperlink" Target="https://www.daloopa.com/src/765754" TargetMode="External"/><Relationship Id="rId3718" Type="http://schemas.openxmlformats.org/officeDocument/2006/relationships/hyperlink" Target="https://www.daloopa.com/src/768360" TargetMode="External"/><Relationship Id="rId13659" Type="http://schemas.openxmlformats.org/officeDocument/2006/relationships/hyperlink" Target="https://www.daloopa.com/src/65313501" TargetMode="External"/><Relationship Id="rId15081" Type="http://schemas.openxmlformats.org/officeDocument/2006/relationships/hyperlink" Target="https://www.daloopa.com/src/45569860" TargetMode="External"/><Relationship Id="rId16132" Type="http://schemas.openxmlformats.org/officeDocument/2006/relationships/hyperlink" Target="https://www.daloopa.com/src/82323381" TargetMode="External"/><Relationship Id="rId17530" Type="http://schemas.openxmlformats.org/officeDocument/2006/relationships/hyperlink" Target="https://www.daloopa.com/src/107869573" TargetMode="External"/><Relationship Id="rId639" Type="http://schemas.openxmlformats.org/officeDocument/2006/relationships/hyperlink" Target="https://www.daloopa.com/src/7982389" TargetMode="External"/><Relationship Id="rId1269" Type="http://schemas.openxmlformats.org/officeDocument/2006/relationships/hyperlink" Target="https://www.daloopa.com/src/38168755" TargetMode="External"/><Relationship Id="rId5140" Type="http://schemas.openxmlformats.org/officeDocument/2006/relationships/hyperlink" Target="https://www.daloopa.com/src/815291" TargetMode="External"/><Relationship Id="rId9761" Type="http://schemas.openxmlformats.org/officeDocument/2006/relationships/hyperlink" Target="https://www.daloopa.com/src/14719132" TargetMode="External"/><Relationship Id="rId11691" Type="http://schemas.openxmlformats.org/officeDocument/2006/relationships/hyperlink" Target="https://www.daloopa.com/src/2750828" TargetMode="External"/><Relationship Id="rId12742" Type="http://schemas.openxmlformats.org/officeDocument/2006/relationships/hyperlink" Target="https://www.daloopa.com/document/23465099" TargetMode="External"/><Relationship Id="rId19355" Type="http://schemas.openxmlformats.org/officeDocument/2006/relationships/hyperlink" Target="https://www.daloopa.com/src/145264456" TargetMode="External"/><Relationship Id="rId1750" Type="http://schemas.openxmlformats.org/officeDocument/2006/relationships/hyperlink" Target="https://www.daloopa.com/src/795239" TargetMode="External"/><Relationship Id="rId2801" Type="http://schemas.openxmlformats.org/officeDocument/2006/relationships/hyperlink" Target="https://www.daloopa.com/src/765316" TargetMode="External"/><Relationship Id="rId8016" Type="http://schemas.openxmlformats.org/officeDocument/2006/relationships/hyperlink" Target="https://www.daloopa.com/src/750714" TargetMode="External"/><Relationship Id="rId8363" Type="http://schemas.openxmlformats.org/officeDocument/2006/relationships/hyperlink" Target="https://www.daloopa.com/src/800473" TargetMode="External"/><Relationship Id="rId9414" Type="http://schemas.openxmlformats.org/officeDocument/2006/relationships/hyperlink" Target="https://www.daloopa.com/src/38162173" TargetMode="External"/><Relationship Id="rId10293" Type="http://schemas.openxmlformats.org/officeDocument/2006/relationships/hyperlink" Target="https://www.daloopa.com/src/2752182" TargetMode="External"/><Relationship Id="rId11344" Type="http://schemas.openxmlformats.org/officeDocument/2006/relationships/hyperlink" Target="https://www.daloopa.com/src/32451639" TargetMode="External"/><Relationship Id="rId15965" Type="http://schemas.openxmlformats.org/officeDocument/2006/relationships/hyperlink" Target="https://www.daloopa.com/src/78899847" TargetMode="External"/><Relationship Id="rId19008" Type="http://schemas.openxmlformats.org/officeDocument/2006/relationships/hyperlink" Target="https://www.daloopa.com/src/136726956" TargetMode="External"/><Relationship Id="rId1403" Type="http://schemas.openxmlformats.org/officeDocument/2006/relationships/hyperlink" Target="https://www.daloopa.com/src/762695" TargetMode="External"/><Relationship Id="rId4973" Type="http://schemas.openxmlformats.org/officeDocument/2006/relationships/hyperlink" Target="https://www.daloopa.com/src/815287" TargetMode="External"/><Relationship Id="rId14567" Type="http://schemas.openxmlformats.org/officeDocument/2006/relationships/hyperlink" Target="https://www.daloopa.com/src/38421825" TargetMode="External"/><Relationship Id="rId15618" Type="http://schemas.openxmlformats.org/officeDocument/2006/relationships/hyperlink" Target="https://www.daloopa.com/src/72287357" TargetMode="External"/><Relationship Id="rId3575" Type="http://schemas.openxmlformats.org/officeDocument/2006/relationships/hyperlink" Target="https://www.daloopa.com/src/810693" TargetMode="External"/><Relationship Id="rId4626" Type="http://schemas.openxmlformats.org/officeDocument/2006/relationships/hyperlink" Target="https://www.daloopa.com/src/4744573" TargetMode="External"/><Relationship Id="rId13169" Type="http://schemas.openxmlformats.org/officeDocument/2006/relationships/hyperlink" Target="https://www.daloopa.com/src/38438157" TargetMode="External"/><Relationship Id="rId17040" Type="http://schemas.openxmlformats.org/officeDocument/2006/relationships/hyperlink" Target="https://www.daloopa.com/src/95190775" TargetMode="External"/><Relationship Id="rId496" Type="http://schemas.openxmlformats.org/officeDocument/2006/relationships/hyperlink" Target="https://www.daloopa.com/src/20995368" TargetMode="External"/><Relationship Id="rId2177" Type="http://schemas.openxmlformats.org/officeDocument/2006/relationships/hyperlink" Target="https://www.daloopa.com/src/66097032" TargetMode="External"/><Relationship Id="rId3228" Type="http://schemas.openxmlformats.org/officeDocument/2006/relationships/hyperlink" Target="https://www.daloopa.com/src/765586" TargetMode="External"/><Relationship Id="rId6798" Type="http://schemas.openxmlformats.org/officeDocument/2006/relationships/hyperlink" Target="https://www.daloopa.com/src/58837613" TargetMode="External"/><Relationship Id="rId7849" Type="http://schemas.openxmlformats.org/officeDocument/2006/relationships/hyperlink" Target="https://www.daloopa.com/src/7982433" TargetMode="External"/><Relationship Id="rId20038" Type="http://schemas.openxmlformats.org/officeDocument/2006/relationships/hyperlink" Target="https://www.daloopa.com/src/155398133" TargetMode="External"/><Relationship Id="rId149" Type="http://schemas.openxmlformats.org/officeDocument/2006/relationships/hyperlink" Target="https://www.daloopa.com/src/802835" TargetMode="External"/><Relationship Id="rId9271" Type="http://schemas.openxmlformats.org/officeDocument/2006/relationships/hyperlink" Target="https://www.daloopa.com/src/2623427" TargetMode="External"/><Relationship Id="rId13650" Type="http://schemas.openxmlformats.org/officeDocument/2006/relationships/hyperlink" Target="https://www.daloopa.com/src/65313354" TargetMode="External"/><Relationship Id="rId14701" Type="http://schemas.openxmlformats.org/officeDocument/2006/relationships/hyperlink" Target="https://www.daloopa.com/src/63184498" TargetMode="External"/><Relationship Id="rId1260" Type="http://schemas.openxmlformats.org/officeDocument/2006/relationships/hyperlink" Target="https://www.daloopa.com/src/14718943" TargetMode="External"/><Relationship Id="rId12252" Type="http://schemas.openxmlformats.org/officeDocument/2006/relationships/hyperlink" Target="https://www.daloopa.com/src/19675721" TargetMode="External"/><Relationship Id="rId13303" Type="http://schemas.openxmlformats.org/officeDocument/2006/relationships/hyperlink" Target="https://www.daloopa.com/src/38975475" TargetMode="External"/><Relationship Id="rId16873" Type="http://schemas.openxmlformats.org/officeDocument/2006/relationships/hyperlink" Target="https://www.daloopa.com/src/95084260" TargetMode="External"/><Relationship Id="rId17924" Type="http://schemas.openxmlformats.org/officeDocument/2006/relationships/hyperlink" Target="https://www.daloopa.com/src/114146089" TargetMode="External"/><Relationship Id="rId630" Type="http://schemas.openxmlformats.org/officeDocument/2006/relationships/hyperlink" Target="https://www.daloopa.com/src/762945" TargetMode="External"/><Relationship Id="rId2311" Type="http://schemas.openxmlformats.org/officeDocument/2006/relationships/hyperlink" Target="https://www.daloopa.com/src/46661628" TargetMode="External"/><Relationship Id="rId5881" Type="http://schemas.openxmlformats.org/officeDocument/2006/relationships/hyperlink" Target="https://www.daloopa.com/src/801187" TargetMode="External"/><Relationship Id="rId6932" Type="http://schemas.openxmlformats.org/officeDocument/2006/relationships/hyperlink" Target="https://www.daloopa.com/src/801369" TargetMode="External"/><Relationship Id="rId15475" Type="http://schemas.openxmlformats.org/officeDocument/2006/relationships/hyperlink" Target="https://www.daloopa.com/src/72223047" TargetMode="External"/><Relationship Id="rId16526" Type="http://schemas.openxmlformats.org/officeDocument/2006/relationships/hyperlink" Target="https://www.daloopa.com/src/87384543" TargetMode="External"/><Relationship Id="rId4483" Type="http://schemas.openxmlformats.org/officeDocument/2006/relationships/hyperlink" Target="https://www.daloopa.com/src/2623614" TargetMode="External"/><Relationship Id="rId5534" Type="http://schemas.openxmlformats.org/officeDocument/2006/relationships/hyperlink" Target="https://www.daloopa.com/src/67087853" TargetMode="External"/><Relationship Id="rId14077" Type="http://schemas.openxmlformats.org/officeDocument/2006/relationships/hyperlink" Target="https://www.daloopa.com/src/19604369" TargetMode="External"/><Relationship Id="rId15128" Type="http://schemas.openxmlformats.org/officeDocument/2006/relationships/hyperlink" Target="https://www.daloopa.com/src/46758872" TargetMode="External"/><Relationship Id="rId18698" Type="http://schemas.openxmlformats.org/officeDocument/2006/relationships/hyperlink" Target="https://www.daloopa.com/src/125246957" TargetMode="External"/><Relationship Id="rId19749" Type="http://schemas.openxmlformats.org/officeDocument/2006/relationships/hyperlink" Target="https://www.daloopa.com/src/155380318" TargetMode="External"/><Relationship Id="rId3085" Type="http://schemas.openxmlformats.org/officeDocument/2006/relationships/hyperlink" Target="https://www.daloopa.com/src/768448" TargetMode="External"/><Relationship Id="rId4136" Type="http://schemas.openxmlformats.org/officeDocument/2006/relationships/hyperlink" Target="https://www.daloopa.com/src/32451399" TargetMode="External"/><Relationship Id="rId8757" Type="http://schemas.openxmlformats.org/officeDocument/2006/relationships/hyperlink" Target="https://www.daloopa.com/src/752743" TargetMode="External"/><Relationship Id="rId9808" Type="http://schemas.openxmlformats.org/officeDocument/2006/relationships/hyperlink" Target="https://www.daloopa.com/src/38165462" TargetMode="External"/><Relationship Id="rId10687" Type="http://schemas.openxmlformats.org/officeDocument/2006/relationships/hyperlink" Target="https://www.daloopa.com/src/38432996" TargetMode="External"/><Relationship Id="rId7359" Type="http://schemas.openxmlformats.org/officeDocument/2006/relationships/hyperlink" Target="https://www.daloopa.com/document/23465099" TargetMode="External"/><Relationship Id="rId11738" Type="http://schemas.openxmlformats.org/officeDocument/2006/relationships/hyperlink" Target="https://www.daloopa.com/src/1033984" TargetMode="External"/><Relationship Id="rId13160" Type="http://schemas.openxmlformats.org/officeDocument/2006/relationships/hyperlink" Target="https://www.daloopa.com/src/58885687" TargetMode="External"/><Relationship Id="rId14211" Type="http://schemas.openxmlformats.org/officeDocument/2006/relationships/hyperlink" Target="https://www.daloopa.com/src/46662444" TargetMode="External"/><Relationship Id="rId17781" Type="http://schemas.openxmlformats.org/officeDocument/2006/relationships/hyperlink" Target="https://www.daloopa.com/src/114153982" TargetMode="External"/><Relationship Id="rId18832" Type="http://schemas.openxmlformats.org/officeDocument/2006/relationships/hyperlink" Target="https://www.daloopa.com/src/125245316" TargetMode="External"/><Relationship Id="rId140" Type="http://schemas.openxmlformats.org/officeDocument/2006/relationships/hyperlink" Target="https://www.daloopa.com/src/802844" TargetMode="External"/><Relationship Id="rId3969" Type="http://schemas.openxmlformats.org/officeDocument/2006/relationships/hyperlink" Target="https://www.daloopa.com/src/762917" TargetMode="External"/><Relationship Id="rId5391" Type="http://schemas.openxmlformats.org/officeDocument/2006/relationships/hyperlink" Target="https://www.daloopa.com/src/815569" TargetMode="External"/><Relationship Id="rId7840" Type="http://schemas.openxmlformats.org/officeDocument/2006/relationships/hyperlink" Target="https://www.daloopa.com/src/802787" TargetMode="External"/><Relationship Id="rId10821" Type="http://schemas.openxmlformats.org/officeDocument/2006/relationships/hyperlink" Target="https://www.daloopa.com/src/63129316" TargetMode="External"/><Relationship Id="rId16383" Type="http://schemas.openxmlformats.org/officeDocument/2006/relationships/hyperlink" Target="https://www.daloopa.com/src/87386536" TargetMode="External"/><Relationship Id="rId17434" Type="http://schemas.openxmlformats.org/officeDocument/2006/relationships/hyperlink" Target="https://www.daloopa.com/src/102621953" TargetMode="External"/><Relationship Id="rId6" Type="http://schemas.openxmlformats.org/officeDocument/2006/relationships/hyperlink" Target="https://www.daloopa.com/document/8163" TargetMode="External"/><Relationship Id="rId5044" Type="http://schemas.openxmlformats.org/officeDocument/2006/relationships/hyperlink" Target="https://www.daloopa.com/src/815471" TargetMode="External"/><Relationship Id="rId6442" Type="http://schemas.openxmlformats.org/officeDocument/2006/relationships/hyperlink" Target="https://www.daloopa.com/src/38157724" TargetMode="External"/><Relationship Id="rId12993" Type="http://schemas.openxmlformats.org/officeDocument/2006/relationships/hyperlink" Target="https://www.daloopa.com/document/23465099" TargetMode="External"/><Relationship Id="rId16036" Type="http://schemas.openxmlformats.org/officeDocument/2006/relationships/hyperlink" Target="https://www.daloopa.com/src/78963143" TargetMode="External"/><Relationship Id="rId9665" Type="http://schemas.openxmlformats.org/officeDocument/2006/relationships/hyperlink" Target="https://www.daloopa.com/src/753538" TargetMode="External"/><Relationship Id="rId11595" Type="http://schemas.openxmlformats.org/officeDocument/2006/relationships/hyperlink" Target="https://www.daloopa.com/document/203337" TargetMode="External"/><Relationship Id="rId12646" Type="http://schemas.openxmlformats.org/officeDocument/2006/relationships/hyperlink" Target="https://www.daloopa.com/src/19766029" TargetMode="External"/><Relationship Id="rId19259" Type="http://schemas.openxmlformats.org/officeDocument/2006/relationships/hyperlink" Target="https://www.daloopa.com/src/136843050" TargetMode="External"/><Relationship Id="rId1654" Type="http://schemas.openxmlformats.org/officeDocument/2006/relationships/hyperlink" Target="https://www.daloopa.com/src/795130" TargetMode="External"/><Relationship Id="rId2705" Type="http://schemas.openxmlformats.org/officeDocument/2006/relationships/hyperlink" Target="https://marketplace.daloopa.com/text-fundamental?id=768396&amp;value=2513&amp;id=768247&amp;value=2173&amp;id=768104&amp;value=2609&amp;id=767943&amp;value=3513&amp;id=45569636&amp;value=10808&amp;id=767704&amp;value=2825&amp;id=767587&amp;value=2464&amp;id=767228&amp;value=2734&amp;id=767118&amp;value=3544&amp;id=45569637&amp;value=11567&amp;id=766737&amp;value=2969&amp;id=810509&amp;value=2620&amp;id=766234&amp;value=2963&amp;id=765972&amp;value=3931&amp;id=45569638&amp;value=12483&amp;id=765829&amp;value=3208&amp;id=765614&amp;value=2928&amp;id=765313&amp;value=3237&amp;id=764560&amp;value=4208&amp;id=45569639&amp;value=13581&amp;" TargetMode="External"/><Relationship Id="rId8267" Type="http://schemas.openxmlformats.org/officeDocument/2006/relationships/hyperlink" Target="https://www.daloopa.com/src/800399" TargetMode="External"/><Relationship Id="rId9318" Type="http://schemas.openxmlformats.org/officeDocument/2006/relationships/hyperlink" Target="https://www.daloopa.com/src/748820" TargetMode="External"/><Relationship Id="rId10197" Type="http://schemas.openxmlformats.org/officeDocument/2006/relationships/hyperlink" Target="https://www.daloopa.com/src/20995955" TargetMode="External"/><Relationship Id="rId11248" Type="http://schemas.openxmlformats.org/officeDocument/2006/relationships/hyperlink" Target="https://www.daloopa.com/src/2623977" TargetMode="External"/><Relationship Id="rId1307" Type="http://schemas.openxmlformats.org/officeDocument/2006/relationships/hyperlink" Target="https://www.daloopa.com/src/4744512" TargetMode="External"/><Relationship Id="rId4877" Type="http://schemas.openxmlformats.org/officeDocument/2006/relationships/hyperlink" Target="https://www.daloopa.com/src/815466" TargetMode="External"/><Relationship Id="rId5928" Type="http://schemas.openxmlformats.org/officeDocument/2006/relationships/hyperlink" Target="https://www.daloopa.com/src/14718918" TargetMode="External"/><Relationship Id="rId15869" Type="http://schemas.openxmlformats.org/officeDocument/2006/relationships/hyperlink" Target="https://www.daloopa.com/src/78899490" TargetMode="External"/><Relationship Id="rId17291" Type="http://schemas.openxmlformats.org/officeDocument/2006/relationships/hyperlink" Target="https://www.daloopa.com/src/102526916" TargetMode="External"/><Relationship Id="rId18342" Type="http://schemas.openxmlformats.org/officeDocument/2006/relationships/hyperlink" Target="https://www.daloopa.com/src/87514150" TargetMode="External"/><Relationship Id="rId19740" Type="http://schemas.openxmlformats.org/officeDocument/2006/relationships/hyperlink" Target="https://www.daloopa.com/src/155380309" TargetMode="External"/><Relationship Id="rId13" Type="http://schemas.openxmlformats.org/officeDocument/2006/relationships/hyperlink" Target="https://www.daloopa.com/document/8214" TargetMode="External"/><Relationship Id="rId3479" Type="http://schemas.openxmlformats.org/officeDocument/2006/relationships/hyperlink" Target="https://www.daloopa.com/src/45569669" TargetMode="External"/><Relationship Id="rId7350" Type="http://schemas.openxmlformats.org/officeDocument/2006/relationships/hyperlink" Target="https://www.daloopa.com/document/21345397" TargetMode="External"/><Relationship Id="rId8401" Type="http://schemas.openxmlformats.org/officeDocument/2006/relationships/hyperlink" Target="https://www.daloopa.com/src/800463" TargetMode="External"/><Relationship Id="rId7003" Type="http://schemas.openxmlformats.org/officeDocument/2006/relationships/hyperlink" Target="https://www.daloopa.com/document/23465099" TargetMode="External"/><Relationship Id="rId10331" Type="http://schemas.openxmlformats.org/officeDocument/2006/relationships/hyperlink" Target="https://www.daloopa.com/src/38431862" TargetMode="External"/><Relationship Id="rId14952" Type="http://schemas.openxmlformats.org/officeDocument/2006/relationships/hyperlink" Target="https://www.daloopa.com/src/63184510" TargetMode="External"/><Relationship Id="rId3960" Type="http://schemas.openxmlformats.org/officeDocument/2006/relationships/hyperlink" Target="https://www.daloopa.com/src/765915" TargetMode="External"/><Relationship Id="rId9175" Type="http://schemas.openxmlformats.org/officeDocument/2006/relationships/hyperlink" Target="https://www.daloopa.com/src/38383835" TargetMode="External"/><Relationship Id="rId13554" Type="http://schemas.openxmlformats.org/officeDocument/2006/relationships/hyperlink" Target="https://marketplace.daloopa.com/text-fundamental?id=65313127&amp;value=417&amp;id=65313063&amp;value=464&amp;id=65313016&amp;value=463&amp;id=65312988&amp;value=463&amp;id=67090408&amp;value=471&amp;" TargetMode="External"/><Relationship Id="rId14605" Type="http://schemas.openxmlformats.org/officeDocument/2006/relationships/hyperlink" Target="https://www.daloopa.com/src/38421995" TargetMode="External"/><Relationship Id="rId881" Type="http://schemas.openxmlformats.org/officeDocument/2006/relationships/hyperlink" Target="https://www.daloopa.com/src/18436031" TargetMode="External"/><Relationship Id="rId2562" Type="http://schemas.openxmlformats.org/officeDocument/2006/relationships/hyperlink" Target="https://www.daloopa.com/src/768194" TargetMode="External"/><Relationship Id="rId3613" Type="http://schemas.openxmlformats.org/officeDocument/2006/relationships/hyperlink" Target="https://www.daloopa.com/src/766070" TargetMode="External"/><Relationship Id="rId12156" Type="http://schemas.openxmlformats.org/officeDocument/2006/relationships/hyperlink" Target="https://www.daloopa.com/src/19675374" TargetMode="External"/><Relationship Id="rId13207" Type="http://schemas.openxmlformats.org/officeDocument/2006/relationships/hyperlink" Target="https://www.daloopa.com/src/38436932" TargetMode="External"/><Relationship Id="rId16777" Type="http://schemas.openxmlformats.org/officeDocument/2006/relationships/hyperlink" Target="https://www.daloopa.com/src/87505762" TargetMode="External"/><Relationship Id="rId17828" Type="http://schemas.openxmlformats.org/officeDocument/2006/relationships/hyperlink" Target="https://www.daloopa.com/src/114269348" TargetMode="External"/><Relationship Id="rId534" Type="http://schemas.openxmlformats.org/officeDocument/2006/relationships/hyperlink" Target="https://marketplace.daloopa.com/text-fundamental?id=762302&amp;value=-0.03&amp;id=762278&amp;value=0.01&amp;id=761732&amp;value=0.01&amp;id=1340452&amp;value=-0.01&amp;id=2623632&amp;value=-0.01&amp;id=4744577&amp;value=0.08&amp;id=7982386&amp;value=-0.13&amp;id=10334477&amp;value=-0.1&amp;id=14718992&amp;value=-0.07&amp;id=20995370&amp;value=-0.16&amp;id=32451357&amp;value=0.1&amp;id=38384775&amp;value=0.12&amp;id=46661847&amp;value=0.16&amp;id=53638496&amp;value=0.16&amp;id=58838237&amp;value=0.13&amp;id=63130919&amp;value=0.1&amp;id=67047601&amp;value=0.06&amp;" TargetMode="External"/><Relationship Id="rId1164" Type="http://schemas.openxmlformats.org/officeDocument/2006/relationships/hyperlink" Target="https://www.daloopa.com/src/767793" TargetMode="External"/><Relationship Id="rId2215" Type="http://schemas.openxmlformats.org/officeDocument/2006/relationships/hyperlink" Target="https://www.daloopa.com/document/23465099" TargetMode="External"/><Relationship Id="rId5785" Type="http://schemas.openxmlformats.org/officeDocument/2006/relationships/hyperlink" Target="https://www.daloopa.com/src/801034" TargetMode="External"/><Relationship Id="rId6836" Type="http://schemas.openxmlformats.org/officeDocument/2006/relationships/hyperlink" Target="https://www.daloopa.com/src/801289" TargetMode="External"/><Relationship Id="rId15379" Type="http://schemas.openxmlformats.org/officeDocument/2006/relationships/hyperlink" Target="https://www.daloopa.com/src/38434663" TargetMode="External"/><Relationship Id="rId19250" Type="http://schemas.openxmlformats.org/officeDocument/2006/relationships/hyperlink" Target="https://www.daloopa.com/src/136843136" TargetMode="External"/><Relationship Id="rId4387" Type="http://schemas.openxmlformats.org/officeDocument/2006/relationships/hyperlink" Target="https://www.daloopa.com/src/67048757" TargetMode="External"/><Relationship Id="rId5438" Type="http://schemas.openxmlformats.org/officeDocument/2006/relationships/hyperlink" Target="https://www.daloopa.com/src/1033360" TargetMode="External"/><Relationship Id="rId11989" Type="http://schemas.openxmlformats.org/officeDocument/2006/relationships/hyperlink" Target="https://www.daloopa.com/src/21047397" TargetMode="External"/><Relationship Id="rId15860" Type="http://schemas.openxmlformats.org/officeDocument/2006/relationships/hyperlink" Target="https://www.daloopa.com/src/78898905" TargetMode="External"/><Relationship Id="rId16911" Type="http://schemas.openxmlformats.org/officeDocument/2006/relationships/hyperlink" Target="https://www.daloopa.com/src/95084898" TargetMode="External"/><Relationship Id="rId3470" Type="http://schemas.openxmlformats.org/officeDocument/2006/relationships/hyperlink" Target="https://www.daloopa.com/src/38384688" TargetMode="External"/><Relationship Id="rId13064" Type="http://schemas.openxmlformats.org/officeDocument/2006/relationships/hyperlink" Target="https://www.daloopa.com/src/67090349" TargetMode="External"/><Relationship Id="rId14462" Type="http://schemas.openxmlformats.org/officeDocument/2006/relationships/hyperlink" Target="https://www.daloopa.com/src/45569816" TargetMode="External"/><Relationship Id="rId15513" Type="http://schemas.openxmlformats.org/officeDocument/2006/relationships/hyperlink" Target="https://www.daloopa.com/src/72219272" TargetMode="External"/><Relationship Id="rId391" Type="http://schemas.openxmlformats.org/officeDocument/2006/relationships/hyperlink" Target="https://www.daloopa.com/src/803229" TargetMode="External"/><Relationship Id="rId2072" Type="http://schemas.openxmlformats.org/officeDocument/2006/relationships/hyperlink" Target="https://marketplace.daloopa.com/text-fundamental?id=66096719&amp;value=20349&amp;id=66096709&amp;value=19176&amp;id=66096697&amp;value=20072&amp;id=66096639&amp;value=21157&amp;id=66096632&amp;value=22396&amp;id=67090573&amp;value=22881&amp;" TargetMode="External"/><Relationship Id="rId3123" Type="http://schemas.openxmlformats.org/officeDocument/2006/relationships/hyperlink" Target="https://www.daloopa.com/src/45569664" TargetMode="External"/><Relationship Id="rId4521" Type="http://schemas.openxmlformats.org/officeDocument/2006/relationships/hyperlink" Target="https://www.daloopa.com/src/761688" TargetMode="External"/><Relationship Id="rId14115" Type="http://schemas.openxmlformats.org/officeDocument/2006/relationships/hyperlink" Target="https://www.daloopa.com/src/53638953" TargetMode="External"/><Relationship Id="rId17685" Type="http://schemas.openxmlformats.org/officeDocument/2006/relationships/hyperlink" Target="https://www.daloopa.com/src/107860267" TargetMode="External"/><Relationship Id="rId18736" Type="http://schemas.openxmlformats.org/officeDocument/2006/relationships/hyperlink" Target="https://www.daloopa.com/src/125248959" TargetMode="External"/><Relationship Id="rId6693" Type="http://schemas.openxmlformats.org/officeDocument/2006/relationships/hyperlink" Target="https://www.daloopa.com/src/53637810" TargetMode="External"/><Relationship Id="rId7744" Type="http://schemas.openxmlformats.org/officeDocument/2006/relationships/hyperlink" Target="https://www.daloopa.com/src/4744415" TargetMode="External"/><Relationship Id="rId10725" Type="http://schemas.openxmlformats.org/officeDocument/2006/relationships/hyperlink" Target="https://www.daloopa.com/src/38434543" TargetMode="External"/><Relationship Id="rId16287" Type="http://schemas.openxmlformats.org/officeDocument/2006/relationships/hyperlink" Target="https://www.daloopa.com/src/82365341" TargetMode="External"/><Relationship Id="rId17338" Type="http://schemas.openxmlformats.org/officeDocument/2006/relationships/hyperlink" Target="https://www.daloopa.com/src/102518291" TargetMode="External"/><Relationship Id="rId5295" Type="http://schemas.openxmlformats.org/officeDocument/2006/relationships/hyperlink" Target="https://www.daloopa.com/src/815595" TargetMode="External"/><Relationship Id="rId6346" Type="http://schemas.openxmlformats.org/officeDocument/2006/relationships/hyperlink" Target="https://www.daloopa.com/src/67051541" TargetMode="External"/><Relationship Id="rId12897" Type="http://schemas.openxmlformats.org/officeDocument/2006/relationships/hyperlink" Target="https://www.daloopa.com/src/67090277" TargetMode="External"/><Relationship Id="rId2956" Type="http://schemas.openxmlformats.org/officeDocument/2006/relationships/hyperlink" Target="https://www.daloopa.com/src/768419" TargetMode="External"/><Relationship Id="rId9569" Type="http://schemas.openxmlformats.org/officeDocument/2006/relationships/hyperlink" Target="https://www.daloopa.com/src/38164259" TargetMode="External"/><Relationship Id="rId11499" Type="http://schemas.openxmlformats.org/officeDocument/2006/relationships/hyperlink" Target="https://www.daloopa.com/src/815205" TargetMode="External"/><Relationship Id="rId13948" Type="http://schemas.openxmlformats.org/officeDocument/2006/relationships/hyperlink" Target="https://www.daloopa.com/src/67093377" TargetMode="External"/><Relationship Id="rId15370" Type="http://schemas.openxmlformats.org/officeDocument/2006/relationships/hyperlink" Target="https://www.daloopa.com/src/38433026" TargetMode="External"/><Relationship Id="rId16421" Type="http://schemas.openxmlformats.org/officeDocument/2006/relationships/hyperlink" Target="https://www.daloopa.com/src/87513243" TargetMode="External"/><Relationship Id="rId928" Type="http://schemas.openxmlformats.org/officeDocument/2006/relationships/hyperlink" Target="https://www.daloopa.com/src/53700524" TargetMode="External"/><Relationship Id="rId1558" Type="http://schemas.openxmlformats.org/officeDocument/2006/relationships/hyperlink" Target="https://www.daloopa.com/src/761867" TargetMode="External"/><Relationship Id="rId2609" Type="http://schemas.openxmlformats.org/officeDocument/2006/relationships/hyperlink" Target="https://www.daloopa.com/src/46664854" TargetMode="External"/><Relationship Id="rId15023" Type="http://schemas.openxmlformats.org/officeDocument/2006/relationships/hyperlink" Target="https://www.daloopa.com/src/38423048" TargetMode="External"/><Relationship Id="rId19991" Type="http://schemas.openxmlformats.org/officeDocument/2006/relationships/hyperlink" Target="https://www.daloopa.com/src/155405749" TargetMode="External"/><Relationship Id="rId4031" Type="http://schemas.openxmlformats.org/officeDocument/2006/relationships/hyperlink" Target="https://www.daloopa.com/document/22825769" TargetMode="External"/><Relationship Id="rId11980" Type="http://schemas.openxmlformats.org/officeDocument/2006/relationships/hyperlink" Target="https://www.daloopa.com/src/53700582" TargetMode="External"/><Relationship Id="rId17195" Type="http://schemas.openxmlformats.org/officeDocument/2006/relationships/hyperlink" Target="https://www.daloopa.com/src/102513736" TargetMode="External"/><Relationship Id="rId18593" Type="http://schemas.openxmlformats.org/officeDocument/2006/relationships/hyperlink" Target="https://www.daloopa.com/src/114296904" TargetMode="External"/><Relationship Id="rId19644" Type="http://schemas.openxmlformats.org/officeDocument/2006/relationships/hyperlink" Target="https://www.daloopa.com/src/155380829" TargetMode="External"/><Relationship Id="rId7254" Type="http://schemas.openxmlformats.org/officeDocument/2006/relationships/hyperlink" Target="https://www.daloopa.com/src/65388777" TargetMode="External"/><Relationship Id="rId8305" Type="http://schemas.openxmlformats.org/officeDocument/2006/relationships/hyperlink" Target="https://www.daloopa.com/src/46661284" TargetMode="External"/><Relationship Id="rId8652" Type="http://schemas.openxmlformats.org/officeDocument/2006/relationships/hyperlink" Target="https://www.daloopa.com/src/767976" TargetMode="External"/><Relationship Id="rId9703" Type="http://schemas.openxmlformats.org/officeDocument/2006/relationships/hyperlink" Target="https://www.daloopa.com/src/38164195" TargetMode="External"/><Relationship Id="rId10582" Type="http://schemas.openxmlformats.org/officeDocument/2006/relationships/hyperlink" Target="https://www.daloopa.com/src/38431480" TargetMode="External"/><Relationship Id="rId11633" Type="http://schemas.openxmlformats.org/officeDocument/2006/relationships/hyperlink" Target="https://www.daloopa.com/src/814992" TargetMode="External"/><Relationship Id="rId18246" Type="http://schemas.openxmlformats.org/officeDocument/2006/relationships/hyperlink" Target="https://www.daloopa.com/src/87393111" TargetMode="External"/><Relationship Id="rId10235" Type="http://schemas.openxmlformats.org/officeDocument/2006/relationships/hyperlink" Target="https://www.daloopa.com/src/58884568" TargetMode="External"/><Relationship Id="rId14856" Type="http://schemas.openxmlformats.org/officeDocument/2006/relationships/hyperlink" Target="https://www.daloopa.com/src/38974104" TargetMode="External"/><Relationship Id="rId15907" Type="http://schemas.openxmlformats.org/officeDocument/2006/relationships/hyperlink" Target="https://www.daloopa.com/src/78961361" TargetMode="External"/><Relationship Id="rId3864" Type="http://schemas.openxmlformats.org/officeDocument/2006/relationships/hyperlink" Target="https://www.daloopa.com/src/766473" TargetMode="External"/><Relationship Id="rId4915" Type="http://schemas.openxmlformats.org/officeDocument/2006/relationships/hyperlink" Target="https://www.daloopa.com/src/815519" TargetMode="External"/><Relationship Id="rId13458" Type="http://schemas.openxmlformats.org/officeDocument/2006/relationships/hyperlink" Target="https://www.daloopa.com/src/65312615" TargetMode="External"/><Relationship Id="rId14509" Type="http://schemas.openxmlformats.org/officeDocument/2006/relationships/hyperlink" Target="https://www.daloopa.com/src/38402804" TargetMode="External"/><Relationship Id="rId785" Type="http://schemas.openxmlformats.org/officeDocument/2006/relationships/hyperlink" Target="https://www.daloopa.com/src/2623639" TargetMode="External"/><Relationship Id="rId2466" Type="http://schemas.openxmlformats.org/officeDocument/2006/relationships/hyperlink" Target="https://www.daloopa.com/src/20177005" TargetMode="External"/><Relationship Id="rId3517" Type="http://schemas.openxmlformats.org/officeDocument/2006/relationships/hyperlink" Target="https://www.daloopa.com/src/7982336" TargetMode="External"/><Relationship Id="rId9079" Type="http://schemas.openxmlformats.org/officeDocument/2006/relationships/hyperlink" Target="https://www.daloopa.com/src/752079" TargetMode="External"/><Relationship Id="rId438" Type="http://schemas.openxmlformats.org/officeDocument/2006/relationships/hyperlink" Target="https://www.daloopa.com/document/22825769" TargetMode="External"/><Relationship Id="rId1068" Type="http://schemas.openxmlformats.org/officeDocument/2006/relationships/hyperlink" Target="https://www.daloopa.com/src/18436955" TargetMode="External"/><Relationship Id="rId2119" Type="http://schemas.openxmlformats.org/officeDocument/2006/relationships/hyperlink" Target="https://www.daloopa.com/src/66096711" TargetMode="External"/><Relationship Id="rId5689" Type="http://schemas.openxmlformats.org/officeDocument/2006/relationships/hyperlink" Target="https://www.daloopa.com/src/1033713" TargetMode="External"/><Relationship Id="rId9560" Type="http://schemas.openxmlformats.org/officeDocument/2006/relationships/hyperlink" Target="https://www.daloopa.com/src/32451118" TargetMode="External"/><Relationship Id="rId19154" Type="http://schemas.openxmlformats.org/officeDocument/2006/relationships/hyperlink" Target="https://www.daloopa.com/src/136733320" TargetMode="External"/><Relationship Id="rId8162" Type="http://schemas.openxmlformats.org/officeDocument/2006/relationships/hyperlink" Target="https://www.daloopa.com/src/32451165" TargetMode="External"/><Relationship Id="rId9213" Type="http://schemas.openxmlformats.org/officeDocument/2006/relationships/hyperlink" Target="https://www.daloopa.com/src/749355" TargetMode="External"/><Relationship Id="rId10092" Type="http://schemas.openxmlformats.org/officeDocument/2006/relationships/hyperlink" Target="https://www.daloopa.com/src/14719145" TargetMode="External"/><Relationship Id="rId11143" Type="http://schemas.openxmlformats.org/officeDocument/2006/relationships/hyperlink" Target="https://www.daloopa.com/src/58838387" TargetMode="External"/><Relationship Id="rId11490" Type="http://schemas.openxmlformats.org/officeDocument/2006/relationships/hyperlink" Target="https://www.daloopa.com/src/46662250" TargetMode="External"/><Relationship Id="rId12541" Type="http://schemas.openxmlformats.org/officeDocument/2006/relationships/hyperlink" Target="https://www.daloopa.com/document/23465099" TargetMode="External"/><Relationship Id="rId1202" Type="http://schemas.openxmlformats.org/officeDocument/2006/relationships/hyperlink" Target="https://www.daloopa.com/src/38168932" TargetMode="External"/><Relationship Id="rId2600" Type="http://schemas.openxmlformats.org/officeDocument/2006/relationships/hyperlink" Target="https://www.daloopa.com/src/67048623" TargetMode="External"/><Relationship Id="rId15764" Type="http://schemas.openxmlformats.org/officeDocument/2006/relationships/hyperlink" Target="https://www.daloopa.com/src/78903027" TargetMode="External"/><Relationship Id="rId16815" Type="http://schemas.openxmlformats.org/officeDocument/2006/relationships/hyperlink" Target="https://www.daloopa.com/src/95066177" TargetMode="External"/><Relationship Id="rId4772" Type="http://schemas.openxmlformats.org/officeDocument/2006/relationships/hyperlink" Target="https://www.daloopa.com/src/815612" TargetMode="External"/><Relationship Id="rId5823" Type="http://schemas.openxmlformats.org/officeDocument/2006/relationships/hyperlink" Target="https://www.daloopa.com/src/38155608" TargetMode="External"/><Relationship Id="rId14366" Type="http://schemas.openxmlformats.org/officeDocument/2006/relationships/hyperlink" Target="https://www.daloopa.com/src/46758866" TargetMode="External"/><Relationship Id="rId15417" Type="http://schemas.openxmlformats.org/officeDocument/2006/relationships/hyperlink" Target="https://www.daloopa.com/src/72221288" TargetMode="External"/><Relationship Id="rId18987" Type="http://schemas.openxmlformats.org/officeDocument/2006/relationships/hyperlink" Target="https://www.daloopa.com/src/136843121" TargetMode="External"/><Relationship Id="rId295" Type="http://schemas.openxmlformats.org/officeDocument/2006/relationships/hyperlink" Target="https://www.daloopa.com/src/803195" TargetMode="External"/><Relationship Id="rId3374" Type="http://schemas.openxmlformats.org/officeDocument/2006/relationships/hyperlink" Target="https://www.daloopa.com/src/766989" TargetMode="External"/><Relationship Id="rId4425" Type="http://schemas.openxmlformats.org/officeDocument/2006/relationships/hyperlink" Target="https://www.daloopa.com/src/810893" TargetMode="External"/><Relationship Id="rId7995" Type="http://schemas.openxmlformats.org/officeDocument/2006/relationships/hyperlink" Target="https://www.daloopa.com/src/749038" TargetMode="External"/><Relationship Id="rId10976" Type="http://schemas.openxmlformats.org/officeDocument/2006/relationships/hyperlink" Target="https://www.daloopa.com/src/754105" TargetMode="External"/><Relationship Id="rId14019" Type="http://schemas.openxmlformats.org/officeDocument/2006/relationships/hyperlink" Target="https://www.daloopa.com/src/19608672" TargetMode="External"/><Relationship Id="rId17589" Type="http://schemas.openxmlformats.org/officeDocument/2006/relationships/hyperlink" Target="https://www.daloopa.com/src/107875529" TargetMode="External"/><Relationship Id="rId3027" Type="http://schemas.openxmlformats.org/officeDocument/2006/relationships/hyperlink" Target="https://www.daloopa.com/src/45569657" TargetMode="External"/><Relationship Id="rId6597" Type="http://schemas.openxmlformats.org/officeDocument/2006/relationships/hyperlink" Target="https://www.daloopa.com/src/38157727" TargetMode="External"/><Relationship Id="rId7648" Type="http://schemas.openxmlformats.org/officeDocument/2006/relationships/hyperlink" Target="https://www.daloopa.com/src/800022" TargetMode="External"/><Relationship Id="rId10629" Type="http://schemas.openxmlformats.org/officeDocument/2006/relationships/hyperlink" Target="https://www.daloopa.com/document/23465099" TargetMode="External"/><Relationship Id="rId14500" Type="http://schemas.openxmlformats.org/officeDocument/2006/relationships/hyperlink" Target="https://www.daloopa.com/src/38421830" TargetMode="External"/><Relationship Id="rId5199" Type="http://schemas.openxmlformats.org/officeDocument/2006/relationships/hyperlink" Target="https://www.daloopa.com/src/815621" TargetMode="External"/><Relationship Id="rId9070" Type="http://schemas.openxmlformats.org/officeDocument/2006/relationships/hyperlink" Target="https://marketplace.daloopa.com/text-fundamental?id=753810&amp;value=-78&amp;id=38162530&amp;value=-78&amp;id=790259&amp;value=-121&amp;id=753085&amp;value=115&amp;id=38162311&amp;value=-6&amp;id=752929&amp;value=-22&amp;id=752750&amp;value=-95&amp;id=752560&amp;value=-95&amp;id=752421&amp;value=93&amp;id=38162164&amp;value=-119&amp;id=752079&amp;value=-207&amp;id=751667&amp;value=-113&amp;id=751383&amp;value=-173&amp;id=750766&amp;value=-336&amp;id=38161959&amp;value=-829&amp;" TargetMode="External"/><Relationship Id="rId12051" Type="http://schemas.openxmlformats.org/officeDocument/2006/relationships/hyperlink" Target="https://www.daloopa.com/src/19677605" TargetMode="External"/><Relationship Id="rId13102" Type="http://schemas.openxmlformats.org/officeDocument/2006/relationships/hyperlink" Target="https://www.daloopa.com/src/38442076" TargetMode="External"/><Relationship Id="rId2110" Type="http://schemas.openxmlformats.org/officeDocument/2006/relationships/hyperlink" Target="https://www.daloopa.com/src/66096629" TargetMode="External"/><Relationship Id="rId5680" Type="http://schemas.openxmlformats.org/officeDocument/2006/relationships/hyperlink" Target="https://www.daloopa.com/src/2750803" TargetMode="External"/><Relationship Id="rId15274" Type="http://schemas.openxmlformats.org/officeDocument/2006/relationships/hyperlink" Target="https://www.daloopa.com/src/38432533" TargetMode="External"/><Relationship Id="rId16672" Type="http://schemas.openxmlformats.org/officeDocument/2006/relationships/hyperlink" Target="https://www.daloopa.com/src/87514523" TargetMode="External"/><Relationship Id="rId17723" Type="http://schemas.openxmlformats.org/officeDocument/2006/relationships/hyperlink" Target="https://www.daloopa.com/src/107917950" TargetMode="External"/><Relationship Id="rId4282" Type="http://schemas.openxmlformats.org/officeDocument/2006/relationships/hyperlink" Target="https://www.daloopa.com/src/766199" TargetMode="External"/><Relationship Id="rId5333" Type="http://schemas.openxmlformats.org/officeDocument/2006/relationships/hyperlink" Target="https://www.daloopa.com/src/52279001" TargetMode="External"/><Relationship Id="rId6731" Type="http://schemas.openxmlformats.org/officeDocument/2006/relationships/hyperlink" Target="https://www.daloopa.com/src/800766" TargetMode="External"/><Relationship Id="rId16325" Type="http://schemas.openxmlformats.org/officeDocument/2006/relationships/hyperlink" Target="https://www.daloopa.com/src/82364290" TargetMode="External"/><Relationship Id="rId19895" Type="http://schemas.openxmlformats.org/officeDocument/2006/relationships/hyperlink" Target="https://www.daloopa.com/src/155406689" TargetMode="External"/><Relationship Id="rId9954" Type="http://schemas.openxmlformats.org/officeDocument/2006/relationships/hyperlink" Target="https://www.daloopa.com/src/38164785" TargetMode="External"/><Relationship Id="rId11884" Type="http://schemas.openxmlformats.org/officeDocument/2006/relationships/hyperlink" Target="https://www.daloopa.com/src/38459425" TargetMode="External"/><Relationship Id="rId12935" Type="http://schemas.openxmlformats.org/officeDocument/2006/relationships/hyperlink" Target="https://www.daloopa.com/document/23465099" TargetMode="External"/><Relationship Id="rId18497" Type="http://schemas.openxmlformats.org/officeDocument/2006/relationships/hyperlink" Target="https://www.daloopa.com/src/114291327" TargetMode="External"/><Relationship Id="rId19548" Type="http://schemas.openxmlformats.org/officeDocument/2006/relationships/hyperlink" Target="https://www.daloopa.com/src/145264199" TargetMode="External"/><Relationship Id="rId1943" Type="http://schemas.openxmlformats.org/officeDocument/2006/relationships/hyperlink" Target="https://www.daloopa.com/src/38384896" TargetMode="External"/><Relationship Id="rId8556" Type="http://schemas.openxmlformats.org/officeDocument/2006/relationships/hyperlink" Target="https://www.daloopa.com/src/67047464" TargetMode="External"/><Relationship Id="rId9607" Type="http://schemas.openxmlformats.org/officeDocument/2006/relationships/hyperlink" Target="https://www.daloopa.com/src/4744480" TargetMode="External"/><Relationship Id="rId10486" Type="http://schemas.openxmlformats.org/officeDocument/2006/relationships/hyperlink" Target="https://www.daloopa.com/src/38432696" TargetMode="External"/><Relationship Id="rId11537" Type="http://schemas.openxmlformats.org/officeDocument/2006/relationships/hyperlink" Target="https://marketplace.daloopa.com/text-fundamental?id=815143&amp;value=1285&amp;id=815128&amp;value=1537&amp;id=815113&amp;value=1832&amp;id=815099&amp;value=2144&amp;id=815086&amp;value=2462&amp;id=815072&amp;value=2761&amp;id=815058&amp;value=3298&amp;id=815044&amp;value=3579&amp;id=815030&amp;value=3860&amp;id=815016&amp;value=3891&amp;id=815002&amp;value=4003&amp;id=814988&amp;value=4331&amp;id=814974&amp;value=4799&amp;id=814960&amp;value=5981&amp;id=814946&amp;value=6037&amp;id=814932&amp;value=7016&amp;id=814918&amp;value=7449&amp;" TargetMode="External"/><Relationship Id="rId17099" Type="http://schemas.openxmlformats.org/officeDocument/2006/relationships/hyperlink" Target="https://www.daloopa.com/src/95191096" TargetMode="External"/><Relationship Id="rId7158" Type="http://schemas.openxmlformats.org/officeDocument/2006/relationships/hyperlink" Target="https://marketplace.daloopa.com/text-fundamental?id=1096428&amp;value=32&amp;id=1096435&amp;value=38&amp;id=1096439&amp;value=34&amp;id=1096443&amp;value=45&amp;id=38428595&amp;value=149&amp;id=1096450&amp;value=44&amp;id=1096454&amp;value=49&amp;id=1096458&amp;value=48&amp;id=1096462&amp;value=51&amp;id=65388771&amp;value=193&amp;id=1096510&amp;value=49&amp;id=1096526&amp;value=62&amp;id=1096530&amp;value=65&amp;id=1096559&amp;value=48&amp;id=65388776&amp;value=223&amp;id=1096563&amp;value=55&amp;id=1096585&amp;value=83&amp;id=1096606&amp;value=85&amp;id=1096621&amp;value=93&amp;id=65388687&amp;value=315&amp;id=1096627&amp;value=86&amp;id=1096645&amp;value=119&amp;id=1096651&amp;value=112&amp;id=1096663&amp;value=124&amp;id=65388685&amp;value=441&amp;id=1096675&amp;value=132&amp;id=1096681&amp;value=151&amp;id=1096687&amp;value=142&amp;id=1096693&amp;value=142&amp;id=65388676&amp;value=567&amp;id=1096699&amp;value=132&amp;id=1096705&amp;value=184&amp;id=1340465&amp;value=175&amp;id=2623645&amp;value=182&amp;id=65388666&amp;value=673&amp;id=4744590&amp;value=163&amp;id=7982484&amp;value=231&amp;id=10335553&amp;value=184&amp;id=14719071&amp;value=219&amp;id=65388658&amp;value=797&amp;id=20995608&amp;value=190&amp;id=32451758&amp;value=302&amp;id=38385411&amp;value=297&amp;id=46662377&amp;value=307&amp;id=65388654&amp;value=1096&amp;id=53638841&amp;value=296&amp;id=58838459&amp;value=429&amp;id=63130935&amp;value=475&amp;id=67045986&amp;value=423&amp;id=67085837&amp;value=1623&amp;" TargetMode="External"/><Relationship Id="rId8209" Type="http://schemas.openxmlformats.org/officeDocument/2006/relationships/hyperlink" Target="https://www.daloopa.com/src/800434" TargetMode="External"/><Relationship Id="rId10139" Type="http://schemas.openxmlformats.org/officeDocument/2006/relationships/hyperlink" Target="https://www.daloopa.com/src/1340389" TargetMode="External"/><Relationship Id="rId14010" Type="http://schemas.openxmlformats.org/officeDocument/2006/relationships/hyperlink" Target="https://www.daloopa.com/src/19604877" TargetMode="External"/><Relationship Id="rId17580" Type="http://schemas.openxmlformats.org/officeDocument/2006/relationships/hyperlink" Target="https://www.daloopa.com/src/107875238" TargetMode="External"/><Relationship Id="rId18631" Type="http://schemas.openxmlformats.org/officeDocument/2006/relationships/hyperlink" Target="https://www.daloopa.com/src/67051977" TargetMode="External"/><Relationship Id="rId3768" Type="http://schemas.openxmlformats.org/officeDocument/2006/relationships/hyperlink" Target="https://www.daloopa.com/src/766644" TargetMode="External"/><Relationship Id="rId4819" Type="http://schemas.openxmlformats.org/officeDocument/2006/relationships/hyperlink" Target="https://www.daloopa.com/src/67054498" TargetMode="External"/><Relationship Id="rId16182" Type="http://schemas.openxmlformats.org/officeDocument/2006/relationships/hyperlink" Target="https://www.daloopa.com/src/82319708" TargetMode="External"/><Relationship Id="rId17233" Type="http://schemas.openxmlformats.org/officeDocument/2006/relationships/hyperlink" Target="https://www.daloopa.com/src/102530247" TargetMode="External"/><Relationship Id="rId689" Type="http://schemas.openxmlformats.org/officeDocument/2006/relationships/hyperlink" Target="https://www.daloopa.com/src/46661853" TargetMode="External"/><Relationship Id="rId5190" Type="http://schemas.openxmlformats.org/officeDocument/2006/relationships/hyperlink" Target="https://www.daloopa.com/src/46662297" TargetMode="External"/><Relationship Id="rId6241" Type="http://schemas.openxmlformats.org/officeDocument/2006/relationships/hyperlink" Target="https://www.daloopa.com/src/46664718" TargetMode="External"/><Relationship Id="rId10620" Type="http://schemas.openxmlformats.org/officeDocument/2006/relationships/hyperlink" Target="https://www.daloopa.com/src/38432883" TargetMode="External"/><Relationship Id="rId9464" Type="http://schemas.openxmlformats.org/officeDocument/2006/relationships/hyperlink" Target="https://www.daloopa.com/src/38164592" TargetMode="External"/><Relationship Id="rId12792" Type="http://schemas.openxmlformats.org/officeDocument/2006/relationships/hyperlink" Target="https://www.daloopa.com/src/38440240" TargetMode="External"/><Relationship Id="rId13843" Type="http://schemas.openxmlformats.org/officeDocument/2006/relationships/hyperlink" Target="https://www.daloopa.com/document/23465099" TargetMode="External"/><Relationship Id="rId19058" Type="http://schemas.openxmlformats.org/officeDocument/2006/relationships/hyperlink" Target="https://www.daloopa.com/src/136727129" TargetMode="External"/><Relationship Id="rId2851" Type="http://schemas.openxmlformats.org/officeDocument/2006/relationships/hyperlink" Target="https://www.daloopa.com/src/766241" TargetMode="External"/><Relationship Id="rId3902" Type="http://schemas.openxmlformats.org/officeDocument/2006/relationships/hyperlink" Target="https://www.daloopa.com/src/45569690" TargetMode="External"/><Relationship Id="rId8066" Type="http://schemas.openxmlformats.org/officeDocument/2006/relationships/hyperlink" Target="https://www.daloopa.com/src/753069" TargetMode="External"/><Relationship Id="rId9117" Type="http://schemas.openxmlformats.org/officeDocument/2006/relationships/hyperlink" Target="https://www.daloopa.com/src/4744470" TargetMode="External"/><Relationship Id="rId11394" Type="http://schemas.openxmlformats.org/officeDocument/2006/relationships/hyperlink" Target="https://www.daloopa.com/src/814925" TargetMode="External"/><Relationship Id="rId12445" Type="http://schemas.openxmlformats.org/officeDocument/2006/relationships/hyperlink" Target="https://www.daloopa.com/src/19677771" TargetMode="External"/><Relationship Id="rId823" Type="http://schemas.openxmlformats.org/officeDocument/2006/relationships/hyperlink" Target="https://www.daloopa.com/src/4744585" TargetMode="External"/><Relationship Id="rId1453" Type="http://schemas.openxmlformats.org/officeDocument/2006/relationships/hyperlink" Target="https://www.daloopa.com/src/767378" TargetMode="External"/><Relationship Id="rId2504" Type="http://schemas.openxmlformats.org/officeDocument/2006/relationships/hyperlink" Target="https://www.daloopa.com/src/767062" TargetMode="External"/><Relationship Id="rId11047" Type="http://schemas.openxmlformats.org/officeDocument/2006/relationships/hyperlink" Target="https://www.daloopa.com/src/752994" TargetMode="External"/><Relationship Id="rId15668" Type="http://schemas.openxmlformats.org/officeDocument/2006/relationships/hyperlink" Target="https://www.daloopa.com/src/72286564" TargetMode="External"/><Relationship Id="rId16719" Type="http://schemas.openxmlformats.org/officeDocument/2006/relationships/hyperlink" Target="https://www.daloopa.com/src/87503276" TargetMode="External"/><Relationship Id="rId1106" Type="http://schemas.openxmlformats.org/officeDocument/2006/relationships/hyperlink" Target="https://www.daloopa.com/src/67086562" TargetMode="External"/><Relationship Id="rId4676" Type="http://schemas.openxmlformats.org/officeDocument/2006/relationships/hyperlink" Target="https://www.daloopa.com/src/767572" TargetMode="External"/><Relationship Id="rId5727" Type="http://schemas.openxmlformats.org/officeDocument/2006/relationships/hyperlink" Target="https://www.daloopa.com/src/46750222" TargetMode="External"/><Relationship Id="rId17090" Type="http://schemas.openxmlformats.org/officeDocument/2006/relationships/hyperlink" Target="https://www.daloopa.com/src/95096891" TargetMode="External"/><Relationship Id="rId18141" Type="http://schemas.openxmlformats.org/officeDocument/2006/relationships/hyperlink" Target="https://www.daloopa.com/src/114261173" TargetMode="External"/><Relationship Id="rId3278" Type="http://schemas.openxmlformats.org/officeDocument/2006/relationships/hyperlink" Target="https://marketplace.daloopa.com/text-fundamental?id=774134&amp;value=0.047&amp;id=768216&amp;value=0.046&amp;id=768082&amp;value=0.047&amp;id=767934&amp;value=0.047&amp;id=767681&amp;value=0.05&amp;id=766973&amp;value=0.048&amp;id=767212&amp;value=0.047&amp;id=766988&amp;value=0.046&amp;id=766666&amp;value=0.048&amp;id=766513&amp;value=0.044000000000000004&amp;id=766218&amp;value=0.053&amp;id=765953&amp;value=0.055&amp;" TargetMode="External"/><Relationship Id="rId4329" Type="http://schemas.openxmlformats.org/officeDocument/2006/relationships/hyperlink" Target="https://www.daloopa.com/src/810855" TargetMode="External"/><Relationship Id="rId7899" Type="http://schemas.openxmlformats.org/officeDocument/2006/relationships/hyperlink" Target="https://www.daloopa.com/src/2623295" TargetMode="External"/><Relationship Id="rId8200" Type="http://schemas.openxmlformats.org/officeDocument/2006/relationships/hyperlink" Target="https://www.daloopa.com/src/72471259" TargetMode="External"/><Relationship Id="rId10130" Type="http://schemas.openxmlformats.org/officeDocument/2006/relationships/hyperlink" Target="https://www.daloopa.com/src/750440" TargetMode="External"/><Relationship Id="rId199" Type="http://schemas.openxmlformats.org/officeDocument/2006/relationships/hyperlink" Target="https://www.daloopa.com/src/20995478" TargetMode="External"/><Relationship Id="rId13353" Type="http://schemas.openxmlformats.org/officeDocument/2006/relationships/hyperlink" Target="https://www.daloopa.com/src/38277219" TargetMode="External"/><Relationship Id="rId14751" Type="http://schemas.openxmlformats.org/officeDocument/2006/relationships/hyperlink" Target="https://www.daloopa.com/src/38422036" TargetMode="External"/><Relationship Id="rId15802" Type="http://schemas.openxmlformats.org/officeDocument/2006/relationships/hyperlink" Target="https://www.daloopa.com/src/78903292" TargetMode="External"/><Relationship Id="rId680" Type="http://schemas.openxmlformats.org/officeDocument/2006/relationships/hyperlink" Target="https://www.daloopa.com/src/32451358" TargetMode="External"/><Relationship Id="rId2361" Type="http://schemas.openxmlformats.org/officeDocument/2006/relationships/hyperlink" Target="https://www.daloopa.com/src/32451240" TargetMode="External"/><Relationship Id="rId3412" Type="http://schemas.openxmlformats.org/officeDocument/2006/relationships/hyperlink" Target="https://www.daloopa.com/src/763447" TargetMode="External"/><Relationship Id="rId4810" Type="http://schemas.openxmlformats.org/officeDocument/2006/relationships/hyperlink" Target="https://www.daloopa.com/src/45569737" TargetMode="External"/><Relationship Id="rId13006" Type="http://schemas.openxmlformats.org/officeDocument/2006/relationships/hyperlink" Target="https://www.daloopa.com/src/38442024" TargetMode="External"/><Relationship Id="rId14404" Type="http://schemas.openxmlformats.org/officeDocument/2006/relationships/hyperlink" Target="https://www.daloopa.com/src/19627747" TargetMode="External"/><Relationship Id="rId17974" Type="http://schemas.openxmlformats.org/officeDocument/2006/relationships/hyperlink" Target="https://www.daloopa.com/src/114162427" TargetMode="External"/><Relationship Id="rId333" Type="http://schemas.openxmlformats.org/officeDocument/2006/relationships/hyperlink" Target="https://www.daloopa.com/src/803180" TargetMode="External"/><Relationship Id="rId2014" Type="http://schemas.openxmlformats.org/officeDocument/2006/relationships/hyperlink" Target="https://www.daloopa.com/src/795266" TargetMode="External"/><Relationship Id="rId6982" Type="http://schemas.openxmlformats.org/officeDocument/2006/relationships/hyperlink" Target="https://www.daloopa.com/src/2623641" TargetMode="External"/><Relationship Id="rId16576" Type="http://schemas.openxmlformats.org/officeDocument/2006/relationships/hyperlink" Target="https://www.daloopa.com/src/87385962" TargetMode="External"/><Relationship Id="rId17627" Type="http://schemas.openxmlformats.org/officeDocument/2006/relationships/hyperlink" Target="https://www.daloopa.com/src/107916647" TargetMode="External"/><Relationship Id="rId4186" Type="http://schemas.openxmlformats.org/officeDocument/2006/relationships/hyperlink" Target="https://www.daloopa.com/document/23463551" TargetMode="External"/><Relationship Id="rId5584" Type="http://schemas.openxmlformats.org/officeDocument/2006/relationships/hyperlink" Target="https://www.daloopa.com/src/1033672" TargetMode="External"/><Relationship Id="rId6635" Type="http://schemas.openxmlformats.org/officeDocument/2006/relationships/hyperlink" Target="https://www.daloopa.com/src/2623060" TargetMode="External"/><Relationship Id="rId15178" Type="http://schemas.openxmlformats.org/officeDocument/2006/relationships/hyperlink" Target="https://www.daloopa.com/src/38429286" TargetMode="External"/><Relationship Id="rId16229" Type="http://schemas.openxmlformats.org/officeDocument/2006/relationships/hyperlink" Target="https://www.daloopa.com/src/82321050" TargetMode="External"/><Relationship Id="rId19799" Type="http://schemas.openxmlformats.org/officeDocument/2006/relationships/hyperlink" Target="https://www.daloopa.com/src/155387511" TargetMode="External"/><Relationship Id="rId5237" Type="http://schemas.openxmlformats.org/officeDocument/2006/relationships/hyperlink" Target="https://marketplace.daloopa.com/text-fundamental?id=815650&amp;value=82&amp;id=815636&amp;value=-7&amp;id=815622&amp;value=-41&amp;id=815608&amp;value=239&amp;id=45569753&amp;value=273&amp;id=815594&amp;value=108&amp;id=815580&amp;value=-126&amp;id=815566&amp;value=-437&amp;id=815554&amp;value=214&amp;id=45569754&amp;value=-241&amp;id=815539&amp;value=-57&amp;id=815525&amp;value=92&amp;id=815512&amp;value=79&amp;id=815500&amp;value=482&amp;id=45569755&amp;value=596&amp;id=815487&amp;value=513&amp;id=815476&amp;value=857&amp;id=815459&amp;value=252&amp;id=815444&amp;value=749&amp;id=45569756&amp;value=2371&amp;id=815429&amp;value=724&amp;id=815414&amp;value=197&amp;id=815399&amp;value=256&amp;id=815384&amp;value=1856&amp;id=45569757&amp;value=3033&amp;id=815369&amp;value=1629&amp;id=815354&amp;value=2534&amp;id=815339&amp;value=2883&amp;id=815324&amp;value=3027&amp;id=45569758&amp;value=10073&amp;id=815309&amp;value=3561&amp;id=815294&amp;value=2625&amp;id=1340501&amp;value=2134&amp;id=2623997&amp;value=3268&amp;id=45569759&amp;value=11588&amp;id=4744781&amp;value=2535&amp;id=7982520&amp;value=5243&amp;id=10335428&amp;value=6331&amp;id=14719066&amp;value=7222&amp;id=45569760&amp;value=21331&amp;id=20995584&amp;value=8107&amp;id=32451666&amp;value=7778&amp;id=38385330&amp;value=3156&amp;id=46662287&amp;value=14323&amp;id=46664287&amp;value=33364&amp;id=53638782&amp;value=-3844&amp;id=58838433&amp;value=-2028&amp;id=63130723&amp;value=2872&amp;id=67049296&amp;value=278&amp;id=67054501&amp;value=-2722&amp;" TargetMode="External"/><Relationship Id="rId9858" Type="http://schemas.openxmlformats.org/officeDocument/2006/relationships/hyperlink" Target="https://marketplace.daloopa.com/text-fundamental?id=753842&amp;value=78&amp;id=38165807&amp;value=78&amp;id=753666&amp;value=121&amp;id=753158&amp;value=-115&amp;id=38165691&amp;value=6&amp;id=752946&amp;value=22&amp;id=752777&amp;value=95&amp;id=752592&amp;value=95&amp;id=752434&amp;value=-93&amp;id=38165562&amp;value=119&amp;id=752120&amp;value=207&amp;id=751719&amp;value=113&amp;id=751453&amp;value=173&amp;id=750973&amp;value=336&amp;id=38165467&amp;value=829&amp;" TargetMode="External"/><Relationship Id="rId11788" Type="http://schemas.openxmlformats.org/officeDocument/2006/relationships/hyperlink" Target="https://www.daloopa.com/src/1020319" TargetMode="External"/><Relationship Id="rId12839" Type="http://schemas.openxmlformats.org/officeDocument/2006/relationships/hyperlink" Target="https://www.daloopa.com/src/38439670" TargetMode="External"/><Relationship Id="rId16710" Type="http://schemas.openxmlformats.org/officeDocument/2006/relationships/hyperlink" Target="https://www.daloopa.com/src/87502923" TargetMode="External"/><Relationship Id="rId1847" Type="http://schemas.openxmlformats.org/officeDocument/2006/relationships/hyperlink" Target="https://www.daloopa.com/src/38171538" TargetMode="External"/><Relationship Id="rId14261" Type="http://schemas.openxmlformats.org/officeDocument/2006/relationships/hyperlink" Target="https://www.daloopa.com/src/38385554" TargetMode="External"/><Relationship Id="rId15312" Type="http://schemas.openxmlformats.org/officeDocument/2006/relationships/hyperlink" Target="https://www.daloopa.com/src/38434252" TargetMode="External"/><Relationship Id="rId4320" Type="http://schemas.openxmlformats.org/officeDocument/2006/relationships/hyperlink" Target="https://marketplace.daloopa.com/text-fundamental?id=766655&amp;value=0.49&amp;id=766497&amp;value=0.81&amp;id=766200&amp;value=0.78&amp;id=765934&amp;value=0.69&amp;id=810881&amp;value=0.64&amp;id=810874&amp;value=0.58&amp;id=810864&amp;value=0.55&amp;id=810855&amp;value=0.47&amp;id=763934&amp;value=0.43&amp;id=763710&amp;value=0.42&amp;id=763385&amp;value=0.42&amp;id=763109&amp;value=0.44&amp;id=762932&amp;value=0.48&amp;id=762575&amp;value=0.49&amp;id=762457&amp;value=0.46&amp;id=762182&amp;value=0.46&amp;id=774067&amp;value=0.42&amp;id=761685&amp;value=0.37&amp;id=1340441&amp;value=0.35&amp;id=2623611&amp;value=0.34&amp;id=4744566&amp;value=0.33&amp;id=7982363&amp;value=0.29&amp;id=10334421&amp;value=0.29&amp;id=14718989&amp;value=0.28&amp;id=20995312&amp;value=0.32&amp;id=32451324&amp;value=0.37&amp;id=38384709&amp;value=0.39&amp;id=46661777&amp;value=0.4&amp;id=53638473&amp;value=0.37&amp;id=58838189&amp;value=0.33&amp;id=63130800&amp;value=0.28&amp;id=67048756&amp;value=0.2&amp;" TargetMode="External"/><Relationship Id="rId7890" Type="http://schemas.openxmlformats.org/officeDocument/2006/relationships/hyperlink" Target="https://www.daloopa.com/src/750149" TargetMode="External"/><Relationship Id="rId17484" Type="http://schemas.openxmlformats.org/officeDocument/2006/relationships/hyperlink" Target="https://www.daloopa.com/src/107861076" TargetMode="External"/><Relationship Id="rId18882" Type="http://schemas.openxmlformats.org/officeDocument/2006/relationships/hyperlink" Target="https://www.daloopa.com/src/125266729" TargetMode="External"/><Relationship Id="rId19933" Type="http://schemas.openxmlformats.org/officeDocument/2006/relationships/hyperlink" Target="https://www.daloopa.com/src/155380910" TargetMode="External"/><Relationship Id="rId190" Type="http://schemas.openxmlformats.org/officeDocument/2006/relationships/hyperlink" Target="https://www.daloopa.com/src/803120" TargetMode="External"/><Relationship Id="rId6492" Type="http://schemas.openxmlformats.org/officeDocument/2006/relationships/hyperlink" Target="https://www.daloopa.com/src/38157945" TargetMode="External"/><Relationship Id="rId7543" Type="http://schemas.openxmlformats.org/officeDocument/2006/relationships/hyperlink" Target="https://www.daloopa.com/src/750706" TargetMode="External"/><Relationship Id="rId8941" Type="http://schemas.openxmlformats.org/officeDocument/2006/relationships/hyperlink" Target="https://www.daloopa.com/src/58837780" TargetMode="External"/><Relationship Id="rId10871" Type="http://schemas.openxmlformats.org/officeDocument/2006/relationships/hyperlink" Target="https://www.daloopa.com/src/63129317" TargetMode="External"/><Relationship Id="rId11922" Type="http://schemas.openxmlformats.org/officeDocument/2006/relationships/hyperlink" Target="https://www.daloopa.com/src/19678919" TargetMode="External"/><Relationship Id="rId16086" Type="http://schemas.openxmlformats.org/officeDocument/2006/relationships/hyperlink" Target="https://www.daloopa.com/src/82318244" TargetMode="External"/><Relationship Id="rId17137" Type="http://schemas.openxmlformats.org/officeDocument/2006/relationships/hyperlink" Target="https://www.daloopa.com/src/102620720" TargetMode="External"/><Relationship Id="rId18535" Type="http://schemas.openxmlformats.org/officeDocument/2006/relationships/hyperlink" Target="https://www.daloopa.com/src/114162385" TargetMode="External"/><Relationship Id="rId5094" Type="http://schemas.openxmlformats.org/officeDocument/2006/relationships/hyperlink" Target="https://www.daloopa.com/src/815350" TargetMode="External"/><Relationship Id="rId6145" Type="http://schemas.openxmlformats.org/officeDocument/2006/relationships/hyperlink" Target="https://www.daloopa.com/src/810497" TargetMode="External"/><Relationship Id="rId10524" Type="http://schemas.openxmlformats.org/officeDocument/2006/relationships/hyperlink" Target="https://www.daloopa.com/src/38432084" TargetMode="External"/><Relationship Id="rId12696" Type="http://schemas.openxmlformats.org/officeDocument/2006/relationships/hyperlink" Target="https://marketplace.daloopa.com/text-fundamental?id=19766027&amp;value=-789&amp;id=19765998&amp;value=-157&amp;" TargetMode="External"/><Relationship Id="rId13747" Type="http://schemas.openxmlformats.org/officeDocument/2006/relationships/hyperlink" Target="https://www.daloopa.com/src/65313691" TargetMode="External"/><Relationship Id="rId2755" Type="http://schemas.openxmlformats.org/officeDocument/2006/relationships/hyperlink" Target="https://www.daloopa.com/src/766738" TargetMode="External"/><Relationship Id="rId3806" Type="http://schemas.openxmlformats.org/officeDocument/2006/relationships/hyperlink" Target="https://www.daloopa.com/src/767664" TargetMode="External"/><Relationship Id="rId9368" Type="http://schemas.openxmlformats.org/officeDocument/2006/relationships/hyperlink" Target="https://www.daloopa.com/src/38162172" TargetMode="External"/><Relationship Id="rId11298" Type="http://schemas.openxmlformats.org/officeDocument/2006/relationships/hyperlink" Target="https://www.daloopa.com/document/23463551" TargetMode="External"/><Relationship Id="rId12349" Type="http://schemas.openxmlformats.org/officeDocument/2006/relationships/hyperlink" Target="https://www.daloopa.com/src/19677727" TargetMode="External"/><Relationship Id="rId16220" Type="http://schemas.openxmlformats.org/officeDocument/2006/relationships/hyperlink" Target="https://www.daloopa.com/src/82320663" TargetMode="External"/><Relationship Id="rId19790" Type="http://schemas.openxmlformats.org/officeDocument/2006/relationships/hyperlink" Target="https://www.daloopa.com/src/155385911" TargetMode="External"/><Relationship Id="rId727" Type="http://schemas.openxmlformats.org/officeDocument/2006/relationships/hyperlink" Target="https://www.daloopa.com/src/53638504" TargetMode="External"/><Relationship Id="rId1357" Type="http://schemas.openxmlformats.org/officeDocument/2006/relationships/hyperlink" Target="https://www.daloopa.com/src/1340403" TargetMode="External"/><Relationship Id="rId2408" Type="http://schemas.openxmlformats.org/officeDocument/2006/relationships/hyperlink" Target="https://www.daloopa.com/src/53638341" TargetMode="External"/><Relationship Id="rId5978" Type="http://schemas.openxmlformats.org/officeDocument/2006/relationships/hyperlink" Target="https://www.daloopa.com/src/38155776" TargetMode="External"/><Relationship Id="rId18392" Type="http://schemas.openxmlformats.org/officeDocument/2006/relationships/hyperlink" Target="https://www.daloopa.com/src/87423670" TargetMode="External"/><Relationship Id="rId19443" Type="http://schemas.openxmlformats.org/officeDocument/2006/relationships/hyperlink" Target="https://www.daloopa.com/src/145291430" TargetMode="External"/><Relationship Id="rId63" Type="http://schemas.openxmlformats.org/officeDocument/2006/relationships/hyperlink" Target="https://www.daloopa.com/document/203408" TargetMode="External"/><Relationship Id="rId8451" Type="http://schemas.openxmlformats.org/officeDocument/2006/relationships/hyperlink" Target="https://www.daloopa.com/src/63130581" TargetMode="External"/><Relationship Id="rId9502" Type="http://schemas.openxmlformats.org/officeDocument/2006/relationships/hyperlink" Target="https://www.daloopa.com/src/2623432" TargetMode="External"/><Relationship Id="rId10381" Type="http://schemas.openxmlformats.org/officeDocument/2006/relationships/hyperlink" Target="https://www.daloopa.com/src/38431705" TargetMode="External"/><Relationship Id="rId11432" Type="http://schemas.openxmlformats.org/officeDocument/2006/relationships/hyperlink" Target="https://www.daloopa.com/src/814982" TargetMode="External"/><Relationship Id="rId12830" Type="http://schemas.openxmlformats.org/officeDocument/2006/relationships/hyperlink" Target="https://www.daloopa.com/src/38440134" TargetMode="External"/><Relationship Id="rId18045" Type="http://schemas.openxmlformats.org/officeDocument/2006/relationships/hyperlink" Target="https://www.daloopa.com/src/114278535" TargetMode="External"/><Relationship Id="rId7053" Type="http://schemas.openxmlformats.org/officeDocument/2006/relationships/hyperlink" Target="https://www.daloopa.com/src/67085840" TargetMode="External"/><Relationship Id="rId8104" Type="http://schemas.openxmlformats.org/officeDocument/2006/relationships/hyperlink" Target="https://www.daloopa.com/src/2623301" TargetMode="External"/><Relationship Id="rId10034" Type="http://schemas.openxmlformats.org/officeDocument/2006/relationships/hyperlink" Target="https://www.daloopa.com/src/748396" TargetMode="External"/><Relationship Id="rId14655" Type="http://schemas.openxmlformats.org/officeDocument/2006/relationships/hyperlink" Target="https://www.daloopa.com/src/38370040" TargetMode="External"/><Relationship Id="rId15706" Type="http://schemas.openxmlformats.org/officeDocument/2006/relationships/hyperlink" Target="https://www.daloopa.com/src/72285606" TargetMode="External"/><Relationship Id="rId584" Type="http://schemas.openxmlformats.org/officeDocument/2006/relationships/hyperlink" Target="https://www.daloopa.com/src/45569573" TargetMode="External"/><Relationship Id="rId2265" Type="http://schemas.openxmlformats.org/officeDocument/2006/relationships/hyperlink" Target="https://www.daloopa.com/document/23465099" TargetMode="External"/><Relationship Id="rId3663" Type="http://schemas.openxmlformats.org/officeDocument/2006/relationships/hyperlink" Target="https://www.daloopa.com/src/762431" TargetMode="External"/><Relationship Id="rId4714" Type="http://schemas.openxmlformats.org/officeDocument/2006/relationships/hyperlink" Target="https://www.daloopa.com/src/765823" TargetMode="External"/><Relationship Id="rId13257" Type="http://schemas.openxmlformats.org/officeDocument/2006/relationships/hyperlink" Target="https://www.daloopa.com/src/38276507" TargetMode="External"/><Relationship Id="rId14308" Type="http://schemas.openxmlformats.org/officeDocument/2006/relationships/hyperlink" Target="https://www.daloopa.com/src/19604517" TargetMode="External"/><Relationship Id="rId17878" Type="http://schemas.openxmlformats.org/officeDocument/2006/relationships/hyperlink" Target="https://www.daloopa.com/src/114157296" TargetMode="External"/><Relationship Id="rId18929" Type="http://schemas.openxmlformats.org/officeDocument/2006/relationships/hyperlink" Target="https://www.daloopa.com/src/125351293" TargetMode="External"/><Relationship Id="rId237" Type="http://schemas.openxmlformats.org/officeDocument/2006/relationships/hyperlink" Target="https://www.daloopa.com/src/4744620" TargetMode="External"/><Relationship Id="rId3316" Type="http://schemas.openxmlformats.org/officeDocument/2006/relationships/hyperlink" Target="https://www.daloopa.com/src/762114" TargetMode="External"/><Relationship Id="rId6886" Type="http://schemas.openxmlformats.org/officeDocument/2006/relationships/hyperlink" Target="https://www.daloopa.com/src/801356" TargetMode="External"/><Relationship Id="rId7937" Type="http://schemas.openxmlformats.org/officeDocument/2006/relationships/hyperlink" Target="https://www.daloopa.com/src/751593" TargetMode="External"/><Relationship Id="rId10918" Type="http://schemas.openxmlformats.org/officeDocument/2006/relationships/hyperlink" Target="https://www.daloopa.com/src/750627" TargetMode="External"/><Relationship Id="rId5488" Type="http://schemas.openxmlformats.org/officeDocument/2006/relationships/hyperlink" Target="https://www.daloopa.com/src/14824710" TargetMode="External"/><Relationship Id="rId6539" Type="http://schemas.openxmlformats.org/officeDocument/2006/relationships/hyperlink" Target="https://www.daloopa.com/src/46660914" TargetMode="External"/><Relationship Id="rId12340" Type="http://schemas.openxmlformats.org/officeDocument/2006/relationships/hyperlink" Target="https://www.daloopa.com/src/19678689" TargetMode="External"/><Relationship Id="rId9012" Type="http://schemas.openxmlformats.org/officeDocument/2006/relationships/hyperlink" Target="https://www.daloopa.com/src/38161822" TargetMode="External"/><Relationship Id="rId15563" Type="http://schemas.openxmlformats.org/officeDocument/2006/relationships/hyperlink" Target="https://www.daloopa.com/src/72220211" TargetMode="External"/><Relationship Id="rId16961" Type="http://schemas.openxmlformats.org/officeDocument/2006/relationships/hyperlink" Target="https://www.daloopa.com/src/95059371" TargetMode="External"/><Relationship Id="rId1001" Type="http://schemas.openxmlformats.org/officeDocument/2006/relationships/hyperlink" Target="https://www.daloopa.com/src/18433847" TargetMode="External"/><Relationship Id="rId4571" Type="http://schemas.openxmlformats.org/officeDocument/2006/relationships/hyperlink" Target="https://www.daloopa.com/document/23463551" TargetMode="External"/><Relationship Id="rId5622" Type="http://schemas.openxmlformats.org/officeDocument/2006/relationships/hyperlink" Target="https://www.daloopa.com/src/1033702" TargetMode="External"/><Relationship Id="rId14165" Type="http://schemas.openxmlformats.org/officeDocument/2006/relationships/hyperlink" Target="https://www.daloopa.com/src/19608712" TargetMode="External"/><Relationship Id="rId15216" Type="http://schemas.openxmlformats.org/officeDocument/2006/relationships/hyperlink" Target="https://www.daloopa.com/src/38429384" TargetMode="External"/><Relationship Id="rId16614" Type="http://schemas.openxmlformats.org/officeDocument/2006/relationships/hyperlink" Target="https://www.daloopa.com/src/87386211" TargetMode="External"/><Relationship Id="rId3173" Type="http://schemas.openxmlformats.org/officeDocument/2006/relationships/hyperlink" Target="https://www.daloopa.com/src/768080" TargetMode="External"/><Relationship Id="rId4224" Type="http://schemas.openxmlformats.org/officeDocument/2006/relationships/hyperlink" Target="https://www.daloopa.com/src/58838279" TargetMode="External"/><Relationship Id="rId18786" Type="http://schemas.openxmlformats.org/officeDocument/2006/relationships/hyperlink" Target="https://www.daloopa.com/src/125243440" TargetMode="External"/><Relationship Id="rId19837" Type="http://schemas.openxmlformats.org/officeDocument/2006/relationships/hyperlink" Target="https://www.daloopa.com/src/155380742" TargetMode="External"/><Relationship Id="rId6396" Type="http://schemas.openxmlformats.org/officeDocument/2006/relationships/hyperlink" Target="https://www.daloopa.com/src/14718927" TargetMode="External"/><Relationship Id="rId7794" Type="http://schemas.openxmlformats.org/officeDocument/2006/relationships/hyperlink" Target="https://www.daloopa.com/src/1340478" TargetMode="External"/><Relationship Id="rId8845" Type="http://schemas.openxmlformats.org/officeDocument/2006/relationships/hyperlink" Target="https://www.daloopa.com/src/38161716" TargetMode="External"/><Relationship Id="rId10775" Type="http://schemas.openxmlformats.org/officeDocument/2006/relationships/hyperlink" Target="https://www.daloopa.com/src/38974427" TargetMode="External"/><Relationship Id="rId11826" Type="http://schemas.openxmlformats.org/officeDocument/2006/relationships/hyperlink" Target="https://www.daloopa.com/src/18493244" TargetMode="External"/><Relationship Id="rId17388" Type="http://schemas.openxmlformats.org/officeDocument/2006/relationships/hyperlink" Target="https://www.daloopa.com/src/102619365" TargetMode="External"/><Relationship Id="rId18439" Type="http://schemas.openxmlformats.org/officeDocument/2006/relationships/hyperlink" Target="https://www.daloopa.com/src/114295712" TargetMode="External"/><Relationship Id="rId6049" Type="http://schemas.openxmlformats.org/officeDocument/2006/relationships/hyperlink" Target="https://www.daloopa.com/src/800964" TargetMode="External"/><Relationship Id="rId7447" Type="http://schemas.openxmlformats.org/officeDocument/2006/relationships/hyperlink" Target="https://www.daloopa.com/src/748740" TargetMode="External"/><Relationship Id="rId10428" Type="http://schemas.openxmlformats.org/officeDocument/2006/relationships/hyperlink" Target="https://www.daloopa.com/src/46751359" TargetMode="External"/><Relationship Id="rId13998" Type="http://schemas.openxmlformats.org/officeDocument/2006/relationships/hyperlink" Target="https://www.daloopa.com/src/38385552" TargetMode="External"/><Relationship Id="rId18920" Type="http://schemas.openxmlformats.org/officeDocument/2006/relationships/hyperlink" Target="https://www.daloopa.com/src/125349987" TargetMode="External"/><Relationship Id="rId16471" Type="http://schemas.openxmlformats.org/officeDocument/2006/relationships/hyperlink" Target="https://www.daloopa.com/src/87387675" TargetMode="External"/><Relationship Id="rId17522" Type="http://schemas.openxmlformats.org/officeDocument/2006/relationships/hyperlink" Target="https://www.daloopa.com/src/107862623" TargetMode="External"/><Relationship Id="rId978" Type="http://schemas.openxmlformats.org/officeDocument/2006/relationships/hyperlink" Target="https://www.daloopa.com/src/18435953" TargetMode="External"/><Relationship Id="rId2659" Type="http://schemas.openxmlformats.org/officeDocument/2006/relationships/hyperlink" Target="https://www.daloopa.com/src/767655" TargetMode="External"/><Relationship Id="rId6530" Type="http://schemas.openxmlformats.org/officeDocument/2006/relationships/hyperlink" Target="https://www.daloopa.com/src/1340317" TargetMode="External"/><Relationship Id="rId15073" Type="http://schemas.openxmlformats.org/officeDocument/2006/relationships/hyperlink" Target="https://www.daloopa.com/src/45569858" TargetMode="External"/><Relationship Id="rId16124" Type="http://schemas.openxmlformats.org/officeDocument/2006/relationships/hyperlink" Target="https://www.daloopa.com/src/82323166" TargetMode="External"/><Relationship Id="rId19694" Type="http://schemas.openxmlformats.org/officeDocument/2006/relationships/hyperlink" Target="https://www.daloopa.com/src/155380674" TargetMode="External"/><Relationship Id="rId4081" Type="http://schemas.openxmlformats.org/officeDocument/2006/relationships/hyperlink" Target="https://marketplace.daloopa.com/text-fundamental?id=810726&amp;value=22&amp;id=810717&amp;value=5&amp;id=763928&amp;value=-32&amp;id=763676&amp;value=-59&amp;id=763370&amp;value=-13&amp;id=763096&amp;value=20&amp;id=66602828&amp;value=-84&amp;id=762919&amp;value=70&amp;id=762564&amp;value=86&amp;id=762446&amp;value=47&amp;id=762256&amp;value=55&amp;id=66602829&amp;value=258&amp;id=762237&amp;value=-39&amp;id=762219&amp;value=-36&amp;id=1340435&amp;value=-34&amp;id=2623605&amp;value=-7&amp;id=66602830&amp;value=-116&amp;id=4744560&amp;value=-5&amp;id=7982405&amp;value=32&amp;id=10334588&amp;value=152&amp;id=14719019&amp;value=232&amp;id=66602831&amp;value=411&amp;id=20995427&amp;value=270&amp;id=32451393&amp;value=199&amp;id=38384808&amp;value=24&amp;id=46662003&amp;value=-58&amp;id=66602832&amp;value=435&amp;id=53638543&amp;value=-79&amp;id=58838280&amp;value=-231&amp;id=63130828&amp;value=-216&amp;id=67048892&amp;value=-331&amp;id=67054494&amp;value=-857&amp;" TargetMode="External"/><Relationship Id="rId5132" Type="http://schemas.openxmlformats.org/officeDocument/2006/relationships/hyperlink" Target="https://www.daloopa.com/src/815411" TargetMode="External"/><Relationship Id="rId9753" Type="http://schemas.openxmlformats.org/officeDocument/2006/relationships/hyperlink" Target="https://www.daloopa.com/src/14719138" TargetMode="External"/><Relationship Id="rId18296" Type="http://schemas.openxmlformats.org/officeDocument/2006/relationships/hyperlink" Target="https://www.daloopa.com/src/87423672" TargetMode="External"/><Relationship Id="rId19347" Type="http://schemas.openxmlformats.org/officeDocument/2006/relationships/hyperlink" Target="https://www.daloopa.com/src/145290514" TargetMode="External"/><Relationship Id="rId8355" Type="http://schemas.openxmlformats.org/officeDocument/2006/relationships/hyperlink" Target="https://www.daloopa.com/src/2623304" TargetMode="External"/><Relationship Id="rId9406" Type="http://schemas.openxmlformats.org/officeDocument/2006/relationships/hyperlink" Target="https://www.daloopa.com/src/38383829" TargetMode="External"/><Relationship Id="rId11683" Type="http://schemas.openxmlformats.org/officeDocument/2006/relationships/hyperlink" Target="https://marketplace.daloopa.com/text-fundamental?id=1034030&amp;value=4584&amp;id=1034013&amp;value=7150&amp;id=1033987&amp;value=9770&amp;id=1033980&amp;value=13998&amp;id=1033921&amp;value=23718&amp;id=1033832&amp;value=31741&amp;id=2750828&amp;value=39223&amp;id=14826053&amp;value=57324&amp;id=46750119&amp;value=81104&amp;id=67088483&amp;value=91650&amp;" TargetMode="External"/><Relationship Id="rId12734" Type="http://schemas.openxmlformats.org/officeDocument/2006/relationships/hyperlink" Target="https://www.daloopa.com/src/38439524" TargetMode="External"/><Relationship Id="rId1742" Type="http://schemas.openxmlformats.org/officeDocument/2006/relationships/hyperlink" Target="https://marketplace.daloopa.com/text-fundamental?id=795329&amp;value=441&amp;id=795339&amp;value=409&amp;id=795279&amp;value=267&amp;id=795269&amp;value=876&amp;id=38171659&amp;value=1993&amp;id=795259&amp;value=502&amp;id=795249&amp;value=404&amp;id=795239&amp;value=-136&amp;id=795229&amp;value=1038&amp;id=38171608&amp;value=1808&amp;id=795207&amp;value=706&amp;id=795197&amp;value=1075&amp;id=795181&amp;value=993&amp;id=795165&amp;value=1750&amp;id=38171539&amp;value=4523&amp;id=795150&amp;value=1660&amp;id=795141&amp;value=2108&amp;id=795132&amp;value=1383&amp;id=795090&amp;value=2176&amp;id=38171485&amp;value=7328&amp;" TargetMode="External"/><Relationship Id="rId8008" Type="http://schemas.openxmlformats.org/officeDocument/2006/relationships/hyperlink" Target="https://www.daloopa.com/src/46660978" TargetMode="External"/><Relationship Id="rId10285" Type="http://schemas.openxmlformats.org/officeDocument/2006/relationships/hyperlink" Target="https://www.daloopa.com/document/23465099" TargetMode="External"/><Relationship Id="rId11336" Type="http://schemas.openxmlformats.org/officeDocument/2006/relationships/hyperlink" Target="https://www.daloopa.com/src/814907" TargetMode="External"/><Relationship Id="rId15957" Type="http://schemas.openxmlformats.org/officeDocument/2006/relationships/hyperlink" Target="https://www.daloopa.com/src/78962764" TargetMode="External"/><Relationship Id="rId4965" Type="http://schemas.openxmlformats.org/officeDocument/2006/relationships/hyperlink" Target="https://www.daloopa.com/src/815407" TargetMode="External"/><Relationship Id="rId14559" Type="http://schemas.openxmlformats.org/officeDocument/2006/relationships/hyperlink" Target="https://www.daloopa.com/src/38422057" TargetMode="External"/><Relationship Id="rId18430" Type="http://schemas.openxmlformats.org/officeDocument/2006/relationships/hyperlink" Target="https://www.daloopa.com/src/114159737" TargetMode="External"/><Relationship Id="rId3567" Type="http://schemas.openxmlformats.org/officeDocument/2006/relationships/hyperlink" Target="https://www.daloopa.com/src/58838167" TargetMode="External"/><Relationship Id="rId4618" Type="http://schemas.openxmlformats.org/officeDocument/2006/relationships/hyperlink" Target="https://www.daloopa.com/src/762939" TargetMode="External"/><Relationship Id="rId17032" Type="http://schemas.openxmlformats.org/officeDocument/2006/relationships/hyperlink" Target="https://www.daloopa.com/src/95055263" TargetMode="External"/><Relationship Id="rId488" Type="http://schemas.openxmlformats.org/officeDocument/2006/relationships/hyperlink" Target="https://www.daloopa.com/src/762276" TargetMode="External"/><Relationship Id="rId2169" Type="http://schemas.openxmlformats.org/officeDocument/2006/relationships/hyperlink" Target="https://www.daloopa.com/src/66097056" TargetMode="External"/><Relationship Id="rId6040" Type="http://schemas.openxmlformats.org/officeDocument/2006/relationships/hyperlink" Target="https://www.daloopa.com/src/801133" TargetMode="External"/><Relationship Id="rId12591" Type="http://schemas.openxmlformats.org/officeDocument/2006/relationships/hyperlink" Target="https://www.daloopa.com/src/67089470" TargetMode="External"/><Relationship Id="rId13642" Type="http://schemas.openxmlformats.org/officeDocument/2006/relationships/hyperlink" Target="https://www.daloopa.com/src/65313475" TargetMode="External"/><Relationship Id="rId2650" Type="http://schemas.openxmlformats.org/officeDocument/2006/relationships/hyperlink" Target="https://www.daloopa.com/src/14718971" TargetMode="External"/><Relationship Id="rId3701" Type="http://schemas.openxmlformats.org/officeDocument/2006/relationships/hyperlink" Target="https://www.daloopa.com/src/761969" TargetMode="External"/><Relationship Id="rId9263" Type="http://schemas.openxmlformats.org/officeDocument/2006/relationships/hyperlink" Target="https://www.daloopa.com/src/749864" TargetMode="External"/><Relationship Id="rId11193" Type="http://schemas.openxmlformats.org/officeDocument/2006/relationships/hyperlink" Target="https://www.daloopa.com/src/815043" TargetMode="External"/><Relationship Id="rId12244" Type="http://schemas.openxmlformats.org/officeDocument/2006/relationships/hyperlink" Target="https://marketplace.daloopa.com/text-fundamental?id=19676850&amp;value=3500&amp;id=19676692&amp;value=3500&amp;id=19676365&amp;value=3500&amp;id=19676328&amp;value=3500&amp;id=19676242&amp;value=3500&amp;id=19675986&amp;value=3500&amp;id=19675721&amp;value=3500&amp;id=19675660&amp;value=3500&amp;id=19675461&amp;value=3500&amp;id=19675283&amp;value=3500&amp;id=19675385&amp;value=3500&amp;" TargetMode="External"/><Relationship Id="rId622" Type="http://schemas.openxmlformats.org/officeDocument/2006/relationships/hyperlink" Target="https://www.daloopa.com/src/38207960" TargetMode="External"/><Relationship Id="rId1252" Type="http://schemas.openxmlformats.org/officeDocument/2006/relationships/hyperlink" Target="https://www.daloopa.com/src/67048392" TargetMode="External"/><Relationship Id="rId2303" Type="http://schemas.openxmlformats.org/officeDocument/2006/relationships/hyperlink" Target="https://www.daloopa.com/src/2623545" TargetMode="External"/><Relationship Id="rId16865" Type="http://schemas.openxmlformats.org/officeDocument/2006/relationships/hyperlink" Target="https://www.daloopa.com/src/95069179" TargetMode="External"/><Relationship Id="rId17916" Type="http://schemas.openxmlformats.org/officeDocument/2006/relationships/hyperlink" Target="https://www.daloopa.com/src/114145994" TargetMode="External"/><Relationship Id="rId4475" Type="http://schemas.openxmlformats.org/officeDocument/2006/relationships/hyperlink" Target="https://www.daloopa.com/src/763112" TargetMode="External"/><Relationship Id="rId5873" Type="http://schemas.openxmlformats.org/officeDocument/2006/relationships/hyperlink" Target="https://www.daloopa.com/src/38156736" TargetMode="External"/><Relationship Id="rId6924" Type="http://schemas.openxmlformats.org/officeDocument/2006/relationships/hyperlink" Target="https://www.daloopa.com/src/801385" TargetMode="External"/><Relationship Id="rId14069" Type="http://schemas.openxmlformats.org/officeDocument/2006/relationships/hyperlink" Target="https://www.daloopa.com/src/19604879" TargetMode="External"/><Relationship Id="rId15467" Type="http://schemas.openxmlformats.org/officeDocument/2006/relationships/hyperlink" Target="https://www.daloopa.com/src/72222954" TargetMode="External"/><Relationship Id="rId16518" Type="http://schemas.openxmlformats.org/officeDocument/2006/relationships/hyperlink" Target="https://www.daloopa.com/src/87384551" TargetMode="External"/><Relationship Id="rId3077" Type="http://schemas.openxmlformats.org/officeDocument/2006/relationships/hyperlink" Target="https://www.daloopa.com/src/767773" TargetMode="External"/><Relationship Id="rId4128" Type="http://schemas.openxmlformats.org/officeDocument/2006/relationships/hyperlink" Target="https://www.daloopa.com/src/762447" TargetMode="External"/><Relationship Id="rId5526" Type="http://schemas.openxmlformats.org/officeDocument/2006/relationships/hyperlink" Target="https://www.daloopa.com/document/23465099" TargetMode="External"/><Relationship Id="rId7698" Type="http://schemas.openxmlformats.org/officeDocument/2006/relationships/hyperlink" Target="https://www.daloopa.com/src/4744414" TargetMode="External"/><Relationship Id="rId8749" Type="http://schemas.openxmlformats.org/officeDocument/2006/relationships/hyperlink" Target="https://www.daloopa.com/src/754182" TargetMode="External"/><Relationship Id="rId10679" Type="http://schemas.openxmlformats.org/officeDocument/2006/relationships/hyperlink" Target="https://www.daloopa.com/src/38974433" TargetMode="External"/><Relationship Id="rId14550" Type="http://schemas.openxmlformats.org/officeDocument/2006/relationships/hyperlink" Target="https://www.daloopa.com/src/38402801" TargetMode="External"/><Relationship Id="rId15601" Type="http://schemas.openxmlformats.org/officeDocument/2006/relationships/hyperlink" Target="https://www.daloopa.com/src/72223037" TargetMode="External"/><Relationship Id="rId13152" Type="http://schemas.openxmlformats.org/officeDocument/2006/relationships/hyperlink" Target="https://www.daloopa.com/src/38436120" TargetMode="External"/><Relationship Id="rId14203" Type="http://schemas.openxmlformats.org/officeDocument/2006/relationships/hyperlink" Target="https://www.daloopa.com/src/19604836" TargetMode="External"/><Relationship Id="rId17773" Type="http://schemas.openxmlformats.org/officeDocument/2006/relationships/hyperlink" Target="https://www.daloopa.com/src/114153985" TargetMode="External"/><Relationship Id="rId2160" Type="http://schemas.openxmlformats.org/officeDocument/2006/relationships/hyperlink" Target="https://www.daloopa.com/src/66097037" TargetMode="External"/><Relationship Id="rId3211" Type="http://schemas.openxmlformats.org/officeDocument/2006/relationships/hyperlink" Target="https://www.daloopa.com/src/45569725" TargetMode="External"/><Relationship Id="rId6781" Type="http://schemas.openxmlformats.org/officeDocument/2006/relationships/hyperlink" Target="https://www.daloopa.com/src/801294" TargetMode="External"/><Relationship Id="rId7832" Type="http://schemas.openxmlformats.org/officeDocument/2006/relationships/hyperlink" Target="https://www.daloopa.com/src/800063" TargetMode="External"/><Relationship Id="rId16375" Type="http://schemas.openxmlformats.org/officeDocument/2006/relationships/hyperlink" Target="https://www.daloopa.com/src/87386815" TargetMode="External"/><Relationship Id="rId17426" Type="http://schemas.openxmlformats.org/officeDocument/2006/relationships/hyperlink" Target="https://www.daloopa.com/src/102621722" TargetMode="External"/><Relationship Id="rId18824" Type="http://schemas.openxmlformats.org/officeDocument/2006/relationships/hyperlink" Target="https://www.daloopa.com/src/125271873" TargetMode="External"/><Relationship Id="rId20021" Type="http://schemas.openxmlformats.org/officeDocument/2006/relationships/hyperlink" Target="https://www.daloopa.com/src/155387731" TargetMode="External"/><Relationship Id="rId132" Type="http://schemas.openxmlformats.org/officeDocument/2006/relationships/hyperlink" Target="https://www.daloopa.com/src/802852" TargetMode="External"/><Relationship Id="rId5383" Type="http://schemas.openxmlformats.org/officeDocument/2006/relationships/hyperlink" Target="https://marketplace.daloopa.com/text-fundamental?id=815653&amp;value=-0.19&amp;id=815639&amp;value=-0.22&amp;id=815625&amp;value=0.28&amp;id=815611&amp;value=0.59&amp;id=815597&amp;value=0.64&amp;id=815583&amp;value=0.39&amp;id=815569&amp;value=-0.47&amp;id=815543&amp;value=-0.52&amp;id=815542&amp;value=-0.88&amp;id=815528&amp;value=-0.41&amp;id=815515&amp;value=0.69&amp;id=815503&amp;value=1.25&amp;id=815490&amp;value=2.43&amp;id=815464&amp;value=4.02&amp;id=815462&amp;value=4.38&amp;id=815447&amp;value=4.9&amp;id=815432&amp;value=5.31&amp;id=815417&amp;value=3.94&amp;id=815402&amp;value=3.94&amp;id=815387&amp;value=6.15&amp;id=815372&amp;value=7.9&amp;id=815357&amp;value=12.63&amp;id=815342&amp;value=17.85&amp;id=815327&amp;value=20.14&amp;id=815312&amp;value=23.96&amp;id=815297&amp;value=24.15&amp;id=1340504&amp;value=22.71&amp;id=2624000&amp;value=23.01&amp;id=4744784&amp;value=20.93&amp;id=7982523&amp;value=26.04&amp;id=10335429&amp;value=34.21&amp;id=14719069&amp;value=41.83&amp;id=20995587&amp;value=52.59&amp;id=32451665&amp;value=57.47&amp;id=38385317&amp;value=51.14&amp;id=46662286&amp;value=64.81&amp;id=53638783&amp;value=41.54&amp;id=58838420&amp;value=1.13&amp;id=63130731&amp;value=1.1&amp;id=67049286&amp;value=-0.27&amp;" TargetMode="External"/><Relationship Id="rId6434" Type="http://schemas.openxmlformats.org/officeDocument/2006/relationships/hyperlink" Target="https://www.daloopa.com/src/32451013" TargetMode="External"/><Relationship Id="rId10813" Type="http://schemas.openxmlformats.org/officeDocument/2006/relationships/hyperlink" Target="https://www.daloopa.com/src/10333849" TargetMode="External"/><Relationship Id="rId16028" Type="http://schemas.openxmlformats.org/officeDocument/2006/relationships/hyperlink" Target="https://www.daloopa.com/src/78962699" TargetMode="External"/><Relationship Id="rId5036" Type="http://schemas.openxmlformats.org/officeDocument/2006/relationships/hyperlink" Target="https://www.daloopa.com/src/815617" TargetMode="External"/><Relationship Id="rId12985" Type="http://schemas.openxmlformats.org/officeDocument/2006/relationships/hyperlink" Target="https://www.daloopa.com/src/38442021" TargetMode="External"/><Relationship Id="rId19598" Type="http://schemas.openxmlformats.org/officeDocument/2006/relationships/hyperlink" Target="https://www.daloopa.com/src/145409638" TargetMode="External"/><Relationship Id="rId1993" Type="http://schemas.openxmlformats.org/officeDocument/2006/relationships/hyperlink" Target="https://www.daloopa.com/src/46662051" TargetMode="External"/><Relationship Id="rId8259" Type="http://schemas.openxmlformats.org/officeDocument/2006/relationships/hyperlink" Target="https://www.daloopa.com/src/800471" TargetMode="External"/><Relationship Id="rId9657" Type="http://schemas.openxmlformats.org/officeDocument/2006/relationships/hyperlink" Target="https://www.daloopa.com/src/67051998" TargetMode="External"/><Relationship Id="rId11587" Type="http://schemas.openxmlformats.org/officeDocument/2006/relationships/hyperlink" Target="https://www.daloopa.com/src/815004" TargetMode="External"/><Relationship Id="rId12638" Type="http://schemas.openxmlformats.org/officeDocument/2006/relationships/hyperlink" Target="https://www.daloopa.com/src/46750936" TargetMode="External"/><Relationship Id="rId1646" Type="http://schemas.openxmlformats.org/officeDocument/2006/relationships/hyperlink" Target="https://www.daloopa.com/src/795237" TargetMode="External"/><Relationship Id="rId10189" Type="http://schemas.openxmlformats.org/officeDocument/2006/relationships/hyperlink" Target="https://www.daloopa.com/src/748652" TargetMode="External"/><Relationship Id="rId14060" Type="http://schemas.openxmlformats.org/officeDocument/2006/relationships/hyperlink" Target="https://www.daloopa.com/src/19605923" TargetMode="External"/><Relationship Id="rId15111" Type="http://schemas.openxmlformats.org/officeDocument/2006/relationships/hyperlink" Target="https://www.daloopa.com/src/38422951" TargetMode="External"/><Relationship Id="rId18681" Type="http://schemas.openxmlformats.org/officeDocument/2006/relationships/hyperlink" Target="https://www.daloopa.com/src/125279346" TargetMode="External"/><Relationship Id="rId19732" Type="http://schemas.openxmlformats.org/officeDocument/2006/relationships/hyperlink" Target="https://www.daloopa.com/src/155380661" TargetMode="External"/><Relationship Id="rId4869" Type="http://schemas.openxmlformats.org/officeDocument/2006/relationships/hyperlink" Target="https://www.daloopa.com/src/815572" TargetMode="External"/><Relationship Id="rId8740" Type="http://schemas.openxmlformats.org/officeDocument/2006/relationships/hyperlink" Target="https://www.daloopa.com/src/38464969" TargetMode="External"/><Relationship Id="rId10670" Type="http://schemas.openxmlformats.org/officeDocument/2006/relationships/hyperlink" Target="https://www.daloopa.com/src/38432983" TargetMode="External"/><Relationship Id="rId11721" Type="http://schemas.openxmlformats.org/officeDocument/2006/relationships/hyperlink" Target="https://marketplace.daloopa.com/text-fundamental?id=1034033&amp;value=720&amp;id=1034016&amp;value=1063&amp;id=1033990&amp;value=1532&amp;id=1033983&amp;value=1805&amp;id=1033924&amp;value=4078&amp;id=1033835&amp;value=6861&amp;id=2750831&amp;value=6036&amp;id=14826054&amp;value=15228&amp;id=46750117&amp;value=24895&amp;id=67088481&amp;value=30020&amp;" TargetMode="External"/><Relationship Id="rId17283" Type="http://schemas.openxmlformats.org/officeDocument/2006/relationships/hyperlink" Target="https://www.daloopa.com/src/102525788" TargetMode="External"/><Relationship Id="rId18334" Type="http://schemas.openxmlformats.org/officeDocument/2006/relationships/hyperlink" Target="https://www.daloopa.com/src/87393450" TargetMode="External"/><Relationship Id="rId6291" Type="http://schemas.openxmlformats.org/officeDocument/2006/relationships/hyperlink" Target="https://www.daloopa.com/src/38155602" TargetMode="External"/><Relationship Id="rId7342" Type="http://schemas.openxmlformats.org/officeDocument/2006/relationships/hyperlink" Target="https://www.daloopa.com/src/19666995" TargetMode="External"/><Relationship Id="rId10323" Type="http://schemas.openxmlformats.org/officeDocument/2006/relationships/hyperlink" Target="https://www.daloopa.com/src/38432087" TargetMode="External"/><Relationship Id="rId12495" Type="http://schemas.openxmlformats.org/officeDocument/2006/relationships/hyperlink" Target="https://www.daloopa.com/document/23465099" TargetMode="External"/><Relationship Id="rId13893" Type="http://schemas.openxmlformats.org/officeDocument/2006/relationships/hyperlink" Target="https://www.daloopa.com/src/67093585" TargetMode="External"/><Relationship Id="rId14944" Type="http://schemas.openxmlformats.org/officeDocument/2006/relationships/hyperlink" Target="https://www.daloopa.com/src/38422801" TargetMode="External"/><Relationship Id="rId873" Type="http://schemas.openxmlformats.org/officeDocument/2006/relationships/hyperlink" Target="https://www.daloopa.com/src/18487006" TargetMode="External"/><Relationship Id="rId2554" Type="http://schemas.openxmlformats.org/officeDocument/2006/relationships/hyperlink" Target="https://www.daloopa.com/src/20177062" TargetMode="External"/><Relationship Id="rId3952" Type="http://schemas.openxmlformats.org/officeDocument/2006/relationships/hyperlink" Target="https://www.daloopa.com/src/767919" TargetMode="External"/><Relationship Id="rId9167" Type="http://schemas.openxmlformats.org/officeDocument/2006/relationships/hyperlink" Target="https://www.daloopa.com/src/1340363" TargetMode="External"/><Relationship Id="rId11097" Type="http://schemas.openxmlformats.org/officeDocument/2006/relationships/hyperlink" Target="https://www.daloopa.com/src/749419" TargetMode="External"/><Relationship Id="rId12148" Type="http://schemas.openxmlformats.org/officeDocument/2006/relationships/hyperlink" Target="https://www.daloopa.com/src/19676376" TargetMode="External"/><Relationship Id="rId13546" Type="http://schemas.openxmlformats.org/officeDocument/2006/relationships/hyperlink" Target="https://www.daloopa.com/src/67090411" TargetMode="External"/><Relationship Id="rId526" Type="http://schemas.openxmlformats.org/officeDocument/2006/relationships/hyperlink" Target="https://www.daloopa.com/src/63130929" TargetMode="External"/><Relationship Id="rId1156" Type="http://schemas.openxmlformats.org/officeDocument/2006/relationships/hyperlink" Target="https://www.daloopa.com/src/18433842" TargetMode="External"/><Relationship Id="rId2207" Type="http://schemas.openxmlformats.org/officeDocument/2006/relationships/hyperlink" Target="https://www.daloopa.com/src/66097456" TargetMode="External"/><Relationship Id="rId3605" Type="http://schemas.openxmlformats.org/officeDocument/2006/relationships/hyperlink" Target="https://www.daloopa.com/src/768052" TargetMode="External"/><Relationship Id="rId16769" Type="http://schemas.openxmlformats.org/officeDocument/2006/relationships/hyperlink" Target="https://www.daloopa.com/src/87388491" TargetMode="External"/><Relationship Id="rId5777" Type="http://schemas.openxmlformats.org/officeDocument/2006/relationships/hyperlink" Target="https://www.daloopa.com/src/801185" TargetMode="External"/><Relationship Id="rId6828" Type="http://schemas.openxmlformats.org/officeDocument/2006/relationships/hyperlink" Target="https://www.daloopa.com/src/801305" TargetMode="External"/><Relationship Id="rId18191" Type="http://schemas.openxmlformats.org/officeDocument/2006/relationships/hyperlink" Target="https://www.daloopa.com/src/87393532" TargetMode="External"/><Relationship Id="rId19242" Type="http://schemas.openxmlformats.org/officeDocument/2006/relationships/hyperlink" Target="https://www.daloopa.com/src/136843119" TargetMode="External"/><Relationship Id="rId4379" Type="http://schemas.openxmlformats.org/officeDocument/2006/relationships/hyperlink" Target="https://www.daloopa.com/src/14718988" TargetMode="External"/><Relationship Id="rId8250" Type="http://schemas.openxmlformats.org/officeDocument/2006/relationships/hyperlink" Target="https://www.daloopa.com/src/72471269" TargetMode="External"/><Relationship Id="rId9301" Type="http://schemas.openxmlformats.org/officeDocument/2006/relationships/hyperlink" Target="https://www.daloopa.com/src/753525" TargetMode="External"/><Relationship Id="rId10180" Type="http://schemas.openxmlformats.org/officeDocument/2006/relationships/hyperlink" Target="https://www.daloopa.com/src/794088" TargetMode="External"/><Relationship Id="rId11231" Type="http://schemas.openxmlformats.org/officeDocument/2006/relationships/hyperlink" Target="https://www.daloopa.com/src/815102" TargetMode="External"/><Relationship Id="rId15852" Type="http://schemas.openxmlformats.org/officeDocument/2006/relationships/hyperlink" Target="https://www.daloopa.com/src/78898764" TargetMode="External"/><Relationship Id="rId4860" Type="http://schemas.openxmlformats.org/officeDocument/2006/relationships/hyperlink" Target="https://www.daloopa.com/src/63130730" TargetMode="External"/><Relationship Id="rId5911" Type="http://schemas.openxmlformats.org/officeDocument/2006/relationships/hyperlink" Target="https://www.daloopa.com/src/10333493" TargetMode="External"/><Relationship Id="rId14454" Type="http://schemas.openxmlformats.org/officeDocument/2006/relationships/hyperlink" Target="https://www.daloopa.com/src/45569814" TargetMode="External"/><Relationship Id="rId15505" Type="http://schemas.openxmlformats.org/officeDocument/2006/relationships/hyperlink" Target="https://www.daloopa.com/src/72218597" TargetMode="External"/><Relationship Id="rId16903" Type="http://schemas.openxmlformats.org/officeDocument/2006/relationships/hyperlink" Target="https://www.daloopa.com/src/95055264" TargetMode="External"/><Relationship Id="rId3462" Type="http://schemas.openxmlformats.org/officeDocument/2006/relationships/hyperlink" Target="https://www.daloopa.com/src/1340422" TargetMode="External"/><Relationship Id="rId4513" Type="http://schemas.openxmlformats.org/officeDocument/2006/relationships/hyperlink" Target="https://www.daloopa.com/src/763714" TargetMode="External"/><Relationship Id="rId13056" Type="http://schemas.openxmlformats.org/officeDocument/2006/relationships/hyperlink" Target="https://www.daloopa.com/src/38442146" TargetMode="External"/><Relationship Id="rId14107" Type="http://schemas.openxmlformats.org/officeDocument/2006/relationships/hyperlink" Target="https://www.daloopa.com/src/19604722" TargetMode="External"/><Relationship Id="rId383" Type="http://schemas.openxmlformats.org/officeDocument/2006/relationships/hyperlink" Target="https://www.daloopa.com/src/803221" TargetMode="External"/><Relationship Id="rId2064" Type="http://schemas.openxmlformats.org/officeDocument/2006/relationships/hyperlink" Target="https://www.daloopa.com/src/66096752" TargetMode="External"/><Relationship Id="rId3115" Type="http://schemas.openxmlformats.org/officeDocument/2006/relationships/hyperlink" Target="https://www.daloopa.com/src/768451" TargetMode="External"/><Relationship Id="rId6685" Type="http://schemas.openxmlformats.org/officeDocument/2006/relationships/hyperlink" Target="https://www.daloopa.com/src/4744392" TargetMode="External"/><Relationship Id="rId16279" Type="http://schemas.openxmlformats.org/officeDocument/2006/relationships/hyperlink" Target="https://www.daloopa.com/src/82319286" TargetMode="External"/><Relationship Id="rId17677" Type="http://schemas.openxmlformats.org/officeDocument/2006/relationships/hyperlink" Target="https://www.daloopa.com/src/107916708" TargetMode="External"/><Relationship Id="rId18728" Type="http://schemas.openxmlformats.org/officeDocument/2006/relationships/hyperlink" Target="https://www.daloopa.com/src/125248966" TargetMode="External"/><Relationship Id="rId5287" Type="http://schemas.openxmlformats.org/officeDocument/2006/relationships/hyperlink" Target="https://www.daloopa.com/src/46664287" TargetMode="External"/><Relationship Id="rId6338" Type="http://schemas.openxmlformats.org/officeDocument/2006/relationships/hyperlink" Target="https://www.daloopa.com/src/38157732" TargetMode="External"/><Relationship Id="rId7736" Type="http://schemas.openxmlformats.org/officeDocument/2006/relationships/hyperlink" Target="https://www.daloopa.com/src/799834" TargetMode="External"/><Relationship Id="rId10717" Type="http://schemas.openxmlformats.org/officeDocument/2006/relationships/hyperlink" Target="https://www.daloopa.com/src/38434328" TargetMode="External"/><Relationship Id="rId12889" Type="http://schemas.openxmlformats.org/officeDocument/2006/relationships/hyperlink" Target="https://www.daloopa.com/document/23465099" TargetMode="External"/><Relationship Id="rId16760" Type="http://schemas.openxmlformats.org/officeDocument/2006/relationships/hyperlink" Target="https://www.daloopa.com/src/87513190" TargetMode="External"/><Relationship Id="rId17811" Type="http://schemas.openxmlformats.org/officeDocument/2006/relationships/hyperlink" Target="https://www.daloopa.com/src/114284937" TargetMode="External"/><Relationship Id="rId1897" Type="http://schemas.openxmlformats.org/officeDocument/2006/relationships/hyperlink" Target="https://www.daloopa.com/src/38171655" TargetMode="External"/><Relationship Id="rId2948" Type="http://schemas.openxmlformats.org/officeDocument/2006/relationships/hyperlink" Target="https://www.daloopa.com/src/765633" TargetMode="External"/><Relationship Id="rId15362" Type="http://schemas.openxmlformats.org/officeDocument/2006/relationships/hyperlink" Target="https://www.daloopa.com/src/38433546" TargetMode="External"/><Relationship Id="rId16413" Type="http://schemas.openxmlformats.org/officeDocument/2006/relationships/hyperlink" Target="https://www.daloopa.com/src/87386627" TargetMode="External"/><Relationship Id="rId19983" Type="http://schemas.openxmlformats.org/officeDocument/2006/relationships/hyperlink" Target="https://www.daloopa.com/src/155380923" TargetMode="External"/><Relationship Id="rId4370" Type="http://schemas.openxmlformats.org/officeDocument/2006/relationships/hyperlink" Target="https://www.daloopa.com/src/762458" TargetMode="External"/><Relationship Id="rId5421" Type="http://schemas.openxmlformats.org/officeDocument/2006/relationships/hyperlink" Target="https://www.daloopa.com/src/53638783" TargetMode="External"/><Relationship Id="rId8991" Type="http://schemas.openxmlformats.org/officeDocument/2006/relationships/hyperlink" Target="https://www.daloopa.com/src/748814" TargetMode="External"/><Relationship Id="rId15015" Type="http://schemas.openxmlformats.org/officeDocument/2006/relationships/hyperlink" Target="https://www.daloopa.com/src/38428476" TargetMode="External"/><Relationship Id="rId18585" Type="http://schemas.openxmlformats.org/officeDocument/2006/relationships/hyperlink" Target="https://www.daloopa.com/src/114296733" TargetMode="External"/><Relationship Id="rId19636" Type="http://schemas.openxmlformats.org/officeDocument/2006/relationships/hyperlink" Target="https://www.daloopa.com/src/155391288" TargetMode="External"/><Relationship Id="rId4023" Type="http://schemas.openxmlformats.org/officeDocument/2006/relationships/hyperlink" Target="https://www.daloopa.com/document/204883" TargetMode="External"/><Relationship Id="rId7593" Type="http://schemas.openxmlformats.org/officeDocument/2006/relationships/hyperlink" Target="https://www.daloopa.com/src/752876" TargetMode="External"/><Relationship Id="rId8644" Type="http://schemas.openxmlformats.org/officeDocument/2006/relationships/hyperlink" Target="https://www.daloopa.com/src/767975" TargetMode="External"/><Relationship Id="rId11972" Type="http://schemas.openxmlformats.org/officeDocument/2006/relationships/hyperlink" Target="https://www.daloopa.com/document/23465099" TargetMode="External"/><Relationship Id="rId17187" Type="http://schemas.openxmlformats.org/officeDocument/2006/relationships/hyperlink" Target="https://www.daloopa.com/src/102516982" TargetMode="External"/><Relationship Id="rId18238" Type="http://schemas.openxmlformats.org/officeDocument/2006/relationships/hyperlink" Target="https://www.daloopa.com/src/87511935" TargetMode="External"/><Relationship Id="rId6195" Type="http://schemas.openxmlformats.org/officeDocument/2006/relationships/hyperlink" Target="https://www.daloopa.com/src/801155" TargetMode="External"/><Relationship Id="rId7246" Type="http://schemas.openxmlformats.org/officeDocument/2006/relationships/hyperlink" Target="https://www.daloopa.com/src/38385410" TargetMode="External"/><Relationship Id="rId10227" Type="http://schemas.openxmlformats.org/officeDocument/2006/relationships/hyperlink" Target="https://www.daloopa.com/src/7982445" TargetMode="External"/><Relationship Id="rId10574" Type="http://schemas.openxmlformats.org/officeDocument/2006/relationships/hyperlink" Target="https://www.daloopa.com/src/38432982" TargetMode="External"/><Relationship Id="rId11625" Type="http://schemas.openxmlformats.org/officeDocument/2006/relationships/hyperlink" Target="https://www.daloopa.com/src/815105" TargetMode="External"/><Relationship Id="rId13797" Type="http://schemas.openxmlformats.org/officeDocument/2006/relationships/hyperlink" Target="https://www.daloopa.com/src/65315372" TargetMode="External"/><Relationship Id="rId14848" Type="http://schemas.openxmlformats.org/officeDocument/2006/relationships/hyperlink" Target="https://www.daloopa.com/src/38429309" TargetMode="External"/><Relationship Id="rId3856" Type="http://schemas.openxmlformats.org/officeDocument/2006/relationships/hyperlink" Target="https://www.daloopa.com/src/810526" TargetMode="External"/><Relationship Id="rId4907" Type="http://schemas.openxmlformats.org/officeDocument/2006/relationships/hyperlink" Target="https://www.daloopa.com/src/815629" TargetMode="External"/><Relationship Id="rId12399" Type="http://schemas.openxmlformats.org/officeDocument/2006/relationships/hyperlink" Target="https://www.daloopa.com/src/19678193" TargetMode="External"/><Relationship Id="rId16270" Type="http://schemas.openxmlformats.org/officeDocument/2006/relationships/hyperlink" Target="https://www.daloopa.com/src/82323340" TargetMode="External"/><Relationship Id="rId17321" Type="http://schemas.openxmlformats.org/officeDocument/2006/relationships/hyperlink" Target="https://www.daloopa.com/src/102527601" TargetMode="External"/><Relationship Id="rId777" Type="http://schemas.openxmlformats.org/officeDocument/2006/relationships/hyperlink" Target="https://www.daloopa.com/src/763141" TargetMode="External"/><Relationship Id="rId2458" Type="http://schemas.openxmlformats.org/officeDocument/2006/relationships/hyperlink" Target="https://www.daloopa.com/src/53638342" TargetMode="External"/><Relationship Id="rId3509" Type="http://schemas.openxmlformats.org/officeDocument/2006/relationships/hyperlink" Target="https://www.daloopa.com/src/762548" TargetMode="External"/><Relationship Id="rId12880" Type="http://schemas.openxmlformats.org/officeDocument/2006/relationships/hyperlink" Target="https://www.daloopa.com/src/38439861" TargetMode="External"/><Relationship Id="rId13931" Type="http://schemas.openxmlformats.org/officeDocument/2006/relationships/hyperlink" Target="https://www.daloopa.com/src/67093549" TargetMode="External"/><Relationship Id="rId19493" Type="http://schemas.openxmlformats.org/officeDocument/2006/relationships/hyperlink" Target="https://www.daloopa.com/src/145264476" TargetMode="External"/><Relationship Id="rId9552" Type="http://schemas.openxmlformats.org/officeDocument/2006/relationships/hyperlink" Target="https://www.daloopa.com/src/748240" TargetMode="External"/><Relationship Id="rId11482" Type="http://schemas.openxmlformats.org/officeDocument/2006/relationships/hyperlink" Target="https://www.daloopa.com/src/2623982" TargetMode="External"/><Relationship Id="rId12533" Type="http://schemas.openxmlformats.org/officeDocument/2006/relationships/hyperlink" Target="https://www.daloopa.com/src/19689663" TargetMode="External"/><Relationship Id="rId18095" Type="http://schemas.openxmlformats.org/officeDocument/2006/relationships/hyperlink" Target="https://www.daloopa.com/src/114146091" TargetMode="External"/><Relationship Id="rId19146" Type="http://schemas.openxmlformats.org/officeDocument/2006/relationships/hyperlink" Target="https://www.daloopa.com/src/136733310" TargetMode="External"/><Relationship Id="rId911" Type="http://schemas.openxmlformats.org/officeDocument/2006/relationships/hyperlink" Target="https://www.daloopa.com/src/45569602" TargetMode="External"/><Relationship Id="rId1541" Type="http://schemas.openxmlformats.org/officeDocument/2006/relationships/hyperlink" Target="https://www.daloopa.com/document/23463551" TargetMode="External"/><Relationship Id="rId8154" Type="http://schemas.openxmlformats.org/officeDocument/2006/relationships/hyperlink" Target="https://www.daloopa.com/src/800168" TargetMode="External"/><Relationship Id="rId9205" Type="http://schemas.openxmlformats.org/officeDocument/2006/relationships/hyperlink" Target="https://www.daloopa.com/src/751673" TargetMode="External"/><Relationship Id="rId10084" Type="http://schemas.openxmlformats.org/officeDocument/2006/relationships/hyperlink" Target="https://www.daloopa.com/src/748884" TargetMode="External"/><Relationship Id="rId11135" Type="http://schemas.openxmlformats.org/officeDocument/2006/relationships/hyperlink" Target="https://www.daloopa.com/src/7982525" TargetMode="External"/><Relationship Id="rId4764" Type="http://schemas.openxmlformats.org/officeDocument/2006/relationships/hyperlink" Target="https://www.daloopa.com/src/765825" TargetMode="External"/><Relationship Id="rId14358" Type="http://schemas.openxmlformats.org/officeDocument/2006/relationships/hyperlink" Target="https://www.daloopa.com/src/45569824" TargetMode="External"/><Relationship Id="rId15756" Type="http://schemas.openxmlformats.org/officeDocument/2006/relationships/hyperlink" Target="https://www.daloopa.com/src/78901835" TargetMode="External"/><Relationship Id="rId16807" Type="http://schemas.openxmlformats.org/officeDocument/2006/relationships/hyperlink" Target="https://www.daloopa.com/src/95188467" TargetMode="External"/><Relationship Id="rId3366" Type="http://schemas.openxmlformats.org/officeDocument/2006/relationships/hyperlink" Target="https://www.daloopa.com/document/23463551" TargetMode="External"/><Relationship Id="rId4417" Type="http://schemas.openxmlformats.org/officeDocument/2006/relationships/hyperlink" Target="https://www.daloopa.com/src/810902" TargetMode="External"/><Relationship Id="rId5815" Type="http://schemas.openxmlformats.org/officeDocument/2006/relationships/hyperlink" Target="https://www.daloopa.com/src/63129645" TargetMode="External"/><Relationship Id="rId15409" Type="http://schemas.openxmlformats.org/officeDocument/2006/relationships/hyperlink" Target="https://www.daloopa.com/src/72285605" TargetMode="External"/><Relationship Id="rId18979" Type="http://schemas.openxmlformats.org/officeDocument/2006/relationships/hyperlink" Target="https://www.daloopa.com/src/136727155" TargetMode="External"/><Relationship Id="rId287" Type="http://schemas.openxmlformats.org/officeDocument/2006/relationships/hyperlink" Target="https://www.daloopa.com/src/803149" TargetMode="External"/><Relationship Id="rId3019" Type="http://schemas.openxmlformats.org/officeDocument/2006/relationships/hyperlink" Target="https://www.daloopa.com/src/766596" TargetMode="External"/><Relationship Id="rId7987" Type="http://schemas.openxmlformats.org/officeDocument/2006/relationships/hyperlink" Target="https://www.daloopa.com/src/751323" TargetMode="External"/><Relationship Id="rId10968" Type="http://schemas.openxmlformats.org/officeDocument/2006/relationships/hyperlink" Target="https://www.daloopa.com/src/67046991" TargetMode="External"/><Relationship Id="rId6589" Type="http://schemas.openxmlformats.org/officeDocument/2006/relationships/hyperlink" Target="https://www.daloopa.com/src/32451010" TargetMode="External"/><Relationship Id="rId9062" Type="http://schemas.openxmlformats.org/officeDocument/2006/relationships/hyperlink" Target="https://www.daloopa.com/src/38162169" TargetMode="External"/><Relationship Id="rId12390" Type="http://schemas.openxmlformats.org/officeDocument/2006/relationships/hyperlink" Target="https://www.daloopa.com/src/19679121" TargetMode="External"/><Relationship Id="rId13441" Type="http://schemas.openxmlformats.org/officeDocument/2006/relationships/hyperlink" Target="https://www.daloopa.com/src/67090538" TargetMode="External"/><Relationship Id="rId3500" Type="http://schemas.openxmlformats.org/officeDocument/2006/relationships/hyperlink" Target="https://www.daloopa.com/src/810686" TargetMode="External"/><Relationship Id="rId12043" Type="http://schemas.openxmlformats.org/officeDocument/2006/relationships/hyperlink" Target="https://www.daloopa.com/src/19677722" TargetMode="External"/><Relationship Id="rId16664" Type="http://schemas.openxmlformats.org/officeDocument/2006/relationships/hyperlink" Target="https://www.daloopa.com/src/87386629" TargetMode="External"/><Relationship Id="rId17715" Type="http://schemas.openxmlformats.org/officeDocument/2006/relationships/hyperlink" Target="https://www.daloopa.com/src/107918197" TargetMode="External"/><Relationship Id="rId421" Type="http://schemas.openxmlformats.org/officeDocument/2006/relationships/hyperlink" Target="https://www.daloopa.com/src/18479496" TargetMode="External"/><Relationship Id="rId1051" Type="http://schemas.openxmlformats.org/officeDocument/2006/relationships/hyperlink" Target="https://www.daloopa.com/src/18433844" TargetMode="External"/><Relationship Id="rId2102" Type="http://schemas.openxmlformats.org/officeDocument/2006/relationships/hyperlink" Target="https://www.daloopa.com/src/66096631" TargetMode="External"/><Relationship Id="rId5672" Type="http://schemas.openxmlformats.org/officeDocument/2006/relationships/hyperlink" Target="https://www.daloopa.com/document/23465099" TargetMode="External"/><Relationship Id="rId6723" Type="http://schemas.openxmlformats.org/officeDocument/2006/relationships/hyperlink" Target="https://www.daloopa.com/src/800939" TargetMode="External"/><Relationship Id="rId15266" Type="http://schemas.openxmlformats.org/officeDocument/2006/relationships/hyperlink" Target="https://www.daloopa.com/src/46751292" TargetMode="External"/><Relationship Id="rId16317" Type="http://schemas.openxmlformats.org/officeDocument/2006/relationships/hyperlink" Target="https://www.daloopa.com/src/82364427" TargetMode="External"/><Relationship Id="rId4274" Type="http://schemas.openxmlformats.org/officeDocument/2006/relationships/hyperlink" Target="https://www.daloopa.com/src/53638546" TargetMode="External"/><Relationship Id="rId5325" Type="http://schemas.openxmlformats.org/officeDocument/2006/relationships/hyperlink" Target="https://www.daloopa.com/src/38385319" TargetMode="External"/><Relationship Id="rId8895" Type="http://schemas.openxmlformats.org/officeDocument/2006/relationships/hyperlink" Target="https://www.daloopa.com/src/38161956" TargetMode="External"/><Relationship Id="rId18489" Type="http://schemas.openxmlformats.org/officeDocument/2006/relationships/hyperlink" Target="https://www.daloopa.com/src/114146639" TargetMode="External"/><Relationship Id="rId19887" Type="http://schemas.openxmlformats.org/officeDocument/2006/relationships/hyperlink" Target="https://www.daloopa.com/src/155391904" TargetMode="External"/><Relationship Id="rId7497" Type="http://schemas.openxmlformats.org/officeDocument/2006/relationships/hyperlink" Target="https://www.daloopa.com/src/749242" TargetMode="External"/><Relationship Id="rId8548" Type="http://schemas.openxmlformats.org/officeDocument/2006/relationships/hyperlink" Target="https://www.daloopa.com/src/14718890" TargetMode="External"/><Relationship Id="rId9946" Type="http://schemas.openxmlformats.org/officeDocument/2006/relationships/hyperlink" Target="https://www.daloopa.com/src/1340375" TargetMode="External"/><Relationship Id="rId11876" Type="http://schemas.openxmlformats.org/officeDocument/2006/relationships/hyperlink" Target="https://www.daloopa.com/src/53700868" TargetMode="External"/><Relationship Id="rId12927" Type="http://schemas.openxmlformats.org/officeDocument/2006/relationships/hyperlink" Target="https://www.daloopa.com/src/38440131" TargetMode="External"/><Relationship Id="rId1935" Type="http://schemas.openxmlformats.org/officeDocument/2006/relationships/hyperlink" Target="https://www.daloopa.com/src/1340411" TargetMode="External"/><Relationship Id="rId6099" Type="http://schemas.openxmlformats.org/officeDocument/2006/relationships/hyperlink" Target="https://www.daloopa.com/src/801003" TargetMode="External"/><Relationship Id="rId10478" Type="http://schemas.openxmlformats.org/officeDocument/2006/relationships/hyperlink" Target="https://www.daloopa.com/src/38432471" TargetMode="External"/><Relationship Id="rId11529" Type="http://schemas.openxmlformats.org/officeDocument/2006/relationships/hyperlink" Target="https://www.daloopa.com/src/20995582" TargetMode="External"/><Relationship Id="rId15400" Type="http://schemas.openxmlformats.org/officeDocument/2006/relationships/hyperlink" Target="https://www.daloopa.com/src/72221491" TargetMode="External"/><Relationship Id="rId18970" Type="http://schemas.openxmlformats.org/officeDocument/2006/relationships/hyperlink" Target="https://www.daloopa.com/src/136740742" TargetMode="External"/><Relationship Id="rId3010" Type="http://schemas.openxmlformats.org/officeDocument/2006/relationships/hyperlink" Target="https://www.daloopa.com/src/768422" TargetMode="External"/><Relationship Id="rId14002" Type="http://schemas.openxmlformats.org/officeDocument/2006/relationships/hyperlink" Target="https://www.daloopa.com/src/63129990" TargetMode="External"/><Relationship Id="rId17572" Type="http://schemas.openxmlformats.org/officeDocument/2006/relationships/hyperlink" Target="https://www.daloopa.com/src/107874765" TargetMode="External"/><Relationship Id="rId18623" Type="http://schemas.openxmlformats.org/officeDocument/2006/relationships/hyperlink" Target="https://www.daloopa.com/src/67088037" TargetMode="External"/><Relationship Id="rId6580" Type="http://schemas.openxmlformats.org/officeDocument/2006/relationships/hyperlink" Target="https://www.daloopa.com/src/800720" TargetMode="External"/><Relationship Id="rId7631" Type="http://schemas.openxmlformats.org/officeDocument/2006/relationships/hyperlink" Target="https://www.daloopa.com/src/2623173" TargetMode="External"/><Relationship Id="rId10612" Type="http://schemas.openxmlformats.org/officeDocument/2006/relationships/hyperlink" Target="https://www.daloopa.com/src/38432990" TargetMode="External"/><Relationship Id="rId16174" Type="http://schemas.openxmlformats.org/officeDocument/2006/relationships/hyperlink" Target="https://www.daloopa.com/src/82319395" TargetMode="External"/><Relationship Id="rId17225" Type="http://schemas.openxmlformats.org/officeDocument/2006/relationships/hyperlink" Target="https://www.daloopa.com/src/102523362" TargetMode="External"/><Relationship Id="rId5182" Type="http://schemas.openxmlformats.org/officeDocument/2006/relationships/hyperlink" Target="https://www.daloopa.com/src/2623995" TargetMode="External"/><Relationship Id="rId6233" Type="http://schemas.openxmlformats.org/officeDocument/2006/relationships/hyperlink" Target="https://www.daloopa.com/src/38157930" TargetMode="External"/><Relationship Id="rId19397" Type="http://schemas.openxmlformats.org/officeDocument/2006/relationships/hyperlink" Target="https://www.daloopa.com/src/145272502" TargetMode="External"/><Relationship Id="rId1792" Type="http://schemas.openxmlformats.org/officeDocument/2006/relationships/hyperlink" Target="https://www.daloopa.com/src/795261" TargetMode="External"/><Relationship Id="rId2843" Type="http://schemas.openxmlformats.org/officeDocument/2006/relationships/hyperlink" Target="https://www.daloopa.com/src/768111" TargetMode="External"/><Relationship Id="rId9456" Type="http://schemas.openxmlformats.org/officeDocument/2006/relationships/hyperlink" Target="https://www.daloopa.com/src/20995938" TargetMode="External"/><Relationship Id="rId11386" Type="http://schemas.openxmlformats.org/officeDocument/2006/relationships/hyperlink" Target="https://www.daloopa.com/src/815037" TargetMode="External"/><Relationship Id="rId12437" Type="http://schemas.openxmlformats.org/officeDocument/2006/relationships/hyperlink" Target="https://www.daloopa.com/src/19678690" TargetMode="External"/><Relationship Id="rId12784" Type="http://schemas.openxmlformats.org/officeDocument/2006/relationships/hyperlink" Target="https://www.daloopa.com/src/38440411" TargetMode="External"/><Relationship Id="rId13835" Type="http://schemas.openxmlformats.org/officeDocument/2006/relationships/hyperlink" Target="https://www.daloopa.com/src/65315359" TargetMode="External"/><Relationship Id="rId815" Type="http://schemas.openxmlformats.org/officeDocument/2006/relationships/hyperlink" Target="https://www.daloopa.com/src/762950" TargetMode="External"/><Relationship Id="rId1445" Type="http://schemas.openxmlformats.org/officeDocument/2006/relationships/hyperlink" Target="https://www.daloopa.com/src/764007" TargetMode="External"/><Relationship Id="rId8058" Type="http://schemas.openxmlformats.org/officeDocument/2006/relationships/hyperlink" Target="https://www.daloopa.com/src/32451081" TargetMode="External"/><Relationship Id="rId9109" Type="http://schemas.openxmlformats.org/officeDocument/2006/relationships/hyperlink" Target="https://www.daloopa.com/src/749643" TargetMode="External"/><Relationship Id="rId11039" Type="http://schemas.openxmlformats.org/officeDocument/2006/relationships/hyperlink" Target="https://www.daloopa.com/src/754290" TargetMode="External"/><Relationship Id="rId18480" Type="http://schemas.openxmlformats.org/officeDocument/2006/relationships/hyperlink" Target="https://www.daloopa.com/src/114146140" TargetMode="External"/><Relationship Id="rId19531" Type="http://schemas.openxmlformats.org/officeDocument/2006/relationships/hyperlink" Target="https://www.daloopa.com/src/145264462" TargetMode="External"/><Relationship Id="rId4668" Type="http://schemas.openxmlformats.org/officeDocument/2006/relationships/hyperlink" Target="https://www.daloopa.com/src/765961" TargetMode="External"/><Relationship Id="rId5719" Type="http://schemas.openxmlformats.org/officeDocument/2006/relationships/hyperlink" Target="https://www.daloopa.com/src/19659515" TargetMode="External"/><Relationship Id="rId6090" Type="http://schemas.openxmlformats.org/officeDocument/2006/relationships/hyperlink" Target="https://www.daloopa.com/src/801172" TargetMode="External"/><Relationship Id="rId7141" Type="http://schemas.openxmlformats.org/officeDocument/2006/relationships/hyperlink" Target="https://www.daloopa.com/src/32451756" TargetMode="External"/><Relationship Id="rId11520" Type="http://schemas.openxmlformats.org/officeDocument/2006/relationships/hyperlink" Target="https://www.daloopa.com/src/814928" TargetMode="External"/><Relationship Id="rId17082" Type="http://schemas.openxmlformats.org/officeDocument/2006/relationships/hyperlink" Target="https://www.daloopa.com/src/95235275" TargetMode="External"/><Relationship Id="rId18133" Type="http://schemas.openxmlformats.org/officeDocument/2006/relationships/hyperlink" Target="https://www.daloopa.com/src/114261151" TargetMode="External"/><Relationship Id="rId10122" Type="http://schemas.openxmlformats.org/officeDocument/2006/relationships/hyperlink" Target="https://www.daloopa.com/src/752786" TargetMode="External"/><Relationship Id="rId13692" Type="http://schemas.openxmlformats.org/officeDocument/2006/relationships/hyperlink" Target="https://www.daloopa.com/src/67090374" TargetMode="External"/><Relationship Id="rId14743" Type="http://schemas.openxmlformats.org/officeDocument/2006/relationships/hyperlink" Target="https://marketplace.daloopa.com/text-fundamental?id=38422204&amp;value=12779&amp;id=38422143&amp;value=14407&amp;id=38422115&amp;value=15120&amp;id=38422511&amp;value=16429&amp;id=38422079&amp;value=17369&amp;id=38422058&amp;value=18861&amp;id=38422036&amp;value=19795&amp;id=38422521&amp;value=31126&amp;id=38422027&amp;value=31749&amp;id=38422021&amp;value=32832&amp;id=38421999&amp;value=33871&amp;id=38422540&amp;value=33616&amp;id=38421848&amp;value=34972&amp;id=38421831&amp;value=37418&amp;id=38421809&amp;value=39861&amp;id=38422575&amp;value=43084&amp;id=38421736&amp;value=45939&amp;id=38421673&amp;value=49175&amp;id=38402853&amp;value=116527&amp;id=38422587&amp;value=118205&amp;id=38402834&amp;value=119214&amp;id=38402827&amp;value=122318&amp;id=38402807&amp;value=124425&amp;id=38422618&amp;value=131013&amp;id=38402794&amp;value=131316&amp;id=38402784&amp;value=134644&amp;id=38402760&amp;value=137299&amp;id=38422633&amp;value=146101&amp;id=38402748&amp;value=150637&amp;id=38402719&amp;value=171936&amp;id=38402716&amp;value=180992&amp;id=38422651&amp;value=194709&amp;id=38402675&amp;value=221563&amp;id=38370042&amp;value=255642&amp;id=38974001&amp;value=258901&amp;id=46751058&amp;value=260690&amp;id=53700625&amp;value=259304&amp;id=58885113&amp;value=278734&amp;id=63184499&amp;value=275822&amp;" TargetMode="External"/><Relationship Id="rId3751" Type="http://schemas.openxmlformats.org/officeDocument/2006/relationships/hyperlink" Target="https://www.daloopa.com/src/32451304" TargetMode="External"/><Relationship Id="rId4802" Type="http://schemas.openxmlformats.org/officeDocument/2006/relationships/hyperlink" Target="https://www.daloopa.com/src/20995590" TargetMode="External"/><Relationship Id="rId12294" Type="http://schemas.openxmlformats.org/officeDocument/2006/relationships/hyperlink" Target="https://www.daloopa.com/src/58884919" TargetMode="External"/><Relationship Id="rId13345" Type="http://schemas.openxmlformats.org/officeDocument/2006/relationships/hyperlink" Target="https://www.daloopa.com/src/38276508" TargetMode="External"/><Relationship Id="rId672" Type="http://schemas.openxmlformats.org/officeDocument/2006/relationships/hyperlink" Target="https://www.daloopa.com/src/761738" TargetMode="External"/><Relationship Id="rId2353" Type="http://schemas.openxmlformats.org/officeDocument/2006/relationships/hyperlink" Target="https://www.daloopa.com/src/761351" TargetMode="External"/><Relationship Id="rId3404" Type="http://schemas.openxmlformats.org/officeDocument/2006/relationships/hyperlink" Target="https://www.daloopa.com/src/58838252" TargetMode="External"/><Relationship Id="rId6974" Type="http://schemas.openxmlformats.org/officeDocument/2006/relationships/hyperlink" Target="https://www.daloopa.com/src/1096659" TargetMode="External"/><Relationship Id="rId16568" Type="http://schemas.openxmlformats.org/officeDocument/2006/relationships/hyperlink" Target="https://www.daloopa.com/src/87500580" TargetMode="External"/><Relationship Id="rId17966" Type="http://schemas.openxmlformats.org/officeDocument/2006/relationships/hyperlink" Target="https://www.daloopa.com/src/114162326" TargetMode="External"/><Relationship Id="rId325" Type="http://schemas.openxmlformats.org/officeDocument/2006/relationships/hyperlink" Target="https://www.daloopa.com/src/46662201" TargetMode="External"/><Relationship Id="rId2006" Type="http://schemas.openxmlformats.org/officeDocument/2006/relationships/hyperlink" Target="https://www.daloopa.com/src/46664901" TargetMode="External"/><Relationship Id="rId5576" Type="http://schemas.openxmlformats.org/officeDocument/2006/relationships/hyperlink" Target="https://www.daloopa.com/src/1033656" TargetMode="External"/><Relationship Id="rId6627" Type="http://schemas.openxmlformats.org/officeDocument/2006/relationships/hyperlink" Target="https://www.daloopa.com/src/800825" TargetMode="External"/><Relationship Id="rId17619" Type="http://schemas.openxmlformats.org/officeDocument/2006/relationships/hyperlink" Target="https://www.daloopa.com/src/107874958" TargetMode="External"/><Relationship Id="rId19041" Type="http://schemas.openxmlformats.org/officeDocument/2006/relationships/hyperlink" Target="https://www.daloopa.com/src/136730229" TargetMode="External"/><Relationship Id="rId4178" Type="http://schemas.openxmlformats.org/officeDocument/2006/relationships/hyperlink" Target="https://www.daloopa.com/src/32451396" TargetMode="External"/><Relationship Id="rId5229" Type="http://schemas.openxmlformats.org/officeDocument/2006/relationships/hyperlink" Target="https://www.daloopa.com/src/20995598" TargetMode="External"/><Relationship Id="rId9100" Type="http://schemas.openxmlformats.org/officeDocument/2006/relationships/hyperlink" Target="https://www.daloopa.com/src/752422" TargetMode="External"/><Relationship Id="rId8799" Type="http://schemas.openxmlformats.org/officeDocument/2006/relationships/hyperlink" Target="https://www.daloopa.com/document/23463551" TargetMode="External"/><Relationship Id="rId11030" Type="http://schemas.openxmlformats.org/officeDocument/2006/relationships/hyperlink" Target="https://www.daloopa.com/src/67052082" TargetMode="External"/><Relationship Id="rId15651" Type="http://schemas.openxmlformats.org/officeDocument/2006/relationships/hyperlink" Target="https://www.daloopa.com/src/72286672" TargetMode="External"/><Relationship Id="rId16702" Type="http://schemas.openxmlformats.org/officeDocument/2006/relationships/hyperlink" Target="https://www.daloopa.com/src/87384903" TargetMode="External"/><Relationship Id="rId1839" Type="http://schemas.openxmlformats.org/officeDocument/2006/relationships/hyperlink" Target="https://www.daloopa.com/src/38384893" TargetMode="External"/><Relationship Id="rId5710" Type="http://schemas.openxmlformats.org/officeDocument/2006/relationships/hyperlink" Target="https://www.daloopa.com/src/19659297" TargetMode="External"/><Relationship Id="rId14253" Type="http://schemas.openxmlformats.org/officeDocument/2006/relationships/hyperlink" Target="https://www.daloopa.com/src/19604991" TargetMode="External"/><Relationship Id="rId15304" Type="http://schemas.openxmlformats.org/officeDocument/2006/relationships/hyperlink" Target="https://www.daloopa.com/src/38974306" TargetMode="External"/><Relationship Id="rId18874" Type="http://schemas.openxmlformats.org/officeDocument/2006/relationships/hyperlink" Target="https://www.daloopa.com/src/125349387" TargetMode="External"/><Relationship Id="rId19925" Type="http://schemas.openxmlformats.org/officeDocument/2006/relationships/hyperlink" Target="https://www.daloopa.com/src/155396012" TargetMode="External"/><Relationship Id="rId182" Type="http://schemas.openxmlformats.org/officeDocument/2006/relationships/hyperlink" Target="https://www.daloopa.com/src/803073" TargetMode="External"/><Relationship Id="rId3261" Type="http://schemas.openxmlformats.org/officeDocument/2006/relationships/hyperlink" Target="https://www.daloopa.com/src/767680" TargetMode="External"/><Relationship Id="rId4312" Type="http://schemas.openxmlformats.org/officeDocument/2006/relationships/hyperlink" Target="https://www.daloopa.com/src/45569700" TargetMode="External"/><Relationship Id="rId7882" Type="http://schemas.openxmlformats.org/officeDocument/2006/relationships/hyperlink" Target="https://www.daloopa.com/src/752532" TargetMode="External"/><Relationship Id="rId8933" Type="http://schemas.openxmlformats.org/officeDocument/2006/relationships/hyperlink" Target="https://www.daloopa.com/src/7981980" TargetMode="External"/><Relationship Id="rId17476" Type="http://schemas.openxmlformats.org/officeDocument/2006/relationships/hyperlink" Target="https://www.daloopa.com/src/107876088" TargetMode="External"/><Relationship Id="rId18527" Type="http://schemas.openxmlformats.org/officeDocument/2006/relationships/hyperlink" Target="https://www.daloopa.com/src/114175045" TargetMode="External"/><Relationship Id="rId20071" Type="http://schemas.openxmlformats.org/officeDocument/2006/relationships/hyperlink" Target="https://www.daloopa.com/src/155405750" TargetMode="External"/><Relationship Id="rId6484" Type="http://schemas.openxmlformats.org/officeDocument/2006/relationships/hyperlink" Target="https://www.daloopa.com/src/20995905" TargetMode="External"/><Relationship Id="rId7535" Type="http://schemas.openxmlformats.org/officeDocument/2006/relationships/hyperlink" Target="https://www.daloopa.com/src/753046" TargetMode="External"/><Relationship Id="rId10516" Type="http://schemas.openxmlformats.org/officeDocument/2006/relationships/hyperlink" Target="https://www.daloopa.com/src/38432621" TargetMode="External"/><Relationship Id="rId10863" Type="http://schemas.openxmlformats.org/officeDocument/2006/relationships/hyperlink" Target="https://www.daloopa.com/src/10333848" TargetMode="External"/><Relationship Id="rId11914" Type="http://schemas.openxmlformats.org/officeDocument/2006/relationships/hyperlink" Target="https://marketplace.daloopa.com/text-fundamental?id=18444405&amp;value=1000&amp;" TargetMode="External"/><Relationship Id="rId16078" Type="http://schemas.openxmlformats.org/officeDocument/2006/relationships/hyperlink" Target="https://www.daloopa.com/src/82321604" TargetMode="External"/><Relationship Id="rId17129" Type="http://schemas.openxmlformats.org/officeDocument/2006/relationships/hyperlink" Target="https://www.daloopa.com/src/102514738" TargetMode="External"/><Relationship Id="rId5086" Type="http://schemas.openxmlformats.org/officeDocument/2006/relationships/hyperlink" Target="https://www.daloopa.com/src/815472" TargetMode="External"/><Relationship Id="rId6137" Type="http://schemas.openxmlformats.org/officeDocument/2006/relationships/hyperlink" Target="https://www.daloopa.com/src/46664716" TargetMode="External"/><Relationship Id="rId1696" Type="http://schemas.openxmlformats.org/officeDocument/2006/relationships/hyperlink" Target="https://www.daloopa.com/src/795258" TargetMode="External"/><Relationship Id="rId12688" Type="http://schemas.openxmlformats.org/officeDocument/2006/relationships/hyperlink" Target="https://www.daloopa.com/src/46750940" TargetMode="External"/><Relationship Id="rId13739" Type="http://schemas.openxmlformats.org/officeDocument/2006/relationships/hyperlink" Target="https://www.daloopa.com/src/65313824" TargetMode="External"/><Relationship Id="rId17610" Type="http://schemas.openxmlformats.org/officeDocument/2006/relationships/hyperlink" Target="https://www.daloopa.com/src/107874877" TargetMode="External"/><Relationship Id="rId1349" Type="http://schemas.openxmlformats.org/officeDocument/2006/relationships/hyperlink" Target="https://www.daloopa.com/src/763200" TargetMode="External"/><Relationship Id="rId2747" Type="http://schemas.openxmlformats.org/officeDocument/2006/relationships/hyperlink" Target="https://www.daloopa.com/src/768398" TargetMode="External"/><Relationship Id="rId5220" Type="http://schemas.openxmlformats.org/officeDocument/2006/relationships/hyperlink" Target="https://www.daloopa.com/src/815323" TargetMode="External"/><Relationship Id="rId15161" Type="http://schemas.openxmlformats.org/officeDocument/2006/relationships/hyperlink" Target="https://www.daloopa.com/src/38430641" TargetMode="External"/><Relationship Id="rId16212" Type="http://schemas.openxmlformats.org/officeDocument/2006/relationships/hyperlink" Target="https://www.daloopa.com/src/82320538" TargetMode="External"/><Relationship Id="rId19782" Type="http://schemas.openxmlformats.org/officeDocument/2006/relationships/hyperlink" Target="https://www.daloopa.com/src/155380698" TargetMode="External"/><Relationship Id="rId719" Type="http://schemas.openxmlformats.org/officeDocument/2006/relationships/hyperlink" Target="https://www.daloopa.com/src/4744582" TargetMode="External"/><Relationship Id="rId8790" Type="http://schemas.openxmlformats.org/officeDocument/2006/relationships/hyperlink" Target="https://www.daloopa.com/src/38162166" TargetMode="External"/><Relationship Id="rId9841" Type="http://schemas.openxmlformats.org/officeDocument/2006/relationships/hyperlink" Target="https://www.daloopa.com/src/20995947" TargetMode="External"/><Relationship Id="rId11771" Type="http://schemas.openxmlformats.org/officeDocument/2006/relationships/hyperlink" Target="https://www.daloopa.com/src/1020396" TargetMode="External"/><Relationship Id="rId12822" Type="http://schemas.openxmlformats.org/officeDocument/2006/relationships/hyperlink" Target="https://www.daloopa.com/src/38439858" TargetMode="External"/><Relationship Id="rId18384" Type="http://schemas.openxmlformats.org/officeDocument/2006/relationships/hyperlink" Target="https://www.daloopa.com/src/114314601" TargetMode="External"/><Relationship Id="rId19435" Type="http://schemas.openxmlformats.org/officeDocument/2006/relationships/hyperlink" Target="https://www.daloopa.com/src/145263933" TargetMode="External"/><Relationship Id="rId55" Type="http://schemas.openxmlformats.org/officeDocument/2006/relationships/hyperlink" Target="https://www.daloopa.com/document/206897" TargetMode="External"/><Relationship Id="rId1830" Type="http://schemas.openxmlformats.org/officeDocument/2006/relationships/hyperlink" Target="https://www.daloopa.com/src/794878" TargetMode="External"/><Relationship Id="rId7392" Type="http://schemas.openxmlformats.org/officeDocument/2006/relationships/hyperlink" Target="https://www.daloopa.com/src/749563" TargetMode="External"/><Relationship Id="rId8443" Type="http://schemas.openxmlformats.org/officeDocument/2006/relationships/hyperlink" Target="https://www.daloopa.com/src/10333920" TargetMode="External"/><Relationship Id="rId10373" Type="http://schemas.openxmlformats.org/officeDocument/2006/relationships/hyperlink" Target="https://www.daloopa.com/src/38431861" TargetMode="External"/><Relationship Id="rId11424" Type="http://schemas.openxmlformats.org/officeDocument/2006/relationships/hyperlink" Target="https://www.daloopa.com/src/815094" TargetMode="External"/><Relationship Id="rId14994" Type="http://schemas.openxmlformats.org/officeDocument/2006/relationships/hyperlink" Target="https://www.daloopa.com/src/38422781" TargetMode="External"/><Relationship Id="rId18037" Type="http://schemas.openxmlformats.org/officeDocument/2006/relationships/hyperlink" Target="https://www.daloopa.com/src/114286095" TargetMode="External"/><Relationship Id="rId7045" Type="http://schemas.openxmlformats.org/officeDocument/2006/relationships/hyperlink" Target="https://www.daloopa.com/src/65388768" TargetMode="External"/><Relationship Id="rId10026" Type="http://schemas.openxmlformats.org/officeDocument/2006/relationships/hyperlink" Target="https://www.daloopa.com/src/750441" TargetMode="External"/><Relationship Id="rId13596" Type="http://schemas.openxmlformats.org/officeDocument/2006/relationships/hyperlink" Target="https://www.daloopa.com/document/23465099" TargetMode="External"/><Relationship Id="rId14647" Type="http://schemas.openxmlformats.org/officeDocument/2006/relationships/hyperlink" Target="https://www.daloopa.com/src/46751052" TargetMode="External"/><Relationship Id="rId3655" Type="http://schemas.openxmlformats.org/officeDocument/2006/relationships/hyperlink" Target="https://www.daloopa.com/src/810672" TargetMode="External"/><Relationship Id="rId4706" Type="http://schemas.openxmlformats.org/officeDocument/2006/relationships/hyperlink" Target="https://www.daloopa.com/src/767697" TargetMode="External"/><Relationship Id="rId12198" Type="http://schemas.openxmlformats.org/officeDocument/2006/relationships/hyperlink" Target="https://www.daloopa.com/src/19676366" TargetMode="External"/><Relationship Id="rId13249" Type="http://schemas.openxmlformats.org/officeDocument/2006/relationships/hyperlink" Target="https://www.daloopa.com/src/38276593" TargetMode="External"/><Relationship Id="rId17120" Type="http://schemas.openxmlformats.org/officeDocument/2006/relationships/hyperlink" Target="https://www.daloopa.com/src/102514747" TargetMode="External"/><Relationship Id="rId576" Type="http://schemas.openxmlformats.org/officeDocument/2006/relationships/hyperlink" Target="https://www.daloopa.com/src/32451361" TargetMode="External"/><Relationship Id="rId2257" Type="http://schemas.openxmlformats.org/officeDocument/2006/relationships/hyperlink" Target="https://www.daloopa.com/src/66097750" TargetMode="External"/><Relationship Id="rId3308" Type="http://schemas.openxmlformats.org/officeDocument/2006/relationships/hyperlink" Target="https://www.daloopa.com/src/763991" TargetMode="External"/><Relationship Id="rId19292" Type="http://schemas.openxmlformats.org/officeDocument/2006/relationships/hyperlink" Target="https://www.daloopa.com/src/136859904" TargetMode="External"/><Relationship Id="rId229" Type="http://schemas.openxmlformats.org/officeDocument/2006/relationships/hyperlink" Target="https://www.daloopa.com/src/802992" TargetMode="External"/><Relationship Id="rId6878" Type="http://schemas.openxmlformats.org/officeDocument/2006/relationships/hyperlink" Target="https://www.daloopa.com/src/801372" TargetMode="External"/><Relationship Id="rId7929" Type="http://schemas.openxmlformats.org/officeDocument/2006/relationships/hyperlink" Target="https://www.daloopa.com/src/753493" TargetMode="External"/><Relationship Id="rId9351" Type="http://schemas.openxmlformats.org/officeDocument/2006/relationships/hyperlink" Target="https://www.daloopa.com/src/790265" TargetMode="External"/><Relationship Id="rId13730" Type="http://schemas.openxmlformats.org/officeDocument/2006/relationships/hyperlink" Target="https://www.daloopa.com/src/67090545" TargetMode="External"/><Relationship Id="rId9004" Type="http://schemas.openxmlformats.org/officeDocument/2006/relationships/hyperlink" Target="https://www.daloopa.com/src/53637993" TargetMode="External"/><Relationship Id="rId11281" Type="http://schemas.openxmlformats.org/officeDocument/2006/relationships/hyperlink" Target="https://www.daloopa.com/src/814891" TargetMode="External"/><Relationship Id="rId12332" Type="http://schemas.openxmlformats.org/officeDocument/2006/relationships/hyperlink" Target="https://www.daloopa.com/src/32488000" TargetMode="External"/><Relationship Id="rId16953" Type="http://schemas.openxmlformats.org/officeDocument/2006/relationships/hyperlink" Target="https://www.daloopa.com/src/95059126" TargetMode="External"/><Relationship Id="rId710" Type="http://schemas.openxmlformats.org/officeDocument/2006/relationships/hyperlink" Target="https://www.daloopa.com/src/763139" TargetMode="External"/><Relationship Id="rId1340" Type="http://schemas.openxmlformats.org/officeDocument/2006/relationships/hyperlink" Target="https://www.daloopa.com/src/766434" TargetMode="External"/><Relationship Id="rId5961" Type="http://schemas.openxmlformats.org/officeDocument/2006/relationships/hyperlink" Target="https://www.daloopa.com/src/4744378" TargetMode="External"/><Relationship Id="rId15555" Type="http://schemas.openxmlformats.org/officeDocument/2006/relationships/hyperlink" Target="https://www.daloopa.com/src/72220178" TargetMode="External"/><Relationship Id="rId16606" Type="http://schemas.openxmlformats.org/officeDocument/2006/relationships/hyperlink" Target="https://www.daloopa.com/src/87523350" TargetMode="External"/><Relationship Id="rId4563" Type="http://schemas.openxmlformats.org/officeDocument/2006/relationships/hyperlink" Target="https://www.daloopa.com/src/32451323" TargetMode="External"/><Relationship Id="rId5614" Type="http://schemas.openxmlformats.org/officeDocument/2006/relationships/hyperlink" Target="https://www.daloopa.com/src/46749956" TargetMode="External"/><Relationship Id="rId14157" Type="http://schemas.openxmlformats.org/officeDocument/2006/relationships/hyperlink" Target="https://www.daloopa.com/src/19604310" TargetMode="External"/><Relationship Id="rId15208" Type="http://schemas.openxmlformats.org/officeDocument/2006/relationships/hyperlink" Target="https://www.daloopa.com/src/38429547" TargetMode="External"/><Relationship Id="rId18778" Type="http://schemas.openxmlformats.org/officeDocument/2006/relationships/hyperlink" Target="https://www.daloopa.com/src/125249017" TargetMode="External"/><Relationship Id="rId3165" Type="http://schemas.openxmlformats.org/officeDocument/2006/relationships/hyperlink" Target="https://www.daloopa.com/src/765584" TargetMode="External"/><Relationship Id="rId4216" Type="http://schemas.openxmlformats.org/officeDocument/2006/relationships/hyperlink" Target="https://www.daloopa.com/src/7982407" TargetMode="External"/><Relationship Id="rId7786" Type="http://schemas.openxmlformats.org/officeDocument/2006/relationships/hyperlink" Target="https://www.daloopa.com/src/799851" TargetMode="External"/><Relationship Id="rId8837" Type="http://schemas.openxmlformats.org/officeDocument/2006/relationships/hyperlink" Target="https://www.daloopa.com/src/58837777" TargetMode="External"/><Relationship Id="rId19829" Type="http://schemas.openxmlformats.org/officeDocument/2006/relationships/hyperlink" Target="https://www.daloopa.com/src/155380732" TargetMode="External"/><Relationship Id="rId6388" Type="http://schemas.openxmlformats.org/officeDocument/2006/relationships/hyperlink" Target="https://www.daloopa.com/src/67045704" TargetMode="External"/><Relationship Id="rId7439" Type="http://schemas.openxmlformats.org/officeDocument/2006/relationships/hyperlink" Target="https://www.daloopa.com/src/750704" TargetMode="External"/><Relationship Id="rId10767" Type="http://schemas.openxmlformats.org/officeDocument/2006/relationships/hyperlink" Target="https://www.daloopa.com/src/38432962" TargetMode="External"/><Relationship Id="rId11818" Type="http://schemas.openxmlformats.org/officeDocument/2006/relationships/hyperlink" Target="https://www.daloopa.com/src/1034943" TargetMode="External"/><Relationship Id="rId13240" Type="http://schemas.openxmlformats.org/officeDocument/2006/relationships/hyperlink" Target="https://www.daloopa.com/src/38437980" TargetMode="External"/><Relationship Id="rId17861" Type="http://schemas.openxmlformats.org/officeDocument/2006/relationships/hyperlink" Target="https://www.daloopa.com/src/114154894" TargetMode="External"/><Relationship Id="rId18912" Type="http://schemas.openxmlformats.org/officeDocument/2006/relationships/hyperlink" Target="https://www.daloopa.com/src/125350221" TargetMode="External"/><Relationship Id="rId220" Type="http://schemas.openxmlformats.org/officeDocument/2006/relationships/hyperlink" Target="https://www.daloopa.com/src/803002" TargetMode="External"/><Relationship Id="rId2998" Type="http://schemas.openxmlformats.org/officeDocument/2006/relationships/hyperlink" Target="https://www.daloopa.com/src/767257" TargetMode="External"/><Relationship Id="rId7920" Type="http://schemas.openxmlformats.org/officeDocument/2006/relationships/hyperlink" Target="https://www.daloopa.com/src/46660976" TargetMode="External"/><Relationship Id="rId10901" Type="http://schemas.openxmlformats.org/officeDocument/2006/relationships/hyperlink" Target="https://www.daloopa.com/src/754288" TargetMode="External"/><Relationship Id="rId16463" Type="http://schemas.openxmlformats.org/officeDocument/2006/relationships/hyperlink" Target="https://www.daloopa.com/src/87387923" TargetMode="External"/><Relationship Id="rId17514" Type="http://schemas.openxmlformats.org/officeDocument/2006/relationships/hyperlink" Target="https://www.daloopa.com/src/107864013" TargetMode="External"/><Relationship Id="rId4073" Type="http://schemas.openxmlformats.org/officeDocument/2006/relationships/hyperlink" Target="https://www.daloopa.com/src/45569694" TargetMode="External"/><Relationship Id="rId5471" Type="http://schemas.openxmlformats.org/officeDocument/2006/relationships/hyperlink" Target="https://marketplace.daloopa.com/text-fundamental?id=1033325&amp;value=7356&amp;id=1033280&amp;value=11146&amp;id=1033256&amp;value=17150&amp;id=1033213&amp;value=24507&amp;id=2750747&amp;value=31125&amp;id=14824708&amp;value=46035&amp;id=46749809&amp;value=63505&amp;id=67087432&amp;value=69802&amp;" TargetMode="External"/><Relationship Id="rId6522" Type="http://schemas.openxmlformats.org/officeDocument/2006/relationships/hyperlink" Target="https://www.daloopa.com/src/800860" TargetMode="External"/><Relationship Id="rId15065" Type="http://schemas.openxmlformats.org/officeDocument/2006/relationships/hyperlink" Target="https://www.daloopa.com/src/45569856" TargetMode="External"/><Relationship Id="rId16116" Type="http://schemas.openxmlformats.org/officeDocument/2006/relationships/hyperlink" Target="https://www.daloopa.com/src/82323224" TargetMode="External"/><Relationship Id="rId19686" Type="http://schemas.openxmlformats.org/officeDocument/2006/relationships/hyperlink" Target="https://www.daloopa.com/src/155380711" TargetMode="External"/><Relationship Id="rId5124" Type="http://schemas.openxmlformats.org/officeDocument/2006/relationships/hyperlink" Target="https://www.daloopa.com/src/815522" TargetMode="External"/><Relationship Id="rId8694" Type="http://schemas.openxmlformats.org/officeDocument/2006/relationships/hyperlink" Target="https://www.daloopa.com/src/38456950" TargetMode="External"/><Relationship Id="rId9745" Type="http://schemas.openxmlformats.org/officeDocument/2006/relationships/hyperlink" Target="https://www.daloopa.com/src/14719131" TargetMode="External"/><Relationship Id="rId11675" Type="http://schemas.openxmlformats.org/officeDocument/2006/relationships/hyperlink" Target="https://www.daloopa.com/src/815201" TargetMode="External"/><Relationship Id="rId12726" Type="http://schemas.openxmlformats.org/officeDocument/2006/relationships/hyperlink" Target="https://www.daloopa.com/src/19765760" TargetMode="External"/><Relationship Id="rId18288" Type="http://schemas.openxmlformats.org/officeDocument/2006/relationships/hyperlink" Target="https://www.daloopa.com/src/87423664" TargetMode="External"/><Relationship Id="rId19339" Type="http://schemas.openxmlformats.org/officeDocument/2006/relationships/hyperlink" Target="https://www.daloopa.com/src/145270825" TargetMode="External"/><Relationship Id="rId1734" Type="http://schemas.openxmlformats.org/officeDocument/2006/relationships/hyperlink" Target="https://www.daloopa.com/src/38171545" TargetMode="External"/><Relationship Id="rId7296" Type="http://schemas.openxmlformats.org/officeDocument/2006/relationships/hyperlink" Target="https://www.daloopa.com/src/66602849" TargetMode="External"/><Relationship Id="rId8347" Type="http://schemas.openxmlformats.org/officeDocument/2006/relationships/hyperlink" Target="https://www.daloopa.com/src/63130583" TargetMode="External"/><Relationship Id="rId10277" Type="http://schemas.openxmlformats.org/officeDocument/2006/relationships/hyperlink" Target="https://www.daloopa.com/src/32488424" TargetMode="External"/><Relationship Id="rId11328" Type="http://schemas.openxmlformats.org/officeDocument/2006/relationships/hyperlink" Target="https://www.daloopa.com/src/46662243" TargetMode="External"/><Relationship Id="rId14898" Type="http://schemas.openxmlformats.org/officeDocument/2006/relationships/hyperlink" Target="https://www.daloopa.com/src/38422803" TargetMode="External"/><Relationship Id="rId15949" Type="http://schemas.openxmlformats.org/officeDocument/2006/relationships/hyperlink" Target="https://www.daloopa.com/src/78899025" TargetMode="External"/><Relationship Id="rId19820" Type="http://schemas.openxmlformats.org/officeDocument/2006/relationships/hyperlink" Target="https://www.daloopa.com/src/155506681" TargetMode="External"/><Relationship Id="rId3559" Type="http://schemas.openxmlformats.org/officeDocument/2006/relationships/hyperlink" Target="https://www.daloopa.com/src/7982337" TargetMode="External"/><Relationship Id="rId4957" Type="http://schemas.openxmlformats.org/officeDocument/2006/relationships/hyperlink" Target="https://www.daloopa.com/src/815520" TargetMode="External"/><Relationship Id="rId7430" Type="http://schemas.openxmlformats.org/officeDocument/2006/relationships/hyperlink" Target="https://www.daloopa.com/src/753299" TargetMode="External"/><Relationship Id="rId17024" Type="http://schemas.openxmlformats.org/officeDocument/2006/relationships/hyperlink" Target="https://www.daloopa.com/src/95189254" TargetMode="External"/><Relationship Id="rId17371" Type="http://schemas.openxmlformats.org/officeDocument/2006/relationships/hyperlink" Target="https://www.daloopa.com/src/102619770" TargetMode="External"/><Relationship Id="rId18422" Type="http://schemas.openxmlformats.org/officeDocument/2006/relationships/hyperlink" Target="https://www.daloopa.com/src/114156349" TargetMode="External"/><Relationship Id="rId6032" Type="http://schemas.openxmlformats.org/officeDocument/2006/relationships/hyperlink" Target="https://www.daloopa.com/src/14718920" TargetMode="External"/><Relationship Id="rId10411" Type="http://schemas.openxmlformats.org/officeDocument/2006/relationships/hyperlink" Target="https://www.daloopa.com/src/38429496" TargetMode="External"/><Relationship Id="rId13981" Type="http://schemas.openxmlformats.org/officeDocument/2006/relationships/hyperlink" Target="https://www.daloopa.com/src/19606145" TargetMode="External"/><Relationship Id="rId12583" Type="http://schemas.openxmlformats.org/officeDocument/2006/relationships/hyperlink" Target="https://www.daloopa.com/src/19689867" TargetMode="External"/><Relationship Id="rId13634" Type="http://schemas.openxmlformats.org/officeDocument/2006/relationships/hyperlink" Target="https://www.daloopa.com/src/65313315" TargetMode="External"/><Relationship Id="rId19196" Type="http://schemas.openxmlformats.org/officeDocument/2006/relationships/hyperlink" Target="https://www.daloopa.com/src/136734081" TargetMode="External"/><Relationship Id="rId961" Type="http://schemas.openxmlformats.org/officeDocument/2006/relationships/hyperlink" Target="https://www.daloopa.com/src/58884793" TargetMode="External"/><Relationship Id="rId1591" Type="http://schemas.openxmlformats.org/officeDocument/2006/relationships/hyperlink" Target="https://www.daloopa.com/src/765728" TargetMode="External"/><Relationship Id="rId2642" Type="http://schemas.openxmlformats.org/officeDocument/2006/relationships/hyperlink" Target="https://www.daloopa.com/src/58838051" TargetMode="External"/><Relationship Id="rId9255" Type="http://schemas.openxmlformats.org/officeDocument/2006/relationships/hyperlink" Target="https://www.daloopa.com/src/752425" TargetMode="External"/><Relationship Id="rId11185" Type="http://schemas.openxmlformats.org/officeDocument/2006/relationships/hyperlink" Target="https://www.daloopa.com/src/815157" TargetMode="External"/><Relationship Id="rId12236" Type="http://schemas.openxmlformats.org/officeDocument/2006/relationships/hyperlink" Target="https://www.daloopa.com/src/19676324" TargetMode="External"/><Relationship Id="rId16857" Type="http://schemas.openxmlformats.org/officeDocument/2006/relationships/hyperlink" Target="https://www.daloopa.com/src/95070608" TargetMode="External"/><Relationship Id="rId614" Type="http://schemas.openxmlformats.org/officeDocument/2006/relationships/hyperlink" Target="https://www.daloopa.com/src/38384773" TargetMode="External"/><Relationship Id="rId1244" Type="http://schemas.openxmlformats.org/officeDocument/2006/relationships/hyperlink" Target="https://www.daloopa.com/src/14718940" TargetMode="External"/><Relationship Id="rId5865" Type="http://schemas.openxmlformats.org/officeDocument/2006/relationships/hyperlink" Target="https://www.daloopa.com/src/53637809" TargetMode="External"/><Relationship Id="rId6916" Type="http://schemas.openxmlformats.org/officeDocument/2006/relationships/hyperlink" Target="https://www.daloopa.com/document/23463551" TargetMode="External"/><Relationship Id="rId15459" Type="http://schemas.openxmlformats.org/officeDocument/2006/relationships/hyperlink" Target="https://www.daloopa.com/src/72222989" TargetMode="External"/><Relationship Id="rId17908" Type="http://schemas.openxmlformats.org/officeDocument/2006/relationships/hyperlink" Target="https://www.daloopa.com/src/114146001" TargetMode="External"/><Relationship Id="rId19330" Type="http://schemas.openxmlformats.org/officeDocument/2006/relationships/hyperlink" Target="https://www.daloopa.com/src/145263987" TargetMode="External"/><Relationship Id="rId4467" Type="http://schemas.openxmlformats.org/officeDocument/2006/relationships/hyperlink" Target="https://www.daloopa.com/src/67054496" TargetMode="External"/><Relationship Id="rId5518" Type="http://schemas.openxmlformats.org/officeDocument/2006/relationships/hyperlink" Target="https://www.daloopa.com/src/1033568" TargetMode="External"/><Relationship Id="rId3069" Type="http://schemas.openxmlformats.org/officeDocument/2006/relationships/hyperlink" Target="https://www.daloopa.com/src/767333" TargetMode="External"/><Relationship Id="rId15940" Type="http://schemas.openxmlformats.org/officeDocument/2006/relationships/hyperlink" Target="https://www.daloopa.com/src/78903503" TargetMode="External"/><Relationship Id="rId13491" Type="http://schemas.openxmlformats.org/officeDocument/2006/relationships/hyperlink" Target="https://marketplace.daloopa.com/text-fundamental?id=65312676&amp;value=2278&amp;id=65312780&amp;value=2266&amp;id=65312824&amp;value=2226&amp;id=65312853&amp;value=2137&amp;id=67090445&amp;value=1422&amp;" TargetMode="External"/><Relationship Id="rId14542" Type="http://schemas.openxmlformats.org/officeDocument/2006/relationships/hyperlink" Target="https://www.daloopa.com/src/38421804" TargetMode="External"/><Relationship Id="rId471" Type="http://schemas.openxmlformats.org/officeDocument/2006/relationships/hyperlink" Target="https://www.daloopa.com/src/45569567" TargetMode="External"/><Relationship Id="rId2152" Type="http://schemas.openxmlformats.org/officeDocument/2006/relationships/hyperlink" Target="https://www.daloopa.com/src/66097080" TargetMode="External"/><Relationship Id="rId3550" Type="http://schemas.openxmlformats.org/officeDocument/2006/relationships/hyperlink" Target="https://www.daloopa.com/src/762884" TargetMode="External"/><Relationship Id="rId4601" Type="http://schemas.openxmlformats.org/officeDocument/2006/relationships/hyperlink" Target="https://www.daloopa.com/src/58838183" TargetMode="External"/><Relationship Id="rId12093" Type="http://schemas.openxmlformats.org/officeDocument/2006/relationships/hyperlink" Target="https://www.daloopa.com/src/19677687" TargetMode="External"/><Relationship Id="rId13144" Type="http://schemas.openxmlformats.org/officeDocument/2006/relationships/hyperlink" Target="https://www.daloopa.com/src/38436285" TargetMode="External"/><Relationship Id="rId17765" Type="http://schemas.openxmlformats.org/officeDocument/2006/relationships/hyperlink" Target="https://www.daloopa.com/src/114166615" TargetMode="External"/><Relationship Id="rId18816" Type="http://schemas.openxmlformats.org/officeDocument/2006/relationships/hyperlink" Target="https://www.daloopa.com/src/125271241" TargetMode="External"/><Relationship Id="rId124" Type="http://schemas.openxmlformats.org/officeDocument/2006/relationships/hyperlink" Target="https://www.daloopa.com/document/23463551" TargetMode="External"/><Relationship Id="rId3203" Type="http://schemas.openxmlformats.org/officeDocument/2006/relationships/hyperlink" Target="https://www.daloopa.com/src/20995419" TargetMode="External"/><Relationship Id="rId6773" Type="http://schemas.openxmlformats.org/officeDocument/2006/relationships/hyperlink" Target="https://www.daloopa.com/src/801310" TargetMode="External"/><Relationship Id="rId7824" Type="http://schemas.openxmlformats.org/officeDocument/2006/relationships/hyperlink" Target="https://www.daloopa.com/src/800086" TargetMode="External"/><Relationship Id="rId10805" Type="http://schemas.openxmlformats.org/officeDocument/2006/relationships/hyperlink" Target="https://www.daloopa.com/src/749151" TargetMode="External"/><Relationship Id="rId16367" Type="http://schemas.openxmlformats.org/officeDocument/2006/relationships/hyperlink" Target="https://www.daloopa.com/src/82365669" TargetMode="External"/><Relationship Id="rId17418" Type="http://schemas.openxmlformats.org/officeDocument/2006/relationships/hyperlink" Target="https://www.daloopa.com/src/102522081" TargetMode="External"/><Relationship Id="rId20013" Type="http://schemas.openxmlformats.org/officeDocument/2006/relationships/hyperlink" Target="https://www.daloopa.com/src/155387721" TargetMode="External"/><Relationship Id="rId5375" Type="http://schemas.openxmlformats.org/officeDocument/2006/relationships/hyperlink" Target="https://www.daloopa.com/src/20995586" TargetMode="External"/><Relationship Id="rId6426" Type="http://schemas.openxmlformats.org/officeDocument/2006/relationships/hyperlink" Target="https://www.daloopa.com/src/800673" TargetMode="External"/><Relationship Id="rId9996" Type="http://schemas.openxmlformats.org/officeDocument/2006/relationships/hyperlink" Target="https://www.daloopa.com/src/67046882" TargetMode="External"/><Relationship Id="rId1985" Type="http://schemas.openxmlformats.org/officeDocument/2006/relationships/hyperlink" Target="https://www.daloopa.com/src/2623514" TargetMode="External"/><Relationship Id="rId5028" Type="http://schemas.openxmlformats.org/officeDocument/2006/relationships/hyperlink" Target="https://www.daloopa.com/src/66602842" TargetMode="External"/><Relationship Id="rId8598" Type="http://schemas.openxmlformats.org/officeDocument/2006/relationships/hyperlink" Target="https://www.daloopa.com/src/766613" TargetMode="External"/><Relationship Id="rId9649" Type="http://schemas.openxmlformats.org/officeDocument/2006/relationships/hyperlink" Target="https://www.daloopa.com/src/58837850" TargetMode="External"/><Relationship Id="rId11579" Type="http://schemas.openxmlformats.org/officeDocument/2006/relationships/hyperlink" Target="https://www.daloopa.com/src/815115" TargetMode="External"/><Relationship Id="rId12977" Type="http://schemas.openxmlformats.org/officeDocument/2006/relationships/hyperlink" Target="https://www.daloopa.com/src/38441562" TargetMode="External"/><Relationship Id="rId1638" Type="http://schemas.openxmlformats.org/officeDocument/2006/relationships/hyperlink" Target="https://marketplace.daloopa.com/text-fundamental?id=795327&amp;value=16070&amp;id=795337&amp;value=15704&amp;id=795277&amp;value=17092&amp;id=795267&amp;value=25587&amp;id=38171657&amp;value=74452&amp;id=795257&amp;value=19741&amp;id=795247&amp;value=19340&amp;id=795237&amp;value=20579&amp;id=795227&amp;value=29328&amp;id=38171605&amp;value=88988&amp;id=795205&amp;value=22717&amp;id=795195&amp;value=23185&amp;id=795179&amp;value=25358&amp;id=795163&amp;value=35747&amp;id=38171546&amp;value=107006&amp;id=795148&amp;value=29128&amp;id=795139&amp;value=30404&amp;id=795130&amp;value=32714&amp;id=795088&amp;value=43741&amp;id=38171480&amp;value=135987&amp;id=795070&amp;value=35714&amp;id=795057&amp;value=37955&amp;id=795025&amp;value=43744&amp;id=794983&amp;value=60453&amp;id=38171399&amp;value=177866&amp;id=794971&amp;value=51042&amp;id=794952&amp;value=52886&amp;id=794933&amp;value=56576&amp;id=794926&amp;value=72383&amp;id=38171348&amp;value=232887&amp;id=795044&amp;value=59700&amp;id=794876&amp;value=63404&amp;id=1340407&amp;value=69981&amp;id=2623509&amp;value=87437&amp;id=38171300&amp;value=280522&amp;id=4744522&amp;value=75452&amp;id=7982412&amp;value=88912&amp;id=10335163&amp;value=96145&amp;id=14719020&amp;value=125555&amp;id=14719027&amp;value=386064&amp;id=20996133&amp;value=108518&amp;id=32451447&amp;value=113080&amp;id=38384891&amp;value=110812&amp;id=46662050&amp;value=137412&amp;id=46664903&amp;value=469822&amp;id=53638569&amp;value=116444&amp;id=58838296&amp;value=121234&amp;id=63130306&amp;value=127101&amp;id=67047832&amp;value=149204&amp;id=67052101&amp;value=513983&amp;" TargetMode="External"/><Relationship Id="rId14052" Type="http://schemas.openxmlformats.org/officeDocument/2006/relationships/hyperlink" Target="https://www.daloopa.com/src/53638955" TargetMode="External"/><Relationship Id="rId15103" Type="http://schemas.openxmlformats.org/officeDocument/2006/relationships/hyperlink" Target="https://www.daloopa.com/src/38424586" TargetMode="External"/><Relationship Id="rId15450" Type="http://schemas.openxmlformats.org/officeDocument/2006/relationships/hyperlink" Target="https://www.daloopa.com/src/72222897" TargetMode="External"/><Relationship Id="rId16501" Type="http://schemas.openxmlformats.org/officeDocument/2006/relationships/hyperlink" Target="https://www.daloopa.com/src/87511797" TargetMode="External"/><Relationship Id="rId3060" Type="http://schemas.openxmlformats.org/officeDocument/2006/relationships/hyperlink" Target="https://www.daloopa.com/src/767340" TargetMode="External"/><Relationship Id="rId4111" Type="http://schemas.openxmlformats.org/officeDocument/2006/relationships/hyperlink" Target="https://www.daloopa.com/src/66602830" TargetMode="External"/><Relationship Id="rId18673" Type="http://schemas.openxmlformats.org/officeDocument/2006/relationships/hyperlink" Target="https://www.daloopa.com/src/125266726" TargetMode="External"/><Relationship Id="rId19724" Type="http://schemas.openxmlformats.org/officeDocument/2006/relationships/hyperlink" Target="https://www.daloopa.com/src/155380839" TargetMode="External"/><Relationship Id="rId6283" Type="http://schemas.openxmlformats.org/officeDocument/2006/relationships/hyperlink" Target="https://www.daloopa.com/src/63129637" TargetMode="External"/><Relationship Id="rId7681" Type="http://schemas.openxmlformats.org/officeDocument/2006/relationships/hyperlink" Target="https://www.daloopa.com/src/799841" TargetMode="External"/><Relationship Id="rId8732" Type="http://schemas.openxmlformats.org/officeDocument/2006/relationships/hyperlink" Target="https://www.daloopa.com/src/38464797" TargetMode="External"/><Relationship Id="rId10662" Type="http://schemas.openxmlformats.org/officeDocument/2006/relationships/hyperlink" Target="https://www.daloopa.com/src/38433091" TargetMode="External"/><Relationship Id="rId11713" Type="http://schemas.openxmlformats.org/officeDocument/2006/relationships/hyperlink" Target="https://www.daloopa.com/src/1033989" TargetMode="External"/><Relationship Id="rId17275" Type="http://schemas.openxmlformats.org/officeDocument/2006/relationships/hyperlink" Target="https://www.daloopa.com/src/102524751" TargetMode="External"/><Relationship Id="rId18326" Type="http://schemas.openxmlformats.org/officeDocument/2006/relationships/hyperlink" Target="https://www.daloopa.com/src/87393439" TargetMode="External"/><Relationship Id="rId7334" Type="http://schemas.openxmlformats.org/officeDocument/2006/relationships/hyperlink" Target="https://www.daloopa.com/src/19652499" TargetMode="External"/><Relationship Id="rId10315" Type="http://schemas.openxmlformats.org/officeDocument/2006/relationships/hyperlink" Target="https://www.daloopa.com/src/38432616" TargetMode="External"/><Relationship Id="rId13885" Type="http://schemas.openxmlformats.org/officeDocument/2006/relationships/hyperlink" Target="https://www.daloopa.com/src/67093476" TargetMode="External"/><Relationship Id="rId14936" Type="http://schemas.openxmlformats.org/officeDocument/2006/relationships/hyperlink" Target="https://www.daloopa.com/src/38422920" TargetMode="External"/><Relationship Id="rId2893" Type="http://schemas.openxmlformats.org/officeDocument/2006/relationships/hyperlink" Target="https://www.daloopa.com/src/45569649" TargetMode="External"/><Relationship Id="rId3944" Type="http://schemas.openxmlformats.org/officeDocument/2006/relationships/hyperlink" Target="https://www.daloopa.com/src/58838275" TargetMode="External"/><Relationship Id="rId12487" Type="http://schemas.openxmlformats.org/officeDocument/2006/relationships/hyperlink" Target="https://www.daloopa.com/src/19689662" TargetMode="External"/><Relationship Id="rId13538" Type="http://schemas.openxmlformats.org/officeDocument/2006/relationships/hyperlink" Target="https://www.daloopa.com/src/65312991" TargetMode="External"/><Relationship Id="rId865" Type="http://schemas.openxmlformats.org/officeDocument/2006/relationships/hyperlink" Target="https://www.daloopa.com/src/18437350" TargetMode="External"/><Relationship Id="rId1495" Type="http://schemas.openxmlformats.org/officeDocument/2006/relationships/hyperlink" Target="https://www.daloopa.com/src/14718950" TargetMode="External"/><Relationship Id="rId2546" Type="http://schemas.openxmlformats.org/officeDocument/2006/relationships/hyperlink" Target="https://www.daloopa.com/src/58838052" TargetMode="External"/><Relationship Id="rId9159" Type="http://schemas.openxmlformats.org/officeDocument/2006/relationships/hyperlink" Target="https://www.daloopa.com/src/750211" TargetMode="External"/><Relationship Id="rId11089" Type="http://schemas.openxmlformats.org/officeDocument/2006/relationships/hyperlink" Target="https://www.daloopa.com/src/751768" TargetMode="External"/><Relationship Id="rId16011" Type="http://schemas.openxmlformats.org/officeDocument/2006/relationships/hyperlink" Target="https://www.daloopa.com/src/78962383" TargetMode="External"/><Relationship Id="rId518" Type="http://schemas.openxmlformats.org/officeDocument/2006/relationships/hyperlink" Target="https://www.daloopa.com/src/10334478" TargetMode="External"/><Relationship Id="rId1148" Type="http://schemas.openxmlformats.org/officeDocument/2006/relationships/hyperlink" Target="https://www.daloopa.com/src/67095210" TargetMode="External"/><Relationship Id="rId5769" Type="http://schemas.openxmlformats.org/officeDocument/2006/relationships/hyperlink" Target="https://www.daloopa.com/src/38464971" TargetMode="External"/><Relationship Id="rId9640" Type="http://schemas.openxmlformats.org/officeDocument/2006/relationships/hyperlink" Target="https://www.daloopa.com/src/4744477" TargetMode="External"/><Relationship Id="rId18183" Type="http://schemas.openxmlformats.org/officeDocument/2006/relationships/hyperlink" Target="https://www.daloopa.com/src/87501420" TargetMode="External"/><Relationship Id="rId19234" Type="http://schemas.openxmlformats.org/officeDocument/2006/relationships/hyperlink" Target="https://www.daloopa.com/src/136843094" TargetMode="External"/><Relationship Id="rId19581" Type="http://schemas.openxmlformats.org/officeDocument/2006/relationships/hyperlink" Target="https://www.daloopa.com/src/145462949" TargetMode="External"/><Relationship Id="rId7191" Type="http://schemas.openxmlformats.org/officeDocument/2006/relationships/hyperlink" Target="https://www.daloopa.com/src/14719071" TargetMode="External"/><Relationship Id="rId8242" Type="http://schemas.openxmlformats.org/officeDocument/2006/relationships/hyperlink" Target="https://www.daloopa.com/src/800424" TargetMode="External"/><Relationship Id="rId11570" Type="http://schemas.openxmlformats.org/officeDocument/2006/relationships/hyperlink" Target="https://www.daloopa.com/src/814975" TargetMode="External"/><Relationship Id="rId12621" Type="http://schemas.openxmlformats.org/officeDocument/2006/relationships/hyperlink" Target="https://www.daloopa.com/src/19695588" TargetMode="External"/><Relationship Id="rId10172" Type="http://schemas.openxmlformats.org/officeDocument/2006/relationships/hyperlink" Target="https://www.daloopa.com/src/753171" TargetMode="External"/><Relationship Id="rId11223" Type="http://schemas.openxmlformats.org/officeDocument/2006/relationships/hyperlink" Target="https://www.daloopa.com/src/815198" TargetMode="External"/><Relationship Id="rId14793" Type="http://schemas.openxmlformats.org/officeDocument/2006/relationships/hyperlink" Target="https://www.daloopa.com/src/38429648" TargetMode="External"/><Relationship Id="rId15844" Type="http://schemas.openxmlformats.org/officeDocument/2006/relationships/hyperlink" Target="https://www.daloopa.com/src/78898282" TargetMode="External"/><Relationship Id="rId4852" Type="http://schemas.openxmlformats.org/officeDocument/2006/relationships/hyperlink" Target="https://www.daloopa.com/src/10335422" TargetMode="External"/><Relationship Id="rId5903" Type="http://schemas.openxmlformats.org/officeDocument/2006/relationships/hyperlink" Target="https://www.daloopa.com/src/800750" TargetMode="External"/><Relationship Id="rId13395" Type="http://schemas.openxmlformats.org/officeDocument/2006/relationships/hyperlink" Target="https://www.daloopa.com/src/65311977" TargetMode="External"/><Relationship Id="rId14446" Type="http://schemas.openxmlformats.org/officeDocument/2006/relationships/hyperlink" Target="https://www.daloopa.com/src/45569812" TargetMode="External"/><Relationship Id="rId3454" Type="http://schemas.openxmlformats.org/officeDocument/2006/relationships/hyperlink" Target="https://www.daloopa.com/src/763326" TargetMode="External"/><Relationship Id="rId4505" Type="http://schemas.openxmlformats.org/officeDocument/2006/relationships/hyperlink" Target="https://www.daloopa.com/src/766501" TargetMode="External"/><Relationship Id="rId13048" Type="http://schemas.openxmlformats.org/officeDocument/2006/relationships/hyperlink" Target="https://www.daloopa.com/src/38441565" TargetMode="External"/><Relationship Id="rId17669" Type="http://schemas.openxmlformats.org/officeDocument/2006/relationships/hyperlink" Target="https://www.daloopa.com/src/107869292" TargetMode="External"/><Relationship Id="rId375" Type="http://schemas.openxmlformats.org/officeDocument/2006/relationships/hyperlink" Target="https://www.daloopa.com/src/7982434" TargetMode="External"/><Relationship Id="rId2056" Type="http://schemas.openxmlformats.org/officeDocument/2006/relationships/hyperlink" Target="https://www.daloopa.com/src/38171306" TargetMode="External"/><Relationship Id="rId3107" Type="http://schemas.openxmlformats.org/officeDocument/2006/relationships/hyperlink" Target="https://www.daloopa.com/src/768157" TargetMode="External"/><Relationship Id="rId6677" Type="http://schemas.openxmlformats.org/officeDocument/2006/relationships/hyperlink" Target="https://www.daloopa.com/src/800863" TargetMode="External"/><Relationship Id="rId7728" Type="http://schemas.openxmlformats.org/officeDocument/2006/relationships/hyperlink" Target="https://www.daloopa.com/src/799933" TargetMode="External"/><Relationship Id="rId19091" Type="http://schemas.openxmlformats.org/officeDocument/2006/relationships/hyperlink" Target="https://www.daloopa.com/src/136726221" TargetMode="External"/><Relationship Id="rId5279" Type="http://schemas.openxmlformats.org/officeDocument/2006/relationships/hyperlink" Target="https://www.daloopa.com/src/45569753" TargetMode="External"/><Relationship Id="rId9150" Type="http://schemas.openxmlformats.org/officeDocument/2006/relationships/hyperlink" Target="https://www.daloopa.com/src/752752" TargetMode="External"/><Relationship Id="rId10709" Type="http://schemas.openxmlformats.org/officeDocument/2006/relationships/hyperlink" Target="https://www.daloopa.com/src/38434194" TargetMode="External"/><Relationship Id="rId11080" Type="http://schemas.openxmlformats.org/officeDocument/2006/relationships/hyperlink" Target="https://www.daloopa.com/src/38167692" TargetMode="External"/><Relationship Id="rId12131" Type="http://schemas.openxmlformats.org/officeDocument/2006/relationships/hyperlink" Target="https://www.daloopa.com/src/19675272" TargetMode="External"/><Relationship Id="rId16752" Type="http://schemas.openxmlformats.org/officeDocument/2006/relationships/hyperlink" Target="https://www.daloopa.com/src/87503838" TargetMode="External"/><Relationship Id="rId17803" Type="http://schemas.openxmlformats.org/officeDocument/2006/relationships/hyperlink" Target="https://www.daloopa.com/src/114156285" TargetMode="External"/><Relationship Id="rId1889" Type="http://schemas.openxmlformats.org/officeDocument/2006/relationships/hyperlink" Target="https://www.daloopa.com/src/20996137" TargetMode="External"/><Relationship Id="rId4362" Type="http://schemas.openxmlformats.org/officeDocument/2006/relationships/hyperlink" Target="https://www.daloopa.com/src/810865" TargetMode="External"/><Relationship Id="rId5760" Type="http://schemas.openxmlformats.org/officeDocument/2006/relationships/hyperlink" Target="https://www.daloopa.com/src/38464582" TargetMode="External"/><Relationship Id="rId6811" Type="http://schemas.openxmlformats.org/officeDocument/2006/relationships/hyperlink" Target="https://marketplace.daloopa.com/text-fundamental?id=801335&amp;value=0.18&amp;id=801333&amp;value=-0.02&amp;id=801331&amp;value=-0.09&amp;id=801329&amp;value=0.51&amp;id=38159059&amp;value=0.59&amp;id=801327&amp;value=0.23&amp;id=801325&amp;value=-0.27&amp;id=801323&amp;value=-0.95&amp;id=801321&amp;value=0.45&amp;id=38159006&amp;value=-0.52&amp;id=801319&amp;value=-0.12&amp;id=801317&amp;value=0.19&amp;id=801315&amp;value=0.17&amp;id=801313&amp;value=1&amp;id=38158956&amp;value=1.25&amp;id=801311&amp;value=1.07&amp;id=801309&amp;value=1.78&amp;id=801307&amp;value=0.52&amp;id=801305&amp;value=1.54&amp;id=38158870&amp;value=4.9&amp;id=801303&amp;value=1.48&amp;id=801301&amp;value=0.4&amp;id=801299&amp;value=0.52&amp;id=801297&amp;value=3.75&amp;id=38158854&amp;value=6.15&amp;id=801295&amp;value=3.27&amp;id=801293&amp;value=5.07&amp;id=801291&amp;value=5.75&amp;id=801289&amp;value=6.04&amp;id=38158759&amp;value=20.14&amp;id=801287&amp;value=7.09&amp;id=801283&amp;value=5.22&amp;id=1340474&amp;value=4.23&amp;id=2623686&amp;value=6.47&amp;id=38158666&amp;value=23.01&amp;id=4744600&amp;value=5.01&amp;id=7982479&amp;value=10.3&amp;id=10333950&amp;value=12.37&amp;id=14718892&amp;value=14.09&amp;id=14718894&amp;value=41.83&amp;id=20995971&amp;value=15.79&amp;id=32451187&amp;value=15.12&amp;id=38384141&amp;value=6.12&amp;id=46661336&amp;value=27.75&amp;id=46664825&amp;value=64.81&amp;id=53638204&amp;value=-7.56&amp;id=58837614&amp;value=-0.2&amp;id=63129811&amp;value=0.28&amp;id=67045915&amp;value=0.03&amp;id=67051633&amp;value=-0.27&amp;" TargetMode="External"/><Relationship Id="rId15354" Type="http://schemas.openxmlformats.org/officeDocument/2006/relationships/hyperlink" Target="https://www.daloopa.com/src/38433795" TargetMode="External"/><Relationship Id="rId16405" Type="http://schemas.openxmlformats.org/officeDocument/2006/relationships/hyperlink" Target="https://www.daloopa.com/src/87386381" TargetMode="External"/><Relationship Id="rId19975" Type="http://schemas.openxmlformats.org/officeDocument/2006/relationships/hyperlink" Target="https://www.daloopa.com/src/155380915" TargetMode="External"/><Relationship Id="rId4015" Type="http://schemas.openxmlformats.org/officeDocument/2006/relationships/hyperlink" Target="https://www.daloopa.com/src/810778" TargetMode="External"/><Relationship Id="rId5413" Type="http://schemas.openxmlformats.org/officeDocument/2006/relationships/hyperlink" Target="https://www.daloopa.com/src/4744784" TargetMode="External"/><Relationship Id="rId8983" Type="http://schemas.openxmlformats.org/officeDocument/2006/relationships/hyperlink" Target="https://www.daloopa.com/src/750765" TargetMode="External"/><Relationship Id="rId11964" Type="http://schemas.openxmlformats.org/officeDocument/2006/relationships/hyperlink" Target="https://www.daloopa.com/src/32487996" TargetMode="External"/><Relationship Id="rId15007" Type="http://schemas.openxmlformats.org/officeDocument/2006/relationships/hyperlink" Target="https://www.daloopa.com/src/38424588" TargetMode="External"/><Relationship Id="rId18577" Type="http://schemas.openxmlformats.org/officeDocument/2006/relationships/hyperlink" Target="https://www.daloopa.com/src/114296540" TargetMode="External"/><Relationship Id="rId19628" Type="http://schemas.openxmlformats.org/officeDocument/2006/relationships/hyperlink" Target="https://www.daloopa.com/src/145409635" TargetMode="External"/><Relationship Id="rId7585" Type="http://schemas.openxmlformats.org/officeDocument/2006/relationships/hyperlink" Target="https://www.daloopa.com/src/754230" TargetMode="External"/><Relationship Id="rId8636" Type="http://schemas.openxmlformats.org/officeDocument/2006/relationships/hyperlink" Target="https://www.daloopa.com/src/767076" TargetMode="External"/><Relationship Id="rId10566" Type="http://schemas.openxmlformats.org/officeDocument/2006/relationships/hyperlink" Target="https://www.daloopa.com/src/38433089" TargetMode="External"/><Relationship Id="rId11617" Type="http://schemas.openxmlformats.org/officeDocument/2006/relationships/hyperlink" Target="https://www.daloopa.com/src/814952" TargetMode="External"/><Relationship Id="rId17179" Type="http://schemas.openxmlformats.org/officeDocument/2006/relationships/hyperlink" Target="https://www.daloopa.com/src/102513227" TargetMode="External"/><Relationship Id="rId6187" Type="http://schemas.openxmlformats.org/officeDocument/2006/relationships/hyperlink" Target="https://www.daloopa.com/src/38155604" TargetMode="External"/><Relationship Id="rId7238" Type="http://schemas.openxmlformats.org/officeDocument/2006/relationships/hyperlink" Target="https://www.daloopa.com/src/1340466" TargetMode="External"/><Relationship Id="rId10219" Type="http://schemas.openxmlformats.org/officeDocument/2006/relationships/hyperlink" Target="https://www.daloopa.com/src/2752195" TargetMode="External"/><Relationship Id="rId13789" Type="http://schemas.openxmlformats.org/officeDocument/2006/relationships/hyperlink" Target="https://www.daloopa.com/document/23465099" TargetMode="External"/><Relationship Id="rId2797" Type="http://schemas.openxmlformats.org/officeDocument/2006/relationships/hyperlink" Target="https://www.daloopa.com/src/766238" TargetMode="External"/><Relationship Id="rId3848" Type="http://schemas.openxmlformats.org/officeDocument/2006/relationships/hyperlink" Target="https://www.daloopa.com/src/46661727" TargetMode="External"/><Relationship Id="rId16262" Type="http://schemas.openxmlformats.org/officeDocument/2006/relationships/hyperlink" Target="https://www.daloopa.com/src/82323335" TargetMode="External"/><Relationship Id="rId17313" Type="http://schemas.openxmlformats.org/officeDocument/2006/relationships/hyperlink" Target="https://www.daloopa.com/src/102561396" TargetMode="External"/><Relationship Id="rId17660" Type="http://schemas.openxmlformats.org/officeDocument/2006/relationships/hyperlink" Target="https://www.daloopa.com/src/107869292" TargetMode="External"/><Relationship Id="rId18711" Type="http://schemas.openxmlformats.org/officeDocument/2006/relationships/hyperlink" Target="https://www.daloopa.com/src/125264821" TargetMode="External"/><Relationship Id="rId769" Type="http://schemas.openxmlformats.org/officeDocument/2006/relationships/hyperlink" Target="https://www.daloopa.com/document/22825769" TargetMode="External"/><Relationship Id="rId1399" Type="http://schemas.openxmlformats.org/officeDocument/2006/relationships/hyperlink" Target="https://www.daloopa.com/src/763887" TargetMode="External"/><Relationship Id="rId5270" Type="http://schemas.openxmlformats.org/officeDocument/2006/relationships/hyperlink" Target="https://www.daloopa.com/src/14719066" TargetMode="External"/><Relationship Id="rId6321" Type="http://schemas.openxmlformats.org/officeDocument/2006/relationships/hyperlink" Target="https://www.daloopa.com/src/800715" TargetMode="External"/><Relationship Id="rId10700" Type="http://schemas.openxmlformats.org/officeDocument/2006/relationships/hyperlink" Target="https://www.daloopa.com/src/58848691" TargetMode="External"/><Relationship Id="rId8493" Type="http://schemas.openxmlformats.org/officeDocument/2006/relationships/hyperlink" Target="https://www.daloopa.com/src/4744459" TargetMode="External"/><Relationship Id="rId9891" Type="http://schemas.openxmlformats.org/officeDocument/2006/relationships/hyperlink" Target="https://www.daloopa.com/src/752778" TargetMode="External"/><Relationship Id="rId12872" Type="http://schemas.openxmlformats.org/officeDocument/2006/relationships/hyperlink" Target="https://www.daloopa.com/src/67090276" TargetMode="External"/><Relationship Id="rId13923" Type="http://schemas.openxmlformats.org/officeDocument/2006/relationships/hyperlink" Target="https://www.daloopa.com/src/67093420" TargetMode="External"/><Relationship Id="rId18087" Type="http://schemas.openxmlformats.org/officeDocument/2006/relationships/hyperlink" Target="https://www.daloopa.com/src/114287510" TargetMode="External"/><Relationship Id="rId19485" Type="http://schemas.openxmlformats.org/officeDocument/2006/relationships/hyperlink" Target="https://www.daloopa.com/src/145278862" TargetMode="External"/><Relationship Id="rId1880" Type="http://schemas.openxmlformats.org/officeDocument/2006/relationships/hyperlink" Target="https://www.daloopa.com/src/794929" TargetMode="External"/><Relationship Id="rId2931" Type="http://schemas.openxmlformats.org/officeDocument/2006/relationships/hyperlink" Target="https://www.daloopa.com/src/765475" TargetMode="External"/><Relationship Id="rId7095" Type="http://schemas.openxmlformats.org/officeDocument/2006/relationships/hyperlink" Target="https://www.daloopa.com/src/67045988" TargetMode="External"/><Relationship Id="rId8146" Type="http://schemas.openxmlformats.org/officeDocument/2006/relationships/hyperlink" Target="https://www.daloopa.com/src/800221" TargetMode="External"/><Relationship Id="rId9544" Type="http://schemas.openxmlformats.org/officeDocument/2006/relationships/hyperlink" Target="https://www.daloopa.com/src/750431" TargetMode="External"/><Relationship Id="rId11474" Type="http://schemas.openxmlformats.org/officeDocument/2006/relationships/hyperlink" Target="https://www.daloopa.com/src/814983" TargetMode="External"/><Relationship Id="rId12525" Type="http://schemas.openxmlformats.org/officeDocument/2006/relationships/hyperlink" Target="https://www.daloopa.com/src/19688172" TargetMode="External"/><Relationship Id="rId19138" Type="http://schemas.openxmlformats.org/officeDocument/2006/relationships/hyperlink" Target="https://www.daloopa.com/src/136732959" TargetMode="External"/><Relationship Id="rId903" Type="http://schemas.openxmlformats.org/officeDocument/2006/relationships/hyperlink" Target="https://www.daloopa.com/src/18435853" TargetMode="External"/><Relationship Id="rId1533" Type="http://schemas.openxmlformats.org/officeDocument/2006/relationships/hyperlink" Target="https://www.daloopa.com/src/38170456" TargetMode="External"/><Relationship Id="rId10076" Type="http://schemas.openxmlformats.org/officeDocument/2006/relationships/hyperlink" Target="https://www.daloopa.com/src/794087" TargetMode="External"/><Relationship Id="rId11127" Type="http://schemas.openxmlformats.org/officeDocument/2006/relationships/hyperlink" Target="https://www.daloopa.com/src/814943" TargetMode="External"/><Relationship Id="rId14697" Type="http://schemas.openxmlformats.org/officeDocument/2006/relationships/hyperlink" Target="https://www.daloopa.com/src/38974002" TargetMode="External"/><Relationship Id="rId15748" Type="http://schemas.openxmlformats.org/officeDocument/2006/relationships/hyperlink" Target="https://www.daloopa.com/src/78901523" TargetMode="External"/><Relationship Id="rId4756" Type="http://schemas.openxmlformats.org/officeDocument/2006/relationships/hyperlink" Target="https://www.daloopa.com/src/767700" TargetMode="External"/><Relationship Id="rId5807" Type="http://schemas.openxmlformats.org/officeDocument/2006/relationships/hyperlink" Target="https://www.daloopa.com/src/10333495" TargetMode="External"/><Relationship Id="rId13299" Type="http://schemas.openxmlformats.org/officeDocument/2006/relationships/hyperlink" Target="https://www.daloopa.com/src/38276523" TargetMode="External"/><Relationship Id="rId17170" Type="http://schemas.openxmlformats.org/officeDocument/2006/relationships/hyperlink" Target="https://www.daloopa.com/src/102515967" TargetMode="External"/><Relationship Id="rId18221" Type="http://schemas.openxmlformats.org/officeDocument/2006/relationships/hyperlink" Target="https://www.daloopa.com/src/87423363" TargetMode="External"/><Relationship Id="rId3358" Type="http://schemas.openxmlformats.org/officeDocument/2006/relationships/hyperlink" Target="https://www.daloopa.com/src/32451370" TargetMode="External"/><Relationship Id="rId4409" Type="http://schemas.openxmlformats.org/officeDocument/2006/relationships/hyperlink" Target="https://www.daloopa.com/document/204883" TargetMode="External"/><Relationship Id="rId7979" Type="http://schemas.openxmlformats.org/officeDocument/2006/relationships/hyperlink" Target="https://www.daloopa.com/src/753351" TargetMode="External"/><Relationship Id="rId10210" Type="http://schemas.openxmlformats.org/officeDocument/2006/relationships/hyperlink" Target="https://www.daloopa.com/src/38166895" TargetMode="External"/><Relationship Id="rId279" Type="http://schemas.openxmlformats.org/officeDocument/2006/relationships/hyperlink" Target="https://www.daloopa.com/src/38385101" TargetMode="External"/><Relationship Id="rId13780" Type="http://schemas.openxmlformats.org/officeDocument/2006/relationships/hyperlink" Target="https://www.daloopa.com/src/65313801" TargetMode="External"/><Relationship Id="rId14831" Type="http://schemas.openxmlformats.org/officeDocument/2006/relationships/hyperlink" Target="https://www.daloopa.com/src/38429665" TargetMode="External"/><Relationship Id="rId760" Type="http://schemas.openxmlformats.org/officeDocument/2006/relationships/hyperlink" Target="https://www.daloopa.com/src/20995378" TargetMode="External"/><Relationship Id="rId1390" Type="http://schemas.openxmlformats.org/officeDocument/2006/relationships/hyperlink" Target="https://www.daloopa.com/src/766908" TargetMode="External"/><Relationship Id="rId2441" Type="http://schemas.openxmlformats.org/officeDocument/2006/relationships/hyperlink" Target="https://www.daloopa.com/src/763026" TargetMode="External"/><Relationship Id="rId9054" Type="http://schemas.openxmlformats.org/officeDocument/2006/relationships/hyperlink" Target="https://www.daloopa.com/src/38383836" TargetMode="External"/><Relationship Id="rId12382" Type="http://schemas.openxmlformats.org/officeDocument/2006/relationships/hyperlink" Target="https://www.daloopa.com/src/38461942" TargetMode="External"/><Relationship Id="rId13433" Type="http://schemas.openxmlformats.org/officeDocument/2006/relationships/hyperlink" Target="https://www.daloopa.com/src/65312474" TargetMode="External"/><Relationship Id="rId413" Type="http://schemas.openxmlformats.org/officeDocument/2006/relationships/hyperlink" Target="https://www.daloopa.com/document/19298639" TargetMode="External"/><Relationship Id="rId1043" Type="http://schemas.openxmlformats.org/officeDocument/2006/relationships/hyperlink" Target="https://www.daloopa.com/src/58884796" TargetMode="External"/><Relationship Id="rId12035" Type="http://schemas.openxmlformats.org/officeDocument/2006/relationships/hyperlink" Target="https://www.daloopa.com/src/19678313" TargetMode="External"/><Relationship Id="rId16656" Type="http://schemas.openxmlformats.org/officeDocument/2006/relationships/hyperlink" Target="https://www.daloopa.com/src/87505638" TargetMode="External"/><Relationship Id="rId17707" Type="http://schemas.openxmlformats.org/officeDocument/2006/relationships/hyperlink" Target="https://www.daloopa.com/src/107918997" TargetMode="External"/><Relationship Id="rId5664" Type="http://schemas.openxmlformats.org/officeDocument/2006/relationships/hyperlink" Target="https://www.daloopa.com/src/1033765" TargetMode="External"/><Relationship Id="rId6715" Type="http://schemas.openxmlformats.org/officeDocument/2006/relationships/hyperlink" Target="https://www.daloopa.com/src/801090" TargetMode="External"/><Relationship Id="rId15258" Type="http://schemas.openxmlformats.org/officeDocument/2006/relationships/hyperlink" Target="https://www.daloopa.com/src/38432800" TargetMode="External"/><Relationship Id="rId16309" Type="http://schemas.openxmlformats.org/officeDocument/2006/relationships/hyperlink" Target="https://www.daloopa.com/src/82364387" TargetMode="External"/><Relationship Id="rId19879" Type="http://schemas.openxmlformats.org/officeDocument/2006/relationships/hyperlink" Target="https://www.daloopa.com/src/155506728" TargetMode="External"/><Relationship Id="rId4266" Type="http://schemas.openxmlformats.org/officeDocument/2006/relationships/hyperlink" Target="https://www.daloopa.com/src/4744564" TargetMode="External"/><Relationship Id="rId5317" Type="http://schemas.openxmlformats.org/officeDocument/2006/relationships/hyperlink" Target="https://www.daloopa.com/src/1340502" TargetMode="External"/><Relationship Id="rId8887" Type="http://schemas.openxmlformats.org/officeDocument/2006/relationships/hyperlink" Target="https://www.daloopa.com/src/46661046" TargetMode="External"/><Relationship Id="rId9938" Type="http://schemas.openxmlformats.org/officeDocument/2006/relationships/hyperlink" Target="https://www.daloopa.com/src/750257" TargetMode="External"/><Relationship Id="rId11868" Type="http://schemas.openxmlformats.org/officeDocument/2006/relationships/hyperlink" Target="https://www.daloopa.com/src/38460866" TargetMode="External"/><Relationship Id="rId1927" Type="http://schemas.openxmlformats.org/officeDocument/2006/relationships/hyperlink" Target="https://www.daloopa.com/src/795028" TargetMode="External"/><Relationship Id="rId7489" Type="http://schemas.openxmlformats.org/officeDocument/2006/relationships/hyperlink" Target="https://www.daloopa.com/src/751579" TargetMode="External"/><Relationship Id="rId12919" Type="http://schemas.openxmlformats.org/officeDocument/2006/relationships/hyperlink" Target="https://www.daloopa.com/src/38439860" TargetMode="External"/><Relationship Id="rId13290" Type="http://schemas.openxmlformats.org/officeDocument/2006/relationships/hyperlink" Target="https://www.daloopa.com/src/67089743" TargetMode="External"/><Relationship Id="rId14341" Type="http://schemas.openxmlformats.org/officeDocument/2006/relationships/hyperlink" Target="https://www.daloopa.com/src/19629153" TargetMode="External"/><Relationship Id="rId4400" Type="http://schemas.openxmlformats.org/officeDocument/2006/relationships/hyperlink" Target="https://www.daloopa.com/src/810889" TargetMode="External"/><Relationship Id="rId18962" Type="http://schemas.openxmlformats.org/officeDocument/2006/relationships/hyperlink" Target="https://www.daloopa.com/src/128089652" TargetMode="External"/><Relationship Id="rId270" Type="http://schemas.openxmlformats.org/officeDocument/2006/relationships/hyperlink" Target="https://www.daloopa.com/src/803129" TargetMode="External"/><Relationship Id="rId3002" Type="http://schemas.openxmlformats.org/officeDocument/2006/relationships/hyperlink" Target="https://www.daloopa.com/src/766285" TargetMode="External"/><Relationship Id="rId6572" Type="http://schemas.openxmlformats.org/officeDocument/2006/relationships/hyperlink" Target="https://www.daloopa.com/src/800899" TargetMode="External"/><Relationship Id="rId7970" Type="http://schemas.openxmlformats.org/officeDocument/2006/relationships/hyperlink" Target="https://www.daloopa.com/src/2623296" TargetMode="External"/><Relationship Id="rId10951" Type="http://schemas.openxmlformats.org/officeDocument/2006/relationships/hyperlink" Target="https://marketplace.daloopa.com/text-fundamental?id=748683&amp;value=875&amp;id=748430&amp;value=2220&amp;id=1340398&amp;value=2299&amp;id=2623455&amp;value=2476&amp;id=38167605&amp;value=7870&amp;id=4744500&amp;value=2408&amp;id=7982019&amp;value=3347&amp;id=10333843&amp;value=6115&amp;id=14719082&amp;value=4347&amp;id=14719090&amp;value=16217&amp;id=20995962&amp;value=3536&amp;id=32451139&amp;value=5578&amp;id=38383922&amp;value=10447&amp;id=46661158&amp;value=5808&amp;id=46664811&amp;value=25369&amp;id=53638126&amp;value=2175&amp;id=58837902&amp;value=5101&amp;id=63129314&amp;value=6755&amp;id=67046991&amp;value=4769&amp;id=67052079&amp;value=18800&amp;" TargetMode="External"/><Relationship Id="rId16166" Type="http://schemas.openxmlformats.org/officeDocument/2006/relationships/hyperlink" Target="https://www.daloopa.com/src/82318254" TargetMode="External"/><Relationship Id="rId17564" Type="http://schemas.openxmlformats.org/officeDocument/2006/relationships/hyperlink" Target="https://www.daloopa.com/src/107870076" TargetMode="External"/><Relationship Id="rId18615" Type="http://schemas.openxmlformats.org/officeDocument/2006/relationships/hyperlink" Target="https://www.daloopa.com/src/70972586" TargetMode="External"/><Relationship Id="rId5174" Type="http://schemas.openxmlformats.org/officeDocument/2006/relationships/hyperlink" Target="https://www.daloopa.com/src/815382" TargetMode="External"/><Relationship Id="rId6225" Type="http://schemas.openxmlformats.org/officeDocument/2006/relationships/hyperlink" Target="https://www.daloopa.com/src/20995913" TargetMode="External"/><Relationship Id="rId7623" Type="http://schemas.openxmlformats.org/officeDocument/2006/relationships/hyperlink" Target="https://www.daloopa.com/src/63130412" TargetMode="External"/><Relationship Id="rId10604" Type="http://schemas.openxmlformats.org/officeDocument/2006/relationships/hyperlink" Target="https://www.daloopa.com/src/38433113" TargetMode="External"/><Relationship Id="rId17217" Type="http://schemas.openxmlformats.org/officeDocument/2006/relationships/hyperlink" Target="https://www.daloopa.com/src/102523349" TargetMode="External"/><Relationship Id="rId9795" Type="http://schemas.openxmlformats.org/officeDocument/2006/relationships/hyperlink" Target="https://www.daloopa.com/src/7981894" TargetMode="External"/><Relationship Id="rId12776" Type="http://schemas.openxmlformats.org/officeDocument/2006/relationships/hyperlink" Target="https://www.daloopa.com/src/67090302" TargetMode="External"/><Relationship Id="rId13827" Type="http://schemas.openxmlformats.org/officeDocument/2006/relationships/hyperlink" Target="https://www.daloopa.com/src/65315432" TargetMode="External"/><Relationship Id="rId19389" Type="http://schemas.openxmlformats.org/officeDocument/2006/relationships/hyperlink" Target="https://www.daloopa.com/src/145272497" TargetMode="External"/><Relationship Id="rId1784" Type="http://schemas.openxmlformats.org/officeDocument/2006/relationships/hyperlink" Target="https://www.daloopa.com/src/38171537" TargetMode="External"/><Relationship Id="rId2835" Type="http://schemas.openxmlformats.org/officeDocument/2006/relationships/hyperlink" Target="https://www.daloopa.com/src/765836" TargetMode="External"/><Relationship Id="rId8397" Type="http://schemas.openxmlformats.org/officeDocument/2006/relationships/hyperlink" Target="https://www.daloopa.com/src/53638178" TargetMode="External"/><Relationship Id="rId9448" Type="http://schemas.openxmlformats.org/officeDocument/2006/relationships/hyperlink" Target="https://www.daloopa.com/src/774081" TargetMode="External"/><Relationship Id="rId11378" Type="http://schemas.openxmlformats.org/officeDocument/2006/relationships/hyperlink" Target="https://www.daloopa.com/src/815152" TargetMode="External"/><Relationship Id="rId12429" Type="http://schemas.openxmlformats.org/officeDocument/2006/relationships/hyperlink" Target="https://www.daloopa.com/src/67089427" TargetMode="External"/><Relationship Id="rId15999" Type="http://schemas.openxmlformats.org/officeDocument/2006/relationships/hyperlink" Target="https://www.daloopa.com/src/78962151" TargetMode="External"/><Relationship Id="rId16300" Type="http://schemas.openxmlformats.org/officeDocument/2006/relationships/hyperlink" Target="https://www.daloopa.com/src/82365688" TargetMode="External"/><Relationship Id="rId807" Type="http://schemas.openxmlformats.org/officeDocument/2006/relationships/hyperlink" Target="https://www.daloopa.com/src/38207956" TargetMode="External"/><Relationship Id="rId1437" Type="http://schemas.openxmlformats.org/officeDocument/2006/relationships/hyperlink" Target="https://www.daloopa.com/src/764728" TargetMode="External"/><Relationship Id="rId18472" Type="http://schemas.openxmlformats.org/officeDocument/2006/relationships/hyperlink" Target="https://www.daloopa.com/src/114146150" TargetMode="External"/><Relationship Id="rId19523" Type="http://schemas.openxmlformats.org/officeDocument/2006/relationships/hyperlink" Target="https://www.daloopa.com/src/145264488" TargetMode="External"/><Relationship Id="rId19870" Type="http://schemas.openxmlformats.org/officeDocument/2006/relationships/hyperlink" Target="https://www.daloopa.com/src/155506713" TargetMode="External"/><Relationship Id="rId7480" Type="http://schemas.openxmlformats.org/officeDocument/2006/relationships/hyperlink" Target="https://www.daloopa.com/src/753594" TargetMode="External"/><Relationship Id="rId8531" Type="http://schemas.openxmlformats.org/officeDocument/2006/relationships/hyperlink" Target="https://www.daloopa.com/src/800610" TargetMode="External"/><Relationship Id="rId12910" Type="http://schemas.openxmlformats.org/officeDocument/2006/relationships/hyperlink" Target="https://marketplace.daloopa.com/text-fundamental?id=38440583&amp;value=-603&amp;id=38440527&amp;value=-770&amp;id=38440483&amp;value=-715&amp;id=38440451&amp;value=-1046&amp;id=38440450&amp;value=-1051&amp;id=38440413&amp;value=-1240&amp;id=38440347&amp;value=-1249&amp;id=38439860&amp;value=-1495&amp;id=46751644&amp;value=-1826&amp;id=67090282&amp;value=-2185&amp;" TargetMode="External"/><Relationship Id="rId17074" Type="http://schemas.openxmlformats.org/officeDocument/2006/relationships/hyperlink" Target="https://www.daloopa.com/src/95202507" TargetMode="External"/><Relationship Id="rId18125" Type="http://schemas.openxmlformats.org/officeDocument/2006/relationships/hyperlink" Target="https://www.daloopa.com/src/114279610" TargetMode="External"/><Relationship Id="rId6082" Type="http://schemas.openxmlformats.org/officeDocument/2006/relationships/hyperlink" Target="https://www.daloopa.com/src/38155779" TargetMode="External"/><Relationship Id="rId7133" Type="http://schemas.openxmlformats.org/officeDocument/2006/relationships/hyperlink" Target="https://www.daloopa.com/src/1096703" TargetMode="External"/><Relationship Id="rId10461" Type="http://schemas.openxmlformats.org/officeDocument/2006/relationships/hyperlink" Target="https://www.daloopa.com/src/38431721" TargetMode="External"/><Relationship Id="rId11512" Type="http://schemas.openxmlformats.org/officeDocument/2006/relationships/hyperlink" Target="https://www.daloopa.com/src/815040" TargetMode="External"/><Relationship Id="rId10114" Type="http://schemas.openxmlformats.org/officeDocument/2006/relationships/hyperlink" Target="https://www.daloopa.com/src/754107" TargetMode="External"/><Relationship Id="rId13684" Type="http://schemas.openxmlformats.org/officeDocument/2006/relationships/hyperlink" Target="https://www.daloopa.com/src/65313374" TargetMode="External"/><Relationship Id="rId14735" Type="http://schemas.openxmlformats.org/officeDocument/2006/relationships/hyperlink" Target="https://www.daloopa.com/src/38422650" TargetMode="External"/><Relationship Id="rId1294" Type="http://schemas.openxmlformats.org/officeDocument/2006/relationships/hyperlink" Target="https://www.daloopa.com/src/764003" TargetMode="External"/><Relationship Id="rId2692" Type="http://schemas.openxmlformats.org/officeDocument/2006/relationships/hyperlink" Target="https://www.daloopa.com/src/58838050" TargetMode="External"/><Relationship Id="rId3743" Type="http://schemas.openxmlformats.org/officeDocument/2006/relationships/hyperlink" Target="https://www.daloopa.com/src/761572" TargetMode="External"/><Relationship Id="rId12286" Type="http://schemas.openxmlformats.org/officeDocument/2006/relationships/hyperlink" Target="https://www.daloopa.com/src/19673704" TargetMode="External"/><Relationship Id="rId13337" Type="http://schemas.openxmlformats.org/officeDocument/2006/relationships/hyperlink" Target="https://www.daloopa.com/src/38276591" TargetMode="External"/><Relationship Id="rId17958" Type="http://schemas.openxmlformats.org/officeDocument/2006/relationships/hyperlink" Target="https://www.daloopa.com/src/114161102" TargetMode="External"/><Relationship Id="rId664" Type="http://schemas.openxmlformats.org/officeDocument/2006/relationships/hyperlink" Target="https://www.daloopa.com/src/763741" TargetMode="External"/><Relationship Id="rId2345" Type="http://schemas.openxmlformats.org/officeDocument/2006/relationships/hyperlink" Target="https://www.daloopa.com/src/764784" TargetMode="External"/><Relationship Id="rId6966" Type="http://schemas.openxmlformats.org/officeDocument/2006/relationships/hyperlink" Target="https://www.daloopa.com/src/67051652" TargetMode="External"/><Relationship Id="rId19380" Type="http://schemas.openxmlformats.org/officeDocument/2006/relationships/hyperlink" Target="https://www.daloopa.com/src/145267067" TargetMode="External"/><Relationship Id="rId317" Type="http://schemas.openxmlformats.org/officeDocument/2006/relationships/hyperlink" Target="https://www.daloopa.com/src/2623966" TargetMode="External"/><Relationship Id="rId5568" Type="http://schemas.openxmlformats.org/officeDocument/2006/relationships/hyperlink" Target="https://www.daloopa.com/src/14825141" TargetMode="External"/><Relationship Id="rId6619" Type="http://schemas.openxmlformats.org/officeDocument/2006/relationships/hyperlink" Target="https://www.daloopa.com/src/800994" TargetMode="External"/><Relationship Id="rId12420" Type="http://schemas.openxmlformats.org/officeDocument/2006/relationships/hyperlink" Target="https://www.daloopa.com/src/19673542" TargetMode="External"/><Relationship Id="rId19033" Type="http://schemas.openxmlformats.org/officeDocument/2006/relationships/hyperlink" Target="https://www.daloopa.com/src/136727057" TargetMode="External"/><Relationship Id="rId8041" Type="http://schemas.openxmlformats.org/officeDocument/2006/relationships/hyperlink" Target="https://www.daloopa.com/src/750497" TargetMode="External"/><Relationship Id="rId11022" Type="http://schemas.openxmlformats.org/officeDocument/2006/relationships/hyperlink" Target="https://www.daloopa.com/src/14719091" TargetMode="External"/><Relationship Id="rId15990" Type="http://schemas.openxmlformats.org/officeDocument/2006/relationships/hyperlink" Target="https://www.daloopa.com/src/78962335" TargetMode="External"/><Relationship Id="rId4651" Type="http://schemas.openxmlformats.org/officeDocument/2006/relationships/hyperlink" Target="https://www.daloopa.com/src/765960" TargetMode="External"/><Relationship Id="rId13194" Type="http://schemas.openxmlformats.org/officeDocument/2006/relationships/hyperlink" Target="https://www.daloopa.com/src/38435065" TargetMode="External"/><Relationship Id="rId14592" Type="http://schemas.openxmlformats.org/officeDocument/2006/relationships/hyperlink" Target="https://www.daloopa.com/src/63184502" TargetMode="External"/><Relationship Id="rId15643" Type="http://schemas.openxmlformats.org/officeDocument/2006/relationships/hyperlink" Target="https://www.daloopa.com/src/72286994" TargetMode="External"/><Relationship Id="rId3253" Type="http://schemas.openxmlformats.org/officeDocument/2006/relationships/hyperlink" Target="https://www.daloopa.com/src/63130816" TargetMode="External"/><Relationship Id="rId4304" Type="http://schemas.openxmlformats.org/officeDocument/2006/relationships/hyperlink" Target="https://www.daloopa.com/src/20995313" TargetMode="External"/><Relationship Id="rId5702" Type="http://schemas.openxmlformats.org/officeDocument/2006/relationships/hyperlink" Target="https://www.daloopa.com/src/2750805" TargetMode="External"/><Relationship Id="rId14245" Type="http://schemas.openxmlformats.org/officeDocument/2006/relationships/hyperlink" Target="https://www.daloopa.com/src/19606130" TargetMode="External"/><Relationship Id="rId18866" Type="http://schemas.openxmlformats.org/officeDocument/2006/relationships/hyperlink" Target="https://www.daloopa.com/src/125343331" TargetMode="External"/><Relationship Id="rId19917" Type="http://schemas.openxmlformats.org/officeDocument/2006/relationships/hyperlink" Target="https://www.daloopa.com/src/155405815" TargetMode="External"/><Relationship Id="rId20063" Type="http://schemas.openxmlformats.org/officeDocument/2006/relationships/hyperlink" Target="https://www.daloopa.com/src/155405734" TargetMode="External"/><Relationship Id="rId174" Type="http://schemas.openxmlformats.org/officeDocument/2006/relationships/hyperlink" Target="https://www.daloopa.com/src/803041" TargetMode="External"/><Relationship Id="rId7874" Type="http://schemas.openxmlformats.org/officeDocument/2006/relationships/hyperlink" Target="https://www.daloopa.com/src/753968" TargetMode="External"/><Relationship Id="rId8925" Type="http://schemas.openxmlformats.org/officeDocument/2006/relationships/hyperlink" Target="https://www.daloopa.com/src/749348" TargetMode="External"/><Relationship Id="rId10855" Type="http://schemas.openxmlformats.org/officeDocument/2006/relationships/hyperlink" Target="https://marketplace.daloopa.com/text-fundamental?id=748680&amp;value=165&amp;id=748427&amp;value=150&amp;id=1340395&amp;value=167&amp;id=2623452&amp;value=166&amp;id=38167604&amp;value=647&amp;id=4744497&amp;value=168&amp;id=7982016&amp;value=161&amp;id=10333848&amp;value=155&amp;id=14719079&amp;value=128&amp;id=14719087&amp;value=612&amp;id=20995956&amp;value=157&amp;id=32451141&amp;value=129&amp;id=38383918&amp;value=121&amp;id=46661161&amp;value=114&amp;id=46664814&amp;value=521&amp;id=53638131&amp;value=107&amp;id=58837898&amp;value=95&amp;id=63129317&amp;value=88&amp;id=67046987&amp;value=84&amp;id=67052076&amp;value=374&amp;" TargetMode="External"/><Relationship Id="rId11906" Type="http://schemas.openxmlformats.org/officeDocument/2006/relationships/hyperlink" Target="https://www.daloopa.com/src/18449713" TargetMode="External"/><Relationship Id="rId17468" Type="http://schemas.openxmlformats.org/officeDocument/2006/relationships/hyperlink" Target="https://www.daloopa.com/src/107875765" TargetMode="External"/><Relationship Id="rId18519" Type="http://schemas.openxmlformats.org/officeDocument/2006/relationships/hyperlink" Target="https://www.daloopa.com/src/114175057" TargetMode="External"/><Relationship Id="rId5078" Type="http://schemas.openxmlformats.org/officeDocument/2006/relationships/hyperlink" Target="https://www.daloopa.com/src/815576" TargetMode="External"/><Relationship Id="rId6476" Type="http://schemas.openxmlformats.org/officeDocument/2006/relationships/hyperlink" Target="https://www.daloopa.com/src/800718" TargetMode="External"/><Relationship Id="rId7527" Type="http://schemas.openxmlformats.org/officeDocument/2006/relationships/hyperlink" Target="https://www.daloopa.com/document/23463551" TargetMode="External"/><Relationship Id="rId10508" Type="http://schemas.openxmlformats.org/officeDocument/2006/relationships/hyperlink" Target="https://www.daloopa.com/src/58849004" TargetMode="External"/><Relationship Id="rId6129" Type="http://schemas.openxmlformats.org/officeDocument/2006/relationships/hyperlink" Target="https://www.daloopa.com/src/38157938" TargetMode="External"/><Relationship Id="rId9699" Type="http://schemas.openxmlformats.org/officeDocument/2006/relationships/hyperlink" Target="https://www.daloopa.com/src/67046863" TargetMode="External"/><Relationship Id="rId16551" Type="http://schemas.openxmlformats.org/officeDocument/2006/relationships/hyperlink" Target="https://www.daloopa.com/src/87385615" TargetMode="External"/><Relationship Id="rId17602" Type="http://schemas.openxmlformats.org/officeDocument/2006/relationships/hyperlink" Target="https://www.daloopa.com/src/107860272" TargetMode="External"/><Relationship Id="rId1688" Type="http://schemas.openxmlformats.org/officeDocument/2006/relationships/hyperlink" Target="https://www.daloopa.com/src/46664903" TargetMode="External"/><Relationship Id="rId2739" Type="http://schemas.openxmlformats.org/officeDocument/2006/relationships/hyperlink" Target="https://www.daloopa.com/src/766235" TargetMode="External"/><Relationship Id="rId6610" Type="http://schemas.openxmlformats.org/officeDocument/2006/relationships/hyperlink" Target="https://www.daloopa.com/src/801161" TargetMode="External"/><Relationship Id="rId15153" Type="http://schemas.openxmlformats.org/officeDocument/2006/relationships/hyperlink" Target="https://www.daloopa.com/src/38430755" TargetMode="External"/><Relationship Id="rId16204" Type="http://schemas.openxmlformats.org/officeDocument/2006/relationships/hyperlink" Target="https://www.daloopa.com/src/82319784" TargetMode="External"/><Relationship Id="rId4161" Type="http://schemas.openxmlformats.org/officeDocument/2006/relationships/hyperlink" Target="https://www.daloopa.com/src/763930" TargetMode="External"/><Relationship Id="rId5212" Type="http://schemas.openxmlformats.org/officeDocument/2006/relationships/hyperlink" Target="https://www.daloopa.com/src/815443" TargetMode="External"/><Relationship Id="rId8782" Type="http://schemas.openxmlformats.org/officeDocument/2006/relationships/hyperlink" Target="https://www.daloopa.com/src/38383828" TargetMode="External"/><Relationship Id="rId18376" Type="http://schemas.openxmlformats.org/officeDocument/2006/relationships/hyperlink" Target="https://www.daloopa.com/src/87393819" TargetMode="External"/><Relationship Id="rId19774" Type="http://schemas.openxmlformats.org/officeDocument/2006/relationships/hyperlink" Target="https://www.daloopa.com/src/155380671" TargetMode="External"/><Relationship Id="rId7384" Type="http://schemas.openxmlformats.org/officeDocument/2006/relationships/hyperlink" Target="https://www.daloopa.com/src/752013" TargetMode="External"/><Relationship Id="rId8435" Type="http://schemas.openxmlformats.org/officeDocument/2006/relationships/hyperlink" Target="https://www.daloopa.com/src/800297" TargetMode="External"/><Relationship Id="rId9833" Type="http://schemas.openxmlformats.org/officeDocument/2006/relationships/hyperlink" Target="https://www.daloopa.com/src/748874" TargetMode="External"/><Relationship Id="rId11763" Type="http://schemas.openxmlformats.org/officeDocument/2006/relationships/hyperlink" Target="https://www.daloopa.com/src/1033926" TargetMode="External"/><Relationship Id="rId12814" Type="http://schemas.openxmlformats.org/officeDocument/2006/relationships/hyperlink" Target="https://www.daloopa.com/document/23465099" TargetMode="External"/><Relationship Id="rId18029" Type="http://schemas.openxmlformats.org/officeDocument/2006/relationships/hyperlink" Target="https://www.daloopa.com/src/114161700" TargetMode="External"/><Relationship Id="rId19427" Type="http://schemas.openxmlformats.org/officeDocument/2006/relationships/hyperlink" Target="https://www.daloopa.com/src/145263925" TargetMode="External"/><Relationship Id="rId47" Type="http://schemas.openxmlformats.org/officeDocument/2006/relationships/hyperlink" Target="https://www.daloopa.com/document/206773" TargetMode="External"/><Relationship Id="rId1822" Type="http://schemas.openxmlformats.org/officeDocument/2006/relationships/hyperlink" Target="https://www.daloopa.com/src/795058" TargetMode="External"/><Relationship Id="rId7037" Type="http://schemas.openxmlformats.org/officeDocument/2006/relationships/hyperlink" Target="https://www.daloopa.com/src/32451754" TargetMode="External"/><Relationship Id="rId10365" Type="http://schemas.openxmlformats.org/officeDocument/2006/relationships/hyperlink" Target="https://www.daloopa.com/src/38432083" TargetMode="External"/><Relationship Id="rId11416" Type="http://schemas.openxmlformats.org/officeDocument/2006/relationships/hyperlink" Target="https://www.daloopa.com/src/815193" TargetMode="External"/><Relationship Id="rId14986" Type="http://schemas.openxmlformats.org/officeDocument/2006/relationships/hyperlink" Target="https://www.daloopa.com/src/38422913" TargetMode="External"/><Relationship Id="rId3994" Type="http://schemas.openxmlformats.org/officeDocument/2006/relationships/hyperlink" Target="https://www.daloopa.com/src/767920" TargetMode="External"/><Relationship Id="rId10018" Type="http://schemas.openxmlformats.org/officeDocument/2006/relationships/hyperlink" Target="https://www.daloopa.com/src/752787" TargetMode="External"/><Relationship Id="rId13588" Type="http://schemas.openxmlformats.org/officeDocument/2006/relationships/hyperlink" Target="https://www.daloopa.com/document/23465099" TargetMode="External"/><Relationship Id="rId14639" Type="http://schemas.openxmlformats.org/officeDocument/2006/relationships/hyperlink" Target="https://www.daloopa.com/src/38422631" TargetMode="External"/><Relationship Id="rId18510" Type="http://schemas.openxmlformats.org/officeDocument/2006/relationships/hyperlink" Target="https://www.daloopa.com/src/114175048" TargetMode="External"/><Relationship Id="rId2596" Type="http://schemas.openxmlformats.org/officeDocument/2006/relationships/hyperlink" Target="https://www.daloopa.com/src/46661666" TargetMode="External"/><Relationship Id="rId3647" Type="http://schemas.openxmlformats.org/officeDocument/2006/relationships/hyperlink" Target="https://www.daloopa.com/src/45569679" TargetMode="External"/><Relationship Id="rId16061" Type="http://schemas.openxmlformats.org/officeDocument/2006/relationships/hyperlink" Target="https://www.daloopa.com/src/82321874" TargetMode="External"/><Relationship Id="rId17112" Type="http://schemas.openxmlformats.org/officeDocument/2006/relationships/hyperlink" Target="https://www.daloopa.com/src/102503660" TargetMode="External"/><Relationship Id="rId568" Type="http://schemas.openxmlformats.org/officeDocument/2006/relationships/hyperlink" Target="https://www.daloopa.com/src/761733" TargetMode="External"/><Relationship Id="rId1198" Type="http://schemas.openxmlformats.org/officeDocument/2006/relationships/hyperlink" Target="https://www.daloopa.com/src/58838011" TargetMode="External"/><Relationship Id="rId2249" Type="http://schemas.openxmlformats.org/officeDocument/2006/relationships/hyperlink" Target="https://www.daloopa.com/src/66097698" TargetMode="External"/><Relationship Id="rId6120" Type="http://schemas.openxmlformats.org/officeDocument/2006/relationships/hyperlink" Target="https://www.daloopa.com/src/14718902" TargetMode="External"/><Relationship Id="rId9690" Type="http://schemas.openxmlformats.org/officeDocument/2006/relationships/hyperlink" Target="https://www.daloopa.com/src/10333746" TargetMode="External"/><Relationship Id="rId19284" Type="http://schemas.openxmlformats.org/officeDocument/2006/relationships/hyperlink" Target="https://www.daloopa.com/src/136843036" TargetMode="External"/><Relationship Id="rId2730" Type="http://schemas.openxmlformats.org/officeDocument/2006/relationships/hyperlink" Target="https://www.daloopa.com/src/768249" TargetMode="External"/><Relationship Id="rId8292" Type="http://schemas.openxmlformats.org/officeDocument/2006/relationships/hyperlink" Target="https://www.daloopa.com/src/46661284" TargetMode="External"/><Relationship Id="rId9343" Type="http://schemas.openxmlformats.org/officeDocument/2006/relationships/hyperlink" Target="https://www.daloopa.com/src/46664748" TargetMode="External"/><Relationship Id="rId11273" Type="http://schemas.openxmlformats.org/officeDocument/2006/relationships/hyperlink" Target="https://www.daloopa.com/src/38385300" TargetMode="External"/><Relationship Id="rId12671" Type="http://schemas.openxmlformats.org/officeDocument/2006/relationships/hyperlink" Target="https://www.daloopa.com/src/19766096" TargetMode="External"/><Relationship Id="rId13722" Type="http://schemas.openxmlformats.org/officeDocument/2006/relationships/hyperlink" Target="https://www.daloopa.com/src/65313813" TargetMode="External"/><Relationship Id="rId702" Type="http://schemas.openxmlformats.org/officeDocument/2006/relationships/hyperlink" Target="https://www.daloopa.com/document/22825769" TargetMode="External"/><Relationship Id="rId1332" Type="http://schemas.openxmlformats.org/officeDocument/2006/relationships/hyperlink" Target="https://www.daloopa.com/src/768175" TargetMode="External"/><Relationship Id="rId12324" Type="http://schemas.openxmlformats.org/officeDocument/2006/relationships/hyperlink" Target="https://www.daloopa.com/src/19675651" TargetMode="External"/><Relationship Id="rId15894" Type="http://schemas.openxmlformats.org/officeDocument/2006/relationships/hyperlink" Target="https://www.daloopa.com/src/78900032" TargetMode="External"/><Relationship Id="rId16945" Type="http://schemas.openxmlformats.org/officeDocument/2006/relationships/hyperlink" Target="https://www.daloopa.com/src/95057568" TargetMode="External"/><Relationship Id="rId5953" Type="http://schemas.openxmlformats.org/officeDocument/2006/relationships/hyperlink" Target="https://www.daloopa.com/src/800792" TargetMode="External"/><Relationship Id="rId14496" Type="http://schemas.openxmlformats.org/officeDocument/2006/relationships/hyperlink" Target="https://www.daloopa.com/src/38422023" TargetMode="External"/><Relationship Id="rId15547" Type="http://schemas.openxmlformats.org/officeDocument/2006/relationships/hyperlink" Target="https://www.daloopa.com/src/72220138" TargetMode="External"/><Relationship Id="rId3157" Type="http://schemas.openxmlformats.org/officeDocument/2006/relationships/hyperlink" Target="https://www.daloopa.com/src/45569723" TargetMode="External"/><Relationship Id="rId4555" Type="http://schemas.openxmlformats.org/officeDocument/2006/relationships/hyperlink" Target="https://www.daloopa.com/src/761689" TargetMode="External"/><Relationship Id="rId5606" Type="http://schemas.openxmlformats.org/officeDocument/2006/relationships/hyperlink" Target="https://www.daloopa.com/src/1033685" TargetMode="External"/><Relationship Id="rId13098" Type="http://schemas.openxmlformats.org/officeDocument/2006/relationships/hyperlink" Target="https://marketplace.daloopa.com/text-fundamental?id=38442229&amp;value=-201&amp;id=38442144&amp;value=-195&amp;id=38442076&amp;value=-203&amp;id=38442019&amp;value=-226&amp;id=38441973&amp;value=-531&amp;id=38441567&amp;value=-682&amp;" TargetMode="External"/><Relationship Id="rId14149" Type="http://schemas.openxmlformats.org/officeDocument/2006/relationships/hyperlink" Target="https://www.daloopa.com/src/19605246" TargetMode="External"/><Relationship Id="rId18020" Type="http://schemas.openxmlformats.org/officeDocument/2006/relationships/hyperlink" Target="https://www.daloopa.com/src/114161695" TargetMode="External"/><Relationship Id="rId4208" Type="http://schemas.openxmlformats.org/officeDocument/2006/relationships/hyperlink" Target="https://www.daloopa.com/src/762567" TargetMode="External"/><Relationship Id="rId7778" Type="http://schemas.openxmlformats.org/officeDocument/2006/relationships/hyperlink" Target="https://www.daloopa.com/src/800020" TargetMode="External"/><Relationship Id="rId8829" Type="http://schemas.openxmlformats.org/officeDocument/2006/relationships/hyperlink" Target="https://www.daloopa.com/src/7981978" TargetMode="External"/><Relationship Id="rId10759" Type="http://schemas.openxmlformats.org/officeDocument/2006/relationships/hyperlink" Target="https://www.daloopa.com/src/38433067" TargetMode="External"/><Relationship Id="rId14630" Type="http://schemas.openxmlformats.org/officeDocument/2006/relationships/hyperlink" Target="https://www.daloopa.com/src/46751054" TargetMode="External"/><Relationship Id="rId12181" Type="http://schemas.openxmlformats.org/officeDocument/2006/relationships/hyperlink" Target="https://www.daloopa.com/src/19675275" TargetMode="External"/><Relationship Id="rId13232" Type="http://schemas.openxmlformats.org/officeDocument/2006/relationships/hyperlink" Target="https://www.daloopa.com/src/38435064" TargetMode="External"/><Relationship Id="rId2240" Type="http://schemas.openxmlformats.org/officeDocument/2006/relationships/hyperlink" Target="https://www.daloopa.com/src/66097665" TargetMode="External"/><Relationship Id="rId6861" Type="http://schemas.openxmlformats.org/officeDocument/2006/relationships/hyperlink" Target="https://www.daloopa.com/src/46664825" TargetMode="External"/><Relationship Id="rId16455" Type="http://schemas.openxmlformats.org/officeDocument/2006/relationships/hyperlink" Target="https://www.daloopa.com/src/87387337" TargetMode="External"/><Relationship Id="rId17853" Type="http://schemas.openxmlformats.org/officeDocument/2006/relationships/hyperlink" Target="https://www.daloopa.com/src/114151860" TargetMode="External"/><Relationship Id="rId18904" Type="http://schemas.openxmlformats.org/officeDocument/2006/relationships/hyperlink" Target="https://www.daloopa.com/src/125351009" TargetMode="External"/><Relationship Id="rId212" Type="http://schemas.openxmlformats.org/officeDocument/2006/relationships/hyperlink" Target="https://www.daloopa.com/src/803010" TargetMode="External"/><Relationship Id="rId5463" Type="http://schemas.openxmlformats.org/officeDocument/2006/relationships/hyperlink" Target="https://www.daloopa.com/src/1033324" TargetMode="External"/><Relationship Id="rId6514" Type="http://schemas.openxmlformats.org/officeDocument/2006/relationships/hyperlink" Target="https://www.daloopa.com/src/801011" TargetMode="External"/><Relationship Id="rId7912" Type="http://schemas.openxmlformats.org/officeDocument/2006/relationships/hyperlink" Target="https://www.daloopa.com/src/753786" TargetMode="External"/><Relationship Id="rId15057" Type="http://schemas.openxmlformats.org/officeDocument/2006/relationships/hyperlink" Target="https://marketplace.daloopa.com/text-fundamental?id=38428578&amp;value=32&amp;id=38428542&amp;value=38&amp;id=38428522&amp;value=34&amp;id=38428491&amp;value=44&amp;id=38428477&amp;value=49&amp;id=38428460&amp;value=48&amp;id=45569856&amp;value=52&amp;id=38428610&amp;value=193&amp;id=38428436&amp;value=49&amp;id=38427105&amp;value=62&amp;id=38428371&amp;value=65&amp;id=45569857&amp;value=47&amp;id=38428257&amp;value=223&amp;id=38428885&amp;value=55&amp;id=38423047&amp;value=83&amp;id=38423031&amp;value=85&amp;id=45569858&amp;value=92&amp;id=38424716&amp;value=315&amp;id=38422975&amp;value=86&amp;id=38422958&amp;value=119&amp;id=38422949&amp;value=112&amp;id=45569859&amp;value=124&amp;id=38424701&amp;value=441&amp;id=38422939&amp;value=132&amp;id=38422933&amp;value=151&amp;id=38422923&amp;value=142&amp;id=45569860&amp;value=142&amp;id=38424658&amp;value=567&amp;id=38422914&amp;value=132&amp;id=38422902&amp;value=184&amp;id=38422855&amp;value=175&amp;id=45569861&amp;value=182&amp;id=38424599&amp;value=673&amp;id=38422833&amp;value=163&amp;id=38422811&amp;value=231&amp;id=38422804&amp;value=184&amp;id=45569862&amp;value=219&amp;id=38424586&amp;value=797&amp;id=38422777&amp;value=190&amp;id=38422749&amp;value=302&amp;id=38974875&amp;value=297&amp;id=46758871&amp;value=307&amp;id=46751226&amp;value=1096&amp;id=53700631&amp;value=296&amp;id=58885238&amp;value=429&amp;id=63184506&amp;value=475&amp;" TargetMode="External"/><Relationship Id="rId16108" Type="http://schemas.openxmlformats.org/officeDocument/2006/relationships/hyperlink" Target="https://www.daloopa.com/src/82323099" TargetMode="External"/><Relationship Id="rId17506" Type="http://schemas.openxmlformats.org/officeDocument/2006/relationships/hyperlink" Target="https://www.daloopa.com/src/107861976" TargetMode="External"/><Relationship Id="rId4065" Type="http://schemas.openxmlformats.org/officeDocument/2006/relationships/hyperlink" Target="https://www.daloopa.com/src/38384814" TargetMode="External"/><Relationship Id="rId5116" Type="http://schemas.openxmlformats.org/officeDocument/2006/relationships/hyperlink" Target="https://www.daloopa.com/src/815633" TargetMode="External"/><Relationship Id="rId19678" Type="http://schemas.openxmlformats.org/officeDocument/2006/relationships/hyperlink" Target="https://www.daloopa.com/src/155380655" TargetMode="External"/><Relationship Id="rId7288" Type="http://schemas.openxmlformats.org/officeDocument/2006/relationships/hyperlink" Target="https://www.daloopa.com/src/38462868" TargetMode="External"/><Relationship Id="rId8686" Type="http://schemas.openxmlformats.org/officeDocument/2006/relationships/hyperlink" Target="https://www.daloopa.com/src/765997" TargetMode="External"/><Relationship Id="rId9737" Type="http://schemas.openxmlformats.org/officeDocument/2006/relationships/hyperlink" Target="https://www.daloopa.com/src/63129236" TargetMode="External"/><Relationship Id="rId11667" Type="http://schemas.openxmlformats.org/officeDocument/2006/relationships/hyperlink" Target="https://www.daloopa.com/src/815147" TargetMode="External"/><Relationship Id="rId12718" Type="http://schemas.openxmlformats.org/officeDocument/2006/relationships/hyperlink" Target="https://www.daloopa.com/document/23465099" TargetMode="External"/><Relationship Id="rId1726" Type="http://schemas.openxmlformats.org/officeDocument/2006/relationships/hyperlink" Target="https://www.daloopa.com/src/38384894" TargetMode="External"/><Relationship Id="rId8339" Type="http://schemas.openxmlformats.org/officeDocument/2006/relationships/hyperlink" Target="https://www.daloopa.com/src/10333918" TargetMode="External"/><Relationship Id="rId10269" Type="http://schemas.openxmlformats.org/officeDocument/2006/relationships/hyperlink" Target="https://www.daloopa.com/src/2752185" TargetMode="External"/><Relationship Id="rId14140" Type="http://schemas.openxmlformats.org/officeDocument/2006/relationships/hyperlink" Target="https://www.daloopa.com/src/19606832" TargetMode="External"/><Relationship Id="rId18761" Type="http://schemas.openxmlformats.org/officeDocument/2006/relationships/hyperlink" Target="https://www.daloopa.com/src/125251778" TargetMode="External"/><Relationship Id="rId19812" Type="http://schemas.openxmlformats.org/officeDocument/2006/relationships/hyperlink" Target="https://www.daloopa.com/src/155380793" TargetMode="External"/><Relationship Id="rId3898" Type="http://schemas.openxmlformats.org/officeDocument/2006/relationships/hyperlink" Target="https://www.daloopa.com/src/45569686" TargetMode="External"/><Relationship Id="rId4949" Type="http://schemas.openxmlformats.org/officeDocument/2006/relationships/hyperlink" Target="https://www.daloopa.com/src/815630" TargetMode="External"/><Relationship Id="rId8820" Type="http://schemas.openxmlformats.org/officeDocument/2006/relationships/hyperlink" Target="https://www.daloopa.com/src/749636" TargetMode="External"/><Relationship Id="rId17363" Type="http://schemas.openxmlformats.org/officeDocument/2006/relationships/hyperlink" Target="https://www.daloopa.com/src/102621528" TargetMode="External"/><Relationship Id="rId18414" Type="http://schemas.openxmlformats.org/officeDocument/2006/relationships/hyperlink" Target="https://www.daloopa.com/src/114151582" TargetMode="External"/><Relationship Id="rId6371" Type="http://schemas.openxmlformats.org/officeDocument/2006/relationships/hyperlink" Target="https://www.daloopa.com/src/800759" TargetMode="External"/><Relationship Id="rId7422" Type="http://schemas.openxmlformats.org/officeDocument/2006/relationships/hyperlink" Target="https://marketplace.daloopa.com/text-fundamental?id=754226&amp;value=3414&amp;id=754160&amp;value=3759&amp;id=753949&amp;value=3817&amp;id=753744&amp;value=3789&amp;id=753593&amp;value=3592&amp;id=753466&amp;value=2929&amp;id=753299&amp;value=1625&amp;id=753044&amp;value=2859&amp;id=752873&amp;value=3544&amp;id=752686&amp;value=3732&amp;id=752496&amp;value=3719&amp;id=752292&amp;value=3918&amp;id=752014&amp;value=3389&amp;id=751578&amp;value=4019&amp;id=751289&amp;value=4691&amp;id=750704&amp;value=6647&amp;id=750486&amp;value=6091&amp;id=750346&amp;value=8248&amp;id=750111&amp;value=11543&amp;id=749806&amp;value=10464&amp;id=749565&amp;value=8287&amp;id=749241&amp;value=7227&amp;id=749004&amp;value=9340&amp;id=748740&amp;value=9500&amp;id=748510&amp;value=13905&amp;id=748169&amp;value=18847&amp;id=1340323&amp;value=20146&amp;id=2623170&amp;value=18929&amp;id=4744404&amp;value=22091&amp;id=7981656&amp;value=33925&amp;id=10333574&amp;value=38472&amp;id=14718764&amp;value=42274&amp;id=20995115&amp;value=39436&amp;id=32451050&amp;value=49514&amp;id=38383791&amp;value=49044&amp;id=46660945&amp;value=59829&amp;id=53637890&amp;value=29992&amp;id=58837705&amp;value=23232&amp;id=63130413&amp;value=23715&amp;id=67046525&amp;value=16138&amp;" TargetMode="External"/><Relationship Id="rId10750" Type="http://schemas.openxmlformats.org/officeDocument/2006/relationships/hyperlink" Target="https://www.daloopa.com/src/38433849" TargetMode="External"/><Relationship Id="rId11801" Type="http://schemas.openxmlformats.org/officeDocument/2006/relationships/hyperlink" Target="https://www.daloopa.com/src/10353438" TargetMode="External"/><Relationship Id="rId17016" Type="http://schemas.openxmlformats.org/officeDocument/2006/relationships/hyperlink" Target="https://www.daloopa.com/src/95201138" TargetMode="External"/><Relationship Id="rId6024" Type="http://schemas.openxmlformats.org/officeDocument/2006/relationships/hyperlink" Target="https://www.daloopa.com/src/67045715" TargetMode="External"/><Relationship Id="rId9594" Type="http://schemas.openxmlformats.org/officeDocument/2006/relationships/hyperlink" Target="https://www.daloopa.com/src/750941" TargetMode="External"/><Relationship Id="rId10403" Type="http://schemas.openxmlformats.org/officeDocument/2006/relationships/hyperlink" Target="https://www.daloopa.com/src/38429649" TargetMode="External"/><Relationship Id="rId13973" Type="http://schemas.openxmlformats.org/officeDocument/2006/relationships/hyperlink" Target="https://www.daloopa.com/src/19608017" TargetMode="External"/><Relationship Id="rId19188" Type="http://schemas.openxmlformats.org/officeDocument/2006/relationships/hyperlink" Target="https://www.daloopa.com/src/136733631" TargetMode="External"/><Relationship Id="rId1583" Type="http://schemas.openxmlformats.org/officeDocument/2006/relationships/hyperlink" Target="https://www.daloopa.com/document/204883" TargetMode="External"/><Relationship Id="rId2981" Type="http://schemas.openxmlformats.org/officeDocument/2006/relationships/hyperlink" Target="https://www.daloopa.com/src/767114" TargetMode="External"/><Relationship Id="rId8196" Type="http://schemas.openxmlformats.org/officeDocument/2006/relationships/hyperlink" Target="https://www.daloopa.com/src/67047180" TargetMode="External"/><Relationship Id="rId9247" Type="http://schemas.openxmlformats.org/officeDocument/2006/relationships/hyperlink" Target="https://www.daloopa.com/src/753814" TargetMode="External"/><Relationship Id="rId12575" Type="http://schemas.openxmlformats.org/officeDocument/2006/relationships/hyperlink" Target="https://www.daloopa.com/src/19689872" TargetMode="External"/><Relationship Id="rId13626" Type="http://schemas.openxmlformats.org/officeDocument/2006/relationships/hyperlink" Target="https://www.daloopa.com/src/65313452" TargetMode="External"/><Relationship Id="rId953" Type="http://schemas.openxmlformats.org/officeDocument/2006/relationships/hyperlink" Target="https://www.daloopa.com/src/18435233" TargetMode="External"/><Relationship Id="rId1236" Type="http://schemas.openxmlformats.org/officeDocument/2006/relationships/hyperlink" Target="https://www.daloopa.com/src/761473" TargetMode="External"/><Relationship Id="rId2634" Type="http://schemas.openxmlformats.org/officeDocument/2006/relationships/hyperlink" Target="https://www.daloopa.com/src/7982248" TargetMode="External"/><Relationship Id="rId11177" Type="http://schemas.openxmlformats.org/officeDocument/2006/relationships/hyperlink" Target="https://marketplace.daloopa.com/text-fundamental?id=815217&amp;value=4068&amp;id=815207&amp;value=4267&amp;id=815197&amp;value=4589&amp;id=815187&amp;value=3444&amp;id=815177&amp;value=3854&amp;id=815167&amp;value=4288&amp;id=815157&amp;value=4628&amp;id=815142&amp;value=4893&amp;id=815127&amp;value=4684&amp;id=815112&amp;value=4607&amp;id=815098&amp;value=4424&amp;id=815085&amp;value=4589&amp;id=815071&amp;value=4897&amp;id=815057&amp;value=5395&amp;id=815043&amp;value=6040&amp;id=815029&amp;value=6737&amp;id=815015&amp;value=7417&amp;id=815001&amp;value=8207&amp;id=814987&amp;value=9027&amp;id=814973&amp;value=10058&amp;id=814959&amp;value=10924&amp;id=814945&amp;value=11372&amp;id=814931&amp;value=11239&amp;id=814917&amp;value=11323&amp;id=814889&amp;value=11316&amp;id=814903&amp;value=11011&amp;id=1266717&amp;value=11868&amp;id=2623972&amp;value=12689&amp;id=4744742&amp;value=15395&amp;id=7982527&amp;value=19368&amp;id=10335403&amp;value=25791&amp;id=14719049&amp;value=35044&amp;id=20995571&amp;value=40803&amp;id=32451652&amp;value=47176&amp;id=38385299&amp;value=52119&amp;id=46662255&amp;value=55396&amp;id=53638754&amp;value=57951&amp;id=58838398&amp;value=59061&amp;id=63130673&amp;value=59351&amp;id=67048235&amp;value=58321&amp;" TargetMode="External"/><Relationship Id="rId12228" Type="http://schemas.openxmlformats.org/officeDocument/2006/relationships/hyperlink" Target="https://www.daloopa.com/src/19677772" TargetMode="External"/><Relationship Id="rId15798" Type="http://schemas.openxmlformats.org/officeDocument/2006/relationships/hyperlink" Target="https://www.daloopa.com/src/78903295" TargetMode="External"/><Relationship Id="rId16849" Type="http://schemas.openxmlformats.org/officeDocument/2006/relationships/hyperlink" Target="https://www.daloopa.com/src/95069067" TargetMode="External"/><Relationship Id="rId606" Type="http://schemas.openxmlformats.org/officeDocument/2006/relationships/hyperlink" Target="https://www.daloopa.com/src/1340454" TargetMode="External"/><Relationship Id="rId5857" Type="http://schemas.openxmlformats.org/officeDocument/2006/relationships/hyperlink" Target="https://www.daloopa.com/src/4744376" TargetMode="External"/><Relationship Id="rId6908" Type="http://schemas.openxmlformats.org/officeDocument/2006/relationships/hyperlink" Target="https://www.daloopa.com/src/38159320" TargetMode="External"/><Relationship Id="rId18271" Type="http://schemas.openxmlformats.org/officeDocument/2006/relationships/hyperlink" Target="https://www.daloopa.com/src/87506150" TargetMode="External"/><Relationship Id="rId19322" Type="http://schemas.openxmlformats.org/officeDocument/2006/relationships/hyperlink" Target="https://www.daloopa.com/src/145409623" TargetMode="External"/><Relationship Id="rId4459" Type="http://schemas.openxmlformats.org/officeDocument/2006/relationships/hyperlink" Target="https://www.daloopa.com/src/67048758" TargetMode="External"/><Relationship Id="rId8330" Type="http://schemas.openxmlformats.org/officeDocument/2006/relationships/hyperlink" Target="https://www.daloopa.com/src/800303" TargetMode="External"/><Relationship Id="rId10260" Type="http://schemas.openxmlformats.org/officeDocument/2006/relationships/hyperlink" Target="https://www.daloopa.com/src/67086437" TargetMode="External"/><Relationship Id="rId11311" Type="http://schemas.openxmlformats.org/officeDocument/2006/relationships/hyperlink" Target="https://www.daloopa.com/src/53638751" TargetMode="External"/><Relationship Id="rId4940" Type="http://schemas.openxmlformats.org/officeDocument/2006/relationships/hyperlink" Target="https://www.daloopa.com/src/38385324" TargetMode="External"/><Relationship Id="rId13483" Type="http://schemas.openxmlformats.org/officeDocument/2006/relationships/hyperlink" Target="https://www.daloopa.com/src/67090447" TargetMode="External"/><Relationship Id="rId14881" Type="http://schemas.openxmlformats.org/officeDocument/2006/relationships/hyperlink" Target="https://www.daloopa.com/document/23229767" TargetMode="External"/><Relationship Id="rId15932" Type="http://schemas.openxmlformats.org/officeDocument/2006/relationships/hyperlink" Target="https://www.daloopa.com/src/78903502" TargetMode="External"/><Relationship Id="rId2491" Type="http://schemas.openxmlformats.org/officeDocument/2006/relationships/hyperlink" Target="https://www.daloopa.com/src/767168" TargetMode="External"/><Relationship Id="rId3542" Type="http://schemas.openxmlformats.org/officeDocument/2006/relationships/hyperlink" Target="https://www.daloopa.com/src/810687" TargetMode="External"/><Relationship Id="rId12085" Type="http://schemas.openxmlformats.org/officeDocument/2006/relationships/hyperlink" Target="https://www.daloopa.com/src/19677514" TargetMode="External"/><Relationship Id="rId13136" Type="http://schemas.openxmlformats.org/officeDocument/2006/relationships/hyperlink" Target="https://www.daloopa.com/src/38436890" TargetMode="External"/><Relationship Id="rId14534" Type="http://schemas.openxmlformats.org/officeDocument/2006/relationships/hyperlink" Target="https://www.daloopa.com/src/38422039" TargetMode="External"/><Relationship Id="rId463" Type="http://schemas.openxmlformats.org/officeDocument/2006/relationships/hyperlink" Target="https://www.daloopa.com/src/53638498" TargetMode="External"/><Relationship Id="rId1093" Type="http://schemas.openxmlformats.org/officeDocument/2006/relationships/hyperlink" Target="https://www.daloopa.com/src/18437249" TargetMode="External"/><Relationship Id="rId2144" Type="http://schemas.openxmlformats.org/officeDocument/2006/relationships/hyperlink" Target="https://www.daloopa.com/src/66097085" TargetMode="External"/><Relationship Id="rId17757" Type="http://schemas.openxmlformats.org/officeDocument/2006/relationships/hyperlink" Target="https://www.daloopa.com/src/107923860" TargetMode="External"/><Relationship Id="rId18808" Type="http://schemas.openxmlformats.org/officeDocument/2006/relationships/hyperlink" Target="https://www.daloopa.com/src/125269745" TargetMode="External"/><Relationship Id="rId20005" Type="http://schemas.openxmlformats.org/officeDocument/2006/relationships/hyperlink" Target="https://www.daloopa.com/src/155405762" TargetMode="External"/><Relationship Id="rId116" Type="http://schemas.openxmlformats.org/officeDocument/2006/relationships/hyperlink" Target="https://www.daloopa.com/src/32451470" TargetMode="External"/><Relationship Id="rId5367" Type="http://schemas.openxmlformats.org/officeDocument/2006/relationships/hyperlink" Target="https://www.daloopa.com/src/815311" TargetMode="External"/><Relationship Id="rId6765" Type="http://schemas.openxmlformats.org/officeDocument/2006/relationships/hyperlink" Target="https://www.daloopa.com/src/801326" TargetMode="External"/><Relationship Id="rId7816" Type="http://schemas.openxmlformats.org/officeDocument/2006/relationships/hyperlink" Target="https://www.daloopa.com/src/46661178" TargetMode="External"/><Relationship Id="rId16359" Type="http://schemas.openxmlformats.org/officeDocument/2006/relationships/hyperlink" Target="https://www.daloopa.com/src/82450737" TargetMode="External"/><Relationship Id="rId6418" Type="http://schemas.openxmlformats.org/officeDocument/2006/relationships/hyperlink" Target="https://www.daloopa.com/src/800877" TargetMode="External"/><Relationship Id="rId9988" Type="http://schemas.openxmlformats.org/officeDocument/2006/relationships/hyperlink" Target="https://www.daloopa.com/src/14719135" TargetMode="External"/><Relationship Id="rId12969" Type="http://schemas.openxmlformats.org/officeDocument/2006/relationships/hyperlink" Target="https://www.daloopa.com/src/67090338" TargetMode="External"/><Relationship Id="rId16840" Type="http://schemas.openxmlformats.org/officeDocument/2006/relationships/hyperlink" Target="https://www.daloopa.com/src/95069554" TargetMode="External"/><Relationship Id="rId1977" Type="http://schemas.openxmlformats.org/officeDocument/2006/relationships/hyperlink" Target="https://www.daloopa.com/src/795061" TargetMode="External"/><Relationship Id="rId14391" Type="http://schemas.openxmlformats.org/officeDocument/2006/relationships/hyperlink" Target="https://www.daloopa.com/src/19629443" TargetMode="External"/><Relationship Id="rId15442" Type="http://schemas.openxmlformats.org/officeDocument/2006/relationships/hyperlink" Target="https://www.daloopa.com/src/72219211" TargetMode="External"/><Relationship Id="rId4450" Type="http://schemas.openxmlformats.org/officeDocument/2006/relationships/hyperlink" Target="https://www.daloopa.com/src/10334422" TargetMode="External"/><Relationship Id="rId5501" Type="http://schemas.openxmlformats.org/officeDocument/2006/relationships/hyperlink" Target="https://www.daloopa.com/src/46749844" TargetMode="External"/><Relationship Id="rId14044" Type="http://schemas.openxmlformats.org/officeDocument/2006/relationships/hyperlink" Target="https://www.daloopa.com/src/19604721" TargetMode="External"/><Relationship Id="rId18665" Type="http://schemas.openxmlformats.org/officeDocument/2006/relationships/hyperlink" Target="https://www.daloopa.com/src/125245768" TargetMode="External"/><Relationship Id="rId3052" Type="http://schemas.openxmlformats.org/officeDocument/2006/relationships/hyperlink" Target="https://marketplace.daloopa.com/text-fundamental?id=768445&amp;value=0.1&amp;id=768317&amp;value=0.11&amp;id=768153&amp;value=0.13&amp;id=767990&amp;value=0.13&amp;id=767771&amp;value=0.08&amp;id=767626&amp;value=0.09&amp;id=767340&amp;value=0.04&amp;" TargetMode="External"/><Relationship Id="rId4103" Type="http://schemas.openxmlformats.org/officeDocument/2006/relationships/hyperlink" Target="https://www.daloopa.com/src/38384808" TargetMode="External"/><Relationship Id="rId7673" Type="http://schemas.openxmlformats.org/officeDocument/2006/relationships/hyperlink" Target="https://www.daloopa.com/src/53638144" TargetMode="External"/><Relationship Id="rId8724" Type="http://schemas.openxmlformats.org/officeDocument/2006/relationships/hyperlink" Target="https://marketplace.daloopa.com/text-fundamental?id=38465331&amp;value=0.555&amp;id=38465310&amp;value=0.887&amp;id=38465144&amp;value=0.938&amp;id=38465059&amp;value=1.5&amp;id=38464969&amp;value=2.9&amp;id=38464889&amp;value=2&amp;id=38464797&amp;value=3.8&amp;id=38464581&amp;value=5.6&amp;id=46752425&amp;value=3.6&amp;id=67091102&amp;value=0.422&amp;" TargetMode="External"/><Relationship Id="rId17267" Type="http://schemas.openxmlformats.org/officeDocument/2006/relationships/hyperlink" Target="https://www.daloopa.com/src/102530097" TargetMode="External"/><Relationship Id="rId18318" Type="http://schemas.openxmlformats.org/officeDocument/2006/relationships/hyperlink" Target="https://www.daloopa.com/src/87393360" TargetMode="External"/><Relationship Id="rId19716" Type="http://schemas.openxmlformats.org/officeDocument/2006/relationships/hyperlink" Target="https://www.daloopa.com/src/155380848" TargetMode="External"/><Relationship Id="rId6275" Type="http://schemas.openxmlformats.org/officeDocument/2006/relationships/hyperlink" Target="https://www.daloopa.com/src/10333496" TargetMode="External"/><Relationship Id="rId7326" Type="http://schemas.openxmlformats.org/officeDocument/2006/relationships/hyperlink" Target="https://marketplace.daloopa.com/text-fundamental?id=38508662&amp;value=2.5&amp;id=38508623&amp;value=3.6&amp;id=38508600&amp;value=4.9&amp;id=38508551&amp;value=6.4&amp;id=38508477&amp;value=8.8&amp;id=38508419&amp;value=12.1&amp;id=19652499&amp;value=15.1&amp;id=19652623&amp;value=16.2&amp;id=46750686&amp;value=22.9&amp;id=67085129&amp;value=24.9&amp;" TargetMode="External"/><Relationship Id="rId10654" Type="http://schemas.openxmlformats.org/officeDocument/2006/relationships/hyperlink" Target="https://www.daloopa.com/src/38433847" TargetMode="External"/><Relationship Id="rId11705" Type="http://schemas.openxmlformats.org/officeDocument/2006/relationships/hyperlink" Target="https://www.daloopa.com/src/1034014" TargetMode="External"/><Relationship Id="rId9498" Type="http://schemas.openxmlformats.org/officeDocument/2006/relationships/hyperlink" Target="https://www.daloopa.com/src/748856" TargetMode="External"/><Relationship Id="rId10307" Type="http://schemas.openxmlformats.org/officeDocument/2006/relationships/hyperlink" Target="https://marketplace.daloopa.com/text-fundamental?id=38430223&amp;value=4245&amp;id=38430196&amp;value=4532&amp;id=38429992&amp;value=4977&amp;id=38432507&amp;value=5475&amp;id=38432531&amp;value=5345&amp;id=38432556&amp;value=5327&amp;id=38432616&amp;value=5705&amp;id=38432466&amp;value=6842&amp;id=38432325&amp;value=7845&amp;id=38432288&amp;value=8980&amp;id=38432248&amp;value=9823&amp;id=38432669&amp;value=11920&amp;id=38432141&amp;value=11258&amp;id=38432111&amp;value=12726&amp;id=38432087&amp;value=14603&amp;id=38432698&amp;value=16443&amp;id=38432064&amp;value=17634&amp;id=38432036&amp;value=17885&amp;id=38432014&amp;value=17077&amp;id=38432718&amp;value=18434&amp;id=38431907&amp;value=18194&amp;id=38431882&amp;value=21793&amp;id=38431862&amp;value=26604&amp;id=38432776&amp;value=30723&amp;id=38431822&amp;value=34360&amp;id=38431793&amp;value=36029&amp;id=38431758&amp;value=35332&amp;id=38432801&amp;value=38514&amp;id=38431754&amp;value=39732&amp;id=38431714&amp;value=51220&amp;id=38431704&amp;value=55292&amp;id=38432818&amp;value=66064&amp;id=38431598&amp;value=67213&amp;id=38430996&amp;value=59322&amp;id=38974309&amp;value=54671&amp;id=46751285&amp;value=46327&amp;id=53700648&amp;value=39324&amp;id=58849001&amp;value=35574&amp;id=63135987&amp;value=39665&amp;id=67052925&amp;value=46752&amp;" TargetMode="External"/><Relationship Id="rId13877" Type="http://schemas.openxmlformats.org/officeDocument/2006/relationships/hyperlink" Target="https://www.daloopa.com/src/67090552" TargetMode="External"/><Relationship Id="rId14928" Type="http://schemas.openxmlformats.org/officeDocument/2006/relationships/hyperlink" Target="https://www.daloopa.com/src/38423035" TargetMode="External"/><Relationship Id="rId2885" Type="http://schemas.openxmlformats.org/officeDocument/2006/relationships/hyperlink" Target="https://www.daloopa.com/src/766589" TargetMode="External"/><Relationship Id="rId3936" Type="http://schemas.openxmlformats.org/officeDocument/2006/relationships/hyperlink" Target="https://www.daloopa.com/src/7982402" TargetMode="External"/><Relationship Id="rId12479" Type="http://schemas.openxmlformats.org/officeDocument/2006/relationships/hyperlink" Target="https://www.daloopa.com/src/19689116" TargetMode="External"/><Relationship Id="rId16350" Type="http://schemas.openxmlformats.org/officeDocument/2006/relationships/hyperlink" Target="https://www.daloopa.com/src/82323400" TargetMode="External"/><Relationship Id="rId17401" Type="http://schemas.openxmlformats.org/officeDocument/2006/relationships/hyperlink" Target="https://www.daloopa.com/src/102622355" TargetMode="External"/><Relationship Id="rId857" Type="http://schemas.openxmlformats.org/officeDocument/2006/relationships/hyperlink" Target="https://www.daloopa.com/src/18438940" TargetMode="External"/><Relationship Id="rId1487" Type="http://schemas.openxmlformats.org/officeDocument/2006/relationships/hyperlink" Target="https://www.daloopa.com/src/67048453" TargetMode="External"/><Relationship Id="rId2538" Type="http://schemas.openxmlformats.org/officeDocument/2006/relationships/hyperlink" Target="https://www.daloopa.com/src/7982246" TargetMode="External"/><Relationship Id="rId16003" Type="http://schemas.openxmlformats.org/officeDocument/2006/relationships/hyperlink" Target="https://www.daloopa.com/src/78962147" TargetMode="External"/><Relationship Id="rId19573" Type="http://schemas.openxmlformats.org/officeDocument/2006/relationships/hyperlink" Target="https://www.daloopa.com/src/145463068" TargetMode="External"/><Relationship Id="rId5011" Type="http://schemas.openxmlformats.org/officeDocument/2006/relationships/hyperlink" Target="https://www.daloopa.com/src/815288" TargetMode="External"/><Relationship Id="rId8581" Type="http://schemas.openxmlformats.org/officeDocument/2006/relationships/hyperlink" Target="https://www.daloopa.com/src/765869" TargetMode="External"/><Relationship Id="rId9632" Type="http://schemas.openxmlformats.org/officeDocument/2006/relationships/hyperlink" Target="https://www.daloopa.com/src/749658" TargetMode="External"/><Relationship Id="rId11562" Type="http://schemas.openxmlformats.org/officeDocument/2006/relationships/hyperlink" Target="https://www.daloopa.com/src/815087" TargetMode="External"/><Relationship Id="rId12960" Type="http://schemas.openxmlformats.org/officeDocument/2006/relationships/hyperlink" Target="https://www.daloopa.com/src/38442219" TargetMode="External"/><Relationship Id="rId18175" Type="http://schemas.openxmlformats.org/officeDocument/2006/relationships/hyperlink" Target="https://www.daloopa.com/src/87423349" TargetMode="External"/><Relationship Id="rId19226" Type="http://schemas.openxmlformats.org/officeDocument/2006/relationships/hyperlink" Target="https://www.daloopa.com/src/136869663" TargetMode="External"/><Relationship Id="rId1621" Type="http://schemas.openxmlformats.org/officeDocument/2006/relationships/hyperlink" Target="https://www.daloopa.com/src/14718953" TargetMode="External"/><Relationship Id="rId7183" Type="http://schemas.openxmlformats.org/officeDocument/2006/relationships/hyperlink" Target="https://www.daloopa.com/src/1096693" TargetMode="External"/><Relationship Id="rId8234" Type="http://schemas.openxmlformats.org/officeDocument/2006/relationships/hyperlink" Target="https://www.daloopa.com/src/14718887" TargetMode="External"/><Relationship Id="rId10164" Type="http://schemas.openxmlformats.org/officeDocument/2006/relationships/hyperlink" Target="https://www.daloopa.com/document/23463551" TargetMode="External"/><Relationship Id="rId11215" Type="http://schemas.openxmlformats.org/officeDocument/2006/relationships/hyperlink" Target="https://www.daloopa.com/src/53638754" TargetMode="External"/><Relationship Id="rId12613" Type="http://schemas.openxmlformats.org/officeDocument/2006/relationships/hyperlink" Target="https://www.daloopa.com/src/19694957" TargetMode="External"/><Relationship Id="rId3793" Type="http://schemas.openxmlformats.org/officeDocument/2006/relationships/hyperlink" Target="https://www.daloopa.com/src/32451302" TargetMode="External"/><Relationship Id="rId14785" Type="http://schemas.openxmlformats.org/officeDocument/2006/relationships/hyperlink" Target="https://www.daloopa.com/document/23464791" TargetMode="External"/><Relationship Id="rId15836" Type="http://schemas.openxmlformats.org/officeDocument/2006/relationships/hyperlink" Target="https://www.daloopa.com/src/78908059" TargetMode="External"/><Relationship Id="rId2395" Type="http://schemas.openxmlformats.org/officeDocument/2006/relationships/hyperlink" Target="https://www.daloopa.com/src/762155" TargetMode="External"/><Relationship Id="rId3446" Type="http://schemas.openxmlformats.org/officeDocument/2006/relationships/hyperlink" Target="https://www.daloopa.com/src/766067" TargetMode="External"/><Relationship Id="rId4844" Type="http://schemas.openxmlformats.org/officeDocument/2006/relationships/hyperlink" Target="https://www.daloopa.com/src/815329" TargetMode="External"/><Relationship Id="rId13387" Type="http://schemas.openxmlformats.org/officeDocument/2006/relationships/hyperlink" Target="https://www.daloopa.com/document/23465099" TargetMode="External"/><Relationship Id="rId14438" Type="http://schemas.openxmlformats.org/officeDocument/2006/relationships/hyperlink" Target="https://www.daloopa.com/src/45569810" TargetMode="External"/><Relationship Id="rId367" Type="http://schemas.openxmlformats.org/officeDocument/2006/relationships/hyperlink" Target="https://www.daloopa.com/src/46662189" TargetMode="External"/><Relationship Id="rId2048" Type="http://schemas.openxmlformats.org/officeDocument/2006/relationships/hyperlink" Target="https://www.daloopa.com/src/63130302" TargetMode="External"/><Relationship Id="rId6669" Type="http://schemas.openxmlformats.org/officeDocument/2006/relationships/hyperlink" Target="https://www.daloopa.com/src/801032" TargetMode="External"/><Relationship Id="rId8091" Type="http://schemas.openxmlformats.org/officeDocument/2006/relationships/hyperlink" Target="https://www.daloopa.com/src/800234" TargetMode="External"/><Relationship Id="rId12470" Type="http://schemas.openxmlformats.org/officeDocument/2006/relationships/hyperlink" Target="https://www.daloopa.com/src/63184431" TargetMode="External"/><Relationship Id="rId13521" Type="http://schemas.openxmlformats.org/officeDocument/2006/relationships/hyperlink" Target="https://www.daloopa.com/src/65312672" TargetMode="External"/><Relationship Id="rId19083" Type="http://schemas.openxmlformats.org/officeDocument/2006/relationships/hyperlink" Target="https://www.daloopa.com/src/136843067" TargetMode="External"/><Relationship Id="rId9142" Type="http://schemas.openxmlformats.org/officeDocument/2006/relationships/hyperlink" Target="https://www.daloopa.com/src/754189" TargetMode="External"/><Relationship Id="rId11072" Type="http://schemas.openxmlformats.org/officeDocument/2006/relationships/hyperlink" Target="https://www.daloopa.com/src/32451137" TargetMode="External"/><Relationship Id="rId12123" Type="http://schemas.openxmlformats.org/officeDocument/2006/relationships/hyperlink" Target="https://www.daloopa.com/src/19676688" TargetMode="External"/><Relationship Id="rId15693" Type="http://schemas.openxmlformats.org/officeDocument/2006/relationships/hyperlink" Target="https://www.daloopa.com/src/72287922" TargetMode="External"/><Relationship Id="rId16744" Type="http://schemas.openxmlformats.org/officeDocument/2006/relationships/hyperlink" Target="https://www.daloopa.com/src/87502014" TargetMode="External"/><Relationship Id="rId501" Type="http://schemas.openxmlformats.org/officeDocument/2006/relationships/hyperlink" Target="https://www.daloopa.com/src/58838240" TargetMode="External"/><Relationship Id="rId1131" Type="http://schemas.openxmlformats.org/officeDocument/2006/relationships/hyperlink" Target="https://www.daloopa.com/src/18435913" TargetMode="External"/><Relationship Id="rId5752" Type="http://schemas.openxmlformats.org/officeDocument/2006/relationships/hyperlink" Target="https://www.daloopa.com/document/23465099" TargetMode="External"/><Relationship Id="rId6803" Type="http://schemas.openxmlformats.org/officeDocument/2006/relationships/hyperlink" Target="https://www.daloopa.com/src/38158957" TargetMode="External"/><Relationship Id="rId14295" Type="http://schemas.openxmlformats.org/officeDocument/2006/relationships/hyperlink" Target="https://www.daloopa.com/src/19606160" TargetMode="External"/><Relationship Id="rId15346" Type="http://schemas.openxmlformats.org/officeDocument/2006/relationships/hyperlink" Target="https://www.daloopa.com/src/58942353" TargetMode="External"/><Relationship Id="rId4354" Type="http://schemas.openxmlformats.org/officeDocument/2006/relationships/hyperlink" Target="https://marketplace.daloopa.com/text-fundamental?id=766656&amp;value=5160&amp;id=766498&amp;value=5977&amp;id=766201&amp;value=6894&amp;id=765935&amp;value=7880&amp;id=810882&amp;value=8880&amp;id=810873&amp;value=9943&amp;id=810865&amp;value=11088&amp;id=810856&amp;value=12219&amp;id=763935&amp;value=13314&amp;id=763711&amp;value=14529&amp;id=763386&amp;value=15882&amp;id=763110&amp;value=17459&amp;id=762933&amp;value=19240&amp;id=762576&amp;value=21244&amp;id=762458&amp;value=23339&amp;id=762189&amp;value=25655&amp;id=774068&amp;value=27909&amp;id=761686&amp;value=30185&amp;id=1340442&amp;value=32501&amp;id=2623612&amp;value=35026&amp;id=4744567&amp;value=37549&amp;id=7982364&amp;value=39976&amp;id=10334426&amp;value=42582&amp;id=14718988&amp;value=45370&amp;id=20995314&amp;value=48654&amp;id=32451319&amp;value=52655&amp;id=38384703&amp;value=57164&amp;id=46661773&amp;value=62202&amp;id=53638474&amp;value=67140&amp;id=58838184&amp;value=72070&amp;id=63130798&amp;value=76498&amp;id=67048757&amp;value=80096&amp;" TargetMode="External"/><Relationship Id="rId5405" Type="http://schemas.openxmlformats.org/officeDocument/2006/relationships/hyperlink" Target="https://www.daloopa.com/src/815372" TargetMode="External"/><Relationship Id="rId19967" Type="http://schemas.openxmlformats.org/officeDocument/2006/relationships/hyperlink" Target="https://www.daloopa.com/src/155380908" TargetMode="External"/><Relationship Id="rId4007" Type="http://schemas.openxmlformats.org/officeDocument/2006/relationships/hyperlink" Target="https://www.daloopa.com/src/810781" TargetMode="External"/><Relationship Id="rId7577" Type="http://schemas.openxmlformats.org/officeDocument/2006/relationships/hyperlink" Target="https://www.daloopa.com/src/72471141" TargetMode="External"/><Relationship Id="rId8975" Type="http://schemas.openxmlformats.org/officeDocument/2006/relationships/hyperlink" Target="https://www.daloopa.com/src/753083" TargetMode="External"/><Relationship Id="rId11956" Type="http://schemas.openxmlformats.org/officeDocument/2006/relationships/hyperlink" Target="https://www.daloopa.com/src/58884916" TargetMode="External"/><Relationship Id="rId18569" Type="http://schemas.openxmlformats.org/officeDocument/2006/relationships/hyperlink" Target="https://www.daloopa.com/src/114296533" TargetMode="External"/><Relationship Id="rId6179" Type="http://schemas.openxmlformats.org/officeDocument/2006/relationships/hyperlink" Target="https://www.daloopa.com/src/63129636" TargetMode="External"/><Relationship Id="rId8628" Type="http://schemas.openxmlformats.org/officeDocument/2006/relationships/hyperlink" Target="https://www.daloopa.com/document/206897" TargetMode="External"/><Relationship Id="rId10558" Type="http://schemas.openxmlformats.org/officeDocument/2006/relationships/hyperlink" Target="https://www.daloopa.com/src/38433850" TargetMode="External"/><Relationship Id="rId11609" Type="http://schemas.openxmlformats.org/officeDocument/2006/relationships/hyperlink" Target="https://www.daloopa.com/src/815064" TargetMode="External"/><Relationship Id="rId13031" Type="http://schemas.openxmlformats.org/officeDocument/2006/relationships/hyperlink" Target="https://www.daloopa.com/src/38442223" TargetMode="External"/><Relationship Id="rId17652" Type="http://schemas.openxmlformats.org/officeDocument/2006/relationships/hyperlink" Target="https://www.daloopa.com/src/107869303" TargetMode="External"/><Relationship Id="rId18703" Type="http://schemas.openxmlformats.org/officeDocument/2006/relationships/hyperlink" Target="https://www.daloopa.com/src/125264813" TargetMode="External"/><Relationship Id="rId2789" Type="http://schemas.openxmlformats.org/officeDocument/2006/relationships/hyperlink" Target="https://www.daloopa.com/src/768108" TargetMode="External"/><Relationship Id="rId6660" Type="http://schemas.openxmlformats.org/officeDocument/2006/relationships/hyperlink" Target="https://www.daloopa.com/src/801202" TargetMode="External"/><Relationship Id="rId7711" Type="http://schemas.openxmlformats.org/officeDocument/2006/relationships/hyperlink" Target="https://www.daloopa.com/src/14718872" TargetMode="External"/><Relationship Id="rId16254" Type="http://schemas.openxmlformats.org/officeDocument/2006/relationships/hyperlink" Target="https://www.daloopa.com/src/82321126" TargetMode="External"/><Relationship Id="rId17305" Type="http://schemas.openxmlformats.org/officeDocument/2006/relationships/hyperlink" Target="https://www.daloopa.com/src/102562043" TargetMode="External"/><Relationship Id="rId5262" Type="http://schemas.openxmlformats.org/officeDocument/2006/relationships/hyperlink" Target="https://www.daloopa.com/src/815324" TargetMode="External"/><Relationship Id="rId6313" Type="http://schemas.openxmlformats.org/officeDocument/2006/relationships/hyperlink" Target="https://www.daloopa.com/src/800894" TargetMode="External"/><Relationship Id="rId9883" Type="http://schemas.openxmlformats.org/officeDocument/2006/relationships/hyperlink" Target="https://www.daloopa.com/src/754199" TargetMode="External"/><Relationship Id="rId19477" Type="http://schemas.openxmlformats.org/officeDocument/2006/relationships/hyperlink" Target="https://www.daloopa.com/src/145409513" TargetMode="External"/><Relationship Id="rId97" Type="http://schemas.openxmlformats.org/officeDocument/2006/relationships/hyperlink" Target="https://www.daloopa.com/src/802947" TargetMode="External"/><Relationship Id="rId1872" Type="http://schemas.openxmlformats.org/officeDocument/2006/relationships/hyperlink" Target="https://www.daloopa.com/src/795093" TargetMode="External"/><Relationship Id="rId8485" Type="http://schemas.openxmlformats.org/officeDocument/2006/relationships/hyperlink" Target="https://www.daloopa.com/src/800312" TargetMode="External"/><Relationship Id="rId9536" Type="http://schemas.openxmlformats.org/officeDocument/2006/relationships/hyperlink" Target="https://www.daloopa.com/src/752765" TargetMode="External"/><Relationship Id="rId12864" Type="http://schemas.openxmlformats.org/officeDocument/2006/relationships/hyperlink" Target="https://www.daloopa.com/src/38440239" TargetMode="External"/><Relationship Id="rId13915" Type="http://schemas.openxmlformats.org/officeDocument/2006/relationships/hyperlink" Target="https://www.daloopa.com/document/23465099" TargetMode="External"/><Relationship Id="rId18079" Type="http://schemas.openxmlformats.org/officeDocument/2006/relationships/hyperlink" Target="https://www.daloopa.com/src/114287502" TargetMode="External"/><Relationship Id="rId1525" Type="http://schemas.openxmlformats.org/officeDocument/2006/relationships/hyperlink" Target="https://www.daloopa.com/src/32451208" TargetMode="External"/><Relationship Id="rId2923" Type="http://schemas.openxmlformats.org/officeDocument/2006/relationships/hyperlink" Target="https://www.daloopa.com/src/767111" TargetMode="External"/><Relationship Id="rId7087" Type="http://schemas.openxmlformats.org/officeDocument/2006/relationships/hyperlink" Target="https://www.daloopa.com/src/14719073" TargetMode="External"/><Relationship Id="rId8138" Type="http://schemas.openxmlformats.org/officeDocument/2006/relationships/hyperlink" Target="https://www.daloopa.com/src/800244" TargetMode="External"/><Relationship Id="rId10068" Type="http://schemas.openxmlformats.org/officeDocument/2006/relationships/hyperlink" Target="https://www.daloopa.com/src/753170" TargetMode="External"/><Relationship Id="rId11466" Type="http://schemas.openxmlformats.org/officeDocument/2006/relationships/hyperlink" Target="https://www.daloopa.com/src/815095" TargetMode="External"/><Relationship Id="rId12517" Type="http://schemas.openxmlformats.org/officeDocument/2006/relationships/hyperlink" Target="https://www.daloopa.com/src/19689557" TargetMode="External"/><Relationship Id="rId11119" Type="http://schemas.openxmlformats.org/officeDocument/2006/relationships/hyperlink" Target="https://www.daloopa.com/src/815055" TargetMode="External"/><Relationship Id="rId14689" Type="http://schemas.openxmlformats.org/officeDocument/2006/relationships/hyperlink" Target="https://www.daloopa.com/src/38402763" TargetMode="External"/><Relationship Id="rId18560" Type="http://schemas.openxmlformats.org/officeDocument/2006/relationships/hyperlink" Target="https://www.daloopa.com/src/114162933" TargetMode="External"/><Relationship Id="rId19611" Type="http://schemas.openxmlformats.org/officeDocument/2006/relationships/hyperlink" Target="https://www.daloopa.com/src/145264503" TargetMode="External"/><Relationship Id="rId2299" Type="http://schemas.openxmlformats.org/officeDocument/2006/relationships/hyperlink" Target="https://www.daloopa.com/src/762153" TargetMode="External"/><Relationship Id="rId3697" Type="http://schemas.openxmlformats.org/officeDocument/2006/relationships/hyperlink" Target="https://www.daloopa.com/src/763055" TargetMode="External"/><Relationship Id="rId4748" Type="http://schemas.openxmlformats.org/officeDocument/2006/relationships/hyperlink" Target="https://www.daloopa.com/src/766232" TargetMode="External"/><Relationship Id="rId11600" Type="http://schemas.openxmlformats.org/officeDocument/2006/relationships/hyperlink" Target="https://www.daloopa.com/src/815180" TargetMode="External"/><Relationship Id="rId17162" Type="http://schemas.openxmlformats.org/officeDocument/2006/relationships/hyperlink" Target="https://www.daloopa.com/src/102531098" TargetMode="External"/><Relationship Id="rId18213" Type="http://schemas.openxmlformats.org/officeDocument/2006/relationships/hyperlink" Target="https://www.daloopa.com/src/87506630" TargetMode="External"/><Relationship Id="rId6170" Type="http://schemas.openxmlformats.org/officeDocument/2006/relationships/hyperlink" Target="https://www.daloopa.com/src/7982466" TargetMode="External"/><Relationship Id="rId7221" Type="http://schemas.openxmlformats.org/officeDocument/2006/relationships/hyperlink" Target="https://www.daloopa.com/src/38427108" TargetMode="External"/><Relationship Id="rId10202" Type="http://schemas.openxmlformats.org/officeDocument/2006/relationships/hyperlink" Target="https://www.daloopa.com/src/58837877" TargetMode="External"/><Relationship Id="rId13772" Type="http://schemas.openxmlformats.org/officeDocument/2006/relationships/hyperlink" Target="https://www.daloopa.com/src/65313881" TargetMode="External"/><Relationship Id="rId2780" Type="http://schemas.openxmlformats.org/officeDocument/2006/relationships/hyperlink" Target="https://www.daloopa.com/src/764563" TargetMode="External"/><Relationship Id="rId3831" Type="http://schemas.openxmlformats.org/officeDocument/2006/relationships/hyperlink" Target="https://www.daloopa.com/src/763334" TargetMode="External"/><Relationship Id="rId9393" Type="http://schemas.openxmlformats.org/officeDocument/2006/relationships/hyperlink" Target="https://www.daloopa.com/src/749353" TargetMode="External"/><Relationship Id="rId12374" Type="http://schemas.openxmlformats.org/officeDocument/2006/relationships/hyperlink" Target="https://www.daloopa.com/src/67089428" TargetMode="External"/><Relationship Id="rId13425" Type="http://schemas.openxmlformats.org/officeDocument/2006/relationships/hyperlink" Target="https://www.daloopa.com/src/65311890" TargetMode="External"/><Relationship Id="rId14823" Type="http://schemas.openxmlformats.org/officeDocument/2006/relationships/hyperlink" Target="https://marketplace.daloopa.com/text-fundamental?id=38430756&amp;value=-3444&amp;id=38429963&amp;value=-3854&amp;id=38429803&amp;value=-4288&amp;id=38429691&amp;value=-4628&amp;id=38430678&amp;value=-4893&amp;id=38429684&amp;value=-4684&amp;id=38429665&amp;value=-4607&amp;id=38429651&amp;value=-4424&amp;id=38430643&amp;value=-4589&amp;id=38429645&amp;value=-4897&amp;id=38429614&amp;value=-5395&amp;id=38429564&amp;value=-6040&amp;id=38430606&amp;value=-6737&amp;id=38429544&amp;value=-7417&amp;id=38429510&amp;value=-8207&amp;id=38429495&amp;value=-9027&amp;id=38430592&amp;value=-10058&amp;id=38429478&amp;value=-10924&amp;id=38429452&amp;value=-11372&amp;id=38429419&amp;value=-11239&amp;id=38430567&amp;value=-11323&amp;id=38429387&amp;value=-11316&amp;id=38429361&amp;value=-11011&amp;id=38429309&amp;value=-11868&amp;id=38430540&amp;value=-12689&amp;id=38429288&amp;value=-15395&amp;id=38429264&amp;value=-19368&amp;id=38429213&amp;value=-25791&amp;id=38430500&amp;value=-35044&amp;id=38429195&amp;value=-40803&amp;id=38429145&amp;value=-47176&amp;id=38974104&amp;value=-52119&amp;id=46750952&amp;value=-55396&amp;id=53700590&amp;value=-57951&amp;id=58848849&amp;value=-59061&amp;id=63135970&amp;value=-59351&amp;id=67052917&amp;value=-58321&amp;" TargetMode="External"/><Relationship Id="rId752" Type="http://schemas.openxmlformats.org/officeDocument/2006/relationships/hyperlink" Target="https://www.daloopa.com/src/762284" TargetMode="External"/><Relationship Id="rId1382" Type="http://schemas.openxmlformats.org/officeDocument/2006/relationships/hyperlink" Target="https://www.daloopa.com/document/23463551" TargetMode="External"/><Relationship Id="rId2433" Type="http://schemas.openxmlformats.org/officeDocument/2006/relationships/hyperlink" Target="https://www.daloopa.com/src/765896" TargetMode="External"/><Relationship Id="rId9046" Type="http://schemas.openxmlformats.org/officeDocument/2006/relationships/hyperlink" Target="https://www.daloopa.com/src/1340361" TargetMode="External"/><Relationship Id="rId12027" Type="http://schemas.openxmlformats.org/officeDocument/2006/relationships/hyperlink" Target="https://marketplace.daloopa.com/text-fundamental?id=19679116&amp;value=1000&amp;id=19679070&amp;value=1000&amp;id=19679010&amp;value=1000&amp;id=19678920&amp;value=1000&amp;id=19678762&amp;value=1000&amp;id=19678692&amp;value=1000&amp;id=19678313&amp;value=1000&amp;id=19677511&amp;value=1000&amp;id=19677600&amp;value=1000&amp;id=19678185&amp;value=1000&amp;id=19677961&amp;value=1000&amp;id=19677894&amp;value=1000&amp;id=19677836&amp;value=1000&amp;id=19677769&amp;value=1000&amp;id=19677722&amp;value=1000&amp;id=19677688&amp;value=1000&amp;id=19676980&amp;value=1000&amp;id=19676919&amp;value=1000&amp;id=19676859&amp;value=1000&amp;" TargetMode="External"/><Relationship Id="rId16995" Type="http://schemas.openxmlformats.org/officeDocument/2006/relationships/hyperlink" Target="https://www.daloopa.com/src/95084211" TargetMode="External"/><Relationship Id="rId405" Type="http://schemas.openxmlformats.org/officeDocument/2006/relationships/hyperlink" Target="https://marketplace.daloopa.com/text-fundamental?id=18711386&amp;value=100&amp;id=52242831&amp;value=100&amp;id=18614210&amp;value=150&amp;id=66063989&amp;value=200&amp;id=52239420&amp;value=200&amp;" TargetMode="External"/><Relationship Id="rId1035" Type="http://schemas.openxmlformats.org/officeDocument/2006/relationships/hyperlink" Target="https://www.daloopa.com/src/18435235" TargetMode="External"/><Relationship Id="rId5656" Type="http://schemas.openxmlformats.org/officeDocument/2006/relationships/hyperlink" Target="https://www.daloopa.com/src/2750795" TargetMode="External"/><Relationship Id="rId14199" Type="http://schemas.openxmlformats.org/officeDocument/2006/relationships/hyperlink" Target="https://www.daloopa.com/src/19605163" TargetMode="External"/><Relationship Id="rId15597" Type="http://schemas.openxmlformats.org/officeDocument/2006/relationships/hyperlink" Target="https://www.daloopa.com/src/72223036" TargetMode="External"/><Relationship Id="rId16648" Type="http://schemas.openxmlformats.org/officeDocument/2006/relationships/hyperlink" Target="https://www.daloopa.com/src/87384970" TargetMode="External"/><Relationship Id="rId18070" Type="http://schemas.openxmlformats.org/officeDocument/2006/relationships/hyperlink" Target="https://www.daloopa.com/src/114286297" TargetMode="External"/><Relationship Id="rId4258" Type="http://schemas.openxmlformats.org/officeDocument/2006/relationships/hyperlink" Target="https://www.daloopa.com/src/762923" TargetMode="External"/><Relationship Id="rId5309" Type="http://schemas.openxmlformats.org/officeDocument/2006/relationships/hyperlink" Target="https://www.daloopa.com/src/815400" TargetMode="External"/><Relationship Id="rId6707" Type="http://schemas.openxmlformats.org/officeDocument/2006/relationships/hyperlink" Target="https://marketplace.daloopa.com/text-fundamental?id=801203&amp;value=82&amp;id=801184&amp;value=-7&amp;id=801163&amp;value=-41&amp;id=801146&amp;value=239&amp;id=38157928&amp;value=274&amp;id=810508&amp;value=108&amp;id=801109&amp;value=-126&amp;id=801090&amp;value=-437&amp;id=801071&amp;value=214&amp;id=38157725&amp;value=-241&amp;id=801052&amp;value=-57&amp;id=801033&amp;value=92&amp;id=801015&amp;value=79&amp;id=800996&amp;value=482&amp;id=38157477&amp;value=596&amp;id=800977&amp;value=513&amp;id=800958&amp;value=857&amp;id=800939&amp;value=252&amp;id=800920&amp;value=749&amp;id=38156985&amp;value=2371&amp;id=800901&amp;value=724&amp;id=800883&amp;value=197&amp;id=800864&amp;value=256&amp;id=800826&amp;value=1856&amp;id=38156730&amp;value=3033&amp;id=800806&amp;value=1629&amp;id=800787&amp;value=2534&amp;id=800766&amp;value=2883&amp;id=800745&amp;value=3027&amp;id=38155773&amp;value=10073&amp;id=800723&amp;value=3561&amp;id=800678&amp;value=2625&amp;id=1340321&amp;value=2134&amp;id=2623062&amp;value=3268&amp;id=38155594&amp;value=11588&amp;id=4744393&amp;value=2535&amp;id=7982477&amp;value=5243&amp;id=10333501&amp;value=6331&amp;id=14718915&amp;value=7222&amp;id=14718934&amp;value=21331&amp;id=20995921&amp;value=8107&amp;id=32451008&amp;value=7778&amp;id=38383769&amp;value=3156&amp;id=46660916&amp;value=14323&amp;id=46664709&amp;value=33364&amp;id=53637804&amp;value=-3844&amp;id=58837663&amp;value=-2028&amp;id=63129631&amp;value=2872&amp;id=67045716&amp;value=278&amp;id=67051531&amp;value=-2722&amp;" TargetMode="External"/><Relationship Id="rId19121" Type="http://schemas.openxmlformats.org/officeDocument/2006/relationships/hyperlink" Target="https://www.daloopa.com/src/136727012" TargetMode="External"/><Relationship Id="rId8879" Type="http://schemas.openxmlformats.org/officeDocument/2006/relationships/hyperlink" Target="https://www.daloopa.com/src/2623420" TargetMode="External"/><Relationship Id="rId11110" Type="http://schemas.openxmlformats.org/officeDocument/2006/relationships/hyperlink" Target="https://www.daloopa.com/src/815176" TargetMode="External"/><Relationship Id="rId14680" Type="http://schemas.openxmlformats.org/officeDocument/2006/relationships/hyperlink" Target="https://www.daloopa.com/src/38421668" TargetMode="External"/><Relationship Id="rId15731" Type="http://schemas.openxmlformats.org/officeDocument/2006/relationships/hyperlink" Target="https://www.daloopa.com/src/78901743" TargetMode="External"/><Relationship Id="rId1919" Type="http://schemas.openxmlformats.org/officeDocument/2006/relationships/hyperlink" Target="https://www.daloopa.com/src/795186" TargetMode="External"/><Relationship Id="rId13282" Type="http://schemas.openxmlformats.org/officeDocument/2006/relationships/hyperlink" Target="https://www.daloopa.com/src/46758874" TargetMode="External"/><Relationship Id="rId14333" Type="http://schemas.openxmlformats.org/officeDocument/2006/relationships/hyperlink" Target="https://www.daloopa.com/src/19630176" TargetMode="External"/><Relationship Id="rId18954" Type="http://schemas.openxmlformats.org/officeDocument/2006/relationships/hyperlink" Target="https://www.daloopa.com/src/125345996" TargetMode="External"/><Relationship Id="rId2290" Type="http://schemas.openxmlformats.org/officeDocument/2006/relationships/hyperlink" Target="https://www.daloopa.com/src/764772" TargetMode="External"/><Relationship Id="rId3341" Type="http://schemas.openxmlformats.org/officeDocument/2006/relationships/hyperlink" Target="https://www.daloopa.com/src/763992" TargetMode="External"/><Relationship Id="rId7962" Type="http://schemas.openxmlformats.org/officeDocument/2006/relationships/hyperlink" Target="https://www.daloopa.com/src/63130478" TargetMode="External"/><Relationship Id="rId17556" Type="http://schemas.openxmlformats.org/officeDocument/2006/relationships/hyperlink" Target="https://www.daloopa.com/src/107859730" TargetMode="External"/><Relationship Id="rId18607" Type="http://schemas.openxmlformats.org/officeDocument/2006/relationships/hyperlink" Target="https://www.daloopa.com/src/114296336" TargetMode="External"/><Relationship Id="rId262" Type="http://schemas.openxmlformats.org/officeDocument/2006/relationships/hyperlink" Target="https://www.daloopa.com/src/803137" TargetMode="External"/><Relationship Id="rId6564" Type="http://schemas.openxmlformats.org/officeDocument/2006/relationships/hyperlink" Target="https://www.daloopa.com/src/801049" TargetMode="External"/><Relationship Id="rId7615" Type="http://schemas.openxmlformats.org/officeDocument/2006/relationships/hyperlink" Target="https://www.daloopa.com/src/10333572" TargetMode="External"/><Relationship Id="rId10943" Type="http://schemas.openxmlformats.org/officeDocument/2006/relationships/hyperlink" Target="https://www.daloopa.com/src/38167778" TargetMode="External"/><Relationship Id="rId16158" Type="http://schemas.openxmlformats.org/officeDocument/2006/relationships/hyperlink" Target="https://www.daloopa.com/src/82318245" TargetMode="External"/><Relationship Id="rId17209" Type="http://schemas.openxmlformats.org/officeDocument/2006/relationships/hyperlink" Target="https://www.daloopa.com/src/102520271" TargetMode="External"/><Relationship Id="rId5166" Type="http://schemas.openxmlformats.org/officeDocument/2006/relationships/hyperlink" Target="https://www.daloopa.com/src/815523" TargetMode="External"/><Relationship Id="rId6217" Type="http://schemas.openxmlformats.org/officeDocument/2006/relationships/hyperlink" Target="https://www.daloopa.com/src/800713" TargetMode="External"/><Relationship Id="rId9787" Type="http://schemas.openxmlformats.org/officeDocument/2006/relationships/hyperlink" Target="https://www.daloopa.com/src/749398" TargetMode="External"/><Relationship Id="rId8389" Type="http://schemas.openxmlformats.org/officeDocument/2006/relationships/hyperlink" Target="https://www.daloopa.com/src/4744457" TargetMode="External"/><Relationship Id="rId12768" Type="http://schemas.openxmlformats.org/officeDocument/2006/relationships/hyperlink" Target="https://www.daloopa.com/src/38439621" TargetMode="External"/><Relationship Id="rId13819" Type="http://schemas.openxmlformats.org/officeDocument/2006/relationships/hyperlink" Target="https://www.daloopa.com/src/65315320" TargetMode="External"/><Relationship Id="rId1776" Type="http://schemas.openxmlformats.org/officeDocument/2006/relationships/hyperlink" Target="https://www.daloopa.com/src/795182" TargetMode="External"/><Relationship Id="rId2827" Type="http://schemas.openxmlformats.org/officeDocument/2006/relationships/hyperlink" Target="https://www.daloopa.com/src/767710" TargetMode="External"/><Relationship Id="rId14190" Type="http://schemas.openxmlformats.org/officeDocument/2006/relationships/hyperlink" Target="https://www.daloopa.com/src/19606576" TargetMode="External"/><Relationship Id="rId15241" Type="http://schemas.openxmlformats.org/officeDocument/2006/relationships/hyperlink" Target="https://www.daloopa.com/src/38432252" TargetMode="External"/><Relationship Id="rId19862" Type="http://schemas.openxmlformats.org/officeDocument/2006/relationships/hyperlink" Target="https://www.daloopa.com/src/155380659" TargetMode="External"/><Relationship Id="rId1429" Type="http://schemas.openxmlformats.org/officeDocument/2006/relationships/hyperlink" Target="https://www.daloopa.com/src/38169367" TargetMode="External"/><Relationship Id="rId4999" Type="http://schemas.openxmlformats.org/officeDocument/2006/relationships/hyperlink" Target="https://www.daloopa.com/document/22825769" TargetMode="External"/><Relationship Id="rId5300" Type="http://schemas.openxmlformats.org/officeDocument/2006/relationships/hyperlink" Target="https://www.daloopa.com/src/815526" TargetMode="External"/><Relationship Id="rId8870" Type="http://schemas.openxmlformats.org/officeDocument/2006/relationships/hyperlink" Target="https://www.daloopa.com/src/750206" TargetMode="External"/><Relationship Id="rId9921" Type="http://schemas.openxmlformats.org/officeDocument/2006/relationships/hyperlink" Target="https://www.daloopa.com/src/754200" TargetMode="External"/><Relationship Id="rId11851" Type="http://schemas.openxmlformats.org/officeDocument/2006/relationships/hyperlink" Target="https://www.daloopa.com/src/38463921" TargetMode="External"/><Relationship Id="rId18464" Type="http://schemas.openxmlformats.org/officeDocument/2006/relationships/hyperlink" Target="https://www.daloopa.com/src/114293936" TargetMode="External"/><Relationship Id="rId19515" Type="http://schemas.openxmlformats.org/officeDocument/2006/relationships/hyperlink" Target="https://www.daloopa.com/src/145264491" TargetMode="External"/><Relationship Id="rId1910" Type="http://schemas.openxmlformats.org/officeDocument/2006/relationships/hyperlink" Target="https://www.daloopa.com/src/795344" TargetMode="External"/><Relationship Id="rId7472" Type="http://schemas.openxmlformats.org/officeDocument/2006/relationships/hyperlink" Target="https://www.daloopa.com/src/46660945" TargetMode="External"/><Relationship Id="rId8523" Type="http://schemas.openxmlformats.org/officeDocument/2006/relationships/hyperlink" Target="https://www.daloopa.com/src/800578" TargetMode="External"/><Relationship Id="rId10453" Type="http://schemas.openxmlformats.org/officeDocument/2006/relationships/hyperlink" Target="https://www.daloopa.com/src/38431879" TargetMode="External"/><Relationship Id="rId11504" Type="http://schemas.openxmlformats.org/officeDocument/2006/relationships/hyperlink" Target="https://www.daloopa.com/src/815155" TargetMode="External"/><Relationship Id="rId12902" Type="http://schemas.openxmlformats.org/officeDocument/2006/relationships/hyperlink" Target="https://www.daloopa.com/src/38439583" TargetMode="External"/><Relationship Id="rId17066" Type="http://schemas.openxmlformats.org/officeDocument/2006/relationships/hyperlink" Target="https://www.daloopa.com/src/95202994" TargetMode="External"/><Relationship Id="rId18117" Type="http://schemas.openxmlformats.org/officeDocument/2006/relationships/hyperlink" Target="https://www.daloopa.com/src/114280344" TargetMode="External"/><Relationship Id="rId6074" Type="http://schemas.openxmlformats.org/officeDocument/2006/relationships/hyperlink" Target="https://www.daloopa.com/src/58837662" TargetMode="External"/><Relationship Id="rId7125" Type="http://schemas.openxmlformats.org/officeDocument/2006/relationships/hyperlink" Target="https://www.daloopa.com/src/1096643" TargetMode="External"/><Relationship Id="rId10106" Type="http://schemas.openxmlformats.org/officeDocument/2006/relationships/hyperlink" Target="https://www.daloopa.com/src/38166896" TargetMode="External"/><Relationship Id="rId2684" Type="http://schemas.openxmlformats.org/officeDocument/2006/relationships/hyperlink" Target="https://www.daloopa.com/src/7982249" TargetMode="External"/><Relationship Id="rId3735" Type="http://schemas.openxmlformats.org/officeDocument/2006/relationships/hyperlink" Target="https://www.daloopa.com/src/763651" TargetMode="External"/><Relationship Id="rId9297" Type="http://schemas.openxmlformats.org/officeDocument/2006/relationships/hyperlink" Target="https://www.daloopa.com/src/754191" TargetMode="External"/><Relationship Id="rId12278" Type="http://schemas.openxmlformats.org/officeDocument/2006/relationships/hyperlink" Target="https://www.daloopa.com/src/19676317" TargetMode="External"/><Relationship Id="rId13329" Type="http://schemas.openxmlformats.org/officeDocument/2006/relationships/hyperlink" Target="https://www.daloopa.com/src/63184461" TargetMode="External"/><Relationship Id="rId13676" Type="http://schemas.openxmlformats.org/officeDocument/2006/relationships/hyperlink" Target="https://www.daloopa.com/document/23465099" TargetMode="External"/><Relationship Id="rId14727" Type="http://schemas.openxmlformats.org/officeDocument/2006/relationships/hyperlink" Target="https://www.daloopa.com/src/38422616" TargetMode="External"/><Relationship Id="rId656" Type="http://schemas.openxmlformats.org/officeDocument/2006/relationships/hyperlink" Target="https://www.daloopa.com/src/67054485" TargetMode="External"/><Relationship Id="rId1286" Type="http://schemas.openxmlformats.org/officeDocument/2006/relationships/hyperlink" Target="https://www.daloopa.com/src/766906" TargetMode="External"/><Relationship Id="rId2337" Type="http://schemas.openxmlformats.org/officeDocument/2006/relationships/hyperlink" Target="https://www.daloopa.com/src/766457" TargetMode="External"/><Relationship Id="rId16899" Type="http://schemas.openxmlformats.org/officeDocument/2006/relationships/hyperlink" Target="https://www.daloopa.com/src/95055271" TargetMode="External"/><Relationship Id="rId17200" Type="http://schemas.openxmlformats.org/officeDocument/2006/relationships/hyperlink" Target="https://www.daloopa.com/src/102520281" TargetMode="External"/><Relationship Id="rId309" Type="http://schemas.openxmlformats.org/officeDocument/2006/relationships/hyperlink" Target="https://www.daloopa.com/src/803209" TargetMode="External"/><Relationship Id="rId6958" Type="http://schemas.openxmlformats.org/officeDocument/2006/relationships/hyperlink" Target="https://www.daloopa.com/src/38159800" TargetMode="External"/><Relationship Id="rId8380" Type="http://schemas.openxmlformats.org/officeDocument/2006/relationships/hyperlink" Target="https://www.daloopa.com/src/800318" TargetMode="External"/><Relationship Id="rId13810" Type="http://schemas.openxmlformats.org/officeDocument/2006/relationships/hyperlink" Target="https://www.daloopa.com/src/65315426" TargetMode="External"/><Relationship Id="rId19372" Type="http://schemas.openxmlformats.org/officeDocument/2006/relationships/hyperlink" Target="https://www.daloopa.com/src/145264398" TargetMode="External"/><Relationship Id="rId8033" Type="http://schemas.openxmlformats.org/officeDocument/2006/relationships/hyperlink" Target="https://www.daloopa.com/src/752894" TargetMode="External"/><Relationship Id="rId9431" Type="http://schemas.openxmlformats.org/officeDocument/2006/relationships/hyperlink" Target="https://www.daloopa.com/src/753150" TargetMode="External"/><Relationship Id="rId11361" Type="http://schemas.openxmlformats.org/officeDocument/2006/relationships/hyperlink" Target="https://www.daloopa.com/src/20995580" TargetMode="External"/><Relationship Id="rId12412" Type="http://schemas.openxmlformats.org/officeDocument/2006/relationships/hyperlink" Target="https://www.daloopa.com/src/19676232" TargetMode="External"/><Relationship Id="rId15982" Type="http://schemas.openxmlformats.org/officeDocument/2006/relationships/hyperlink" Target="https://www.daloopa.com/src/78962290" TargetMode="External"/><Relationship Id="rId19025" Type="http://schemas.openxmlformats.org/officeDocument/2006/relationships/hyperlink" Target="https://www.daloopa.com/src/136727121" TargetMode="External"/><Relationship Id="rId1420" Type="http://schemas.openxmlformats.org/officeDocument/2006/relationships/hyperlink" Target="https://www.daloopa.com/src/58838015" TargetMode="External"/><Relationship Id="rId4990" Type="http://schemas.openxmlformats.org/officeDocument/2006/relationships/hyperlink" Target="https://www.daloopa.com/src/45569747" TargetMode="External"/><Relationship Id="rId11014" Type="http://schemas.openxmlformats.org/officeDocument/2006/relationships/hyperlink" Target="https://www.daloopa.com/src/67046985" TargetMode="External"/><Relationship Id="rId14584" Type="http://schemas.openxmlformats.org/officeDocument/2006/relationships/hyperlink" Target="https://www.daloopa.com/src/38402712" TargetMode="External"/><Relationship Id="rId15635" Type="http://schemas.openxmlformats.org/officeDocument/2006/relationships/hyperlink" Target="https://www.daloopa.com/src/72287536" TargetMode="External"/><Relationship Id="rId3592" Type="http://schemas.openxmlformats.org/officeDocument/2006/relationships/hyperlink" Target="https://www.daloopa.com/src/810706" TargetMode="External"/><Relationship Id="rId4643" Type="http://schemas.openxmlformats.org/officeDocument/2006/relationships/hyperlink" Target="https://www.daloopa.com/src/767936" TargetMode="External"/><Relationship Id="rId13186" Type="http://schemas.openxmlformats.org/officeDocument/2006/relationships/hyperlink" Target="https://www.daloopa.com/src/38436186" TargetMode="External"/><Relationship Id="rId14237" Type="http://schemas.openxmlformats.org/officeDocument/2006/relationships/hyperlink" Target="https://www.daloopa.com/src/19607930" TargetMode="External"/><Relationship Id="rId2194" Type="http://schemas.openxmlformats.org/officeDocument/2006/relationships/hyperlink" Target="https://marketplace.daloopa.com/text-fundamental?id=66097459&amp;value=67103&amp;id=66097455&amp;value=93716&amp;id=66097453&amp;value=147277&amp;id=66097445&amp;value=165503&amp;id=66097433&amp;value=199473&amp;id=66097429&amp;value=298879&amp;id=66097373&amp;value=383660&amp;id=67090591&amp;value=403984&amp;" TargetMode="External"/><Relationship Id="rId3245" Type="http://schemas.openxmlformats.org/officeDocument/2006/relationships/hyperlink" Target="https://www.daloopa.com/src/10334541" TargetMode="External"/><Relationship Id="rId7866" Type="http://schemas.openxmlformats.org/officeDocument/2006/relationships/hyperlink" Target="https://www.daloopa.com/src/2623687" TargetMode="External"/><Relationship Id="rId18858" Type="http://schemas.openxmlformats.org/officeDocument/2006/relationships/hyperlink" Target="https://www.daloopa.com/src/125277077" TargetMode="External"/><Relationship Id="rId19909" Type="http://schemas.openxmlformats.org/officeDocument/2006/relationships/hyperlink" Target="https://www.daloopa.com/src/155506678" TargetMode="External"/><Relationship Id="rId20055" Type="http://schemas.openxmlformats.org/officeDocument/2006/relationships/hyperlink" Target="https://www.daloopa.com/src/155392024" TargetMode="External"/><Relationship Id="rId166" Type="http://schemas.openxmlformats.org/officeDocument/2006/relationships/hyperlink" Target="https://www.daloopa.com/document/23463551" TargetMode="External"/><Relationship Id="rId6468" Type="http://schemas.openxmlformats.org/officeDocument/2006/relationships/hyperlink" Target="https://www.daloopa.com/src/800897" TargetMode="External"/><Relationship Id="rId7519" Type="http://schemas.openxmlformats.org/officeDocument/2006/relationships/hyperlink" Target="https://www.daloopa.com/src/750705" TargetMode="External"/><Relationship Id="rId8917" Type="http://schemas.openxmlformats.org/officeDocument/2006/relationships/hyperlink" Target="https://www.daloopa.com/src/751663" TargetMode="External"/><Relationship Id="rId10847" Type="http://schemas.openxmlformats.org/officeDocument/2006/relationships/hyperlink" Target="https://www.daloopa.com/src/53638130" TargetMode="External"/><Relationship Id="rId13320" Type="http://schemas.openxmlformats.org/officeDocument/2006/relationships/hyperlink" Target="https://www.daloopa.com/src/38276531" TargetMode="External"/><Relationship Id="rId16890" Type="http://schemas.openxmlformats.org/officeDocument/2006/relationships/hyperlink" Target="https://www.daloopa.com/src/95055281" TargetMode="External"/><Relationship Id="rId17941" Type="http://schemas.openxmlformats.org/officeDocument/2006/relationships/hyperlink" Target="https://www.daloopa.com/src/114146072" TargetMode="External"/><Relationship Id="rId300" Type="http://schemas.openxmlformats.org/officeDocument/2006/relationships/hyperlink" Target="https://www.daloopa.com/src/803200" TargetMode="External"/><Relationship Id="rId15492" Type="http://schemas.openxmlformats.org/officeDocument/2006/relationships/hyperlink" Target="https://www.daloopa.com/src/72218582" TargetMode="External"/><Relationship Id="rId16543" Type="http://schemas.openxmlformats.org/officeDocument/2006/relationships/hyperlink" Target="https://www.daloopa.com/src/87385543" TargetMode="External"/><Relationship Id="rId5551" Type="http://schemas.openxmlformats.org/officeDocument/2006/relationships/hyperlink" Target="https://www.daloopa.com/src/1033674" TargetMode="External"/><Relationship Id="rId6602" Type="http://schemas.openxmlformats.org/officeDocument/2006/relationships/hyperlink" Target="https://www.daloopa.com/src/38155600" TargetMode="External"/><Relationship Id="rId14094" Type="http://schemas.openxmlformats.org/officeDocument/2006/relationships/hyperlink" Target="https://www.daloopa.com/src/19606574" TargetMode="External"/><Relationship Id="rId15145" Type="http://schemas.openxmlformats.org/officeDocument/2006/relationships/hyperlink" Target="https://www.daloopa.com/src/18449716" TargetMode="External"/><Relationship Id="rId19766" Type="http://schemas.openxmlformats.org/officeDocument/2006/relationships/hyperlink" Target="https://www.daloopa.com/src/155380669" TargetMode="External"/><Relationship Id="rId4153" Type="http://schemas.openxmlformats.org/officeDocument/2006/relationships/hyperlink" Target="https://www.daloopa.com/src/766651" TargetMode="External"/><Relationship Id="rId5204" Type="http://schemas.openxmlformats.org/officeDocument/2006/relationships/hyperlink" Target="https://www.daloopa.com/src/815553" TargetMode="External"/><Relationship Id="rId8774" Type="http://schemas.openxmlformats.org/officeDocument/2006/relationships/hyperlink" Target="https://www.daloopa.com/src/1340356" TargetMode="External"/><Relationship Id="rId9825" Type="http://schemas.openxmlformats.org/officeDocument/2006/relationships/hyperlink" Target="https://www.daloopa.com/src/750975" TargetMode="External"/><Relationship Id="rId18368" Type="http://schemas.openxmlformats.org/officeDocument/2006/relationships/hyperlink" Target="https://www.daloopa.com/src/87505888" TargetMode="External"/><Relationship Id="rId19419" Type="http://schemas.openxmlformats.org/officeDocument/2006/relationships/hyperlink" Target="https://www.daloopa.com/src/145263916" TargetMode="External"/><Relationship Id="rId39" Type="http://schemas.openxmlformats.org/officeDocument/2006/relationships/hyperlink" Target="https://www.daloopa.com/document/23229767" TargetMode="External"/><Relationship Id="rId1814" Type="http://schemas.openxmlformats.org/officeDocument/2006/relationships/hyperlink" Target="https://www.daloopa.com/src/795200" TargetMode="External"/><Relationship Id="rId7376" Type="http://schemas.openxmlformats.org/officeDocument/2006/relationships/hyperlink" Target="https://www.daloopa.com/src/753592" TargetMode="External"/><Relationship Id="rId8427" Type="http://schemas.openxmlformats.org/officeDocument/2006/relationships/hyperlink" Target="https://www.daloopa.com/src/800364" TargetMode="External"/><Relationship Id="rId10357" Type="http://schemas.openxmlformats.org/officeDocument/2006/relationships/hyperlink" Target="https://www.daloopa.com/src/38432617" TargetMode="External"/><Relationship Id="rId11755" Type="http://schemas.openxmlformats.org/officeDocument/2006/relationships/hyperlink" Target="https://www.daloopa.com/src/46750116" TargetMode="External"/><Relationship Id="rId12806" Type="http://schemas.openxmlformats.org/officeDocument/2006/relationships/hyperlink" Target="https://www.daloopa.com/src/38439526" TargetMode="External"/><Relationship Id="rId7029" Type="http://schemas.openxmlformats.org/officeDocument/2006/relationships/hyperlink" Target="https://www.daloopa.com/src/1096702" TargetMode="External"/><Relationship Id="rId11408" Type="http://schemas.openxmlformats.org/officeDocument/2006/relationships/hyperlink" Target="https://www.daloopa.com/src/58838400" TargetMode="External"/><Relationship Id="rId14978" Type="http://schemas.openxmlformats.org/officeDocument/2006/relationships/hyperlink" Target="https://www.daloopa.com/src/38422976" TargetMode="External"/><Relationship Id="rId19900" Type="http://schemas.openxmlformats.org/officeDocument/2006/relationships/hyperlink" Target="https://www.daloopa.com/src/155380705" TargetMode="External"/><Relationship Id="rId2588" Type="http://schemas.openxmlformats.org/officeDocument/2006/relationships/hyperlink" Target="https://www.daloopa.com/src/2623550" TargetMode="External"/><Relationship Id="rId3986" Type="http://schemas.openxmlformats.org/officeDocument/2006/relationships/hyperlink" Target="https://www.daloopa.com/src/58838277" TargetMode="External"/><Relationship Id="rId17451" Type="http://schemas.openxmlformats.org/officeDocument/2006/relationships/hyperlink" Target="https://www.daloopa.com/src/107863142" TargetMode="External"/><Relationship Id="rId18502" Type="http://schemas.openxmlformats.org/officeDocument/2006/relationships/hyperlink" Target="https://www.daloopa.com/src/114175040" TargetMode="External"/><Relationship Id="rId3639" Type="http://schemas.openxmlformats.org/officeDocument/2006/relationships/hyperlink" Target="https://www.daloopa.com/src/53638466" TargetMode="External"/><Relationship Id="rId5061" Type="http://schemas.openxmlformats.org/officeDocument/2006/relationships/hyperlink" Target="https://www.daloopa.com/src/10335420" TargetMode="External"/><Relationship Id="rId6112" Type="http://schemas.openxmlformats.org/officeDocument/2006/relationships/hyperlink" Target="https://www.daloopa.com/src/800733" TargetMode="External"/><Relationship Id="rId7510" Type="http://schemas.openxmlformats.org/officeDocument/2006/relationships/hyperlink" Target="https://www.daloopa.com/src/38383789" TargetMode="External"/><Relationship Id="rId16053" Type="http://schemas.openxmlformats.org/officeDocument/2006/relationships/hyperlink" Target="https://www.daloopa.com/src/82321875" TargetMode="External"/><Relationship Id="rId17104" Type="http://schemas.openxmlformats.org/officeDocument/2006/relationships/hyperlink" Target="https://www.daloopa.com/src/95189491" TargetMode="External"/><Relationship Id="rId9682" Type="http://schemas.openxmlformats.org/officeDocument/2006/relationships/hyperlink" Target="https://www.daloopa.com/src/749094" TargetMode="External"/><Relationship Id="rId12663" Type="http://schemas.openxmlformats.org/officeDocument/2006/relationships/hyperlink" Target="https://www.daloopa.com/src/19765758" TargetMode="External"/><Relationship Id="rId13714" Type="http://schemas.openxmlformats.org/officeDocument/2006/relationships/hyperlink" Target="https://www.daloopa.com/src/65313899" TargetMode="External"/><Relationship Id="rId19276" Type="http://schemas.openxmlformats.org/officeDocument/2006/relationships/hyperlink" Target="https://www.daloopa.com/src/136843078" TargetMode="External"/><Relationship Id="rId1671" Type="http://schemas.openxmlformats.org/officeDocument/2006/relationships/hyperlink" Target="https://www.daloopa.com/src/14719020" TargetMode="External"/><Relationship Id="rId2722" Type="http://schemas.openxmlformats.org/officeDocument/2006/relationships/hyperlink" Target="https://www.daloopa.com/src/764560" TargetMode="External"/><Relationship Id="rId8284" Type="http://schemas.openxmlformats.org/officeDocument/2006/relationships/hyperlink" Target="https://www.daloopa.com/src/2623303" TargetMode="External"/><Relationship Id="rId9335" Type="http://schemas.openxmlformats.org/officeDocument/2006/relationships/hyperlink" Target="https://www.daloopa.com/src/38162522" TargetMode="External"/><Relationship Id="rId11265" Type="http://schemas.openxmlformats.org/officeDocument/2006/relationships/hyperlink" Target="https://www.daloopa.com/src/1266718" TargetMode="External"/><Relationship Id="rId12316" Type="http://schemas.openxmlformats.org/officeDocument/2006/relationships/hyperlink" Target="https://www.daloopa.com/src/19676912" TargetMode="External"/><Relationship Id="rId1324" Type="http://schemas.openxmlformats.org/officeDocument/2006/relationships/hyperlink" Target="https://www.daloopa.com/src/38168631" TargetMode="External"/><Relationship Id="rId4894" Type="http://schemas.openxmlformats.org/officeDocument/2006/relationships/hyperlink" Target="https://www.daloopa.com/src/10335424" TargetMode="External"/><Relationship Id="rId5945" Type="http://schemas.openxmlformats.org/officeDocument/2006/relationships/hyperlink" Target="https://www.daloopa.com/src/800962" TargetMode="External"/><Relationship Id="rId14488" Type="http://schemas.openxmlformats.org/officeDocument/2006/relationships/hyperlink" Target="https://www.daloopa.com/src/38422140" TargetMode="External"/><Relationship Id="rId15539" Type="http://schemas.openxmlformats.org/officeDocument/2006/relationships/hyperlink" Target="https://www.daloopa.com/src/72219709" TargetMode="External"/><Relationship Id="rId15886" Type="http://schemas.openxmlformats.org/officeDocument/2006/relationships/hyperlink" Target="https://www.daloopa.com/src/78899846" TargetMode="External"/><Relationship Id="rId16937" Type="http://schemas.openxmlformats.org/officeDocument/2006/relationships/hyperlink" Target="https://www.daloopa.com/src/95065091" TargetMode="External"/><Relationship Id="rId30" Type="http://schemas.openxmlformats.org/officeDocument/2006/relationships/hyperlink" Target="https://www.daloopa.com/document/10486306" TargetMode="External"/><Relationship Id="rId3496" Type="http://schemas.openxmlformats.org/officeDocument/2006/relationships/hyperlink" Target="https://www.daloopa.com/src/766639" TargetMode="External"/><Relationship Id="rId4547" Type="http://schemas.openxmlformats.org/officeDocument/2006/relationships/hyperlink" Target="https://www.daloopa.com/src/763715" TargetMode="External"/><Relationship Id="rId18012" Type="http://schemas.openxmlformats.org/officeDocument/2006/relationships/hyperlink" Target="https://www.daloopa.com/src/114146073" TargetMode="External"/><Relationship Id="rId19410" Type="http://schemas.openxmlformats.org/officeDocument/2006/relationships/hyperlink" Target="https://www.daloopa.com/src/145409547" TargetMode="External"/><Relationship Id="rId2098" Type="http://schemas.openxmlformats.org/officeDocument/2006/relationships/hyperlink" Target="https://www.daloopa.com/src/66096718" TargetMode="External"/><Relationship Id="rId3149" Type="http://schemas.openxmlformats.org/officeDocument/2006/relationships/hyperlink" Target="https://www.daloopa.com/src/765807" TargetMode="External"/><Relationship Id="rId7020" Type="http://schemas.openxmlformats.org/officeDocument/2006/relationships/hyperlink" Target="https://www.daloopa.com/src/1096624" TargetMode="External"/><Relationship Id="rId9192" Type="http://schemas.openxmlformats.org/officeDocument/2006/relationships/hyperlink" Target="https://www.daloopa.com/document/23463551" TargetMode="External"/><Relationship Id="rId10001" Type="http://schemas.openxmlformats.org/officeDocument/2006/relationships/hyperlink" Target="https://www.daloopa.com/src/38165393" TargetMode="External"/><Relationship Id="rId13571" Type="http://schemas.openxmlformats.org/officeDocument/2006/relationships/hyperlink" Target="https://www.daloopa.com/src/65313062" TargetMode="External"/><Relationship Id="rId14622" Type="http://schemas.openxmlformats.org/officeDocument/2006/relationships/hyperlink" Target="https://www.daloopa.com/src/38422637" TargetMode="External"/><Relationship Id="rId3630" Type="http://schemas.openxmlformats.org/officeDocument/2006/relationships/hyperlink" Target="https://www.daloopa.com/src/2623585" TargetMode="External"/><Relationship Id="rId12173" Type="http://schemas.openxmlformats.org/officeDocument/2006/relationships/hyperlink" Target="https://www.daloopa.com/src/19676695" TargetMode="External"/><Relationship Id="rId13224" Type="http://schemas.openxmlformats.org/officeDocument/2006/relationships/hyperlink" Target="https://www.daloopa.com/src/38436188" TargetMode="External"/><Relationship Id="rId16794" Type="http://schemas.openxmlformats.org/officeDocument/2006/relationships/hyperlink" Target="https://www.daloopa.com/src/95069449" TargetMode="External"/><Relationship Id="rId17845" Type="http://schemas.openxmlformats.org/officeDocument/2006/relationships/hyperlink" Target="https://www.daloopa.com/src/114149134" TargetMode="External"/><Relationship Id="rId551" Type="http://schemas.openxmlformats.org/officeDocument/2006/relationships/hyperlink" Target="https://www.daloopa.com/src/63130919" TargetMode="External"/><Relationship Id="rId1181" Type="http://schemas.openxmlformats.org/officeDocument/2006/relationships/hyperlink" Target="https://www.daloopa.com/src/762635" TargetMode="External"/><Relationship Id="rId2232" Type="http://schemas.openxmlformats.org/officeDocument/2006/relationships/hyperlink" Target="https://www.daloopa.com/src/66097372" TargetMode="External"/><Relationship Id="rId6853" Type="http://schemas.openxmlformats.org/officeDocument/2006/relationships/hyperlink" Target="https://www.daloopa.com/src/38159059" TargetMode="External"/><Relationship Id="rId7904" Type="http://schemas.openxmlformats.org/officeDocument/2006/relationships/hyperlink" Target="https://www.daloopa.com/src/20995119" TargetMode="External"/><Relationship Id="rId15396" Type="http://schemas.openxmlformats.org/officeDocument/2006/relationships/hyperlink" Target="https://www.daloopa.com/src/72221492" TargetMode="External"/><Relationship Id="rId16447" Type="http://schemas.openxmlformats.org/officeDocument/2006/relationships/hyperlink" Target="https://www.daloopa.com/src/87387163" TargetMode="External"/><Relationship Id="rId204" Type="http://schemas.openxmlformats.org/officeDocument/2006/relationships/hyperlink" Target="https://www.daloopa.com/src/58838341" TargetMode="External"/><Relationship Id="rId5455" Type="http://schemas.openxmlformats.org/officeDocument/2006/relationships/hyperlink" Target="https://www.daloopa.com/src/2750745" TargetMode="External"/><Relationship Id="rId6506" Type="http://schemas.openxmlformats.org/officeDocument/2006/relationships/hyperlink" Target="https://www.daloopa.com/src/801159" TargetMode="External"/><Relationship Id="rId15049" Type="http://schemas.openxmlformats.org/officeDocument/2006/relationships/hyperlink" Target="https://www.daloopa.com/src/38428612" TargetMode="External"/><Relationship Id="rId4057" Type="http://schemas.openxmlformats.org/officeDocument/2006/relationships/hyperlink" Target="https://www.daloopa.com/src/1340434" TargetMode="External"/><Relationship Id="rId5108" Type="http://schemas.openxmlformats.org/officeDocument/2006/relationships/hyperlink" Target="https://www.daloopa.com/src/46662292" TargetMode="External"/><Relationship Id="rId8678" Type="http://schemas.openxmlformats.org/officeDocument/2006/relationships/hyperlink" Target="https://www.daloopa.com/src/766617" TargetMode="External"/><Relationship Id="rId9729" Type="http://schemas.openxmlformats.org/officeDocument/2006/relationships/hyperlink" Target="https://www.daloopa.com/src/10333775" TargetMode="External"/><Relationship Id="rId11659" Type="http://schemas.openxmlformats.org/officeDocument/2006/relationships/hyperlink" Target="https://www.daloopa.com/document/206808" TargetMode="External"/><Relationship Id="rId13081" Type="http://schemas.openxmlformats.org/officeDocument/2006/relationships/hyperlink" Target="https://www.daloopa.com/src/38442075" TargetMode="External"/><Relationship Id="rId15530" Type="http://schemas.openxmlformats.org/officeDocument/2006/relationships/hyperlink" Target="https://www.daloopa.com/src/72219506" TargetMode="External"/><Relationship Id="rId1718" Type="http://schemas.openxmlformats.org/officeDocument/2006/relationships/hyperlink" Target="https://www.daloopa.com/src/1340408" TargetMode="External"/><Relationship Id="rId3140" Type="http://schemas.openxmlformats.org/officeDocument/2006/relationships/hyperlink" Target="https://www.daloopa.com/src/767931" TargetMode="External"/><Relationship Id="rId14132" Type="http://schemas.openxmlformats.org/officeDocument/2006/relationships/hyperlink" Target="https://www.daloopa.com/src/19608514" TargetMode="External"/><Relationship Id="rId18753" Type="http://schemas.openxmlformats.org/officeDocument/2006/relationships/hyperlink" Target="https://www.daloopa.com/src/128089660" TargetMode="External"/><Relationship Id="rId19804" Type="http://schemas.openxmlformats.org/officeDocument/2006/relationships/hyperlink" Target="https://www.daloopa.com/src/155380691" TargetMode="External"/><Relationship Id="rId7761" Type="http://schemas.openxmlformats.org/officeDocument/2006/relationships/hyperlink" Target="https://www.daloopa.com/src/799820" TargetMode="External"/><Relationship Id="rId8812" Type="http://schemas.openxmlformats.org/officeDocument/2006/relationships/hyperlink" Target="https://www.daloopa.com/src/752073" TargetMode="External"/><Relationship Id="rId10742" Type="http://schemas.openxmlformats.org/officeDocument/2006/relationships/hyperlink" Target="https://marketplace.daloopa.com/text-fundamental?id=38434251&amp;value=159&amp;id=38433964&amp;value=-799&amp;id=38433869&amp;value=-1737&amp;id=38433797&amp;value=-2343&amp;id=38434197&amp;value=-2194&amp;id=38433955&amp;value=-1217&amp;id=38433849&amp;value=-492&amp;id=38433773&amp;value=637&amp;id=38434107&amp;value=2493&amp;id=38433757&amp;value=1612&amp;id=38433558&amp;value=2547&amp;id=38433544&amp;value=3434&amp;id=38434331&amp;value=3855&amp;id=38433107&amp;value=3345&amp;id=38433093&amp;value=1489&amp;id=38433067&amp;value=-1030&amp;id=38434413&amp;value=-1461&amp;id=38433050&amp;value=-2985&amp;id=38433038&amp;value=546&amp;id=38433023&amp;value=5384&amp;id=38434540&amp;value=8448&amp;id=38432993&amp;value=11793&amp;id=38432987&amp;value=12975&amp;id=38432962&amp;value=10453&amp;id=38434624&amp;value=12490&amp;id=38432950&amp;value=11678&amp;id=38432913&amp;value=19429&amp;id=38432902&amp;value=17904&amp;id=38434660&amp;value=21436&amp;id=38432885&amp;value=16846&amp;id=38431475&amp;value=4185&amp;id=38974427&amp;value=-3892&amp;id=49313244&amp;value=-14340&amp;id=53641835&amp;value=-22279&amp;id=58848693&amp;value=-26064&amp;id=63136624&amp;value=-21493&amp;id=67052741&amp;value=-12786&amp;" TargetMode="External"/><Relationship Id="rId17355" Type="http://schemas.openxmlformats.org/officeDocument/2006/relationships/hyperlink" Target="https://www.daloopa.com/src/102620944" TargetMode="External"/><Relationship Id="rId18406" Type="http://schemas.openxmlformats.org/officeDocument/2006/relationships/hyperlink" Target="https://www.daloopa.com/src/114294104" TargetMode="External"/><Relationship Id="rId6363" Type="http://schemas.openxmlformats.org/officeDocument/2006/relationships/hyperlink" Target="https://www.daloopa.com/src/800932" TargetMode="External"/><Relationship Id="rId7414" Type="http://schemas.openxmlformats.org/officeDocument/2006/relationships/hyperlink" Target="https://www.daloopa.com/src/752291" TargetMode="External"/><Relationship Id="rId17008" Type="http://schemas.openxmlformats.org/officeDocument/2006/relationships/hyperlink" Target="https://www.daloopa.com/src/95084214" TargetMode="External"/><Relationship Id="rId2973" Type="http://schemas.openxmlformats.org/officeDocument/2006/relationships/hyperlink" Target="https://www.daloopa.com/document/204883" TargetMode="External"/><Relationship Id="rId6016" Type="http://schemas.openxmlformats.org/officeDocument/2006/relationships/hyperlink" Target="https://www.daloopa.com/src/14718901" TargetMode="External"/><Relationship Id="rId9586" Type="http://schemas.openxmlformats.org/officeDocument/2006/relationships/hyperlink" Target="https://www.daloopa.com/src/753154" TargetMode="External"/><Relationship Id="rId12567" Type="http://schemas.openxmlformats.org/officeDocument/2006/relationships/hyperlink" Target="https://www.daloopa.com/src/19689594" TargetMode="External"/><Relationship Id="rId13618" Type="http://schemas.openxmlformats.org/officeDocument/2006/relationships/hyperlink" Target="https://www.daloopa.com/src/65313276" TargetMode="External"/><Relationship Id="rId13965" Type="http://schemas.openxmlformats.org/officeDocument/2006/relationships/hyperlink" Target="https://www.daloopa.com/src/19608853" TargetMode="External"/><Relationship Id="rId945" Type="http://schemas.openxmlformats.org/officeDocument/2006/relationships/hyperlink" Target="https://www.daloopa.com/src/18435952" TargetMode="External"/><Relationship Id="rId1575" Type="http://schemas.openxmlformats.org/officeDocument/2006/relationships/hyperlink" Target="https://www.daloopa.com/src/38170455" TargetMode="External"/><Relationship Id="rId2626" Type="http://schemas.openxmlformats.org/officeDocument/2006/relationships/hyperlink" Target="https://www.daloopa.com/src/762543" TargetMode="External"/><Relationship Id="rId8188" Type="http://schemas.openxmlformats.org/officeDocument/2006/relationships/hyperlink" Target="https://www.daloopa.com/src/14718875" TargetMode="External"/><Relationship Id="rId9239" Type="http://schemas.openxmlformats.org/officeDocument/2006/relationships/hyperlink" Target="https://www.daloopa.com/src/14719113" TargetMode="External"/><Relationship Id="rId11169" Type="http://schemas.openxmlformats.org/officeDocument/2006/relationships/hyperlink" Target="https://www.daloopa.com/src/20995569" TargetMode="External"/><Relationship Id="rId15040" Type="http://schemas.openxmlformats.org/officeDocument/2006/relationships/hyperlink" Target="https://www.daloopa.com/src/38422805" TargetMode="External"/><Relationship Id="rId1228" Type="http://schemas.openxmlformats.org/officeDocument/2006/relationships/hyperlink" Target="https://www.daloopa.com/src/764000" TargetMode="External"/><Relationship Id="rId4798" Type="http://schemas.openxmlformats.org/officeDocument/2006/relationships/hyperlink" Target="https://www.daloopa.com/src/4744770" TargetMode="External"/><Relationship Id="rId19661" Type="http://schemas.openxmlformats.org/officeDocument/2006/relationships/hyperlink" Target="https://www.daloopa.com/src/155380509" TargetMode="External"/><Relationship Id="rId5849" Type="http://schemas.openxmlformats.org/officeDocument/2006/relationships/hyperlink" Target="https://www.daloopa.com/src/800790" TargetMode="External"/><Relationship Id="rId7271" Type="http://schemas.openxmlformats.org/officeDocument/2006/relationships/hyperlink" Target="https://www.daloopa.com/src/66602846" TargetMode="External"/><Relationship Id="rId8322" Type="http://schemas.openxmlformats.org/officeDocument/2006/relationships/hyperlink" Target="https://www.daloopa.com/src/800372" TargetMode="External"/><Relationship Id="rId9720" Type="http://schemas.openxmlformats.org/officeDocument/2006/relationships/hyperlink" Target="https://www.daloopa.com/src/58837864" TargetMode="External"/><Relationship Id="rId11650" Type="http://schemas.openxmlformats.org/officeDocument/2006/relationships/hyperlink" Target="https://www.daloopa.com/src/815021" TargetMode="External"/><Relationship Id="rId12701" Type="http://schemas.openxmlformats.org/officeDocument/2006/relationships/hyperlink" Target="https://www.daloopa.com/document/23465099" TargetMode="External"/><Relationship Id="rId18263" Type="http://schemas.openxmlformats.org/officeDocument/2006/relationships/hyperlink" Target="https://www.daloopa.com/src/87393187" TargetMode="External"/><Relationship Id="rId19314" Type="http://schemas.openxmlformats.org/officeDocument/2006/relationships/hyperlink" Target="https://www.daloopa.com/src/145264493" TargetMode="External"/><Relationship Id="rId10252" Type="http://schemas.openxmlformats.org/officeDocument/2006/relationships/hyperlink" Target="https://www.daloopa.com/src/14826483" TargetMode="External"/><Relationship Id="rId11303" Type="http://schemas.openxmlformats.org/officeDocument/2006/relationships/hyperlink" Target="https://www.daloopa.com/src/4744748" TargetMode="External"/><Relationship Id="rId14873" Type="http://schemas.openxmlformats.org/officeDocument/2006/relationships/hyperlink" Target="https://www.daloopa.com/src/38429147" TargetMode="External"/><Relationship Id="rId15924" Type="http://schemas.openxmlformats.org/officeDocument/2006/relationships/hyperlink" Target="https://www.daloopa.com/src/78900310" TargetMode="External"/><Relationship Id="rId3881" Type="http://schemas.openxmlformats.org/officeDocument/2006/relationships/hyperlink" Target="https://www.daloopa.com/src/1340431" TargetMode="External"/><Relationship Id="rId4932" Type="http://schemas.openxmlformats.org/officeDocument/2006/relationships/hyperlink" Target="https://www.daloopa.com/src/1340493" TargetMode="External"/><Relationship Id="rId9096" Type="http://schemas.openxmlformats.org/officeDocument/2006/relationships/hyperlink" Target="https://www.daloopa.com/src/753086" TargetMode="External"/><Relationship Id="rId13475" Type="http://schemas.openxmlformats.org/officeDocument/2006/relationships/hyperlink" Target="https://www.daloopa.com/src/65312468" TargetMode="External"/><Relationship Id="rId14526" Type="http://schemas.openxmlformats.org/officeDocument/2006/relationships/hyperlink" Target="https://marketplace.daloopa.com/text-fundamental?id=38422203&amp;value=1524&amp;id=38422142&amp;value=1789&amp;id=38422110&amp;value=2099&amp;id=38422509&amp;value=2437&amp;id=38422074&amp;value=2937&amp;id=38422054&amp;value=3600&amp;id=38422039&amp;value=4387&amp;id=38422519&amp;value=5182&amp;id=38422029&amp;value=5590&amp;id=38422018&amp;value=6459&amp;id=38421997&amp;value=6867&amp;id=38422545&amp;value=7452&amp;id=38421849&amp;value=7632&amp;id=38421827&amp;value=7996&amp;id=38421804&amp;value=8478&amp;id=38422570&amp;value=9406&amp;id=38421737&amp;value=10550&amp;id=38421671&amp;value=12199&amp;id=38402849&amp;value=13971&amp;id=38422590&amp;value=14811&amp;id=38402835&amp;value=15253&amp;id=38402823&amp;value=16121&amp;id=38402801&amp;value=16124&amp;id=38422619&amp;value=17952&amp;" TargetMode="External"/><Relationship Id="rId2483" Type="http://schemas.openxmlformats.org/officeDocument/2006/relationships/hyperlink" Target="https://www.daloopa.com/src/20177088" TargetMode="External"/><Relationship Id="rId3534" Type="http://schemas.openxmlformats.org/officeDocument/2006/relationships/hyperlink" Target="https://www.daloopa.com/src/767660" TargetMode="External"/><Relationship Id="rId12077" Type="http://schemas.openxmlformats.org/officeDocument/2006/relationships/hyperlink" Target="https://www.daloopa.com/src/19675994" TargetMode="External"/><Relationship Id="rId13128" Type="http://schemas.openxmlformats.org/officeDocument/2006/relationships/hyperlink" Target="https://www.daloopa.com/src/46751771" TargetMode="External"/><Relationship Id="rId16698" Type="http://schemas.openxmlformats.org/officeDocument/2006/relationships/hyperlink" Target="https://www.daloopa.com/src/87514943" TargetMode="External"/><Relationship Id="rId17749" Type="http://schemas.openxmlformats.org/officeDocument/2006/relationships/hyperlink" Target="https://www.daloopa.com/src/107878200" TargetMode="External"/><Relationship Id="rId455" Type="http://schemas.openxmlformats.org/officeDocument/2006/relationships/hyperlink" Target="https://www.daloopa.com/src/4744574" TargetMode="External"/><Relationship Id="rId1085" Type="http://schemas.openxmlformats.org/officeDocument/2006/relationships/hyperlink" Target="https://www.daloopa.com/src/18435236" TargetMode="External"/><Relationship Id="rId2136" Type="http://schemas.openxmlformats.org/officeDocument/2006/relationships/hyperlink" Target="https://www.daloopa.com/src/66097009" TargetMode="External"/><Relationship Id="rId6757" Type="http://schemas.openxmlformats.org/officeDocument/2006/relationships/hyperlink" Target="https://www.daloopa.com/src/46664709" TargetMode="External"/><Relationship Id="rId7808" Type="http://schemas.openxmlformats.org/officeDocument/2006/relationships/hyperlink" Target="https://www.daloopa.com/src/836978" TargetMode="External"/><Relationship Id="rId19171" Type="http://schemas.openxmlformats.org/officeDocument/2006/relationships/hyperlink" Target="https://www.daloopa.com/src/136734918" TargetMode="External"/><Relationship Id="rId108" Type="http://schemas.openxmlformats.org/officeDocument/2006/relationships/hyperlink" Target="https://www.daloopa.com/src/802975" TargetMode="External"/><Relationship Id="rId5359" Type="http://schemas.openxmlformats.org/officeDocument/2006/relationships/hyperlink" Target="https://www.daloopa.com/src/815431" TargetMode="External"/><Relationship Id="rId9230" Type="http://schemas.openxmlformats.org/officeDocument/2006/relationships/hyperlink" Target="https://www.daloopa.com/src/63129120" TargetMode="External"/><Relationship Id="rId11160" Type="http://schemas.openxmlformats.org/officeDocument/2006/relationships/hyperlink" Target="https://www.daloopa.com/src/814916" TargetMode="External"/><Relationship Id="rId12211" Type="http://schemas.openxmlformats.org/officeDocument/2006/relationships/hyperlink" Target="https://www.daloopa.com/src/19676372" TargetMode="External"/><Relationship Id="rId15781" Type="http://schemas.openxmlformats.org/officeDocument/2006/relationships/hyperlink" Target="https://www.daloopa.com/src/78903185" TargetMode="External"/><Relationship Id="rId16832" Type="http://schemas.openxmlformats.org/officeDocument/2006/relationships/hyperlink" Target="https://www.daloopa.com/src/95068237" TargetMode="External"/><Relationship Id="rId1969" Type="http://schemas.openxmlformats.org/officeDocument/2006/relationships/hyperlink" Target="https://www.daloopa.com/src/795213" TargetMode="External"/><Relationship Id="rId5840" Type="http://schemas.openxmlformats.org/officeDocument/2006/relationships/hyperlink" Target="https://www.daloopa.com/src/800979" TargetMode="External"/><Relationship Id="rId14383" Type="http://schemas.openxmlformats.org/officeDocument/2006/relationships/hyperlink" Target="https://www.daloopa.com/src/19630341" TargetMode="External"/><Relationship Id="rId15434" Type="http://schemas.openxmlformats.org/officeDocument/2006/relationships/hyperlink" Target="https://www.daloopa.com/src/72222802" TargetMode="External"/><Relationship Id="rId3391" Type="http://schemas.openxmlformats.org/officeDocument/2006/relationships/hyperlink" Target="https://www.daloopa.com/src/762116" TargetMode="External"/><Relationship Id="rId4442" Type="http://schemas.openxmlformats.org/officeDocument/2006/relationships/hyperlink" Target="https://www.daloopa.com/src/762459" TargetMode="External"/><Relationship Id="rId10993" Type="http://schemas.openxmlformats.org/officeDocument/2006/relationships/hyperlink" Target="https://www.daloopa.com/src/750278" TargetMode="External"/><Relationship Id="rId14036" Type="http://schemas.openxmlformats.org/officeDocument/2006/relationships/hyperlink" Target="https://www.daloopa.com/src/19605767" TargetMode="External"/><Relationship Id="rId18657" Type="http://schemas.openxmlformats.org/officeDocument/2006/relationships/hyperlink" Target="https://www.daloopa.com/src/125347118" TargetMode="External"/><Relationship Id="rId19708" Type="http://schemas.openxmlformats.org/officeDocument/2006/relationships/hyperlink" Target="https://www.daloopa.com/src/155384126" TargetMode="External"/><Relationship Id="rId3044" Type="http://schemas.openxmlformats.org/officeDocument/2006/relationships/hyperlink" Target="https://www.daloopa.com/src/768152" TargetMode="External"/><Relationship Id="rId7665" Type="http://schemas.openxmlformats.org/officeDocument/2006/relationships/hyperlink" Target="https://www.daloopa.com/src/4744413" TargetMode="External"/><Relationship Id="rId8716" Type="http://schemas.openxmlformats.org/officeDocument/2006/relationships/hyperlink" Target="https://www.daloopa.com/src/38994786" TargetMode="External"/><Relationship Id="rId10646" Type="http://schemas.openxmlformats.org/officeDocument/2006/relationships/hyperlink" Target="https://marketplace.daloopa.com/text-fundamental?id=38434253&amp;value=-1867&amp;id=38433968&amp;value=-2243&amp;id=38433873&amp;value=-2716&amp;id=38433793&amp;value=-3347&amp;id=38434193&amp;value=-4008&amp;id=38433953&amp;value=-4246&amp;id=38433847&amp;value=-4710&amp;id=38433770&amp;value=-4599&amp;id=38434102&amp;value=-4717&amp;id=38433756&amp;value=-4638&amp;id=38433559&amp;value=-4676&amp;id=38433543&amp;value=-4998&amp;id=38434332&amp;value=-5704&amp;id=38433112&amp;value=-6717&amp;id=38433091&amp;value=-8019&amp;id=38433065&amp;value=-8905&amp;id=38434414&amp;value=-9637&amp;id=38433048&amp;value=-10020&amp;id=38433035&amp;value=-9631&amp;id=38433024&amp;value=-9704&amp;id=38434542&amp;value=-10615&amp;id=38432997&amp;value=-10909&amp;id=38432983&amp;value=-11656&amp;id=38432967&amp;value=-12580&amp;id=38434621&amp;value=-12916&amp;id=38432953&amp;value=-12209&amp;id=38432908&amp;value=-11952&amp;id=38432899&amp;value=-11116&amp;id=38434664&amp;value=-9104&amp;id=38432880&amp;value=-8936&amp;id=38431476&amp;value=-7295&amp;id=38974433&amp;value=-5738&amp;id=49313241&amp;value=-4422&amp;id=53641832&amp;value=-2764&amp;id=58848690&amp;value=-1621&amp;id=63136621&amp;value=-868&amp;id=67052738&amp;value=-299&amp;" TargetMode="External"/><Relationship Id="rId17259" Type="http://schemas.openxmlformats.org/officeDocument/2006/relationships/hyperlink" Target="https://www.daloopa.com/src/102529968" TargetMode="External"/><Relationship Id="rId6267" Type="http://schemas.openxmlformats.org/officeDocument/2006/relationships/hyperlink" Target="https://www.daloopa.com/src/800757" TargetMode="External"/><Relationship Id="rId7318" Type="http://schemas.openxmlformats.org/officeDocument/2006/relationships/hyperlink" Target="https://www.daloopa.com/src/19648326" TargetMode="External"/><Relationship Id="rId2877" Type="http://schemas.openxmlformats.org/officeDocument/2006/relationships/hyperlink" Target="https://www.daloopa.com/src/768288" TargetMode="External"/><Relationship Id="rId13869" Type="http://schemas.openxmlformats.org/officeDocument/2006/relationships/hyperlink" Target="https://www.daloopa.com/src/65315373" TargetMode="External"/><Relationship Id="rId15291" Type="http://schemas.openxmlformats.org/officeDocument/2006/relationships/hyperlink" Target="https://www.daloopa.com/src/38431883" TargetMode="External"/><Relationship Id="rId17740" Type="http://schemas.openxmlformats.org/officeDocument/2006/relationships/hyperlink" Target="https://www.daloopa.com/src/107870362" TargetMode="External"/><Relationship Id="rId849" Type="http://schemas.openxmlformats.org/officeDocument/2006/relationships/hyperlink" Target="https://www.daloopa.com/src/18436952" TargetMode="External"/><Relationship Id="rId1479" Type="http://schemas.openxmlformats.org/officeDocument/2006/relationships/hyperlink" Target="https://www.daloopa.com/src/14718947" TargetMode="External"/><Relationship Id="rId3928" Type="http://schemas.openxmlformats.org/officeDocument/2006/relationships/hyperlink" Target="https://www.daloopa.com/src/762561" TargetMode="External"/><Relationship Id="rId5350" Type="http://schemas.openxmlformats.org/officeDocument/2006/relationships/hyperlink" Target="https://www.daloopa.com/src/815556" TargetMode="External"/><Relationship Id="rId6401" Type="http://schemas.openxmlformats.org/officeDocument/2006/relationships/hyperlink" Target="https://www.daloopa.com/src/801197" TargetMode="External"/><Relationship Id="rId16342" Type="http://schemas.openxmlformats.org/officeDocument/2006/relationships/hyperlink" Target="https://www.daloopa.com/src/82364525" TargetMode="External"/><Relationship Id="rId5003" Type="http://schemas.openxmlformats.org/officeDocument/2006/relationships/hyperlink" Target="https://www.daloopa.com/src/815408" TargetMode="External"/><Relationship Id="rId9971" Type="http://schemas.openxmlformats.org/officeDocument/2006/relationships/hyperlink" Target="https://www.daloopa.com/src/751458" TargetMode="External"/><Relationship Id="rId12952" Type="http://schemas.openxmlformats.org/officeDocument/2006/relationships/hyperlink" Target="https://www.daloopa.com/src/38441958" TargetMode="External"/><Relationship Id="rId19565" Type="http://schemas.openxmlformats.org/officeDocument/2006/relationships/hyperlink" Target="https://www.daloopa.com/src/145463578" TargetMode="External"/><Relationship Id="rId1960" Type="http://schemas.openxmlformats.org/officeDocument/2006/relationships/hyperlink" Target="https://www.daloopa.com/document/23463551" TargetMode="External"/><Relationship Id="rId7175" Type="http://schemas.openxmlformats.org/officeDocument/2006/relationships/hyperlink" Target="https://www.daloopa.com/src/1096621" TargetMode="External"/><Relationship Id="rId8573" Type="http://schemas.openxmlformats.org/officeDocument/2006/relationships/hyperlink" Target="https://www.daloopa.com/src/767725" TargetMode="External"/><Relationship Id="rId9624" Type="http://schemas.openxmlformats.org/officeDocument/2006/relationships/hyperlink" Target="https://www.daloopa.com/src/38163954" TargetMode="External"/><Relationship Id="rId11554" Type="http://schemas.openxmlformats.org/officeDocument/2006/relationships/hyperlink" Target="https://www.daloopa.com/src/814932" TargetMode="External"/><Relationship Id="rId12605" Type="http://schemas.openxmlformats.org/officeDocument/2006/relationships/hyperlink" Target="https://www.daloopa.com/document/23465099" TargetMode="External"/><Relationship Id="rId18167" Type="http://schemas.openxmlformats.org/officeDocument/2006/relationships/hyperlink" Target="https://www.daloopa.com/src/114168899" TargetMode="External"/><Relationship Id="rId19218" Type="http://schemas.openxmlformats.org/officeDocument/2006/relationships/hyperlink" Target="https://www.daloopa.com/src/136727255" TargetMode="External"/><Relationship Id="rId1613" Type="http://schemas.openxmlformats.org/officeDocument/2006/relationships/hyperlink" Target="https://www.daloopa.com/src/762126" TargetMode="External"/><Relationship Id="rId8226" Type="http://schemas.openxmlformats.org/officeDocument/2006/relationships/hyperlink" Target="https://www.daloopa.com/src/800286" TargetMode="External"/><Relationship Id="rId10156" Type="http://schemas.openxmlformats.org/officeDocument/2006/relationships/hyperlink" Target="https://www.daloopa.com/src/38167030" TargetMode="External"/><Relationship Id="rId11207" Type="http://schemas.openxmlformats.org/officeDocument/2006/relationships/hyperlink" Target="https://www.daloopa.com/src/4744742" TargetMode="External"/><Relationship Id="rId14777" Type="http://schemas.openxmlformats.org/officeDocument/2006/relationships/hyperlink" Target="https://www.daloopa.com/src/38402675" TargetMode="External"/><Relationship Id="rId15828" Type="http://schemas.openxmlformats.org/officeDocument/2006/relationships/hyperlink" Target="https://www.daloopa.com/src/78908054" TargetMode="External"/><Relationship Id="rId3785" Type="http://schemas.openxmlformats.org/officeDocument/2006/relationships/hyperlink" Target="https://www.daloopa.com/src/761570" TargetMode="External"/><Relationship Id="rId4836" Type="http://schemas.openxmlformats.org/officeDocument/2006/relationships/hyperlink" Target="https://www.daloopa.com/src/815449" TargetMode="External"/><Relationship Id="rId13379" Type="http://schemas.openxmlformats.org/officeDocument/2006/relationships/hyperlink" Target="https://marketplace.daloopa.com/text-fundamental?id=65311979&amp;value=2841&amp;id=65311916&amp;value=2572&amp;id=65311896&amp;value=2303&amp;id=65311786&amp;value=1886&amp;id=67090534&amp;value=5165&amp;" TargetMode="External"/><Relationship Id="rId17250" Type="http://schemas.openxmlformats.org/officeDocument/2006/relationships/hyperlink" Target="https://www.daloopa.com/src/102529085" TargetMode="External"/><Relationship Id="rId18301" Type="http://schemas.openxmlformats.org/officeDocument/2006/relationships/hyperlink" Target="https://www.daloopa.com/src/87423686" TargetMode="External"/><Relationship Id="rId2387" Type="http://schemas.openxmlformats.org/officeDocument/2006/relationships/hyperlink" Target="https://www.daloopa.com/src/764039" TargetMode="External"/><Relationship Id="rId3438" Type="http://schemas.openxmlformats.org/officeDocument/2006/relationships/hyperlink" Target="https://www.daloopa.com/src/768049" TargetMode="External"/><Relationship Id="rId359" Type="http://schemas.openxmlformats.org/officeDocument/2006/relationships/hyperlink" Target="https://www.daloopa.com/src/2623926" TargetMode="External"/><Relationship Id="rId9481" Type="http://schemas.openxmlformats.org/officeDocument/2006/relationships/hyperlink" Target="https://www.daloopa.com/src/753389" TargetMode="External"/><Relationship Id="rId13860" Type="http://schemas.openxmlformats.org/officeDocument/2006/relationships/hyperlink" Target="https://marketplace.daloopa.com/text-fundamental?id=65315437&amp;value=33275&amp;id=65315433&amp;value=35134&amp;id=65315427&amp;value=37058&amp;id=65315419&amp;value=39791&amp;id=65315413&amp;value=40300&amp;id=65315409&amp;value=42798&amp;id=65374107&amp;value=48589&amp;id=65315373&amp;value=52573&amp;id=65315368&amp;value=53067&amp;id=65315360&amp;value=56297&amp;id=65315340&amp;value=63848&amp;id=65315321&amp;value=67651&amp;id=65315306&amp;value=65731&amp;id=65315302&amp;value=66524&amp;id=65315282&amp;value=69332&amp;id=67090552&amp;value=72968&amp;" TargetMode="External"/><Relationship Id="rId14911" Type="http://schemas.openxmlformats.org/officeDocument/2006/relationships/hyperlink" Target="https://www.daloopa.com/src/38424585" TargetMode="External"/><Relationship Id="rId19075" Type="http://schemas.openxmlformats.org/officeDocument/2006/relationships/hyperlink" Target="https://www.daloopa.com/src/136843017" TargetMode="External"/><Relationship Id="rId8083" Type="http://schemas.openxmlformats.org/officeDocument/2006/relationships/hyperlink" Target="https://www.daloopa.com/src/800255" TargetMode="External"/><Relationship Id="rId9134" Type="http://schemas.openxmlformats.org/officeDocument/2006/relationships/hyperlink" Target="https://www.daloopa.com/src/38161717" TargetMode="External"/><Relationship Id="rId12462" Type="http://schemas.openxmlformats.org/officeDocument/2006/relationships/hyperlink" Target="https://www.daloopa.com/src/19673544" TargetMode="External"/><Relationship Id="rId13513" Type="http://schemas.openxmlformats.org/officeDocument/2006/relationships/hyperlink" Target="https://www.daloopa.com/document/23465099" TargetMode="External"/><Relationship Id="rId840" Type="http://schemas.openxmlformats.org/officeDocument/2006/relationships/hyperlink" Target="https://www.daloopa.com/src/45569592" TargetMode="External"/><Relationship Id="rId1470" Type="http://schemas.openxmlformats.org/officeDocument/2006/relationships/hyperlink" Target="https://www.daloopa.com/src/762406" TargetMode="External"/><Relationship Id="rId2521" Type="http://schemas.openxmlformats.org/officeDocument/2006/relationships/hyperlink" Target="https://www.daloopa.com/src/765751" TargetMode="External"/><Relationship Id="rId11064" Type="http://schemas.openxmlformats.org/officeDocument/2006/relationships/hyperlink" Target="https://www.daloopa.com/src/748432" TargetMode="External"/><Relationship Id="rId12115" Type="http://schemas.openxmlformats.org/officeDocument/2006/relationships/hyperlink" Target="https://www.daloopa.com/src/19675726" TargetMode="External"/><Relationship Id="rId15685" Type="http://schemas.openxmlformats.org/officeDocument/2006/relationships/hyperlink" Target="https://www.daloopa.com/src/72223101" TargetMode="External"/><Relationship Id="rId16736" Type="http://schemas.openxmlformats.org/officeDocument/2006/relationships/hyperlink" Target="https://www.daloopa.com/src/87513497" TargetMode="External"/><Relationship Id="rId1123" Type="http://schemas.openxmlformats.org/officeDocument/2006/relationships/hyperlink" Target="https://www.daloopa.com/src/18436777" TargetMode="External"/><Relationship Id="rId4693" Type="http://schemas.openxmlformats.org/officeDocument/2006/relationships/hyperlink" Target="https://www.daloopa.com/src/766695" TargetMode="External"/><Relationship Id="rId5744" Type="http://schemas.openxmlformats.org/officeDocument/2006/relationships/hyperlink" Target="https://www.daloopa.com/src/19659294" TargetMode="External"/><Relationship Id="rId14287" Type="http://schemas.openxmlformats.org/officeDocument/2006/relationships/hyperlink" Target="https://www.daloopa.com/src/19608036" TargetMode="External"/><Relationship Id="rId15338" Type="http://schemas.openxmlformats.org/officeDocument/2006/relationships/hyperlink" Target="https://www.daloopa.com/src/38432907" TargetMode="External"/><Relationship Id="rId19959" Type="http://schemas.openxmlformats.org/officeDocument/2006/relationships/hyperlink" Target="https://www.daloopa.com/src/155405802" TargetMode="External"/><Relationship Id="rId3295" Type="http://schemas.openxmlformats.org/officeDocument/2006/relationships/hyperlink" Target="https://www.daloopa.com/src/765588" TargetMode="External"/><Relationship Id="rId4346" Type="http://schemas.openxmlformats.org/officeDocument/2006/relationships/hyperlink" Target="https://www.daloopa.com/src/20995312" TargetMode="External"/><Relationship Id="rId8967" Type="http://schemas.openxmlformats.org/officeDocument/2006/relationships/hyperlink" Target="https://www.daloopa.com/document/23463551" TargetMode="External"/><Relationship Id="rId7569" Type="http://schemas.openxmlformats.org/officeDocument/2006/relationships/hyperlink" Target="https://www.daloopa.com/src/753046" TargetMode="External"/><Relationship Id="rId10897" Type="http://schemas.openxmlformats.org/officeDocument/2006/relationships/hyperlink" Target="https://www.daloopa.com/src/46664815" TargetMode="External"/><Relationship Id="rId11948" Type="http://schemas.openxmlformats.org/officeDocument/2006/relationships/hyperlink" Target="https://www.daloopa.com/src/19673711" TargetMode="External"/><Relationship Id="rId13370" Type="http://schemas.openxmlformats.org/officeDocument/2006/relationships/hyperlink" Target="https://www.daloopa.com/src/46758878" TargetMode="External"/><Relationship Id="rId13023" Type="http://schemas.openxmlformats.org/officeDocument/2006/relationships/hyperlink" Target="https://www.daloopa.com/src/38442220" TargetMode="External"/><Relationship Id="rId14421" Type="http://schemas.openxmlformats.org/officeDocument/2006/relationships/hyperlink" Target="https://www.daloopa.com/src/63184394" TargetMode="External"/><Relationship Id="rId17991" Type="http://schemas.openxmlformats.org/officeDocument/2006/relationships/hyperlink" Target="https://www.daloopa.com/src/114276866" TargetMode="External"/><Relationship Id="rId350" Type="http://schemas.openxmlformats.org/officeDocument/2006/relationships/hyperlink" Target="https://www.daloopa.com/src/803161" TargetMode="External"/><Relationship Id="rId2031" Type="http://schemas.openxmlformats.org/officeDocument/2006/relationships/hyperlink" Target="https://www.daloopa.com/src/794957" TargetMode="External"/><Relationship Id="rId16593" Type="http://schemas.openxmlformats.org/officeDocument/2006/relationships/hyperlink" Target="https://www.daloopa.com/src/87385963" TargetMode="External"/><Relationship Id="rId17644" Type="http://schemas.openxmlformats.org/officeDocument/2006/relationships/hyperlink" Target="https://www.daloopa.com/src/107874998" TargetMode="External"/><Relationship Id="rId5254" Type="http://schemas.openxmlformats.org/officeDocument/2006/relationships/hyperlink" Target="https://www.daloopa.com/src/815444" TargetMode="External"/><Relationship Id="rId6652" Type="http://schemas.openxmlformats.org/officeDocument/2006/relationships/hyperlink" Target="https://www.daloopa.com/src/38156729" TargetMode="External"/><Relationship Id="rId7703" Type="http://schemas.openxmlformats.org/officeDocument/2006/relationships/hyperlink" Target="https://www.daloopa.com/src/32451150" TargetMode="External"/><Relationship Id="rId15195" Type="http://schemas.openxmlformats.org/officeDocument/2006/relationships/hyperlink" Target="https://www.daloopa.com/src/38430757" TargetMode="External"/><Relationship Id="rId16246" Type="http://schemas.openxmlformats.org/officeDocument/2006/relationships/hyperlink" Target="https://www.daloopa.com/src/82450731" TargetMode="External"/><Relationship Id="rId6305" Type="http://schemas.openxmlformats.org/officeDocument/2006/relationships/hyperlink" Target="https://www.daloopa.com/src/801044" TargetMode="External"/><Relationship Id="rId9875" Type="http://schemas.openxmlformats.org/officeDocument/2006/relationships/hyperlink" Target="https://marketplace.daloopa.com/text-fundamental?id=53638068&amp;value=-2666&amp;id=58837865&amp;value=-3334&amp;id=67052038&amp;value=-6000&amp;" TargetMode="External"/><Relationship Id="rId12856" Type="http://schemas.openxmlformats.org/officeDocument/2006/relationships/hyperlink" Target="https://www.daloopa.com/src/38440409" TargetMode="External"/><Relationship Id="rId13907" Type="http://schemas.openxmlformats.org/officeDocument/2006/relationships/hyperlink" Target="https://www.daloopa.com/src/67093545" TargetMode="External"/><Relationship Id="rId19469" Type="http://schemas.openxmlformats.org/officeDocument/2006/relationships/hyperlink" Target="https://www.daloopa.com/src/145277760" TargetMode="External"/><Relationship Id="rId89" Type="http://schemas.openxmlformats.org/officeDocument/2006/relationships/hyperlink" Target="https://www.daloopa.com/src/802938" TargetMode="External"/><Relationship Id="rId1864" Type="http://schemas.openxmlformats.org/officeDocument/2006/relationships/hyperlink" Target="https://www.daloopa.com/src/795233" TargetMode="External"/><Relationship Id="rId2915" Type="http://schemas.openxmlformats.org/officeDocument/2006/relationships/hyperlink" Target="https://www.daloopa.com/document/204883" TargetMode="External"/><Relationship Id="rId8477" Type="http://schemas.openxmlformats.org/officeDocument/2006/relationships/hyperlink" Target="https://www.daloopa.com/src/800384" TargetMode="External"/><Relationship Id="rId9528" Type="http://schemas.openxmlformats.org/officeDocument/2006/relationships/hyperlink" Target="https://www.daloopa.com/src/754196" TargetMode="External"/><Relationship Id="rId11458" Type="http://schemas.openxmlformats.org/officeDocument/2006/relationships/hyperlink" Target="https://www.daloopa.com/src/815194" TargetMode="External"/><Relationship Id="rId12509" Type="http://schemas.openxmlformats.org/officeDocument/2006/relationships/hyperlink" Target="https://www.daloopa.com/src/46750807" TargetMode="External"/><Relationship Id="rId1517" Type="http://schemas.openxmlformats.org/officeDocument/2006/relationships/hyperlink" Target="https://www.daloopa.com/src/761332" TargetMode="External"/><Relationship Id="rId7079" Type="http://schemas.openxmlformats.org/officeDocument/2006/relationships/hyperlink" Target="https://www.daloopa.com/src/1096692" TargetMode="External"/><Relationship Id="rId19950" Type="http://schemas.openxmlformats.org/officeDocument/2006/relationships/hyperlink" Target="https://www.daloopa.com/src/155405798" TargetMode="External"/><Relationship Id="rId3689" Type="http://schemas.openxmlformats.org/officeDocument/2006/relationships/hyperlink" Target="https://www.daloopa.com/src/765907" TargetMode="External"/><Relationship Id="rId7560" Type="http://schemas.openxmlformats.org/officeDocument/2006/relationships/hyperlink" Target="https://www.daloopa.com/src/20995112" TargetMode="External"/><Relationship Id="rId8611" Type="http://schemas.openxmlformats.org/officeDocument/2006/relationships/hyperlink" Target="https://www.daloopa.com/src/768131" TargetMode="External"/><Relationship Id="rId17154" Type="http://schemas.openxmlformats.org/officeDocument/2006/relationships/hyperlink" Target="https://www.daloopa.com/src/102531200" TargetMode="External"/><Relationship Id="rId18552" Type="http://schemas.openxmlformats.org/officeDocument/2006/relationships/hyperlink" Target="https://www.daloopa.com/src/114162646" TargetMode="External"/><Relationship Id="rId19603" Type="http://schemas.openxmlformats.org/officeDocument/2006/relationships/hyperlink" Target="https://www.daloopa.com/src/145291665" TargetMode="External"/><Relationship Id="rId6162" Type="http://schemas.openxmlformats.org/officeDocument/2006/relationships/hyperlink" Target="https://www.daloopa.com/src/800776" TargetMode="External"/><Relationship Id="rId7213" Type="http://schemas.openxmlformats.org/officeDocument/2006/relationships/hyperlink" Target="https://www.daloopa.com/src/38428545" TargetMode="External"/><Relationship Id="rId10541" Type="http://schemas.openxmlformats.org/officeDocument/2006/relationships/hyperlink" Target="https://www.daloopa.com/src/38432817" TargetMode="External"/><Relationship Id="rId18205" Type="http://schemas.openxmlformats.org/officeDocument/2006/relationships/hyperlink" Target="https://www.daloopa.com/src/87393634" TargetMode="External"/><Relationship Id="rId9385" Type="http://schemas.openxmlformats.org/officeDocument/2006/relationships/hyperlink" Target="https://www.daloopa.com/src/751670" TargetMode="External"/><Relationship Id="rId13764" Type="http://schemas.openxmlformats.org/officeDocument/2006/relationships/hyperlink" Target="https://www.daloopa.com/src/65313744" TargetMode="External"/><Relationship Id="rId14815" Type="http://schemas.openxmlformats.org/officeDocument/2006/relationships/hyperlink" Target="https://www.daloopa.com/src/38429196" TargetMode="External"/><Relationship Id="rId2772" Type="http://schemas.openxmlformats.org/officeDocument/2006/relationships/hyperlink" Target="https://www.daloopa.com/src/767121" TargetMode="External"/><Relationship Id="rId3823" Type="http://schemas.openxmlformats.org/officeDocument/2006/relationships/hyperlink" Target="https://www.daloopa.com/src/766073" TargetMode="External"/><Relationship Id="rId9038" Type="http://schemas.openxmlformats.org/officeDocument/2006/relationships/hyperlink" Target="https://www.daloopa.com/src/750209" TargetMode="External"/><Relationship Id="rId12366" Type="http://schemas.openxmlformats.org/officeDocument/2006/relationships/hyperlink" Target="https://www.daloopa.com/src/19673377" TargetMode="External"/><Relationship Id="rId13417" Type="http://schemas.openxmlformats.org/officeDocument/2006/relationships/hyperlink" Target="https://www.daloopa.com/src/65311911" TargetMode="External"/><Relationship Id="rId16987" Type="http://schemas.openxmlformats.org/officeDocument/2006/relationships/hyperlink" Target="https://www.daloopa.com/src/95063122" TargetMode="External"/><Relationship Id="rId744" Type="http://schemas.openxmlformats.org/officeDocument/2006/relationships/hyperlink" Target="https://www.daloopa.com/src/763966" TargetMode="External"/><Relationship Id="rId1374" Type="http://schemas.openxmlformats.org/officeDocument/2006/relationships/hyperlink" Target="https://www.daloopa.com/src/38169635" TargetMode="External"/><Relationship Id="rId2425" Type="http://schemas.openxmlformats.org/officeDocument/2006/relationships/hyperlink" Target="https://www.daloopa.com/src/767822" TargetMode="External"/><Relationship Id="rId5995" Type="http://schemas.openxmlformats.org/officeDocument/2006/relationships/hyperlink" Target="https://www.daloopa.com/src/801001" TargetMode="External"/><Relationship Id="rId12019" Type="http://schemas.openxmlformats.org/officeDocument/2006/relationships/hyperlink" Target="https://www.daloopa.com/src/19678917" TargetMode="External"/><Relationship Id="rId15589" Type="http://schemas.openxmlformats.org/officeDocument/2006/relationships/hyperlink" Target="https://www.daloopa.com/src/72220331" TargetMode="External"/><Relationship Id="rId19460" Type="http://schemas.openxmlformats.org/officeDocument/2006/relationships/hyperlink" Target="https://www.daloopa.com/src/145264348" TargetMode="External"/><Relationship Id="rId80" Type="http://schemas.openxmlformats.org/officeDocument/2006/relationships/hyperlink" Target="https://www.daloopa.com/document/23463551" TargetMode="External"/><Relationship Id="rId1027" Type="http://schemas.openxmlformats.org/officeDocument/2006/relationships/hyperlink" Target="https://www.daloopa.com/src/18435950" TargetMode="External"/><Relationship Id="rId4597" Type="http://schemas.openxmlformats.org/officeDocument/2006/relationships/hyperlink" Target="https://www.daloopa.com/src/32451318" TargetMode="External"/><Relationship Id="rId5648" Type="http://schemas.openxmlformats.org/officeDocument/2006/relationships/hyperlink" Target="https://www.daloopa.com/document/23465099" TargetMode="External"/><Relationship Id="rId18062" Type="http://schemas.openxmlformats.org/officeDocument/2006/relationships/hyperlink" Target="https://www.daloopa.com/src/114286811" TargetMode="External"/><Relationship Id="rId19113" Type="http://schemas.openxmlformats.org/officeDocument/2006/relationships/hyperlink" Target="https://www.daloopa.com/src/136727104" TargetMode="External"/><Relationship Id="rId3199" Type="http://schemas.openxmlformats.org/officeDocument/2006/relationships/hyperlink" Target="https://www.daloopa.com/src/4744593" TargetMode="External"/><Relationship Id="rId7070" Type="http://schemas.openxmlformats.org/officeDocument/2006/relationships/hyperlink" Target="https://www.daloopa.com/src/1096605" TargetMode="External"/><Relationship Id="rId8121" Type="http://schemas.openxmlformats.org/officeDocument/2006/relationships/hyperlink" Target="https://www.daloopa.com/src/800212" TargetMode="External"/><Relationship Id="rId10051" Type="http://schemas.openxmlformats.org/officeDocument/2006/relationships/hyperlink" Target="https://www.daloopa.com/src/38167120" TargetMode="External"/><Relationship Id="rId11102" Type="http://schemas.openxmlformats.org/officeDocument/2006/relationships/hyperlink" Target="https://www.daloopa.com/src/38167690" TargetMode="External"/><Relationship Id="rId12500" Type="http://schemas.openxmlformats.org/officeDocument/2006/relationships/hyperlink" Target="https://marketplace.daloopa.com/text-fundamental?id=19689868&amp;value=65&amp;id=19689809&amp;value=237&amp;id=19689664&amp;value=208&amp;id=19689595&amp;value=211&amp;id=19689561&amp;value=322&amp;id=19689117&amp;value=276&amp;id=19688167&amp;value=626&amp;id=46750807&amp;value=763&amp;id=67089464&amp;value=1074&amp;" TargetMode="External"/><Relationship Id="rId14672" Type="http://schemas.openxmlformats.org/officeDocument/2006/relationships/hyperlink" Target="https://www.daloopa.com/src/38422022" TargetMode="External"/><Relationship Id="rId15723" Type="http://schemas.openxmlformats.org/officeDocument/2006/relationships/hyperlink" Target="https://www.daloopa.com/src/78902776" TargetMode="External"/><Relationship Id="rId2282" Type="http://schemas.openxmlformats.org/officeDocument/2006/relationships/hyperlink" Target="https://www.daloopa.com/src/767159" TargetMode="External"/><Relationship Id="rId3680" Type="http://schemas.openxmlformats.org/officeDocument/2006/relationships/hyperlink" Target="https://www.daloopa.com/src/66602824" TargetMode="External"/><Relationship Id="rId4731" Type="http://schemas.openxmlformats.org/officeDocument/2006/relationships/hyperlink" Target="https://www.daloopa.com/src/765965" TargetMode="External"/><Relationship Id="rId13274" Type="http://schemas.openxmlformats.org/officeDocument/2006/relationships/hyperlink" Target="https://www.daloopa.com/src/45569873" TargetMode="External"/><Relationship Id="rId14325" Type="http://schemas.openxmlformats.org/officeDocument/2006/relationships/hyperlink" Target="https://www.daloopa.com/src/19604885" TargetMode="External"/><Relationship Id="rId17895" Type="http://schemas.openxmlformats.org/officeDocument/2006/relationships/hyperlink" Target="https://www.daloopa.com/src/114270194" TargetMode="External"/><Relationship Id="rId18946" Type="http://schemas.openxmlformats.org/officeDocument/2006/relationships/hyperlink" Target="https://www.daloopa.com/src/125349235" TargetMode="External"/><Relationship Id="rId254" Type="http://schemas.openxmlformats.org/officeDocument/2006/relationships/hyperlink" Target="https://www.daloopa.com/src/803143" TargetMode="External"/><Relationship Id="rId3333" Type="http://schemas.openxmlformats.org/officeDocument/2006/relationships/hyperlink" Target="https://www.daloopa.com/document/23463551" TargetMode="External"/><Relationship Id="rId7954" Type="http://schemas.openxmlformats.org/officeDocument/2006/relationships/hyperlink" Target="https://www.daloopa.com/src/10333602" TargetMode="External"/><Relationship Id="rId10935" Type="http://schemas.openxmlformats.org/officeDocument/2006/relationships/hyperlink" Target="https://www.daloopa.com/src/38383923" TargetMode="External"/><Relationship Id="rId16497" Type="http://schemas.openxmlformats.org/officeDocument/2006/relationships/hyperlink" Target="https://www.daloopa.com/src/87511698" TargetMode="External"/><Relationship Id="rId17548" Type="http://schemas.openxmlformats.org/officeDocument/2006/relationships/hyperlink" Target="https://www.daloopa.com/src/107859738" TargetMode="External"/><Relationship Id="rId6556" Type="http://schemas.openxmlformats.org/officeDocument/2006/relationships/hyperlink" Target="https://www.daloopa.com/src/801200" TargetMode="External"/><Relationship Id="rId7607" Type="http://schemas.openxmlformats.org/officeDocument/2006/relationships/hyperlink" Target="https://www.daloopa.com/src/749007" TargetMode="External"/><Relationship Id="rId15099" Type="http://schemas.openxmlformats.org/officeDocument/2006/relationships/hyperlink" Target="https://www.daloopa.com/src/38424716" TargetMode="External"/><Relationship Id="rId5158" Type="http://schemas.openxmlformats.org/officeDocument/2006/relationships/hyperlink" Target="https://www.daloopa.com/src/815634" TargetMode="External"/><Relationship Id="rId6209" Type="http://schemas.openxmlformats.org/officeDocument/2006/relationships/hyperlink" Target="https://www.daloopa.com/src/800892" TargetMode="External"/><Relationship Id="rId9779" Type="http://schemas.openxmlformats.org/officeDocument/2006/relationships/hyperlink" Target="https://www.daloopa.com/src/751722" TargetMode="External"/><Relationship Id="rId12010" Type="http://schemas.openxmlformats.org/officeDocument/2006/relationships/hyperlink" Target="https://www.daloopa.com/src/67089423" TargetMode="External"/><Relationship Id="rId15580" Type="http://schemas.openxmlformats.org/officeDocument/2006/relationships/hyperlink" Target="https://www.daloopa.com/src/72228680" TargetMode="External"/><Relationship Id="rId1768" Type="http://schemas.openxmlformats.org/officeDocument/2006/relationships/hyperlink" Target="https://www.daloopa.com/src/795280" TargetMode="External"/><Relationship Id="rId2819" Type="http://schemas.openxmlformats.org/officeDocument/2006/relationships/hyperlink" Target="https://www.daloopa.com/src/765317" TargetMode="External"/><Relationship Id="rId14182" Type="http://schemas.openxmlformats.org/officeDocument/2006/relationships/hyperlink" Target="https://www.daloopa.com/src/19608515" TargetMode="External"/><Relationship Id="rId15233" Type="http://schemas.openxmlformats.org/officeDocument/2006/relationships/hyperlink" Target="https://www.daloopa.com/document/23465099" TargetMode="External"/><Relationship Id="rId16631" Type="http://schemas.openxmlformats.org/officeDocument/2006/relationships/hyperlink" Target="https://www.daloopa.com/src/87388238" TargetMode="External"/><Relationship Id="rId3190" Type="http://schemas.openxmlformats.org/officeDocument/2006/relationships/hyperlink" Target="https://www.daloopa.com/src/763176" TargetMode="External"/><Relationship Id="rId4241" Type="http://schemas.openxmlformats.org/officeDocument/2006/relationships/hyperlink" Target="https://www.daloopa.com/src/767925" TargetMode="External"/><Relationship Id="rId19854" Type="http://schemas.openxmlformats.org/officeDocument/2006/relationships/hyperlink" Target="https://www.daloopa.com/src/155506707" TargetMode="External"/><Relationship Id="rId7464" Type="http://schemas.openxmlformats.org/officeDocument/2006/relationships/hyperlink" Target="https://www.daloopa.com/src/753744" TargetMode="External"/><Relationship Id="rId8862" Type="http://schemas.openxmlformats.org/officeDocument/2006/relationships/hyperlink" Target="https://www.daloopa.com/src/752555" TargetMode="External"/><Relationship Id="rId9913" Type="http://schemas.openxmlformats.org/officeDocument/2006/relationships/hyperlink" Target="https://www.daloopa.com/src/38165561" TargetMode="External"/><Relationship Id="rId10792" Type="http://schemas.openxmlformats.org/officeDocument/2006/relationships/hyperlink" Target="https://www.daloopa.com/src/752793" TargetMode="External"/><Relationship Id="rId11843" Type="http://schemas.openxmlformats.org/officeDocument/2006/relationships/hyperlink" Target="https://www.daloopa.com/src/38463668" TargetMode="External"/><Relationship Id="rId18456" Type="http://schemas.openxmlformats.org/officeDocument/2006/relationships/hyperlink" Target="https://www.daloopa.com/src/114297774" TargetMode="External"/><Relationship Id="rId19507" Type="http://schemas.openxmlformats.org/officeDocument/2006/relationships/hyperlink" Target="https://www.daloopa.com/src/145409543" TargetMode="External"/><Relationship Id="rId1902" Type="http://schemas.openxmlformats.org/officeDocument/2006/relationships/hyperlink" Target="https://www.daloopa.com/src/38171353" TargetMode="External"/><Relationship Id="rId6066" Type="http://schemas.openxmlformats.org/officeDocument/2006/relationships/hyperlink" Target="https://www.daloopa.com/src/7982465" TargetMode="External"/><Relationship Id="rId7117" Type="http://schemas.openxmlformats.org/officeDocument/2006/relationships/hyperlink" Target="https://www.daloopa.com/src/1096524" TargetMode="External"/><Relationship Id="rId8515" Type="http://schemas.openxmlformats.org/officeDocument/2006/relationships/hyperlink" Target="https://marketplace.daloopa.com/text-fundamental?id=800556&amp;value=28377&amp;id=800557&amp;value=29623&amp;id=800562&amp;value=31861&amp;id=800567&amp;value=40159&amp;id=800572&amp;value=36364&amp;id=800573&amp;value=37898&amp;id=800578&amp;value=40419&amp;id=800583&amp;value=54505&amp;id=800588&amp;value=50075&amp;id=800593&amp;value=52440&amp;id=800598&amp;value=56230&amp;id=800599&amp;value=65444&amp;id=800604&amp;value=61128&amp;id=800609&amp;value=65076&amp;id=800610&amp;value=70897&amp;id=802803&amp;value=83402&amp;id=802802&amp;value=80969&amp;id=802801&amp;value=87781&amp;id=802800&amp;value=115267&amp;id=802799&amp;value=131310&amp;id=802798&amp;value=126362&amp;id=802797&amp;value=134100&amp;id=802796&amp;value=143695&amp;id=802795&amp;value=162648&amp;id=802794&amp;value=178102&amp;id=802792&amp;value=191351&amp;id=1340480&amp;value=199099&amp;id=2623713&amp;value=225248&amp;id=4744608&amp;value=221238&amp;id=7982449&amp;value=258314&amp;id=10333939&amp;value=282179&amp;id=14718890&amp;value=321195&amp;id=20995177&amp;value=323077&amp;id=32451182&amp;value=360319&amp;id=38384101&amp;value=382406&amp;id=46661300&amp;value=420549&amp;id=53639299&amp;value=410767&amp;id=58837968&amp;value=419728&amp;id=63130580&amp;value=428362&amp;id=67047464&amp;value=462675&amp;" TargetMode="External"/><Relationship Id="rId10445" Type="http://schemas.openxmlformats.org/officeDocument/2006/relationships/hyperlink" Target="https://www.daloopa.com/src/38432113" TargetMode="External"/><Relationship Id="rId17058" Type="http://schemas.openxmlformats.org/officeDocument/2006/relationships/hyperlink" Target="https://www.daloopa.com/src/95203596" TargetMode="External"/><Relationship Id="rId18109" Type="http://schemas.openxmlformats.org/officeDocument/2006/relationships/hyperlink" Target="https://www.daloopa.com/src/114281984" TargetMode="External"/><Relationship Id="rId13668" Type="http://schemas.openxmlformats.org/officeDocument/2006/relationships/hyperlink" Target="https://www.daloopa.com/src/65313351" TargetMode="External"/><Relationship Id="rId14719" Type="http://schemas.openxmlformats.org/officeDocument/2006/relationships/hyperlink" Target="https://www.daloopa.com/src/38422574" TargetMode="External"/><Relationship Id="rId995" Type="http://schemas.openxmlformats.org/officeDocument/2006/relationships/hyperlink" Target="https://www.daloopa.com/src/63184242" TargetMode="External"/><Relationship Id="rId2676" Type="http://schemas.openxmlformats.org/officeDocument/2006/relationships/hyperlink" Target="https://www.daloopa.com/src/762544" TargetMode="External"/><Relationship Id="rId3727" Type="http://schemas.openxmlformats.org/officeDocument/2006/relationships/hyperlink" Target="https://www.daloopa.com/src/766470" TargetMode="External"/><Relationship Id="rId9289" Type="http://schemas.openxmlformats.org/officeDocument/2006/relationships/hyperlink" Target="https://www.daloopa.com/src/38161723" TargetMode="External"/><Relationship Id="rId15090" Type="http://schemas.openxmlformats.org/officeDocument/2006/relationships/hyperlink" Target="https://www.daloopa.com/src/38422777" TargetMode="External"/><Relationship Id="rId16141" Type="http://schemas.openxmlformats.org/officeDocument/2006/relationships/hyperlink" Target="https://www.daloopa.com/src/82323374" TargetMode="External"/><Relationship Id="rId648" Type="http://schemas.openxmlformats.org/officeDocument/2006/relationships/hyperlink" Target="https://www.daloopa.com/src/63130927" TargetMode="External"/><Relationship Id="rId1278" Type="http://schemas.openxmlformats.org/officeDocument/2006/relationships/hyperlink" Target="https://www.daloopa.com/document/23463551" TargetMode="External"/><Relationship Id="rId2329" Type="http://schemas.openxmlformats.org/officeDocument/2006/relationships/hyperlink" Target="https://www.daloopa.com/src/768191" TargetMode="External"/><Relationship Id="rId5899" Type="http://schemas.openxmlformats.org/officeDocument/2006/relationships/hyperlink" Target="https://www.daloopa.com/src/800848" TargetMode="External"/><Relationship Id="rId6200" Type="http://schemas.openxmlformats.org/officeDocument/2006/relationships/hyperlink" Target="https://www.daloopa.com/src/801061" TargetMode="External"/><Relationship Id="rId9770" Type="http://schemas.openxmlformats.org/officeDocument/2006/relationships/hyperlink" Target="https://www.daloopa.com/src/67052041" TargetMode="External"/><Relationship Id="rId19364" Type="http://schemas.openxmlformats.org/officeDocument/2006/relationships/hyperlink" Target="https://www.daloopa.com/src/145264405" TargetMode="External"/><Relationship Id="rId8372" Type="http://schemas.openxmlformats.org/officeDocument/2006/relationships/hyperlink" Target="https://www.daloopa.com/src/800391" TargetMode="External"/><Relationship Id="rId9423" Type="http://schemas.openxmlformats.org/officeDocument/2006/relationships/hyperlink" Target="https://www.daloopa.com/document/23463551" TargetMode="External"/><Relationship Id="rId12751" Type="http://schemas.openxmlformats.org/officeDocument/2006/relationships/hyperlink" Target="https://www.daloopa.com/src/46751639" TargetMode="External"/><Relationship Id="rId13802" Type="http://schemas.openxmlformats.org/officeDocument/2006/relationships/hyperlink" Target="https://www.daloopa.com/src/65315305" TargetMode="External"/><Relationship Id="rId19017" Type="http://schemas.openxmlformats.org/officeDocument/2006/relationships/hyperlink" Target="https://www.daloopa.com/src/136743198" TargetMode="External"/><Relationship Id="rId2810" Type="http://schemas.openxmlformats.org/officeDocument/2006/relationships/hyperlink" Target="https://www.daloopa.com/src/767592" TargetMode="External"/><Relationship Id="rId8025" Type="http://schemas.openxmlformats.org/officeDocument/2006/relationships/hyperlink" Target="https://www.daloopa.com/src/754238" TargetMode="External"/><Relationship Id="rId11353" Type="http://schemas.openxmlformats.org/officeDocument/2006/relationships/hyperlink" Target="https://www.daloopa.com/src/814896" TargetMode="External"/><Relationship Id="rId12404" Type="http://schemas.openxmlformats.org/officeDocument/2006/relationships/hyperlink" Target="https://www.daloopa.com/src/19677730" TargetMode="External"/><Relationship Id="rId15974" Type="http://schemas.openxmlformats.org/officeDocument/2006/relationships/hyperlink" Target="https://www.daloopa.com/src/78962928" TargetMode="External"/><Relationship Id="rId1412" Type="http://schemas.openxmlformats.org/officeDocument/2006/relationships/hyperlink" Target="https://www.daloopa.com/src/7982076" TargetMode="External"/><Relationship Id="rId4982" Type="http://schemas.openxmlformats.org/officeDocument/2006/relationships/hyperlink" Target="https://www.daloopa.com/src/38385318" TargetMode="External"/><Relationship Id="rId11006" Type="http://schemas.openxmlformats.org/officeDocument/2006/relationships/hyperlink" Target="https://www.daloopa.com/src/14719083" TargetMode="External"/><Relationship Id="rId14576" Type="http://schemas.openxmlformats.org/officeDocument/2006/relationships/hyperlink" Target="https://www.daloopa.com/src/38402802" TargetMode="External"/><Relationship Id="rId15627" Type="http://schemas.openxmlformats.org/officeDocument/2006/relationships/hyperlink" Target="https://www.daloopa.com/src/72287356" TargetMode="External"/><Relationship Id="rId3584" Type="http://schemas.openxmlformats.org/officeDocument/2006/relationships/hyperlink" Target="https://www.daloopa.com/document/204883" TargetMode="External"/><Relationship Id="rId4635" Type="http://schemas.openxmlformats.org/officeDocument/2006/relationships/hyperlink" Target="https://www.daloopa.com/src/58838190" TargetMode="External"/><Relationship Id="rId13178" Type="http://schemas.openxmlformats.org/officeDocument/2006/relationships/hyperlink" Target="https://www.daloopa.com/src/38436819" TargetMode="External"/><Relationship Id="rId14229" Type="http://schemas.openxmlformats.org/officeDocument/2006/relationships/hyperlink" Target="https://www.daloopa.com/src/19608802" TargetMode="External"/><Relationship Id="rId17799" Type="http://schemas.openxmlformats.org/officeDocument/2006/relationships/hyperlink" Target="https://www.daloopa.com/src/114146096" TargetMode="External"/><Relationship Id="rId18100" Type="http://schemas.openxmlformats.org/officeDocument/2006/relationships/hyperlink" Target="https://www.daloopa.com/src/114299911" TargetMode="External"/><Relationship Id="rId158" Type="http://schemas.openxmlformats.org/officeDocument/2006/relationships/hyperlink" Target="https://www.daloopa.com/src/32451469" TargetMode="External"/><Relationship Id="rId2186" Type="http://schemas.openxmlformats.org/officeDocument/2006/relationships/hyperlink" Target="https://www.daloopa.com/src/66097023" TargetMode="External"/><Relationship Id="rId3237" Type="http://schemas.openxmlformats.org/officeDocument/2006/relationships/hyperlink" Target="https://www.daloopa.com/src/762498" TargetMode="External"/><Relationship Id="rId7858" Type="http://schemas.openxmlformats.org/officeDocument/2006/relationships/hyperlink" Target="https://www.daloopa.com/src/63130554" TargetMode="External"/><Relationship Id="rId8909" Type="http://schemas.openxmlformats.org/officeDocument/2006/relationships/hyperlink" Target="https://www.daloopa.com/src/753517" TargetMode="External"/><Relationship Id="rId20047" Type="http://schemas.openxmlformats.org/officeDocument/2006/relationships/hyperlink" Target="https://www.daloopa.com/src/155397165" TargetMode="External"/><Relationship Id="rId9280" Type="http://schemas.openxmlformats.org/officeDocument/2006/relationships/hyperlink" Target="https://www.daloopa.com/src/53637996" TargetMode="External"/><Relationship Id="rId10839" Type="http://schemas.openxmlformats.org/officeDocument/2006/relationships/hyperlink" Target="https://www.daloopa.com/src/4744496" TargetMode="External"/><Relationship Id="rId12261" Type="http://schemas.openxmlformats.org/officeDocument/2006/relationships/hyperlink" Target="https://www.daloopa.com/src/19676371" TargetMode="External"/><Relationship Id="rId13312" Type="http://schemas.openxmlformats.org/officeDocument/2006/relationships/hyperlink" Target="https://www.daloopa.com/src/67089744" TargetMode="External"/><Relationship Id="rId14710" Type="http://schemas.openxmlformats.org/officeDocument/2006/relationships/hyperlink" Target="https://www.daloopa.com/src/38422035" TargetMode="External"/><Relationship Id="rId2320" Type="http://schemas.openxmlformats.org/officeDocument/2006/relationships/hyperlink" Target="https://www.daloopa.com/src/20177002" TargetMode="External"/><Relationship Id="rId16882" Type="http://schemas.openxmlformats.org/officeDocument/2006/relationships/hyperlink" Target="https://www.daloopa.com/src/95084269" TargetMode="External"/><Relationship Id="rId17933" Type="http://schemas.openxmlformats.org/officeDocument/2006/relationships/hyperlink" Target="https://www.daloopa.com/src/114149136" TargetMode="External"/><Relationship Id="rId4492" Type="http://schemas.openxmlformats.org/officeDocument/2006/relationships/hyperlink" Target="https://www.daloopa.com/src/53638477" TargetMode="External"/><Relationship Id="rId5543" Type="http://schemas.openxmlformats.org/officeDocument/2006/relationships/hyperlink" Target="https://www.daloopa.com/src/2750759" TargetMode="External"/><Relationship Id="rId5890" Type="http://schemas.openxmlformats.org/officeDocument/2006/relationships/hyperlink" Target="https://www.daloopa.com/src/801018" TargetMode="External"/><Relationship Id="rId6941" Type="http://schemas.openxmlformats.org/officeDocument/2006/relationships/hyperlink" Target="https://www.daloopa.com/src/801349" TargetMode="External"/><Relationship Id="rId14086" Type="http://schemas.openxmlformats.org/officeDocument/2006/relationships/hyperlink" Target="https://www.daloopa.com/src/19608399" TargetMode="External"/><Relationship Id="rId15484" Type="http://schemas.openxmlformats.org/officeDocument/2006/relationships/hyperlink" Target="https://www.daloopa.com/src/72223057" TargetMode="External"/><Relationship Id="rId16535" Type="http://schemas.openxmlformats.org/officeDocument/2006/relationships/hyperlink" Target="https://www.daloopa.com/src/87385096" TargetMode="External"/><Relationship Id="rId3094" Type="http://schemas.openxmlformats.org/officeDocument/2006/relationships/hyperlink" Target="https://www.daloopa.com/document/204946" TargetMode="External"/><Relationship Id="rId4145" Type="http://schemas.openxmlformats.org/officeDocument/2006/relationships/hyperlink" Target="https://www.daloopa.com/src/768369" TargetMode="External"/><Relationship Id="rId15137" Type="http://schemas.openxmlformats.org/officeDocument/2006/relationships/hyperlink" Target="https://www.daloopa.com/src/38424600" TargetMode="External"/><Relationship Id="rId19758" Type="http://schemas.openxmlformats.org/officeDocument/2006/relationships/hyperlink" Target="https://www.daloopa.com/src/155380658" TargetMode="External"/><Relationship Id="rId8766" Type="http://schemas.openxmlformats.org/officeDocument/2006/relationships/hyperlink" Target="https://www.daloopa.com/src/750204" TargetMode="External"/><Relationship Id="rId9817" Type="http://schemas.openxmlformats.org/officeDocument/2006/relationships/hyperlink" Target="https://www.daloopa.com/src/753162" TargetMode="External"/><Relationship Id="rId10696" Type="http://schemas.openxmlformats.org/officeDocument/2006/relationships/hyperlink" Target="https://www.daloopa.com/src/38431473" TargetMode="External"/><Relationship Id="rId11747" Type="http://schemas.openxmlformats.org/officeDocument/2006/relationships/hyperlink" Target="https://www.daloopa.com/src/1034035" TargetMode="External"/><Relationship Id="rId1806" Type="http://schemas.openxmlformats.org/officeDocument/2006/relationships/hyperlink" Target="https://www.daloopa.com/src/795342" TargetMode="External"/><Relationship Id="rId7368" Type="http://schemas.openxmlformats.org/officeDocument/2006/relationships/hyperlink" Target="https://www.daloopa.com/src/46750696" TargetMode="External"/><Relationship Id="rId8419" Type="http://schemas.openxmlformats.org/officeDocument/2006/relationships/hyperlink" Target="https://www.daloopa.com/src/800438" TargetMode="External"/><Relationship Id="rId10349" Type="http://schemas.openxmlformats.org/officeDocument/2006/relationships/hyperlink" Target="https://marketplace.daloopa.com/text-fundamental?id=38430221&amp;value=-4068&amp;id=38430194&amp;value=-4267&amp;id=38429996&amp;value=-4589&amp;id=38432509&amp;value=-3444&amp;id=38432536&amp;value=-3854&amp;id=38432555&amp;value=-4288&amp;id=38432617&amp;value=-4628&amp;id=38432465&amp;value=-4893&amp;id=38432327&amp;value=-4684&amp;id=38432287&amp;value=-4607&amp;id=38432251&amp;value=-4424&amp;id=38432668&amp;value=-4589&amp;id=38432142&amp;value=-4897&amp;id=38432115&amp;value=-5395&amp;id=38432083&amp;value=-6040&amp;id=38432699&amp;value=-6737&amp;id=38432068&amp;value=-7417&amp;id=38432034&amp;value=-8207&amp;id=38432013&amp;value=-9027&amp;id=38432723&amp;value=-10058&amp;id=38431909&amp;value=-10924&amp;id=38431880&amp;value=-11372&amp;id=38431861&amp;value=-11239&amp;id=38432777&amp;value=-11323&amp;id=38431821&amp;value=-11316&amp;id=38431799&amp;value=-11011&amp;id=38431759&amp;value=-11868&amp;id=38432802&amp;value=-12689&amp;id=38431753&amp;value=-15395&amp;id=38431719&amp;value=-19368&amp;id=38431705&amp;value=-25791&amp;id=38432820&amp;value=-35044&amp;id=38431597&amp;value=-40803&amp;id=38431002&amp;value=-47176&amp;id=38974312&amp;value=-52119&amp;id=46751286&amp;value=-55396&amp;id=53700647&amp;value=-57951&amp;id=58849002&amp;value=-59061&amp;id=63135988&amp;value=-59351&amp;id=67052926&amp;value=-58321&amp;" TargetMode="External"/><Relationship Id="rId14220" Type="http://schemas.openxmlformats.org/officeDocument/2006/relationships/hyperlink" Target="https://www.daloopa.com/src/19605926" TargetMode="External"/><Relationship Id="rId17790" Type="http://schemas.openxmlformats.org/officeDocument/2006/relationships/hyperlink" Target="https://www.daloopa.com/src/114299884" TargetMode="External"/><Relationship Id="rId3978" Type="http://schemas.openxmlformats.org/officeDocument/2006/relationships/hyperlink" Target="https://www.daloopa.com/src/7982403" TargetMode="External"/><Relationship Id="rId8900" Type="http://schemas.openxmlformats.org/officeDocument/2006/relationships/hyperlink" Target="https://www.daloopa.com/src/46664743" TargetMode="External"/><Relationship Id="rId16392" Type="http://schemas.openxmlformats.org/officeDocument/2006/relationships/hyperlink" Target="https://www.daloopa.com/src/87386524" TargetMode="External"/><Relationship Id="rId17443" Type="http://schemas.openxmlformats.org/officeDocument/2006/relationships/hyperlink" Target="https://www.daloopa.com/src/107868838" TargetMode="External"/><Relationship Id="rId18841" Type="http://schemas.openxmlformats.org/officeDocument/2006/relationships/hyperlink" Target="https://www.daloopa.com/src/125348333" TargetMode="External"/><Relationship Id="rId899" Type="http://schemas.openxmlformats.org/officeDocument/2006/relationships/hyperlink" Target="https://www.daloopa.com/src/63184238" TargetMode="External"/><Relationship Id="rId6451" Type="http://schemas.openxmlformats.org/officeDocument/2006/relationships/hyperlink" Target="https://marketplace.daloopa.com/text-fundamental?id=801198&amp;value=-77&amp;id=801179&amp;value=-38&amp;id=801165&amp;value=9&amp;id=801141&amp;value=-30&amp;id=38157945&amp;value=-136&amp;id=810503&amp;value=5&amp;id=801104&amp;value=22&amp;id=801085&amp;value=-50&amp;id=801066&amp;value=-96&amp;id=38157726&amp;value=-118&amp;id=801047&amp;value=-130&amp;id=801010&amp;value=-56&amp;id=800991&amp;value=-68&amp;id=38157473&amp;value=-256&amp;id=800972&amp;value=81&amp;id=800953&amp;value=-14&amp;id=800934&amp;value=8&amp;id=800915&amp;value=14&amp;id=38156972&amp;value=90&amp;id=800897&amp;value=48&amp;id=800878&amp;value=137&amp;id=800859&amp;value=143&amp;id=800822&amp;value=18&amp;id=38156731&amp;value=346&amp;id=800802&amp;value=239&amp;id=800782&amp;value=-129&amp;id=800761&amp;value=-93&amp;id=800740&amp;value=-199&amp;id=38155768&amp;value=-183&amp;id=800718&amp;value=164&amp;id=800674&amp;value=-27&amp;id=1340316&amp;value=-353&amp;id=2623057&amp;value=418&amp;id=38155603&amp;value=203&amp;id=4744388&amp;value=-406&amp;id=7982472&amp;value=646&amp;id=10333491&amp;value=925&amp;id=14718910&amp;value=1206&amp;id=14718929&amp;value=2371&amp;id=20995905&amp;value=1697&amp;id=32451012&amp;value=1261&amp;id=38383768&amp;value=-163&amp;id=46660915&amp;value=11838&amp;id=46664713&amp;value=14633&amp;id=53637802&amp;value=-8570&amp;id=58837655&amp;value=-5545&amp;id=63129633&amp;value=759&amp;id=67045712&amp;value=-3450&amp;id=67051544&amp;value=-16806&amp;" TargetMode="External"/><Relationship Id="rId7502" Type="http://schemas.openxmlformats.org/officeDocument/2006/relationships/hyperlink" Target="https://www.daloopa.com/src/1340324" TargetMode="External"/><Relationship Id="rId10830" Type="http://schemas.openxmlformats.org/officeDocument/2006/relationships/hyperlink" Target="https://www.daloopa.com/src/14719085" TargetMode="External"/><Relationship Id="rId16045" Type="http://schemas.openxmlformats.org/officeDocument/2006/relationships/hyperlink" Target="https://www.daloopa.com/src/82322150" TargetMode="External"/><Relationship Id="rId5053" Type="http://schemas.openxmlformats.org/officeDocument/2006/relationships/hyperlink" Target="https://www.daloopa.com/src/815334" TargetMode="External"/><Relationship Id="rId6104" Type="http://schemas.openxmlformats.org/officeDocument/2006/relationships/hyperlink" Target="https://www.daloopa.com/src/800908" TargetMode="External"/><Relationship Id="rId9674" Type="http://schemas.openxmlformats.org/officeDocument/2006/relationships/hyperlink" Target="https://www.daloopa.com/src/751416" TargetMode="External"/><Relationship Id="rId8276" Type="http://schemas.openxmlformats.org/officeDocument/2006/relationships/hyperlink" Target="https://www.daloopa.com/src/800316" TargetMode="External"/><Relationship Id="rId9327" Type="http://schemas.openxmlformats.org/officeDocument/2006/relationships/hyperlink" Target="https://www.daloopa.com/src/20995932" TargetMode="External"/><Relationship Id="rId12655" Type="http://schemas.openxmlformats.org/officeDocument/2006/relationships/hyperlink" Target="https://www.daloopa.com/document/23465099" TargetMode="External"/><Relationship Id="rId13706" Type="http://schemas.openxmlformats.org/officeDocument/2006/relationships/hyperlink" Target="https://www.daloopa.com/src/65313761" TargetMode="External"/><Relationship Id="rId19268" Type="http://schemas.openxmlformats.org/officeDocument/2006/relationships/hyperlink" Target="https://www.daloopa.com/src/136843057" TargetMode="External"/><Relationship Id="rId1663" Type="http://schemas.openxmlformats.org/officeDocument/2006/relationships/hyperlink" Target="https://www.daloopa.com/src/794926" TargetMode="External"/><Relationship Id="rId2714" Type="http://schemas.openxmlformats.org/officeDocument/2006/relationships/hyperlink" Target="https://www.daloopa.com/src/767118" TargetMode="External"/><Relationship Id="rId11257" Type="http://schemas.openxmlformats.org/officeDocument/2006/relationships/hyperlink" Target="https://www.daloopa.com/src/53638747" TargetMode="External"/><Relationship Id="rId12308" Type="http://schemas.openxmlformats.org/officeDocument/2006/relationships/hyperlink" Target="https://www.daloopa.com/src/19678194" TargetMode="External"/><Relationship Id="rId15878" Type="http://schemas.openxmlformats.org/officeDocument/2006/relationships/hyperlink" Target="https://www.daloopa.com/src/78899851" TargetMode="External"/><Relationship Id="rId16929" Type="http://schemas.openxmlformats.org/officeDocument/2006/relationships/hyperlink" Target="https://www.daloopa.com/src/95064852" TargetMode="External"/><Relationship Id="rId1316" Type="http://schemas.openxmlformats.org/officeDocument/2006/relationships/hyperlink" Target="https://www.daloopa.com/src/58838012" TargetMode="External"/><Relationship Id="rId4886" Type="http://schemas.openxmlformats.org/officeDocument/2006/relationships/hyperlink" Target="https://www.daloopa.com/src/815330" TargetMode="External"/><Relationship Id="rId5937" Type="http://schemas.openxmlformats.org/officeDocument/2006/relationships/hyperlink" Target="https://www.daloopa.com/src/810493" TargetMode="External"/><Relationship Id="rId18351" Type="http://schemas.openxmlformats.org/officeDocument/2006/relationships/hyperlink" Target="https://www.daloopa.com/src/87515106" TargetMode="External"/><Relationship Id="rId19402" Type="http://schemas.openxmlformats.org/officeDocument/2006/relationships/hyperlink" Target="https://www.daloopa.com/src/145409535" TargetMode="External"/><Relationship Id="rId22" Type="http://schemas.openxmlformats.org/officeDocument/2006/relationships/hyperlink" Target="https://www.daloopa.com/document/8318" TargetMode="External"/><Relationship Id="rId3488" Type="http://schemas.openxmlformats.org/officeDocument/2006/relationships/hyperlink" Target="https://www.daloopa.com/src/768357" TargetMode="External"/><Relationship Id="rId4539" Type="http://schemas.openxmlformats.org/officeDocument/2006/relationships/hyperlink" Target="https://www.daloopa.com/src/766502" TargetMode="External"/><Relationship Id="rId8410" Type="http://schemas.openxmlformats.org/officeDocument/2006/relationships/hyperlink" Target="https://www.daloopa.com/src/72471299" TargetMode="External"/><Relationship Id="rId10340" Type="http://schemas.openxmlformats.org/officeDocument/2006/relationships/hyperlink" Target="https://www.daloopa.com/src/38432818" TargetMode="External"/><Relationship Id="rId18004" Type="http://schemas.openxmlformats.org/officeDocument/2006/relationships/hyperlink" Target="https://www.daloopa.com/src/114168849" TargetMode="External"/><Relationship Id="rId7012" Type="http://schemas.openxmlformats.org/officeDocument/2006/relationships/hyperlink" Target="https://www.daloopa.com/src/1096507" TargetMode="External"/><Relationship Id="rId14961" Type="http://schemas.openxmlformats.org/officeDocument/2006/relationships/hyperlink" Target="https://marketplace.daloopa.com/text-fundamental?id=38428574&amp;value=120&amp;id=38428546&amp;value=155&amp;id=38428523&amp;value=154&amp;id=38428490&amp;value=169&amp;id=38428475&amp;value=206&amp;id=38428458&amp;value=204&amp;id=45569848&amp;value=225&amp;id=38428613&amp;value=804&amp;id=38428435&amp;value=233&amp;id=38427106&amp;value=319&amp;id=38428373&amp;value=309&amp;id=45569849&amp;value=363&amp;id=38428256&amp;value=1224&amp;id=38428889&amp;value=317&amp;id=38423046&amp;value=419&amp;id=38423032&amp;value=434&amp;id=45569850&amp;value=494&amp;id=38424719&amp;value=1664&amp;id=38422976&amp;value=441&amp;id=38422959&amp;value=633&amp;id=38422947&amp;value=595&amp;id=45569851&amp;value=636&amp;id=38424699&amp;value=2305&amp;id=38422941&amp;value=631&amp;id=38422929&amp;value=788&amp;id=38422924&amp;value=719&amp;id=45569852&amp;value=750&amp;id=38424656&amp;value=2888&amp;id=38422913&amp;value=675&amp;id=38422903&amp;value=1077&amp;id=38422853&amp;value=966&amp;id=45569853&amp;value=1007&amp;id=38424603&amp;value=3725&amp;id=38422837&amp;value=961&amp;id=38422809&amp;value=1421&amp;id=38422802&amp;value=1267&amp;id=45569854&amp;value=1412&amp;id=38424588&amp;value=5061&amp;id=38422781&amp;value=1228&amp;id=38422748&amp;value=1887&amp;id=38974873&amp;value=1627&amp;id=46758870&amp;value=1903&amp;id=46751224&amp;value=6645&amp;id=53700628&amp;value=1645&amp;id=58885241&amp;value=2814&amp;id=63184508&amp;value=3036&amp;" TargetMode="External"/><Relationship Id="rId890" Type="http://schemas.openxmlformats.org/officeDocument/2006/relationships/hyperlink" Target="https://www.daloopa.com/src/18435232" TargetMode="External"/><Relationship Id="rId2571" Type="http://schemas.openxmlformats.org/officeDocument/2006/relationships/hyperlink" Target="https://www.daloopa.com/src/766046" TargetMode="External"/><Relationship Id="rId9184" Type="http://schemas.openxmlformats.org/officeDocument/2006/relationships/hyperlink" Target="https://www.daloopa.com/src/38161967" TargetMode="External"/><Relationship Id="rId12165" Type="http://schemas.openxmlformats.org/officeDocument/2006/relationships/hyperlink" Target="https://www.daloopa.com/src/19675734" TargetMode="External"/><Relationship Id="rId13563" Type="http://schemas.openxmlformats.org/officeDocument/2006/relationships/hyperlink" Target="https://www.daloopa.com/src/65313126" TargetMode="External"/><Relationship Id="rId14614" Type="http://schemas.openxmlformats.org/officeDocument/2006/relationships/hyperlink" Target="https://www.daloopa.com/src/38422588" TargetMode="External"/><Relationship Id="rId543" Type="http://schemas.openxmlformats.org/officeDocument/2006/relationships/hyperlink" Target="https://www.daloopa.com/src/10334477" TargetMode="External"/><Relationship Id="rId1173" Type="http://schemas.openxmlformats.org/officeDocument/2006/relationships/hyperlink" Target="https://www.daloopa.com/src/765715" TargetMode="External"/><Relationship Id="rId2224" Type="http://schemas.openxmlformats.org/officeDocument/2006/relationships/hyperlink" Target="https://marketplace.daloopa.com/text-fundamental?id=66097458&amp;value=117866&amp;id=66097454&amp;value=156390&amp;id=66097450&amp;value=219802&amp;id=66097442&amp;value=245862&amp;id=66097432&amp;value=284257&amp;id=66097426&amp;value=411670&amp;id=66097372&amp;value=522058&amp;id=67090593&amp;value=562916&amp;" TargetMode="External"/><Relationship Id="rId3622" Type="http://schemas.openxmlformats.org/officeDocument/2006/relationships/hyperlink" Target="https://www.daloopa.com/src/763053" TargetMode="External"/><Relationship Id="rId13216" Type="http://schemas.openxmlformats.org/officeDocument/2006/relationships/hyperlink" Target="https://www.daloopa.com/src/38436818" TargetMode="External"/><Relationship Id="rId16786" Type="http://schemas.openxmlformats.org/officeDocument/2006/relationships/hyperlink" Target="https://www.daloopa.com/src/95080156" TargetMode="External"/><Relationship Id="rId17837" Type="http://schemas.openxmlformats.org/officeDocument/2006/relationships/hyperlink" Target="https://www.daloopa.com/src/114159713" TargetMode="External"/><Relationship Id="rId5794" Type="http://schemas.openxmlformats.org/officeDocument/2006/relationships/hyperlink" Target="https://www.daloopa.com/src/800865" TargetMode="External"/><Relationship Id="rId6845" Type="http://schemas.openxmlformats.org/officeDocument/2006/relationships/hyperlink" Target="https://www.daloopa.com/src/20995971" TargetMode="External"/><Relationship Id="rId15388" Type="http://schemas.openxmlformats.org/officeDocument/2006/relationships/hyperlink" Target="https://www.daloopa.com/src/72222102" TargetMode="External"/><Relationship Id="rId16439" Type="http://schemas.openxmlformats.org/officeDocument/2006/relationships/hyperlink" Target="https://www.daloopa.com/src/87511567" TargetMode="External"/><Relationship Id="rId4049" Type="http://schemas.openxmlformats.org/officeDocument/2006/relationships/hyperlink" Target="https://www.daloopa.com/src/763369" TargetMode="External"/><Relationship Id="rId4396" Type="http://schemas.openxmlformats.org/officeDocument/2006/relationships/hyperlink" Target="https://www.daloopa.com/document/206842" TargetMode="External"/><Relationship Id="rId5447" Type="http://schemas.openxmlformats.org/officeDocument/2006/relationships/hyperlink" Target="https://marketplace.daloopa.com/text-fundamental?id=1033365&amp;value=7291&amp;id=1033362&amp;value=8341&amp;id=1033323&amp;value=9033&amp;id=1033278&amp;value=9547&amp;id=1033254&amp;value=11372&amp;id=1033211&amp;value=14524&amp;id=2750745&amp;value=17527&amp;id=14824705&amp;value=26483&amp;id=46749812&amp;value=31914&amp;id=67087433&amp;value=30074&amp;" TargetMode="External"/><Relationship Id="rId11998" Type="http://schemas.openxmlformats.org/officeDocument/2006/relationships/hyperlink" Target="https://www.daloopa.com/document/23465099" TargetMode="External"/><Relationship Id="rId14471" Type="http://schemas.openxmlformats.org/officeDocument/2006/relationships/hyperlink" Target="https://www.daloopa.com/src/53700561" TargetMode="External"/><Relationship Id="rId15522" Type="http://schemas.openxmlformats.org/officeDocument/2006/relationships/hyperlink" Target="https://www.daloopa.com/src/72219482" TargetMode="External"/><Relationship Id="rId16920" Type="http://schemas.openxmlformats.org/officeDocument/2006/relationships/hyperlink" Target="https://www.daloopa.com/src/95063188" TargetMode="External"/><Relationship Id="rId4530" Type="http://schemas.openxmlformats.org/officeDocument/2006/relationships/hyperlink" Target="https://www.daloopa.com/src/38384710" TargetMode="External"/><Relationship Id="rId13073" Type="http://schemas.openxmlformats.org/officeDocument/2006/relationships/hyperlink" Target="https://www.daloopa.com/src/38441315" TargetMode="External"/><Relationship Id="rId14124" Type="http://schemas.openxmlformats.org/officeDocument/2006/relationships/hyperlink" Target="https://www.daloopa.com/src/19605170" TargetMode="External"/><Relationship Id="rId2081" Type="http://schemas.openxmlformats.org/officeDocument/2006/relationships/hyperlink" Target="https://www.daloopa.com/document/23465099" TargetMode="External"/><Relationship Id="rId3132" Type="http://schemas.openxmlformats.org/officeDocument/2006/relationships/hyperlink" Target="https://www.daloopa.com/src/767633" TargetMode="External"/><Relationship Id="rId7753" Type="http://schemas.openxmlformats.org/officeDocument/2006/relationships/hyperlink" Target="https://www.daloopa.com/src/58837930" TargetMode="External"/><Relationship Id="rId16296" Type="http://schemas.openxmlformats.org/officeDocument/2006/relationships/hyperlink" Target="https://www.daloopa.com/src/82365838" TargetMode="External"/><Relationship Id="rId17694" Type="http://schemas.openxmlformats.org/officeDocument/2006/relationships/hyperlink" Target="https://www.daloopa.com/src/107922343" TargetMode="External"/><Relationship Id="rId18745" Type="http://schemas.openxmlformats.org/officeDocument/2006/relationships/hyperlink" Target="https://www.daloopa.com/src/128089627" TargetMode="External"/><Relationship Id="rId6355" Type="http://schemas.openxmlformats.org/officeDocument/2006/relationships/hyperlink" Target="https://www.daloopa.com/src/801083" TargetMode="External"/><Relationship Id="rId7406" Type="http://schemas.openxmlformats.org/officeDocument/2006/relationships/hyperlink" Target="https://www.daloopa.com/src/38383790" TargetMode="External"/><Relationship Id="rId8804" Type="http://schemas.openxmlformats.org/officeDocument/2006/relationships/hyperlink" Target="https://www.daloopa.com/src/790254" TargetMode="External"/><Relationship Id="rId10734" Type="http://schemas.openxmlformats.org/officeDocument/2006/relationships/hyperlink" Target="https://www.daloopa.com/src/38432884" TargetMode="External"/><Relationship Id="rId17347" Type="http://schemas.openxmlformats.org/officeDocument/2006/relationships/hyperlink" Target="https://www.daloopa.com/src/102620938" TargetMode="External"/><Relationship Id="rId6008" Type="http://schemas.openxmlformats.org/officeDocument/2006/relationships/hyperlink" Target="https://www.daloopa.com/src/800731" TargetMode="External"/><Relationship Id="rId13957" Type="http://schemas.openxmlformats.org/officeDocument/2006/relationships/hyperlink" Target="https://www.daloopa.com/src/67093480" TargetMode="External"/><Relationship Id="rId2965" Type="http://schemas.openxmlformats.org/officeDocument/2006/relationships/hyperlink" Target="https://www.daloopa.com/src/766593" TargetMode="External"/><Relationship Id="rId9578" Type="http://schemas.openxmlformats.org/officeDocument/2006/relationships/hyperlink" Target="https://www.daloopa.com/document/23463551" TargetMode="External"/><Relationship Id="rId12559" Type="http://schemas.openxmlformats.org/officeDocument/2006/relationships/hyperlink" Target="https://www.daloopa.com/document/8104" TargetMode="External"/><Relationship Id="rId16430" Type="http://schemas.openxmlformats.org/officeDocument/2006/relationships/hyperlink" Target="https://www.daloopa.com/src/87513307" TargetMode="External"/><Relationship Id="rId937" Type="http://schemas.openxmlformats.org/officeDocument/2006/relationships/hyperlink" Target="https://www.daloopa.com/src/67086561" TargetMode="External"/><Relationship Id="rId1567" Type="http://schemas.openxmlformats.org/officeDocument/2006/relationships/hyperlink" Target="https://www.daloopa.com/src/32451209" TargetMode="External"/><Relationship Id="rId2618" Type="http://schemas.openxmlformats.org/officeDocument/2006/relationships/hyperlink" Target="https://www.daloopa.com/src/765514" TargetMode="External"/><Relationship Id="rId15032" Type="http://schemas.openxmlformats.org/officeDocument/2006/relationships/hyperlink" Target="https://www.daloopa.com/src/38422921" TargetMode="External"/><Relationship Id="rId19653" Type="http://schemas.openxmlformats.org/officeDocument/2006/relationships/hyperlink" Target="https://www.daloopa.com/src/155380511" TargetMode="External"/><Relationship Id="rId4040" Type="http://schemas.openxmlformats.org/officeDocument/2006/relationships/hyperlink" Target="https://www.daloopa.com/src/766475" TargetMode="External"/><Relationship Id="rId8661" Type="http://schemas.openxmlformats.org/officeDocument/2006/relationships/hyperlink" Target="https://www.daloopa.com/src/765873" TargetMode="External"/><Relationship Id="rId9712" Type="http://schemas.openxmlformats.org/officeDocument/2006/relationships/hyperlink" Target="https://www.daloopa.com/src/7981890" TargetMode="External"/><Relationship Id="rId10591" Type="http://schemas.openxmlformats.org/officeDocument/2006/relationships/hyperlink" Target="https://www.daloopa.com/src/38434255" TargetMode="External"/><Relationship Id="rId18255" Type="http://schemas.openxmlformats.org/officeDocument/2006/relationships/hyperlink" Target="https://www.daloopa.com/src/87393121" TargetMode="External"/><Relationship Id="rId19306" Type="http://schemas.openxmlformats.org/officeDocument/2006/relationships/hyperlink" Target="https://www.daloopa.com/src/145264460" TargetMode="External"/><Relationship Id="rId7263" Type="http://schemas.openxmlformats.org/officeDocument/2006/relationships/hyperlink" Target="https://www.daloopa.com/document/23465099" TargetMode="External"/><Relationship Id="rId8314" Type="http://schemas.openxmlformats.org/officeDocument/2006/relationships/hyperlink" Target="https://www.daloopa.com/src/800446" TargetMode="External"/><Relationship Id="rId10244" Type="http://schemas.openxmlformats.org/officeDocument/2006/relationships/hyperlink" Target="https://www.daloopa.com/src/2752298" TargetMode="External"/><Relationship Id="rId11642" Type="http://schemas.openxmlformats.org/officeDocument/2006/relationships/hyperlink" Target="https://www.daloopa.com/src/815136" TargetMode="External"/><Relationship Id="rId1701" Type="http://schemas.openxmlformats.org/officeDocument/2006/relationships/hyperlink" Target="https://www.daloopa.com/src/795196" TargetMode="External"/><Relationship Id="rId14865" Type="http://schemas.openxmlformats.org/officeDocument/2006/relationships/hyperlink" Target="https://www.daloopa.com/src/38429358" TargetMode="External"/><Relationship Id="rId15916" Type="http://schemas.openxmlformats.org/officeDocument/2006/relationships/hyperlink" Target="https://www.daloopa.com/src/78907261" TargetMode="External"/><Relationship Id="rId3873" Type="http://schemas.openxmlformats.org/officeDocument/2006/relationships/hyperlink" Target="https://www.daloopa.com/src/763366" TargetMode="External"/><Relationship Id="rId4924" Type="http://schemas.openxmlformats.org/officeDocument/2006/relationships/hyperlink" Target="https://www.daloopa.com/src/815391" TargetMode="External"/><Relationship Id="rId9088" Type="http://schemas.openxmlformats.org/officeDocument/2006/relationships/hyperlink" Target="https://www.daloopa.com/document/23463551" TargetMode="External"/><Relationship Id="rId13467" Type="http://schemas.openxmlformats.org/officeDocument/2006/relationships/hyperlink" Target="https://www.daloopa.com/src/65312487" TargetMode="External"/><Relationship Id="rId14518" Type="http://schemas.openxmlformats.org/officeDocument/2006/relationships/hyperlink" Target="https://www.daloopa.com/src/38422645" TargetMode="External"/><Relationship Id="rId447" Type="http://schemas.openxmlformats.org/officeDocument/2006/relationships/hyperlink" Target="https://www.daloopa.com/src/762940" TargetMode="External"/><Relationship Id="rId794" Type="http://schemas.openxmlformats.org/officeDocument/2006/relationships/hyperlink" Target="https://www.daloopa.com/src/53638506" TargetMode="External"/><Relationship Id="rId1077" Type="http://schemas.openxmlformats.org/officeDocument/2006/relationships/hyperlink" Target="https://www.daloopa.com/src/18435955" TargetMode="External"/><Relationship Id="rId2128" Type="http://schemas.openxmlformats.org/officeDocument/2006/relationships/hyperlink" Target="https://www.daloopa.com/src/66096715" TargetMode="External"/><Relationship Id="rId2475" Type="http://schemas.openxmlformats.org/officeDocument/2006/relationships/hyperlink" Target="https://www.daloopa.com/src/768309" TargetMode="External"/><Relationship Id="rId3526" Type="http://schemas.openxmlformats.org/officeDocument/2006/relationships/hyperlink" Target="https://www.daloopa.com/src/63130783" TargetMode="External"/><Relationship Id="rId12069" Type="http://schemas.openxmlformats.org/officeDocument/2006/relationships/hyperlink" Target="https://www.daloopa.com/src/19675457" TargetMode="External"/><Relationship Id="rId5698" Type="http://schemas.openxmlformats.org/officeDocument/2006/relationships/hyperlink" Target="https://www.daloopa.com/src/1033768" TargetMode="External"/><Relationship Id="rId6749" Type="http://schemas.openxmlformats.org/officeDocument/2006/relationships/hyperlink" Target="https://www.daloopa.com/src/38157928" TargetMode="External"/><Relationship Id="rId12550" Type="http://schemas.openxmlformats.org/officeDocument/2006/relationships/hyperlink" Target="https://www.daloopa.com/src/46750809" TargetMode="External"/><Relationship Id="rId13601" Type="http://schemas.openxmlformats.org/officeDocument/2006/relationships/hyperlink" Target="https://www.daloopa.com/src/66097808" TargetMode="External"/><Relationship Id="rId19163" Type="http://schemas.openxmlformats.org/officeDocument/2006/relationships/hyperlink" Target="https://www.daloopa.com/src/136727066" TargetMode="External"/><Relationship Id="rId8171" Type="http://schemas.openxmlformats.org/officeDocument/2006/relationships/hyperlink" Target="https://www.daloopa.com/src/800239" TargetMode="External"/><Relationship Id="rId9222" Type="http://schemas.openxmlformats.org/officeDocument/2006/relationships/hyperlink" Target="https://www.daloopa.com/src/10333654" TargetMode="External"/><Relationship Id="rId11152" Type="http://schemas.openxmlformats.org/officeDocument/2006/relationships/hyperlink" Target="https://www.daloopa.com/src/815028" TargetMode="External"/><Relationship Id="rId12203" Type="http://schemas.openxmlformats.org/officeDocument/2006/relationships/hyperlink" Target="https://www.daloopa.com/src/19675654" TargetMode="External"/><Relationship Id="rId1211" Type="http://schemas.openxmlformats.org/officeDocument/2006/relationships/hyperlink" Target="https://marketplace.daloopa.com/text-fundamental?id=768334&amp;value=8934&amp;id=768819&amp;value=9086&amp;id=767999&amp;value=10006&amp;id=767794&amp;value=14606&amp;id=38169037&amp;value=42631&amp;id=767638&amp;value=11296&amp;id=767365&amp;value=11560&amp;id=767147&amp;value=12779&amp;id=766905&amp;value=17729&amp;id=38168933&amp;value=53364&amp;id=766619&amp;value=12889&amp;id=766432&amp;value=13093&amp;id=766010&amp;value=14478&amp;id=765879&amp;value=20498&amp;id=38168858&amp;value=60957&amp;id=765716&amp;value=16072&amp;id=765478&amp;value=16517&amp;id=764710&amp;value=18180&amp;id=764000&amp;value=24916&amp;id=38168752&amp;value=75686&amp;id=763857&amp;value=20396&amp;id=763459&amp;value=21934&amp;id=763183&amp;value=25334&amp;id=762964&amp;value=35610&amp;id=38168695&amp;value=103273&amp;id=762636&amp;value=29576&amp;id=762520&amp;value=30334&amp;id=762402&amp;value=32316&amp;id=761473&amp;value=41873&amp;id=38168632&amp;value=134099&amp;id=761441&amp;value=33525&amp;id=761320&amp;value=37089&amp;id=1340379&amp;value=41356&amp;id=2623478&amp;value=51770&amp;id=38168509&amp;value=163740&amp;id=4744511&amp;value=44815&amp;id=7982048&amp;value=53295&amp;id=10334222&amp;value=57121&amp;id=14718940&amp;value=72400&amp;id=14718943&amp;value=227631&amp;id=20995973&amp;value=60916&amp;id=32451197&amp;value=64403&amp;id=38384179&amp;value=64677&amp;id=46661550&amp;value=82566&amp;id=46664830&amp;value=272562&amp;id=53638263&amp;value=70812&amp;id=58838013&amp;value=75057&amp;id=63130078&amp;value=79255&amp;id=67048392&amp;value=93603&amp;id=67053320&amp;value=318727&amp;" TargetMode="External"/><Relationship Id="rId4781" Type="http://schemas.openxmlformats.org/officeDocument/2006/relationships/hyperlink" Target="https://www.daloopa.com/src/815491" TargetMode="External"/><Relationship Id="rId5832" Type="http://schemas.openxmlformats.org/officeDocument/2006/relationships/hyperlink" Target="https://www.daloopa.com/src/801129" TargetMode="External"/><Relationship Id="rId14375" Type="http://schemas.openxmlformats.org/officeDocument/2006/relationships/hyperlink" Target="https://www.daloopa.com/src/19627959" TargetMode="External"/><Relationship Id="rId15773" Type="http://schemas.openxmlformats.org/officeDocument/2006/relationships/hyperlink" Target="https://www.daloopa.com/src/78898168" TargetMode="External"/><Relationship Id="rId16824" Type="http://schemas.openxmlformats.org/officeDocument/2006/relationships/hyperlink" Target="https://www.daloopa.com/src/95070970" TargetMode="External"/><Relationship Id="rId3383" Type="http://schemas.openxmlformats.org/officeDocument/2006/relationships/hyperlink" Target="https://www.daloopa.com/src/763993" TargetMode="External"/><Relationship Id="rId4434" Type="http://schemas.openxmlformats.org/officeDocument/2006/relationships/hyperlink" Target="https://www.daloopa.com/src/810871" TargetMode="External"/><Relationship Id="rId14028" Type="http://schemas.openxmlformats.org/officeDocument/2006/relationships/hyperlink" Target="https://www.daloopa.com/src/19606882" TargetMode="External"/><Relationship Id="rId15426" Type="http://schemas.openxmlformats.org/officeDocument/2006/relationships/hyperlink" Target="https://www.daloopa.com/src/72221518" TargetMode="External"/><Relationship Id="rId18996" Type="http://schemas.openxmlformats.org/officeDocument/2006/relationships/hyperlink" Target="https://www.daloopa.com/src/136726949" TargetMode="External"/><Relationship Id="rId3036" Type="http://schemas.openxmlformats.org/officeDocument/2006/relationships/hyperlink" Target="https://www.daloopa.com/src/802833" TargetMode="External"/><Relationship Id="rId10985" Type="http://schemas.openxmlformats.org/officeDocument/2006/relationships/hyperlink" Target="https://www.daloopa.com/src/752617" TargetMode="External"/><Relationship Id="rId17598" Type="http://schemas.openxmlformats.org/officeDocument/2006/relationships/hyperlink" Target="https://www.daloopa.com/src/107917468" TargetMode="External"/><Relationship Id="rId18649" Type="http://schemas.openxmlformats.org/officeDocument/2006/relationships/hyperlink" Target="https://www.daloopa.com/src/125247581" TargetMode="External"/><Relationship Id="rId6259" Type="http://schemas.openxmlformats.org/officeDocument/2006/relationships/hyperlink" Target="https://www.daloopa.com/src/800930" TargetMode="External"/><Relationship Id="rId7657" Type="http://schemas.openxmlformats.org/officeDocument/2006/relationships/hyperlink" Target="https://www.daloopa.com/src/799833" TargetMode="External"/><Relationship Id="rId8708" Type="http://schemas.openxmlformats.org/officeDocument/2006/relationships/hyperlink" Target="https://www.daloopa.com/src/38979473" TargetMode="External"/><Relationship Id="rId10638" Type="http://schemas.openxmlformats.org/officeDocument/2006/relationships/hyperlink" Target="https://www.daloopa.com/src/38432881" TargetMode="External"/><Relationship Id="rId12060" Type="http://schemas.openxmlformats.org/officeDocument/2006/relationships/hyperlink" Target="https://www.daloopa.com/src/19676915" TargetMode="External"/><Relationship Id="rId13111" Type="http://schemas.openxmlformats.org/officeDocument/2006/relationships/hyperlink" Target="https://www.daloopa.com/src/38442012" TargetMode="External"/><Relationship Id="rId16681" Type="http://schemas.openxmlformats.org/officeDocument/2006/relationships/hyperlink" Target="https://www.daloopa.com/src/87514520" TargetMode="External"/><Relationship Id="rId17732" Type="http://schemas.openxmlformats.org/officeDocument/2006/relationships/hyperlink" Target="https://www.daloopa.com/src/107923304" TargetMode="External"/><Relationship Id="rId2869" Type="http://schemas.openxmlformats.org/officeDocument/2006/relationships/hyperlink" Target="https://www.daloopa.com/src/767236" TargetMode="External"/><Relationship Id="rId6740" Type="http://schemas.openxmlformats.org/officeDocument/2006/relationships/hyperlink" Target="https://www.daloopa.com/src/14718915" TargetMode="External"/><Relationship Id="rId15283" Type="http://schemas.openxmlformats.org/officeDocument/2006/relationships/hyperlink" Target="https://www.daloopa.com/src/38432116" TargetMode="External"/><Relationship Id="rId16334" Type="http://schemas.openxmlformats.org/officeDocument/2006/relationships/hyperlink" Target="https://www.daloopa.com/src/82363993" TargetMode="External"/><Relationship Id="rId4291" Type="http://schemas.openxmlformats.org/officeDocument/2006/relationships/hyperlink" Target="https://www.daloopa.com/src/763108" TargetMode="External"/><Relationship Id="rId5342" Type="http://schemas.openxmlformats.org/officeDocument/2006/relationships/hyperlink" Target="https://www.daloopa.com/document/23463551" TargetMode="External"/><Relationship Id="rId9963" Type="http://schemas.openxmlformats.org/officeDocument/2006/relationships/hyperlink" Target="https://www.daloopa.com/src/753398" TargetMode="External"/><Relationship Id="rId8565" Type="http://schemas.openxmlformats.org/officeDocument/2006/relationships/hyperlink" Target="https://www.daloopa.com/src/46661300" TargetMode="External"/><Relationship Id="rId9616" Type="http://schemas.openxmlformats.org/officeDocument/2006/relationships/hyperlink" Target="https://www.daloopa.com/src/58837852" TargetMode="External"/><Relationship Id="rId11893" Type="http://schemas.openxmlformats.org/officeDocument/2006/relationships/hyperlink" Target="https://www.daloopa.com/src/38977668" TargetMode="External"/><Relationship Id="rId12944" Type="http://schemas.openxmlformats.org/officeDocument/2006/relationships/hyperlink" Target="https://www.daloopa.com/src/46751757" TargetMode="External"/><Relationship Id="rId18159" Type="http://schemas.openxmlformats.org/officeDocument/2006/relationships/hyperlink" Target="https://www.daloopa.com/src/114163019" TargetMode="External"/><Relationship Id="rId19557" Type="http://schemas.openxmlformats.org/officeDocument/2006/relationships/hyperlink" Target="https://www.daloopa.com/src/145409518" TargetMode="External"/><Relationship Id="rId1952" Type="http://schemas.openxmlformats.org/officeDocument/2006/relationships/hyperlink" Target="https://www.daloopa.com/src/38171484" TargetMode="External"/><Relationship Id="rId7167" Type="http://schemas.openxmlformats.org/officeDocument/2006/relationships/hyperlink" Target="https://www.daloopa.com/src/1096462" TargetMode="External"/><Relationship Id="rId8218" Type="http://schemas.openxmlformats.org/officeDocument/2006/relationships/hyperlink" Target="https://www.daloopa.com/src/800343" TargetMode="External"/><Relationship Id="rId10495" Type="http://schemas.openxmlformats.org/officeDocument/2006/relationships/hyperlink" Target="https://www.daloopa.com/src/38431827" TargetMode="External"/><Relationship Id="rId11546" Type="http://schemas.openxmlformats.org/officeDocument/2006/relationships/hyperlink" Target="https://www.daloopa.com/src/815044" TargetMode="External"/><Relationship Id="rId1605" Type="http://schemas.openxmlformats.org/officeDocument/2006/relationships/hyperlink" Target="https://www.daloopa.com/src/764013" TargetMode="External"/><Relationship Id="rId10148" Type="http://schemas.openxmlformats.org/officeDocument/2006/relationships/hyperlink" Target="https://www.daloopa.com/src/46661152" TargetMode="External"/><Relationship Id="rId14769" Type="http://schemas.openxmlformats.org/officeDocument/2006/relationships/hyperlink" Target="https://www.daloopa.com/src/38402794" TargetMode="External"/><Relationship Id="rId18640" Type="http://schemas.openxmlformats.org/officeDocument/2006/relationships/hyperlink" Target="https://www.daloopa.com/src/125280456" TargetMode="External"/><Relationship Id="rId3777" Type="http://schemas.openxmlformats.org/officeDocument/2006/relationships/hyperlink" Target="https://www.daloopa.com/src/763652" TargetMode="External"/><Relationship Id="rId4828" Type="http://schemas.openxmlformats.org/officeDocument/2006/relationships/hyperlink" Target="https://www.daloopa.com/src/815558" TargetMode="External"/><Relationship Id="rId16191" Type="http://schemas.openxmlformats.org/officeDocument/2006/relationships/hyperlink" Target="https://www.daloopa.com/src/82319782" TargetMode="External"/><Relationship Id="rId17242" Type="http://schemas.openxmlformats.org/officeDocument/2006/relationships/hyperlink" Target="https://www.daloopa.com/src/102612979" TargetMode="External"/><Relationship Id="rId698" Type="http://schemas.openxmlformats.org/officeDocument/2006/relationships/hyperlink" Target="https://www.daloopa.com/src/58838234" TargetMode="External"/><Relationship Id="rId2379" Type="http://schemas.openxmlformats.org/officeDocument/2006/relationships/hyperlink" Target="https://www.daloopa.com/document/23463551" TargetMode="External"/><Relationship Id="rId6250" Type="http://schemas.openxmlformats.org/officeDocument/2006/relationships/hyperlink" Target="https://www.daloopa.com/src/801100" TargetMode="External"/><Relationship Id="rId7301" Type="http://schemas.openxmlformats.org/officeDocument/2006/relationships/hyperlink" Target="https://www.daloopa.com/src/38458737" TargetMode="External"/><Relationship Id="rId2860" Type="http://schemas.openxmlformats.org/officeDocument/2006/relationships/hyperlink" Target="https://www.daloopa.com/src/45569647" TargetMode="External"/><Relationship Id="rId9473" Type="http://schemas.openxmlformats.org/officeDocument/2006/relationships/hyperlink" Target="https://www.daloopa.com/src/67051995" TargetMode="External"/><Relationship Id="rId12454" Type="http://schemas.openxmlformats.org/officeDocument/2006/relationships/hyperlink" Target="https://www.daloopa.com/src/19676233" TargetMode="External"/><Relationship Id="rId13852" Type="http://schemas.openxmlformats.org/officeDocument/2006/relationships/hyperlink" Target="https://www.daloopa.com/src/65315369" TargetMode="External"/><Relationship Id="rId14903" Type="http://schemas.openxmlformats.org/officeDocument/2006/relationships/hyperlink" Target="https://www.daloopa.com/src/46758867" TargetMode="External"/><Relationship Id="rId19067" Type="http://schemas.openxmlformats.org/officeDocument/2006/relationships/hyperlink" Target="https://www.daloopa.com/src/136727135" TargetMode="External"/><Relationship Id="rId832" Type="http://schemas.openxmlformats.org/officeDocument/2006/relationships/hyperlink" Target="https://www.daloopa.com/src/58838235" TargetMode="External"/><Relationship Id="rId1462" Type="http://schemas.openxmlformats.org/officeDocument/2006/relationships/hyperlink" Target="https://www.daloopa.com/src/764730" TargetMode="External"/><Relationship Id="rId2513" Type="http://schemas.openxmlformats.org/officeDocument/2006/relationships/hyperlink" Target="https://www.daloopa.com/src/767653" TargetMode="External"/><Relationship Id="rId3911" Type="http://schemas.openxmlformats.org/officeDocument/2006/relationships/hyperlink" Target="https://www.daloopa.com/src/767670" TargetMode="External"/><Relationship Id="rId8075" Type="http://schemas.openxmlformats.org/officeDocument/2006/relationships/hyperlink" Target="https://marketplace.daloopa.com/text-fundamental?id=800149&amp;value=2573&amp;id=800151&amp;value=3113&amp;id=800158&amp;value=3596&amp;id=800265&amp;value=4242&amp;id=800261&amp;value=4532&amp;id=800258&amp;value=5426&amp;id=800255&amp;value=6142&amp;id=800251&amp;value=7410&amp;id=800248&amp;value=7768&amp;id=800245&amp;value=8510&amp;id=800243&amp;value=8900&amp;id=800240&amp;value=9926&amp;id=800238&amp;value=9966&amp;id=800236&amp;value=10739&amp;id=800234&amp;value=11412&amp;id=800232&amp;value=12607&amp;id=800224&amp;value=14205&amp;id=800222&amp;value=16364&amp;id=800220&amp;value=18827&amp;id=800212&amp;value=20975&amp;id=800210&amp;value=22214&amp;id=800202&amp;value=23666&amp;id=800194&amp;value=24562&amp;id=800186&amp;value=27213&amp;id=800178&amp;value=9400&amp;id=800169&amp;value=10149&amp;id=1340338&amp;value=10925&amp;id=2623301&amp;value=12171&amp;id=4744433&amp;value=12518&amp;id=7982438&amp;value=14764&amp;id=10333904&amp;value=15974&amp;id=14718876&amp;value=17017&amp;id=20995128&amp;value=19418&amp;id=32451163&amp;value=21148&amp;id=38384021&amp;value=23945&amp;id=46661222&amp;value=23643&amp;id=53638177&amp;value=23971&amp;id=58837949&amp;value=23458&amp;id=63130558&amp;value=22259&amp;id=67047178&amp;value=21121&amp;" TargetMode="External"/><Relationship Id="rId9126" Type="http://schemas.openxmlformats.org/officeDocument/2006/relationships/hyperlink" Target="https://www.daloopa.com/src/58837784" TargetMode="External"/><Relationship Id="rId11056" Type="http://schemas.openxmlformats.org/officeDocument/2006/relationships/hyperlink" Target="https://www.daloopa.com/src/750629" TargetMode="External"/><Relationship Id="rId12107" Type="http://schemas.openxmlformats.org/officeDocument/2006/relationships/hyperlink" Target="https://marketplace.daloopa.com/text-fundamental?id=19676856&amp;value=1000&amp;id=19676685&amp;value=1000&amp;id=19676375&amp;value=1000&amp;id=19676335&amp;value=1000&amp;id=19676244&amp;value=1000&amp;id=19675996&amp;value=1000&amp;id=19675726&amp;value=1000&amp;id=19675658&amp;value=1000&amp;id=19675452&amp;value=1000&amp;id=19675271&amp;value=1000&amp;id=19675372&amp;value=1000&amp;" TargetMode="External"/><Relationship Id="rId13505" Type="http://schemas.openxmlformats.org/officeDocument/2006/relationships/hyperlink" Target="https://marketplace.daloopa.com/text-fundamental?id=65312674&amp;value=1220&amp;id=65312779&amp;value=1224&amp;id=65312822&amp;value=1201&amp;id=65312850&amp;value=1188&amp;id=67090443&amp;value=1088&amp;" TargetMode="External"/><Relationship Id="rId1115" Type="http://schemas.openxmlformats.org/officeDocument/2006/relationships/hyperlink" Target="https://www.daloopa.com/src/18437428" TargetMode="External"/><Relationship Id="rId15677" Type="http://schemas.openxmlformats.org/officeDocument/2006/relationships/hyperlink" Target="https://www.daloopa.com/src/72287130" TargetMode="External"/><Relationship Id="rId16728" Type="http://schemas.openxmlformats.org/officeDocument/2006/relationships/hyperlink" Target="https://www.daloopa.com/src/87502213" TargetMode="External"/><Relationship Id="rId3287" Type="http://schemas.openxmlformats.org/officeDocument/2006/relationships/hyperlink" Target="https://www.daloopa.com/src/766988" TargetMode="External"/><Relationship Id="rId4338" Type="http://schemas.openxmlformats.org/officeDocument/2006/relationships/hyperlink" Target="https://www.daloopa.com/src/774067" TargetMode="External"/><Relationship Id="rId4685" Type="http://schemas.openxmlformats.org/officeDocument/2006/relationships/hyperlink" Target="https://www.daloopa.com/src/764932" TargetMode="External"/><Relationship Id="rId5736" Type="http://schemas.openxmlformats.org/officeDocument/2006/relationships/hyperlink" Target="https://www.daloopa.com/src/19657860" TargetMode="External"/><Relationship Id="rId14279" Type="http://schemas.openxmlformats.org/officeDocument/2006/relationships/hyperlink" Target="https://www.daloopa.com/src/19608890" TargetMode="External"/><Relationship Id="rId18150" Type="http://schemas.openxmlformats.org/officeDocument/2006/relationships/hyperlink" Target="https://www.daloopa.com/src/114283159" TargetMode="External"/><Relationship Id="rId19201" Type="http://schemas.openxmlformats.org/officeDocument/2006/relationships/hyperlink" Target="https://www.daloopa.com/src/136853124" TargetMode="External"/><Relationship Id="rId8959" Type="http://schemas.openxmlformats.org/officeDocument/2006/relationships/hyperlink" Target="https://www.daloopa.com/src/752557" TargetMode="External"/><Relationship Id="rId10889" Type="http://schemas.openxmlformats.org/officeDocument/2006/relationships/hyperlink" Target="https://www.daloopa.com/src/38383919" TargetMode="External"/><Relationship Id="rId14760" Type="http://schemas.openxmlformats.org/officeDocument/2006/relationships/hyperlink" Target="https://www.daloopa.com/src/38422575" TargetMode="External"/><Relationship Id="rId15811" Type="http://schemas.openxmlformats.org/officeDocument/2006/relationships/hyperlink" Target="https://www.daloopa.com/src/78903710" TargetMode="External"/><Relationship Id="rId13362" Type="http://schemas.openxmlformats.org/officeDocument/2006/relationships/hyperlink" Target="https://www.daloopa.com/src/45569881" TargetMode="External"/><Relationship Id="rId14413" Type="http://schemas.openxmlformats.org/officeDocument/2006/relationships/hyperlink" Target="https://www.daloopa.com/src/19626008" TargetMode="External"/><Relationship Id="rId2370" Type="http://schemas.openxmlformats.org/officeDocument/2006/relationships/hyperlink" Target="https://www.daloopa.com/src/20177010" TargetMode="External"/><Relationship Id="rId3421" Type="http://schemas.openxmlformats.org/officeDocument/2006/relationships/hyperlink" Target="https://www.daloopa.com/src/2623652" TargetMode="External"/><Relationship Id="rId6991" Type="http://schemas.openxmlformats.org/officeDocument/2006/relationships/hyperlink" Target="https://www.daloopa.com/src/53638844" TargetMode="External"/><Relationship Id="rId13015" Type="http://schemas.openxmlformats.org/officeDocument/2006/relationships/hyperlink" Target="https://www.daloopa.com/src/38442225" TargetMode="External"/><Relationship Id="rId16585" Type="http://schemas.openxmlformats.org/officeDocument/2006/relationships/hyperlink" Target="https://www.daloopa.com/src/87386145" TargetMode="External"/><Relationship Id="rId17983" Type="http://schemas.openxmlformats.org/officeDocument/2006/relationships/hyperlink" Target="https://www.daloopa.com/src/114162633" TargetMode="External"/><Relationship Id="rId342" Type="http://schemas.openxmlformats.org/officeDocument/2006/relationships/hyperlink" Target="https://www.daloopa.com/src/803171" TargetMode="External"/><Relationship Id="rId2023" Type="http://schemas.openxmlformats.org/officeDocument/2006/relationships/hyperlink" Target="https://www.daloopa.com/src/795147" TargetMode="External"/><Relationship Id="rId5593" Type="http://schemas.openxmlformats.org/officeDocument/2006/relationships/hyperlink" Target="https://www.daloopa.com/src/1033684" TargetMode="External"/><Relationship Id="rId6644" Type="http://schemas.openxmlformats.org/officeDocument/2006/relationships/hyperlink" Target="https://www.daloopa.com/src/53637811" TargetMode="External"/><Relationship Id="rId15187" Type="http://schemas.openxmlformats.org/officeDocument/2006/relationships/hyperlink" Target="https://www.daloopa.com/src/58884979" TargetMode="External"/><Relationship Id="rId16238" Type="http://schemas.openxmlformats.org/officeDocument/2006/relationships/hyperlink" Target="https://www.daloopa.com/src/82450866" TargetMode="External"/><Relationship Id="rId17636" Type="http://schemas.openxmlformats.org/officeDocument/2006/relationships/hyperlink" Target="https://www.daloopa.com/src/107877942" TargetMode="External"/><Relationship Id="rId4195" Type="http://schemas.openxmlformats.org/officeDocument/2006/relationships/hyperlink" Target="https://www.daloopa.com/src/766652" TargetMode="External"/><Relationship Id="rId5246" Type="http://schemas.openxmlformats.org/officeDocument/2006/relationships/hyperlink" Target="https://www.daloopa.com/src/815554" TargetMode="External"/><Relationship Id="rId8469" Type="http://schemas.openxmlformats.org/officeDocument/2006/relationships/hyperlink" Target="https://www.daloopa.com/src/800459" TargetMode="External"/><Relationship Id="rId9867" Type="http://schemas.openxmlformats.org/officeDocument/2006/relationships/hyperlink" Target="https://www.daloopa.com/src/752120" TargetMode="External"/><Relationship Id="rId11797" Type="http://schemas.openxmlformats.org/officeDocument/2006/relationships/hyperlink" Target="https://www.daloopa.com/src/1340731" TargetMode="External"/><Relationship Id="rId12848" Type="http://schemas.openxmlformats.org/officeDocument/2006/relationships/hyperlink" Target="https://www.daloopa.com/src/67090301" TargetMode="External"/><Relationship Id="rId1856" Type="http://schemas.openxmlformats.org/officeDocument/2006/relationships/hyperlink" Target="https://www.daloopa.com/document/23463551" TargetMode="External"/><Relationship Id="rId2907" Type="http://schemas.openxmlformats.org/officeDocument/2006/relationships/hyperlink" Target="https://www.daloopa.com/src/766590" TargetMode="External"/><Relationship Id="rId10399" Type="http://schemas.openxmlformats.org/officeDocument/2006/relationships/hyperlink" Target="https://www.daloopa.com/src/38429688" TargetMode="External"/><Relationship Id="rId14270" Type="http://schemas.openxmlformats.org/officeDocument/2006/relationships/hyperlink" Target="https://www.daloopa.com/src/19606358" TargetMode="External"/><Relationship Id="rId15321" Type="http://schemas.openxmlformats.org/officeDocument/2006/relationships/hyperlink" Target="https://www.daloopa.com/src/38433758" TargetMode="External"/><Relationship Id="rId18891" Type="http://schemas.openxmlformats.org/officeDocument/2006/relationships/hyperlink" Target="https://www.daloopa.com/src/125349493" TargetMode="External"/><Relationship Id="rId19942" Type="http://schemas.openxmlformats.org/officeDocument/2006/relationships/hyperlink" Target="https://www.daloopa.com/src/155400414" TargetMode="External"/><Relationship Id="rId1509" Type="http://schemas.openxmlformats.org/officeDocument/2006/relationships/hyperlink" Target="https://www.daloopa.com/src/763495" TargetMode="External"/><Relationship Id="rId8950" Type="http://schemas.openxmlformats.org/officeDocument/2006/relationships/hyperlink" Target="https://www.daloopa.com/src/14719108" TargetMode="External"/><Relationship Id="rId10880" Type="http://schemas.openxmlformats.org/officeDocument/2006/relationships/hyperlink" Target="https://www.daloopa.com/src/748428" TargetMode="External"/><Relationship Id="rId17493" Type="http://schemas.openxmlformats.org/officeDocument/2006/relationships/hyperlink" Target="https://www.daloopa.com/src/107863645" TargetMode="External"/><Relationship Id="rId18544" Type="http://schemas.openxmlformats.org/officeDocument/2006/relationships/hyperlink" Target="https://www.daloopa.com/src/114162469" TargetMode="External"/><Relationship Id="rId7552" Type="http://schemas.openxmlformats.org/officeDocument/2006/relationships/hyperlink" Target="https://www.daloopa.com/src/748512" TargetMode="External"/><Relationship Id="rId8603" Type="http://schemas.openxmlformats.org/officeDocument/2006/relationships/hyperlink" Target="https://www.daloopa.com/src/765250" TargetMode="External"/><Relationship Id="rId10533" Type="http://schemas.openxmlformats.org/officeDocument/2006/relationships/hyperlink" Target="https://www.daloopa.com/src/38432780" TargetMode="External"/><Relationship Id="rId11931" Type="http://schemas.openxmlformats.org/officeDocument/2006/relationships/hyperlink" Target="https://www.daloopa.com/src/19677837" TargetMode="External"/><Relationship Id="rId16095" Type="http://schemas.openxmlformats.org/officeDocument/2006/relationships/hyperlink" Target="https://www.daloopa.com/src/82322877" TargetMode="External"/><Relationship Id="rId17146" Type="http://schemas.openxmlformats.org/officeDocument/2006/relationships/hyperlink" Target="https://www.daloopa.com/src/102530718" TargetMode="External"/><Relationship Id="rId6154" Type="http://schemas.openxmlformats.org/officeDocument/2006/relationships/hyperlink" Target="https://www.daloopa.com/src/800947" TargetMode="External"/><Relationship Id="rId7205" Type="http://schemas.openxmlformats.org/officeDocument/2006/relationships/hyperlink" Target="https://www.daloopa.com/src/65388676" TargetMode="External"/><Relationship Id="rId9377" Type="http://schemas.openxmlformats.org/officeDocument/2006/relationships/hyperlink" Target="https://www.daloopa.com/src/753526" TargetMode="External"/><Relationship Id="rId13756" Type="http://schemas.openxmlformats.org/officeDocument/2006/relationships/hyperlink" Target="https://www.daloopa.com/src/65313847" TargetMode="External"/><Relationship Id="rId14807" Type="http://schemas.openxmlformats.org/officeDocument/2006/relationships/hyperlink" Target="https://www.daloopa.com/src/38429386" TargetMode="External"/><Relationship Id="rId736" Type="http://schemas.openxmlformats.org/officeDocument/2006/relationships/hyperlink" Target="https://www.daloopa.com/src/46664276" TargetMode="External"/><Relationship Id="rId1366" Type="http://schemas.openxmlformats.org/officeDocument/2006/relationships/hyperlink" Target="https://www.daloopa.com/src/46661573" TargetMode="External"/><Relationship Id="rId2417" Type="http://schemas.openxmlformats.org/officeDocument/2006/relationships/hyperlink" Target="https://www.daloopa.com/src/14718963" TargetMode="External"/><Relationship Id="rId2764" Type="http://schemas.openxmlformats.org/officeDocument/2006/relationships/hyperlink" Target="https://www.daloopa.com/document/206842" TargetMode="External"/><Relationship Id="rId3815" Type="http://schemas.openxmlformats.org/officeDocument/2006/relationships/hyperlink" Target="https://www.daloopa.com/src/768048" TargetMode="External"/><Relationship Id="rId12358" Type="http://schemas.openxmlformats.org/officeDocument/2006/relationships/hyperlink" Target="https://www.daloopa.com/src/19676000" TargetMode="External"/><Relationship Id="rId13409" Type="http://schemas.openxmlformats.org/officeDocument/2006/relationships/hyperlink" Target="https://www.daloopa.com/src/65311975" TargetMode="External"/><Relationship Id="rId16979" Type="http://schemas.openxmlformats.org/officeDocument/2006/relationships/hyperlink" Target="https://www.daloopa.com/src/95428471" TargetMode="External"/><Relationship Id="rId1019" Type="http://schemas.openxmlformats.org/officeDocument/2006/relationships/hyperlink" Target="https://www.daloopa.com/src/18436882" TargetMode="External"/><Relationship Id="rId5987" Type="http://schemas.openxmlformats.org/officeDocument/2006/relationships/hyperlink" Target="https://www.daloopa.com/src/801151" TargetMode="External"/><Relationship Id="rId19452" Type="http://schemas.openxmlformats.org/officeDocument/2006/relationships/hyperlink" Target="https://www.daloopa.com/src/145264345" TargetMode="External"/><Relationship Id="rId72" Type="http://schemas.openxmlformats.org/officeDocument/2006/relationships/hyperlink" Target="https://www.daloopa.com/document/18378379" TargetMode="External"/><Relationship Id="rId4589" Type="http://schemas.openxmlformats.org/officeDocument/2006/relationships/hyperlink" Target="https://www.daloopa.com/src/761691" TargetMode="External"/><Relationship Id="rId8460" Type="http://schemas.openxmlformats.org/officeDocument/2006/relationships/hyperlink" Target="https://www.daloopa.com/src/14718883" TargetMode="External"/><Relationship Id="rId9511" Type="http://schemas.openxmlformats.org/officeDocument/2006/relationships/hyperlink" Target="https://www.daloopa.com/src/53638028" TargetMode="External"/><Relationship Id="rId10390" Type="http://schemas.openxmlformats.org/officeDocument/2006/relationships/hyperlink" Target="https://www.daloopa.com/src/67052926" TargetMode="External"/><Relationship Id="rId11441" Type="http://schemas.openxmlformats.org/officeDocument/2006/relationships/hyperlink" Target="https://www.daloopa.com/src/4744751" TargetMode="External"/><Relationship Id="rId18054" Type="http://schemas.openxmlformats.org/officeDocument/2006/relationships/hyperlink" Target="https://www.daloopa.com/src/114278544" TargetMode="External"/><Relationship Id="rId19105" Type="http://schemas.openxmlformats.org/officeDocument/2006/relationships/hyperlink" Target="https://www.daloopa.com/src/136727003" TargetMode="External"/><Relationship Id="rId1500" Type="http://schemas.openxmlformats.org/officeDocument/2006/relationships/hyperlink" Target="https://www.daloopa.com/src/766624" TargetMode="External"/><Relationship Id="rId7062" Type="http://schemas.openxmlformats.org/officeDocument/2006/relationships/hyperlink" Target="https://www.daloopa.com/src/1096457" TargetMode="External"/><Relationship Id="rId8113" Type="http://schemas.openxmlformats.org/officeDocument/2006/relationships/hyperlink" Target="https://www.daloopa.com/src/53638177" TargetMode="External"/><Relationship Id="rId10043" Type="http://schemas.openxmlformats.org/officeDocument/2006/relationships/hyperlink" Target="https://www.daloopa.com/src/38383897" TargetMode="External"/><Relationship Id="rId14664" Type="http://schemas.openxmlformats.org/officeDocument/2006/relationships/hyperlink" Target="https://www.daloopa.com/src/38422141" TargetMode="External"/><Relationship Id="rId3672" Type="http://schemas.openxmlformats.org/officeDocument/2006/relationships/hyperlink" Target="https://www.daloopa.com/src/20995300" TargetMode="External"/><Relationship Id="rId4723" Type="http://schemas.openxmlformats.org/officeDocument/2006/relationships/hyperlink" Target="https://www.daloopa.com/src/767940" TargetMode="External"/><Relationship Id="rId13266" Type="http://schemas.openxmlformats.org/officeDocument/2006/relationships/hyperlink" Target="https://www.daloopa.com/src/38277356" TargetMode="External"/><Relationship Id="rId14317" Type="http://schemas.openxmlformats.org/officeDocument/2006/relationships/hyperlink" Target="https://www.daloopa.com/src/63129991" TargetMode="External"/><Relationship Id="rId15715" Type="http://schemas.openxmlformats.org/officeDocument/2006/relationships/hyperlink" Target="https://www.daloopa.com/src/72223028" TargetMode="External"/><Relationship Id="rId593" Type="http://schemas.openxmlformats.org/officeDocument/2006/relationships/hyperlink" Target="https://www.daloopa.com/src/38207929" TargetMode="External"/><Relationship Id="rId2274" Type="http://schemas.openxmlformats.org/officeDocument/2006/relationships/hyperlink" Target="https://marketplace.daloopa.com/text-fundamental?id=768349&amp;value=0.26&amp;id=768190&amp;value=0.3&amp;id=768012&amp;value=0.31&amp;id=767820&amp;value=0.26&amp;id=20177055&amp;value=0.28&amp;id=767650&amp;value=0.26&amp;id=767424&amp;value=0.26&amp;id=767159&amp;value=0.25&amp;id=766916&amp;value=0.22&amp;id=20177052&amp;value=0.25&amp;id=766630&amp;value=0.24&amp;id=766456&amp;value=0.26&amp;id=766033&amp;value=0.28&amp;id=765893&amp;value=0.24&amp;id=20177011&amp;value=0.25&amp;id=765735&amp;value=0.27&amp;id=765508&amp;value=0.28&amp;id=764772&amp;value=0.26&amp;id=764041&amp;value=0.22&amp;id=20177009&amp;value=0.25&amp;id=763903&amp;value=0.24&amp;id=764783&amp;value=0.27&amp;id=763262&amp;value=0.35&amp;id=763023&amp;value=0.42&amp;id=20177002&amp;value=0.33&amp;id=762714&amp;value=0.46&amp;id=762539&amp;value=0.44&amp;id=762414&amp;value=0.35&amp;id=762153&amp;value=0.18&amp;id=20176998&amp;value=0.33&amp;id=761926&amp;value=0.17&amp;id=761350&amp;value=0.2&amp;id=1340414&amp;value=0.24&amp;id=2623545&amp;value=0.22&amp;id=20176994&amp;value=0.21&amp;id=4744536&amp;value=0.29&amp;id=7982174&amp;value=0.43&amp;id=10334248&amp;value=0.39&amp;id=14718957&amp;value=0.4&amp;id=14718961&amp;value=0.38&amp;id=20996014&amp;value=0.4&amp;id=32451239&amp;value=0.22&amp;id=38384554&amp;value=0.1&amp;id=46661628&amp;value=0.09&amp;id=46664849&amp;value=0.18&amp;id=53638339&amp;value=0.08&amp;id=58838037&amp;value=0.1&amp;id=63130231&amp;value=0.2&amp;id=67048536&amp;value=0.13&amp;id=67053351&amp;value=0.13&amp;" TargetMode="External"/><Relationship Id="rId3325" Type="http://schemas.openxmlformats.org/officeDocument/2006/relationships/hyperlink" Target="https://www.daloopa.com/src/32451371" TargetMode="External"/><Relationship Id="rId17887" Type="http://schemas.openxmlformats.org/officeDocument/2006/relationships/hyperlink" Target="https://www.daloopa.com/src/114299887" TargetMode="External"/><Relationship Id="rId18938" Type="http://schemas.openxmlformats.org/officeDocument/2006/relationships/hyperlink" Target="https://www.daloopa.com/src/125281345" TargetMode="External"/><Relationship Id="rId246" Type="http://schemas.openxmlformats.org/officeDocument/2006/relationships/hyperlink" Target="https://www.daloopa.com/src/58838340" TargetMode="External"/><Relationship Id="rId5497" Type="http://schemas.openxmlformats.org/officeDocument/2006/relationships/hyperlink" Target="https://www.daloopa.com/src/1033528" TargetMode="External"/><Relationship Id="rId6548" Type="http://schemas.openxmlformats.org/officeDocument/2006/relationships/hyperlink" Target="https://www.daloopa.com/src/38156726" TargetMode="External"/><Relationship Id="rId6895" Type="http://schemas.openxmlformats.org/officeDocument/2006/relationships/hyperlink" Target="https://www.daloopa.com/src/10333989" TargetMode="External"/><Relationship Id="rId7946" Type="http://schemas.openxmlformats.org/officeDocument/2006/relationships/hyperlink" Target="https://www.daloopa.com/src/749037" TargetMode="External"/><Relationship Id="rId10927" Type="http://schemas.openxmlformats.org/officeDocument/2006/relationships/hyperlink" Target="https://www.daloopa.com/src/1340397" TargetMode="External"/><Relationship Id="rId16489" Type="http://schemas.openxmlformats.org/officeDocument/2006/relationships/hyperlink" Target="https://www.daloopa.com/src/87388326" TargetMode="External"/><Relationship Id="rId4099" Type="http://schemas.openxmlformats.org/officeDocument/2006/relationships/hyperlink" Target="https://www.daloopa.com/src/10334588" TargetMode="External"/><Relationship Id="rId9021" Type="http://schemas.openxmlformats.org/officeDocument/2006/relationships/hyperlink" Target="https://www.daloopa.com/src/754187" TargetMode="External"/><Relationship Id="rId13400" Type="http://schemas.openxmlformats.org/officeDocument/2006/relationships/hyperlink" Target="https://marketplace.daloopa.com/text-fundamental?id=65311976&amp;value=3400&amp;id=65311915&amp;value=3400&amp;id=65311893&amp;value=5280&amp;id=65311783&amp;value=5995&amp;id=67090531&amp;value=5253&amp;" TargetMode="External"/><Relationship Id="rId16970" Type="http://schemas.openxmlformats.org/officeDocument/2006/relationships/hyperlink" Target="https://www.daloopa.com/src/95187730" TargetMode="External"/><Relationship Id="rId12002" Type="http://schemas.openxmlformats.org/officeDocument/2006/relationships/hyperlink" Target="https://www.daloopa.com/src/53700583" TargetMode="External"/><Relationship Id="rId15572" Type="http://schemas.openxmlformats.org/officeDocument/2006/relationships/hyperlink" Target="https://www.daloopa.com/src/72285247" TargetMode="External"/><Relationship Id="rId16623" Type="http://schemas.openxmlformats.org/officeDocument/2006/relationships/hyperlink" Target="https://www.daloopa.com/src/87388243" TargetMode="External"/><Relationship Id="rId1010" Type="http://schemas.openxmlformats.org/officeDocument/2006/relationships/hyperlink" Target="https://www.daloopa.com/src/46750380" TargetMode="External"/><Relationship Id="rId4580" Type="http://schemas.openxmlformats.org/officeDocument/2006/relationships/hyperlink" Target="https://www.daloopa.com/src/763940" TargetMode="External"/><Relationship Id="rId5631" Type="http://schemas.openxmlformats.org/officeDocument/2006/relationships/hyperlink" Target="https://www.daloopa.com/src/1033698" TargetMode="External"/><Relationship Id="rId14174" Type="http://schemas.openxmlformats.org/officeDocument/2006/relationships/hyperlink" Target="https://www.daloopa.com/src/67053410" TargetMode="External"/><Relationship Id="rId15225" Type="http://schemas.openxmlformats.org/officeDocument/2006/relationships/hyperlink" Target="https://www.daloopa.com/src/38429144" TargetMode="External"/><Relationship Id="rId18795" Type="http://schemas.openxmlformats.org/officeDocument/2006/relationships/hyperlink" Target="https://www.daloopa.com/src/125243631" TargetMode="External"/><Relationship Id="rId4233" Type="http://schemas.openxmlformats.org/officeDocument/2006/relationships/hyperlink" Target="https://www.daloopa.com/src/767676" TargetMode="External"/><Relationship Id="rId9905" Type="http://schemas.openxmlformats.org/officeDocument/2006/relationships/hyperlink" Target="https://www.daloopa.com/src/748871" TargetMode="External"/><Relationship Id="rId17397" Type="http://schemas.openxmlformats.org/officeDocument/2006/relationships/hyperlink" Target="https://www.daloopa.com/src/102622351" TargetMode="External"/><Relationship Id="rId19846" Type="http://schemas.openxmlformats.org/officeDocument/2006/relationships/hyperlink" Target="https://www.daloopa.com/src/155380703" TargetMode="External"/><Relationship Id="rId7456" Type="http://schemas.openxmlformats.org/officeDocument/2006/relationships/hyperlink" Target="https://www.daloopa.com/src/20995115" TargetMode="External"/><Relationship Id="rId10784" Type="http://schemas.openxmlformats.org/officeDocument/2006/relationships/hyperlink" Target="https://www.daloopa.com/src/754103" TargetMode="External"/><Relationship Id="rId7109" Type="http://schemas.openxmlformats.org/officeDocument/2006/relationships/hyperlink" Target="https://www.daloopa.com/src/1096433" TargetMode="External"/><Relationship Id="rId10437" Type="http://schemas.openxmlformats.org/officeDocument/2006/relationships/hyperlink" Target="https://www.daloopa.com/src/38432552" TargetMode="External"/><Relationship Id="rId16480" Type="http://schemas.openxmlformats.org/officeDocument/2006/relationships/hyperlink" Target="https://www.daloopa.com/src/87388324" TargetMode="External"/><Relationship Id="rId3719" Type="http://schemas.openxmlformats.org/officeDocument/2006/relationships/hyperlink" Target="https://www.daloopa.com/src/768199" TargetMode="External"/><Relationship Id="rId4090" Type="http://schemas.openxmlformats.org/officeDocument/2006/relationships/hyperlink" Target="https://www.daloopa.com/src/762564" TargetMode="External"/><Relationship Id="rId16133" Type="http://schemas.openxmlformats.org/officeDocument/2006/relationships/hyperlink" Target="https://www.daloopa.com/src/82323376" TargetMode="External"/><Relationship Id="rId9762" Type="http://schemas.openxmlformats.org/officeDocument/2006/relationships/hyperlink" Target="https://www.daloopa.com/src/20995949" TargetMode="External"/><Relationship Id="rId12743" Type="http://schemas.openxmlformats.org/officeDocument/2006/relationships/hyperlink" Target="https://www.daloopa.com/src/38440580" TargetMode="External"/><Relationship Id="rId19356" Type="http://schemas.openxmlformats.org/officeDocument/2006/relationships/hyperlink" Target="https://www.daloopa.com/src/145264462" TargetMode="External"/><Relationship Id="rId2802" Type="http://schemas.openxmlformats.org/officeDocument/2006/relationships/hyperlink" Target="https://www.daloopa.com/src/764564" TargetMode="External"/><Relationship Id="rId9415" Type="http://schemas.openxmlformats.org/officeDocument/2006/relationships/hyperlink" Target="https://www.daloopa.com/src/38161965" TargetMode="External"/><Relationship Id="rId10294" Type="http://schemas.openxmlformats.org/officeDocument/2006/relationships/hyperlink" Target="https://www.daloopa.com/src/2751132" TargetMode="External"/><Relationship Id="rId19009" Type="http://schemas.openxmlformats.org/officeDocument/2006/relationships/hyperlink" Target="https://www.daloopa.com/src/136726959" TargetMode="External"/><Relationship Id="rId15966" Type="http://schemas.openxmlformats.org/officeDocument/2006/relationships/hyperlink" Target="https://www.daloopa.com/src/78901833" TargetMode="External"/><Relationship Id="rId3576" Type="http://schemas.openxmlformats.org/officeDocument/2006/relationships/hyperlink" Target="https://www.daloopa.com/src/45569674" TargetMode="External"/><Relationship Id="rId15619" Type="http://schemas.openxmlformats.org/officeDocument/2006/relationships/hyperlink" Target="https://www.daloopa.com/src/72287352" TargetMode="External"/><Relationship Id="rId3229" Type="http://schemas.openxmlformats.org/officeDocument/2006/relationships/hyperlink" Target="https://www.daloopa.com/src/765066" TargetMode="External"/><Relationship Id="rId20039" Type="http://schemas.openxmlformats.org/officeDocument/2006/relationships/hyperlink" Target="https://www.daloopa.com/src/155388888" TargetMode="External"/><Relationship Id="rId6799" Type="http://schemas.openxmlformats.org/officeDocument/2006/relationships/hyperlink" Target="https://www.daloopa.com/src/63129812" TargetMode="External"/><Relationship Id="rId14702" Type="http://schemas.openxmlformats.org/officeDocument/2006/relationships/hyperlink" Target="https://marketplace.daloopa.com/text-fundamental?id=38422206&amp;value=1884&amp;id=38422138&amp;value=2814&amp;id=38422113&amp;value=2382&amp;id=38422508&amp;value=2629&amp;id=38422076&amp;value=2853&amp;id=38422053&amp;value=2970&amp;id=38422035&amp;value=2747&amp;id=38422516&amp;value=2496&amp;id=38422033&amp;value=2550&amp;id=38422019&amp;value=2530&amp;id=38422000&amp;value=2408&amp;id=38422541&amp;value=2642&amp;id=38421846&amp;value=3496&amp;id=38421829&amp;value=4423&amp;id=38421807&amp;value=4772&amp;id=38422574&amp;value=6399&amp;id=38421739&amp;value=7666&amp;id=38421669&amp;value=8206&amp;id=38402847&amp;value=8012&amp;id=38422585&amp;value=9086&amp;id=38402829&amp;value=9991&amp;id=38402825&amp;value=13185&amp;id=38402806&amp;value=13501&amp;id=38422616&amp;value=15655&amp;id=38402798&amp;value=18667&amp;id=38402782&amp;value=19527&amp;id=38402762&amp;value=18486&amp;id=38422632&amp;value=22895&amp;id=38402747&amp;value=28156&amp;id=38402720&amp;value=33691&amp;id=38402715&amp;value=36631&amp;id=38422650&amp;value=16797&amp;id=38402672&amp;value=18708&amp;id=38370037&amp;value=20302&amp;id=38973999&amp;value=20294&amp;id=46751056&amp;value=19283&amp;id=53700623&amp;value=18807&amp;id=58885112&amp;value=19036&amp;id=63184497&amp;value=17047&amp;" TargetMode="External"/><Relationship Id="rId9272" Type="http://schemas.openxmlformats.org/officeDocument/2006/relationships/hyperlink" Target="https://www.daloopa.com/src/4744473" TargetMode="External"/><Relationship Id="rId12253" Type="http://schemas.openxmlformats.org/officeDocument/2006/relationships/hyperlink" Target="https://www.daloopa.com/src/19675660" TargetMode="External"/><Relationship Id="rId631" Type="http://schemas.openxmlformats.org/officeDocument/2006/relationships/hyperlink" Target="https://www.daloopa.com/src/762603" TargetMode="External"/><Relationship Id="rId2312" Type="http://schemas.openxmlformats.org/officeDocument/2006/relationships/hyperlink" Target="https://www.daloopa.com/src/53638339" TargetMode="External"/><Relationship Id="rId5882" Type="http://schemas.openxmlformats.org/officeDocument/2006/relationships/hyperlink" Target="https://www.daloopa.com/src/801168" TargetMode="External"/><Relationship Id="rId15476" Type="http://schemas.openxmlformats.org/officeDocument/2006/relationships/hyperlink" Target="https://www.daloopa.com/src/72223050" TargetMode="External"/><Relationship Id="rId17925" Type="http://schemas.openxmlformats.org/officeDocument/2006/relationships/hyperlink" Target="https://www.daloopa.com/src/114146090" TargetMode="External"/><Relationship Id="rId5535" Type="http://schemas.openxmlformats.org/officeDocument/2006/relationships/hyperlink" Target="https://marketplace.daloopa.com/text-fundamental?id=1033620&amp;value=40159&amp;id=1033616&amp;value=54505&amp;id=1033608&amp;value=65444&amp;id=1033570&amp;value=83402&amp;id=1033532&amp;value=131310&amp;id=1033466&amp;value=162648&amp;id=2750759&amp;value=225248&amp;id=14824962&amp;value=321195&amp;id=46749843&amp;value=420549&amp;id=67087855&amp;value=462675&amp;" TargetMode="External"/><Relationship Id="rId15129" Type="http://schemas.openxmlformats.org/officeDocument/2006/relationships/hyperlink" Target="https://www.daloopa.com/src/53700630" TargetMode="External"/><Relationship Id="rId3086" Type="http://schemas.openxmlformats.org/officeDocument/2006/relationships/hyperlink" Target="https://www.daloopa.com/src/768321" TargetMode="External"/><Relationship Id="rId8758" Type="http://schemas.openxmlformats.org/officeDocument/2006/relationships/hyperlink" Target="https://www.daloopa.com/src/752553" TargetMode="External"/><Relationship Id="rId18699" Type="http://schemas.openxmlformats.org/officeDocument/2006/relationships/hyperlink" Target="https://www.daloopa.com/src/125246958" TargetMode="External"/><Relationship Id="rId11739" Type="http://schemas.openxmlformats.org/officeDocument/2006/relationships/hyperlink" Target="https://www.daloopa.com/src/1033925" TargetMode="External"/><Relationship Id="rId14212" Type="http://schemas.openxmlformats.org/officeDocument/2006/relationships/hyperlink" Target="https://www.daloopa.com/src/53638952" TargetMode="External"/><Relationship Id="rId17782" Type="http://schemas.openxmlformats.org/officeDocument/2006/relationships/hyperlink" Target="https://www.daloopa.com/src/114153989" TargetMode="External"/><Relationship Id="rId141" Type="http://schemas.openxmlformats.org/officeDocument/2006/relationships/hyperlink" Target="https://www.daloopa.com/src/802843" TargetMode="External"/><Relationship Id="rId7841" Type="http://schemas.openxmlformats.org/officeDocument/2006/relationships/hyperlink" Target="https://www.daloopa.com/src/802788" TargetMode="External"/><Relationship Id="rId10822" Type="http://schemas.openxmlformats.org/officeDocument/2006/relationships/hyperlink" Target="https://www.daloopa.com/src/67046986" TargetMode="External"/><Relationship Id="rId17435" Type="http://schemas.openxmlformats.org/officeDocument/2006/relationships/hyperlink" Target="https://www.daloopa.com/src/102622575" TargetMode="External"/><Relationship Id="rId5392" Type="http://schemas.openxmlformats.org/officeDocument/2006/relationships/hyperlink" Target="https://www.daloopa.com/src/815543" TargetMode="External"/><Relationship Id="rId5045" Type="http://schemas.openxmlformats.org/officeDocument/2006/relationships/hyperlink" Target="https://www.daloopa.com/src/815454" TargetMode="External"/><Relationship Id="rId11596" Type="http://schemas.openxmlformats.org/officeDocument/2006/relationships/hyperlink" Target="https://www.daloopa.com/src/815220" TargetMode="External"/><Relationship Id="rId1655" Type="http://schemas.openxmlformats.org/officeDocument/2006/relationships/hyperlink" Target="https://www.daloopa.com/src/795088" TargetMode="External"/><Relationship Id="rId8268" Type="http://schemas.openxmlformats.org/officeDocument/2006/relationships/hyperlink" Target="https://www.daloopa.com/src/800389" TargetMode="External"/><Relationship Id="rId11249" Type="http://schemas.openxmlformats.org/officeDocument/2006/relationships/hyperlink" Target="https://www.daloopa.com/src/4744747" TargetMode="External"/><Relationship Id="rId1308" Type="http://schemas.openxmlformats.org/officeDocument/2006/relationships/hyperlink" Target="https://www.daloopa.com/src/7982049" TargetMode="External"/><Relationship Id="rId19741" Type="http://schemas.openxmlformats.org/officeDocument/2006/relationships/hyperlink" Target="https://www.daloopa.com/src/155380310" TargetMode="External"/><Relationship Id="rId4878" Type="http://schemas.openxmlformats.org/officeDocument/2006/relationships/hyperlink" Target="https://www.daloopa.com/src/815450" TargetMode="External"/><Relationship Id="rId9800" Type="http://schemas.openxmlformats.org/officeDocument/2006/relationships/hyperlink" Target="https://www.daloopa.com/src/38383853" TargetMode="External"/><Relationship Id="rId17292" Type="http://schemas.openxmlformats.org/officeDocument/2006/relationships/hyperlink" Target="https://www.daloopa.com/src/102526918" TargetMode="External"/><Relationship Id="rId14" Type="http://schemas.openxmlformats.org/officeDocument/2006/relationships/hyperlink" Target="https://www.daloopa.com/document/8215" TargetMode="External"/><Relationship Id="rId7004" Type="http://schemas.openxmlformats.org/officeDocument/2006/relationships/hyperlink" Target="https://www.daloopa.com/src/1096425" TargetMode="External"/><Relationship Id="rId7351" Type="http://schemas.openxmlformats.org/officeDocument/2006/relationships/hyperlink" Target="https://www.daloopa.com/src/66602852" TargetMode="External"/><Relationship Id="rId10332" Type="http://schemas.openxmlformats.org/officeDocument/2006/relationships/hyperlink" Target="https://www.daloopa.com/src/38432776" TargetMode="External"/><Relationship Id="rId3961" Type="http://schemas.openxmlformats.org/officeDocument/2006/relationships/hyperlink" Target="https://www.daloopa.com/src/810741" TargetMode="External"/><Relationship Id="rId13555" Type="http://schemas.openxmlformats.org/officeDocument/2006/relationships/hyperlink" Target="https://www.daloopa.com/document/23465099" TargetMode="External"/><Relationship Id="rId3614" Type="http://schemas.openxmlformats.org/officeDocument/2006/relationships/hyperlink" Target="https://www.daloopa.com/src/765906" TargetMode="External"/><Relationship Id="rId13208" Type="http://schemas.openxmlformats.org/officeDocument/2006/relationships/hyperlink" Target="https://www.daloopa.com/src/38436918" TargetMode="External"/><Relationship Id="rId1165" Type="http://schemas.openxmlformats.org/officeDocument/2006/relationships/hyperlink" Target="https://www.daloopa.com/src/767637" TargetMode="External"/><Relationship Id="rId6837" Type="http://schemas.openxmlformats.org/officeDocument/2006/relationships/hyperlink" Target="https://www.daloopa.com/src/801287" TargetMode="External"/><Relationship Id="rId16778" Type="http://schemas.openxmlformats.org/officeDocument/2006/relationships/hyperlink" Target="https://www.daloopa.com/src/87501089" TargetMode="External"/><Relationship Id="rId19251" Type="http://schemas.openxmlformats.org/officeDocument/2006/relationships/hyperlink" Target="https://www.daloopa.com/src/136843130" TargetMode="External"/><Relationship Id="rId4388" Type="http://schemas.openxmlformats.org/officeDocument/2006/relationships/hyperlink" Target="https://marketplace.daloopa.com/text-fundamental?id=766657&amp;value=0.06&amp;id=766499&amp;value=0.06&amp;id=766202&amp;value=0.07&amp;id=765936&amp;value=0.07&amp;id=810883&amp;value=0.08&amp;" TargetMode="External"/><Relationship Id="rId9310" Type="http://schemas.openxmlformats.org/officeDocument/2006/relationships/hyperlink" Target="https://www.daloopa.com/src/751387" TargetMode="External"/><Relationship Id="rId15861" Type="http://schemas.openxmlformats.org/officeDocument/2006/relationships/hyperlink" Target="https://www.daloopa.com/src/78898902" TargetMode="External"/><Relationship Id="rId5920" Type="http://schemas.openxmlformats.org/officeDocument/2006/relationships/hyperlink" Target="https://www.daloopa.com/src/67045714" TargetMode="External"/><Relationship Id="rId15514" Type="http://schemas.openxmlformats.org/officeDocument/2006/relationships/hyperlink" Target="https://www.daloopa.com/src/72219274" TargetMode="External"/><Relationship Id="rId3471" Type="http://schemas.openxmlformats.org/officeDocument/2006/relationships/hyperlink" Target="https://www.daloopa.com/src/46661725" TargetMode="External"/><Relationship Id="rId13065" Type="http://schemas.openxmlformats.org/officeDocument/2006/relationships/hyperlink" Target="https://marketplace.daloopa.com/text-fundamental?id=38442217&amp;value=1465&amp;id=38442145&amp;value=2106&amp;id=38442084&amp;value=2343&amp;id=38442013&amp;value=3074&amp;id=38441972&amp;value=2960&amp;id=38441571&amp;value=3784&amp;id=38441315&amp;value=11157&amp;id=38441436&amp;value=15643&amp;id=46751766&amp;value=22177&amp;id=67090348&amp;value=34509&amp;" TargetMode="External"/><Relationship Id="rId18737" Type="http://schemas.openxmlformats.org/officeDocument/2006/relationships/hyperlink" Target="https://www.daloopa.com/src/125347122" TargetMode="External"/><Relationship Id="rId3124" Type="http://schemas.openxmlformats.org/officeDocument/2006/relationships/hyperlink" Target="https://www.daloopa.com/src/45569665" TargetMode="External"/><Relationship Id="rId6694" Type="http://schemas.openxmlformats.org/officeDocument/2006/relationships/hyperlink" Target="https://www.daloopa.com/src/58837647" TargetMode="External"/><Relationship Id="rId16288" Type="http://schemas.openxmlformats.org/officeDocument/2006/relationships/hyperlink" Target="https://www.daloopa.com/src/82365342" TargetMode="External"/><Relationship Id="rId6347" Type="http://schemas.openxmlformats.org/officeDocument/2006/relationships/hyperlink" Target="https://marketplace.daloopa.com/text-fundamental?id=801196&amp;value=10&amp;id=801177&amp;value=9&amp;id=801164&amp;value=9&amp;id=801139&amp;value=10&amp;id=38157931&amp;value=38&amp;id=810501&amp;value=11&amp;id=801102&amp;value=11&amp;id=801083&amp;value=9&amp;id=801064&amp;value=8&amp;id=38157730&amp;value=39&amp;id=801045&amp;value=11&amp;id=801027&amp;value=12&amp;id=801008&amp;value=13&amp;id=800989&amp;value=13&amp;id=38157474&amp;value=50&amp;id=800970&amp;value=21&amp;id=800951&amp;value=24&amp;id=800932&amp;value=26&amp;id=800913&amp;value=30&amp;id=38156971&amp;value=100&amp;id=800895&amp;value=39&amp;id=800876&amp;value=44&amp;id=800857&amp;value=54&amp;id=800820&amp;value=66&amp;id=38156733&amp;value=202&amp;id=800800&amp;value=80&amp;id=800780&amp;value=94&amp;id=800759&amp;value=117&amp;id=800738&amp;value=150&amp;id=38155769&amp;value=440&amp;id=800716&amp;value=183&amp;id=800672&amp;value=215&amp;id=1340314&amp;value=224&amp;id=2623055&amp;value=211&amp;id=38155610&amp;value=832&amp;id=4744386&amp;value=202&amp;id=7982470&amp;value=135&amp;id=10333489&amp;value=118&amp;id=14718908&amp;value=100&amp;id=14718927&amp;value=555&amp;id=20995904&amp;value=105&amp;id=32451014&amp;value=106&amp;id=38383773&amp;value=119&amp;id=46660901&amp;value=118&amp;id=46664719&amp;value=448&amp;id=53637812&amp;value=108&amp;id=58837649&amp;value=159&amp;id=63129634&amp;value=277&amp;id=67045704&amp;value=445&amp;id=67051539&amp;value=989&amp;" TargetMode="External"/><Relationship Id="rId12898" Type="http://schemas.openxmlformats.org/officeDocument/2006/relationships/hyperlink" Target="https://marketplace.daloopa.com/text-fundamental?id=38439671&amp;value=1248&amp;id=38439620&amp;value=1534&amp;id=38439583&amp;value=1477&amp;id=38439527&amp;value=1900&amp;id=38439497&amp;value=4422&amp;id=38439461&amp;value=5350&amp;id=38439393&amp;value=5298&amp;id=38439221&amp;value=6476&amp;id=46751636&amp;value=6933&amp;id=67090297&amp;value=8282&amp;" TargetMode="External"/><Relationship Id="rId17820" Type="http://schemas.openxmlformats.org/officeDocument/2006/relationships/hyperlink" Target="https://www.daloopa.com/src/114285152" TargetMode="External"/><Relationship Id="rId2957" Type="http://schemas.openxmlformats.org/officeDocument/2006/relationships/hyperlink" Target="https://www.daloopa.com/src/768292" TargetMode="External"/><Relationship Id="rId15371" Type="http://schemas.openxmlformats.org/officeDocument/2006/relationships/hyperlink" Target="https://www.daloopa.com/src/38434541" TargetMode="External"/><Relationship Id="rId929" Type="http://schemas.openxmlformats.org/officeDocument/2006/relationships/hyperlink" Target="https://www.daloopa.com/src/58884792" TargetMode="External"/><Relationship Id="rId5430" Type="http://schemas.openxmlformats.org/officeDocument/2006/relationships/hyperlink" Target="https://www.daloopa.com/src/1033209" TargetMode="External"/><Relationship Id="rId11981" Type="http://schemas.openxmlformats.org/officeDocument/2006/relationships/hyperlink" Target="https://www.daloopa.com/src/58884921" TargetMode="External"/><Relationship Id="rId15024" Type="http://schemas.openxmlformats.org/officeDocument/2006/relationships/hyperlink" Target="https://www.daloopa.com/src/38423033" TargetMode="External"/><Relationship Id="rId18594" Type="http://schemas.openxmlformats.org/officeDocument/2006/relationships/hyperlink" Target="https://www.daloopa.com/src/114296905" TargetMode="External"/><Relationship Id="rId8653" Type="http://schemas.openxmlformats.org/officeDocument/2006/relationships/hyperlink" Target="https://www.daloopa.com/src/767729" TargetMode="External"/><Relationship Id="rId11634" Type="http://schemas.openxmlformats.org/officeDocument/2006/relationships/hyperlink" Target="https://www.daloopa.com/src/814978" TargetMode="External"/><Relationship Id="rId18247" Type="http://schemas.openxmlformats.org/officeDocument/2006/relationships/hyperlink" Target="https://www.daloopa.com/src/87393120" TargetMode="External"/><Relationship Id="rId8306" Type="http://schemas.openxmlformats.org/officeDocument/2006/relationships/hyperlink" Target="https://www.daloopa.com/src/72471279" TargetMode="External"/><Relationship Id="rId4916" Type="http://schemas.openxmlformats.org/officeDocument/2006/relationships/hyperlink" Target="https://www.daloopa.com/src/815507" TargetMode="External"/><Relationship Id="rId14857" Type="http://schemas.openxmlformats.org/officeDocument/2006/relationships/hyperlink" Target="https://www.daloopa.com/src/46750952" TargetMode="External"/><Relationship Id="rId17330" Type="http://schemas.openxmlformats.org/officeDocument/2006/relationships/hyperlink" Target="https://www.daloopa.com/src/102518290" TargetMode="External"/><Relationship Id="rId786" Type="http://schemas.openxmlformats.org/officeDocument/2006/relationships/hyperlink" Target="https://www.daloopa.com/src/4744584" TargetMode="External"/><Relationship Id="rId2467" Type="http://schemas.openxmlformats.org/officeDocument/2006/relationships/hyperlink" Target="https://www.daloopa.com/src/20177001" TargetMode="External"/><Relationship Id="rId439" Type="http://schemas.openxmlformats.org/officeDocument/2006/relationships/hyperlink" Target="https://www.daloopa.com/src/38207958" TargetMode="External"/><Relationship Id="rId13940" Type="http://schemas.openxmlformats.org/officeDocument/2006/relationships/hyperlink" Target="https://www.daloopa.com/src/67093592" TargetMode="External"/><Relationship Id="rId8163" Type="http://schemas.openxmlformats.org/officeDocument/2006/relationships/hyperlink" Target="https://www.daloopa.com/src/38384020" TargetMode="External"/><Relationship Id="rId11491" Type="http://schemas.openxmlformats.org/officeDocument/2006/relationships/hyperlink" Target="https://www.daloopa.com/src/53638750" TargetMode="External"/><Relationship Id="rId1550" Type="http://schemas.openxmlformats.org/officeDocument/2006/relationships/hyperlink" Target="https://www.daloopa.com/src/763890" TargetMode="External"/><Relationship Id="rId11144" Type="http://schemas.openxmlformats.org/officeDocument/2006/relationships/hyperlink" Target="https://www.daloopa.com/src/63130671" TargetMode="External"/><Relationship Id="rId16816" Type="http://schemas.openxmlformats.org/officeDocument/2006/relationships/hyperlink" Target="https://www.daloopa.com/src/95066178" TargetMode="External"/><Relationship Id="rId1203" Type="http://schemas.openxmlformats.org/officeDocument/2006/relationships/hyperlink" Target="https://www.daloopa.com/src/38168859" TargetMode="External"/><Relationship Id="rId4773" Type="http://schemas.openxmlformats.org/officeDocument/2006/relationships/hyperlink" Target="https://www.daloopa.com/src/815598" TargetMode="External"/><Relationship Id="rId14367" Type="http://schemas.openxmlformats.org/officeDocument/2006/relationships/hyperlink" Target="https://www.daloopa.com/src/53700560" TargetMode="External"/><Relationship Id="rId4426" Type="http://schemas.openxmlformats.org/officeDocument/2006/relationships/hyperlink" Target="https://marketplace.daloopa.com/text-fundamental?id=766658&amp;value=265&amp;id=766500&amp;value=391&amp;id=766203&amp;value=521&amp;id=765937&amp;value=687&amp;id=45569707&amp;value=1864&amp;id=810884&amp;value=604&amp;id=810875&amp;value=718&amp;id=810871&amp;value=861&amp;id=810857&amp;value=926&amp;id=45569708&amp;value=3109&amp;id=763936&amp;value=890&amp;id=763712&amp;value=916&amp;id=763387&amp;value=1171&amp;id=763111&amp;value=1354&amp;id=45569709&amp;value=4331&amp;id=762934&amp;value=1400&amp;id=762577&amp;value=1642&amp;id=762459&amp;value=2077&amp;id=762184&amp;value=2177&amp;id=45569710&amp;value=7296&amp;id=774069&amp;value=2223&amp;id=761690&amp;value=2121&amp;id=1340443&amp;value=2261&amp;id=2623613&amp;value=2596&amp;id=45569711&amp;value=9201&amp;id=4744568&amp;value=3075&amp;id=7982365&amp;value=3357&amp;id=10334422&amp;value=3535&amp;id=14718983&amp;value=3564&amp;id=45569712&amp;value=13531&amp;id=20995311&amp;value=4163&amp;id=32451322&amp;value=4193&amp;id=38384704&amp;value=4883&amp;id=46661772&amp;value=5293&amp;id=46664283&amp;value=18532&amp;id=53638475&amp;value=6518&amp;id=58838185&amp;value=5715&amp;id=63130793&amp;value=5403&amp;id=67048758&amp;value=5205&amp;id=67054496&amp;value=22841&amp;" TargetMode="External"/><Relationship Id="rId7996" Type="http://schemas.openxmlformats.org/officeDocument/2006/relationships/hyperlink" Target="https://www.daloopa.com/src/748778" TargetMode="External"/><Relationship Id="rId296" Type="http://schemas.openxmlformats.org/officeDocument/2006/relationships/hyperlink" Target="https://www.daloopa.com/src/803196" TargetMode="External"/><Relationship Id="rId7649" Type="http://schemas.openxmlformats.org/officeDocument/2006/relationships/hyperlink" Target="https://www.daloopa.com/src/799932" TargetMode="External"/><Relationship Id="rId10977" Type="http://schemas.openxmlformats.org/officeDocument/2006/relationships/hyperlink" Target="https://www.daloopa.com/src/754025" TargetMode="External"/><Relationship Id="rId13450" Type="http://schemas.openxmlformats.org/officeDocument/2006/relationships/hyperlink" Target="https://www.daloopa.com/document/23465099" TargetMode="External"/><Relationship Id="rId1060" Type="http://schemas.openxmlformats.org/officeDocument/2006/relationships/hyperlink" Target="https://www.daloopa.com/src/18437486" TargetMode="External"/><Relationship Id="rId13103" Type="http://schemas.openxmlformats.org/officeDocument/2006/relationships/hyperlink" Target="https://www.daloopa.com/src/38442019" TargetMode="External"/><Relationship Id="rId16673" Type="http://schemas.openxmlformats.org/officeDocument/2006/relationships/hyperlink" Target="https://www.daloopa.com/src/87514551" TargetMode="External"/><Relationship Id="rId6732" Type="http://schemas.openxmlformats.org/officeDocument/2006/relationships/hyperlink" Target="https://www.daloopa.com/src/800745" TargetMode="External"/><Relationship Id="rId16326" Type="http://schemas.openxmlformats.org/officeDocument/2006/relationships/hyperlink" Target="https://www.daloopa.com/src/82364134" TargetMode="External"/><Relationship Id="rId19896" Type="http://schemas.openxmlformats.org/officeDocument/2006/relationships/hyperlink" Target="https://www.daloopa.com/src/155506699" TargetMode="External"/><Relationship Id="rId4283" Type="http://schemas.openxmlformats.org/officeDocument/2006/relationships/hyperlink" Target="https://www.daloopa.com/src/765933" TargetMode="External"/><Relationship Id="rId9955" Type="http://schemas.openxmlformats.org/officeDocument/2006/relationships/hyperlink" Target="https://marketplace.daloopa.com/text-fundamental?id=754276&amp;value=-157&amp;id=754201&amp;value=-209&amp;id=754008&amp;value=-230&amp;id=753845&amp;value=57&amp;id=38165805&amp;value=-539&amp;id=753669&amp;value=-175&amp;id=753542&amp;value=-189&amp;id=753398&amp;value=-412&amp;id=753163&amp;value=5209&amp;id=38165693&amp;value=4432&amp;id=752951&amp;value=-652&amp;id=752782&amp;value=-691&amp;id=752589&amp;value=-730&amp;id=752439&amp;value=-1690&amp;id=38165564&amp;value=-3763&amp;id=752125&amp;value=-789&amp;id=751723&amp;value=-1039&amp;id=751458&amp;value=-827&amp;id=750977&amp;value=-256&amp;id=38165463&amp;value=-2911&amp;id=750544&amp;value=-914&amp;id=750439&amp;value=-1263&amp;id=750260&amp;value=14685&amp;id=749903&amp;value=-2647&amp;id=38165393&amp;value=9860&amp;id=749685&amp;value=-2164&amp;id=749400&amp;value=-1394&amp;id=749111&amp;value=-2369&amp;id=748875&amp;value=-1760&amp;id=38164926&amp;value=-7686&amp;id=748643&amp;value=-2377&amp;id=748274&amp;value=-2158&amp;id=1340377&amp;value=-1960&amp;id=2623440&amp;value=-3571&amp;id=38164786&amp;value=-10066&amp;id=4744486&amp;value=-2591&amp;id=7981896&amp;value=7408&amp;id=10333779&amp;value=-4105&amp;id=14719135&amp;value=-1816&amp;id=14719142&amp;value=-1104&amp;id=20995950&amp;value=-3476&amp;id=32451127&amp;value=15643&amp;id=38383854&amp;value=-2776&amp;id=46661123&amp;value=-3100&amp;id=46664785&amp;value=6291&amp;id=53638072&amp;value=1990&amp;id=58837866&amp;value=4626&amp;id=63129241&amp;value=3016&amp;id=67046882&amp;value=86&amp;id=67052043&amp;value=9718&amp;" TargetMode="External"/><Relationship Id="rId19549" Type="http://schemas.openxmlformats.org/officeDocument/2006/relationships/hyperlink" Target="https://www.daloopa.com/src/145409578" TargetMode="External"/><Relationship Id="rId9608" Type="http://schemas.openxmlformats.org/officeDocument/2006/relationships/hyperlink" Target="https://www.daloopa.com/src/7981888" TargetMode="External"/><Relationship Id="rId10487" Type="http://schemas.openxmlformats.org/officeDocument/2006/relationships/hyperlink" Target="https://www.daloopa.com/src/38432063" TargetMode="External"/><Relationship Id="rId12936" Type="http://schemas.openxmlformats.org/officeDocument/2006/relationships/hyperlink" Target="https://www.daloopa.com/src/38442224" TargetMode="External"/><Relationship Id="rId7159" Type="http://schemas.openxmlformats.org/officeDocument/2006/relationships/hyperlink" Target="https://www.daloopa.com/document/23465099" TargetMode="External"/><Relationship Id="rId16183" Type="http://schemas.openxmlformats.org/officeDocument/2006/relationships/hyperlink" Target="https://www.daloopa.com/src/82319804" TargetMode="External"/><Relationship Id="rId18632" Type="http://schemas.openxmlformats.org/officeDocument/2006/relationships/hyperlink" Target="https://www.daloopa.com/src/67089576" TargetMode="External"/><Relationship Id="rId3769" Type="http://schemas.openxmlformats.org/officeDocument/2006/relationships/hyperlink" Target="https://www.daloopa.com/src/766471" TargetMode="External"/><Relationship Id="rId6242" Type="http://schemas.openxmlformats.org/officeDocument/2006/relationships/hyperlink" Target="https://www.daloopa.com/src/67051543" TargetMode="External"/><Relationship Id="rId12793" Type="http://schemas.openxmlformats.org/officeDocument/2006/relationships/hyperlink" Target="https://www.daloopa.com/src/38440194" TargetMode="External"/><Relationship Id="rId2852" Type="http://schemas.openxmlformats.org/officeDocument/2006/relationships/hyperlink" Target="https://www.daloopa.com/src/765979" TargetMode="External"/><Relationship Id="rId9465" Type="http://schemas.openxmlformats.org/officeDocument/2006/relationships/hyperlink" Target="https://www.daloopa.com/src/38164444" TargetMode="External"/><Relationship Id="rId12446" Type="http://schemas.openxmlformats.org/officeDocument/2006/relationships/hyperlink" Target="https://www.daloopa.com/src/19677731" TargetMode="External"/><Relationship Id="rId19059" Type="http://schemas.openxmlformats.org/officeDocument/2006/relationships/hyperlink" Target="https://www.daloopa.com/src/136727157" TargetMode="External"/><Relationship Id="rId824" Type="http://schemas.openxmlformats.org/officeDocument/2006/relationships/hyperlink" Target="https://www.daloopa.com/src/7982394" TargetMode="External"/><Relationship Id="rId2505" Type="http://schemas.openxmlformats.org/officeDocument/2006/relationships/hyperlink" Target="https://www.daloopa.com/src/20177090" TargetMode="External"/><Relationship Id="rId9118" Type="http://schemas.openxmlformats.org/officeDocument/2006/relationships/hyperlink" Target="https://www.daloopa.com/src/7981983" TargetMode="External"/><Relationship Id="rId15669" Type="http://schemas.openxmlformats.org/officeDocument/2006/relationships/hyperlink" Target="https://www.daloopa.com/src/72286568" TargetMode="External"/><Relationship Id="rId5728" Type="http://schemas.openxmlformats.org/officeDocument/2006/relationships/hyperlink" Target="https://www.daloopa.com/src/67088815" TargetMode="External"/><Relationship Id="rId18142" Type="http://schemas.openxmlformats.org/officeDocument/2006/relationships/hyperlink" Target="https://www.daloopa.com/src/114261174" TargetMode="External"/><Relationship Id="rId3279" Type="http://schemas.openxmlformats.org/officeDocument/2006/relationships/hyperlink" Target="https://www.daloopa.com/document/204924" TargetMode="External"/><Relationship Id="rId8201" Type="http://schemas.openxmlformats.org/officeDocument/2006/relationships/hyperlink" Target="https://marketplace.daloopa.com/text-fundamental?id=800495&amp;value=5&amp;id=800480&amp;value=5&amp;id=800470&amp;value=5&amp;id=800460&amp;value=5&amp;id=800454&amp;value=5&amp;id=800444&amp;value=5&amp;id=800434&amp;value=5&amp;id=800424&amp;value=5&amp;id=800414&amp;value=5&amp;id=800404&amp;value=5&amp;id=800398&amp;value=5&amp;id=800388&amp;value=5&amp;id=800379&amp;value=5&amp;id=800370&amp;value=5&amp;id=800360&amp;value=5&amp;id=800343&amp;value=5&amp;id=800336&amp;value=5&amp;id=800330&amp;value=5&amp;id=800322&amp;value=5&amp;id=800315&amp;value=5&amp;id=800307&amp;value=5&amp;id=800301&amp;value=5&amp;id=800293&amp;value=5&amp;id=800286&amp;value=5&amp;id=800279&amp;value=5&amp;id=800271&amp;value=5&amp;id=1340339&amp;value=5&amp;id=2623302&amp;value=5&amp;id=4744454&amp;value=5&amp;id=7982439&amp;value=5&amp;id=10333923&amp;value=5&amp;id=14718887&amp;value=5&amp;id=20995168&amp;value=5&amp;id=32451171&amp;value=5&amp;id=38384082&amp;value=5&amp;id=46661283&amp;value=5&amp;id=53638181&amp;value=5&amp;id=67047470&amp;value=108&amp;" TargetMode="External"/><Relationship Id="rId14752" Type="http://schemas.openxmlformats.org/officeDocument/2006/relationships/hyperlink" Target="https://www.daloopa.com/src/38422521" TargetMode="External"/><Relationship Id="rId4811" Type="http://schemas.openxmlformats.org/officeDocument/2006/relationships/hyperlink" Target="https://www.daloopa.com/src/45569738" TargetMode="External"/><Relationship Id="rId14405" Type="http://schemas.openxmlformats.org/officeDocument/2006/relationships/hyperlink" Target="https://www.daloopa.com/src/19627703" TargetMode="External"/><Relationship Id="rId17975" Type="http://schemas.openxmlformats.org/officeDocument/2006/relationships/hyperlink" Target="https://www.daloopa.com/src/114162430" TargetMode="External"/><Relationship Id="rId681" Type="http://schemas.openxmlformats.org/officeDocument/2006/relationships/hyperlink" Target="https://www.daloopa.com/src/38384771" TargetMode="External"/><Relationship Id="rId2362" Type="http://schemas.openxmlformats.org/officeDocument/2006/relationships/hyperlink" Target="https://www.daloopa.com/src/38384555" TargetMode="External"/><Relationship Id="rId17628" Type="http://schemas.openxmlformats.org/officeDocument/2006/relationships/hyperlink" Target="https://www.daloopa.com/src/107916646" TargetMode="External"/><Relationship Id="rId334" Type="http://schemas.openxmlformats.org/officeDocument/2006/relationships/hyperlink" Target="https://www.daloopa.com/src/803179" TargetMode="External"/><Relationship Id="rId2015" Type="http://schemas.openxmlformats.org/officeDocument/2006/relationships/hyperlink" Target="https://www.daloopa.com/src/795256" TargetMode="External"/><Relationship Id="rId5585" Type="http://schemas.openxmlformats.org/officeDocument/2006/relationships/hyperlink" Target="https://www.daloopa.com/src/1033667" TargetMode="External"/><Relationship Id="rId15179" Type="http://schemas.openxmlformats.org/officeDocument/2006/relationships/hyperlink" Target="https://www.daloopa.com/src/38429265" TargetMode="External"/><Relationship Id="rId5238" Type="http://schemas.openxmlformats.org/officeDocument/2006/relationships/hyperlink" Target="https://www.daloopa.com/document/22825769" TargetMode="External"/><Relationship Id="rId11789" Type="http://schemas.openxmlformats.org/officeDocument/2006/relationships/hyperlink" Target="https://www.daloopa.com/src/1020318" TargetMode="External"/><Relationship Id="rId14262" Type="http://schemas.openxmlformats.org/officeDocument/2006/relationships/hyperlink" Target="https://www.daloopa.com/src/46662443" TargetMode="External"/><Relationship Id="rId16711" Type="http://schemas.openxmlformats.org/officeDocument/2006/relationships/hyperlink" Target="https://www.daloopa.com/src/87502922" TargetMode="External"/><Relationship Id="rId1848" Type="http://schemas.openxmlformats.org/officeDocument/2006/relationships/hyperlink" Target="https://www.daloopa.com/src/38171488" TargetMode="External"/><Relationship Id="rId4321" Type="http://schemas.openxmlformats.org/officeDocument/2006/relationships/hyperlink" Target="https://www.daloopa.com/document/23463551" TargetMode="External"/><Relationship Id="rId19934" Type="http://schemas.openxmlformats.org/officeDocument/2006/relationships/hyperlink" Target="https://www.daloopa.com/src/155385166" TargetMode="External"/><Relationship Id="rId191" Type="http://schemas.openxmlformats.org/officeDocument/2006/relationships/hyperlink" Target="https://www.daloopa.com/src/803127" TargetMode="External"/><Relationship Id="rId7891" Type="http://schemas.openxmlformats.org/officeDocument/2006/relationships/hyperlink" Target="https://www.daloopa.com/src/749830" TargetMode="External"/><Relationship Id="rId10872" Type="http://schemas.openxmlformats.org/officeDocument/2006/relationships/hyperlink" Target="https://www.daloopa.com/src/67046987" TargetMode="External"/><Relationship Id="rId17485" Type="http://schemas.openxmlformats.org/officeDocument/2006/relationships/hyperlink" Target="https://www.daloopa.com/src/107861075" TargetMode="External"/><Relationship Id="rId5095" Type="http://schemas.openxmlformats.org/officeDocument/2006/relationships/hyperlink" Target="https://www.daloopa.com/src/815335" TargetMode="External"/><Relationship Id="rId7544" Type="http://schemas.openxmlformats.org/officeDocument/2006/relationships/hyperlink" Target="https://www.daloopa.com/src/750487" TargetMode="External"/><Relationship Id="rId10525" Type="http://schemas.openxmlformats.org/officeDocument/2006/relationships/hyperlink" Target="https://www.daloopa.com/src/38432697" TargetMode="External"/><Relationship Id="rId17138" Type="http://schemas.openxmlformats.org/officeDocument/2006/relationships/hyperlink" Target="https://www.daloopa.com/src/102620722" TargetMode="External"/><Relationship Id="rId13748" Type="http://schemas.openxmlformats.org/officeDocument/2006/relationships/hyperlink" Target="https://www.daloopa.com/src/65313669" TargetMode="External"/><Relationship Id="rId3807" Type="http://schemas.openxmlformats.org/officeDocument/2006/relationships/hyperlink" Target="https://www.daloopa.com/src/767498" TargetMode="External"/><Relationship Id="rId11299" Type="http://schemas.openxmlformats.org/officeDocument/2006/relationships/hyperlink" Target="https://www.daloopa.com/src/814895" TargetMode="External"/><Relationship Id="rId16221" Type="http://schemas.openxmlformats.org/officeDocument/2006/relationships/hyperlink" Target="https://www.daloopa.com/src/82320660" TargetMode="External"/><Relationship Id="rId1358" Type="http://schemas.openxmlformats.org/officeDocument/2006/relationships/hyperlink" Target="https://www.daloopa.com/src/2623480" TargetMode="External"/><Relationship Id="rId19791" Type="http://schemas.openxmlformats.org/officeDocument/2006/relationships/hyperlink" Target="https://www.daloopa.com/src/155385912" TargetMode="External"/><Relationship Id="rId64" Type="http://schemas.openxmlformats.org/officeDocument/2006/relationships/hyperlink" Target="https://www.daloopa.com/document/203337" TargetMode="External"/><Relationship Id="rId9503" Type="http://schemas.openxmlformats.org/officeDocument/2006/relationships/hyperlink" Target="https://www.daloopa.com/src/4744478" TargetMode="External"/><Relationship Id="rId9850" Type="http://schemas.openxmlformats.org/officeDocument/2006/relationships/hyperlink" Target="https://www.daloopa.com/src/38165560" TargetMode="External"/><Relationship Id="rId12831" Type="http://schemas.openxmlformats.org/officeDocument/2006/relationships/hyperlink" Target="https://www.daloopa.com/src/38440089" TargetMode="External"/><Relationship Id="rId19444" Type="http://schemas.openxmlformats.org/officeDocument/2006/relationships/hyperlink" Target="https://www.daloopa.com/src/145291431" TargetMode="External"/><Relationship Id="rId7054" Type="http://schemas.openxmlformats.org/officeDocument/2006/relationships/hyperlink" Target="https://marketplace.daloopa.com/text-fundamental?id=1096427&amp;value=120&amp;id=1096434&amp;value=155&amp;id=1096438&amp;value=154&amp;id=1096442&amp;value=175&amp;id=38428593&amp;value=603&amp;id=1096449&amp;value=169&amp;id=1096453&amp;value=206&amp;id=1096457&amp;value=204&amp;id=1096461&amp;value=226&amp;id=65388770&amp;value=804&amp;id=1096509&amp;value=233&amp;id=1096525&amp;value=319&amp;id=1096529&amp;value=309&amp;id=1096558&amp;value=364&amp;id=65388775&amp;value=1224&amp;id=1096562&amp;value=317&amp;id=1096584&amp;value=419&amp;id=1096605&amp;value=434&amp;id=1096620&amp;value=493&amp;id=65388690&amp;value=1664&amp;id=1096626&amp;value=441&amp;id=1096644&amp;value=633&amp;id=1096650&amp;value=595&amp;id=1096662&amp;value=637&amp;id=65388681&amp;value=2305&amp;id=1096674&amp;value=631&amp;id=1096680&amp;value=788&amp;id=1096686&amp;value=719&amp;id=1096692&amp;value=750&amp;id=65388675&amp;value=2888&amp;id=1096698&amp;value=675&amp;id=1096704&amp;value=1077&amp;id=1340464&amp;value=966&amp;id=2623643&amp;value=1007&amp;id=65388665&amp;value=3725&amp;id=4744588&amp;value=961&amp;id=7982482&amp;value=1421&amp;id=10335552&amp;value=1267&amp;id=14719073&amp;value=1412&amp;id=65388660&amp;value=5061&amp;id=20995611&amp;value=1228&amp;id=32451753&amp;value=1887&amp;id=38385407&amp;value=1627&amp;id=46662378&amp;value=1903&amp;id=65388651&amp;value=6645&amp;id=53638842&amp;value=1645&amp;id=58838455&amp;value=2814&amp;id=63130939&amp;value=3036&amp;id=67045988&amp;value=3126&amp;id=67085841&amp;value=10621&amp;" TargetMode="External"/><Relationship Id="rId10382" Type="http://schemas.openxmlformats.org/officeDocument/2006/relationships/hyperlink" Target="https://www.daloopa.com/src/38432820" TargetMode="External"/><Relationship Id="rId10035" Type="http://schemas.openxmlformats.org/officeDocument/2006/relationships/hyperlink" Target="https://www.daloopa.com/src/1340390" TargetMode="External"/><Relationship Id="rId15707" Type="http://schemas.openxmlformats.org/officeDocument/2006/relationships/hyperlink" Target="https://www.daloopa.com/src/72219525" TargetMode="External"/><Relationship Id="rId3664" Type="http://schemas.openxmlformats.org/officeDocument/2006/relationships/hyperlink" Target="https://www.daloopa.com/src/762176" TargetMode="External"/><Relationship Id="rId13258" Type="http://schemas.openxmlformats.org/officeDocument/2006/relationships/hyperlink" Target="https://www.daloopa.com/src/38276360" TargetMode="External"/><Relationship Id="rId3317" Type="http://schemas.openxmlformats.org/officeDocument/2006/relationships/hyperlink" Target="https://www.daloopa.com/src/761834" TargetMode="External"/><Relationship Id="rId6887" Type="http://schemas.openxmlformats.org/officeDocument/2006/relationships/hyperlink" Target="https://www.daloopa.com/src/801352" TargetMode="External"/><Relationship Id="rId9360" Type="http://schemas.openxmlformats.org/officeDocument/2006/relationships/hyperlink" Target="https://www.daloopa.com/src/751669" TargetMode="External"/><Relationship Id="rId12341" Type="http://schemas.openxmlformats.org/officeDocument/2006/relationships/hyperlink" Target="https://www.daloopa.com/src/19678314" TargetMode="External"/><Relationship Id="rId2400" Type="http://schemas.openxmlformats.org/officeDocument/2006/relationships/hyperlink" Target="https://www.daloopa.com/src/4744538" TargetMode="External"/><Relationship Id="rId9013" Type="http://schemas.openxmlformats.org/officeDocument/2006/relationships/hyperlink" Target="https://www.daloopa.com/src/38161724" TargetMode="External"/><Relationship Id="rId5970" Type="http://schemas.openxmlformats.org/officeDocument/2006/relationships/hyperlink" Target="https://www.daloopa.com/src/58837664" TargetMode="External"/><Relationship Id="rId15564" Type="http://schemas.openxmlformats.org/officeDocument/2006/relationships/hyperlink" Target="https://www.daloopa.com/src/72220210" TargetMode="External"/><Relationship Id="rId3174" Type="http://schemas.openxmlformats.org/officeDocument/2006/relationships/hyperlink" Target="https://www.daloopa.com/src/767932" TargetMode="External"/><Relationship Id="rId5623" Type="http://schemas.openxmlformats.org/officeDocument/2006/relationships/hyperlink" Target="https://www.daloopa.com/src/1033708" TargetMode="External"/><Relationship Id="rId15217" Type="http://schemas.openxmlformats.org/officeDocument/2006/relationships/hyperlink" Target="https://www.daloopa.com/src/38429359" TargetMode="External"/><Relationship Id="rId18787" Type="http://schemas.openxmlformats.org/officeDocument/2006/relationships/hyperlink" Target="https://www.daloopa.com/src/125243441" TargetMode="External"/><Relationship Id="rId8846" Type="http://schemas.openxmlformats.org/officeDocument/2006/relationships/hyperlink" Target="https://www.daloopa.com/src/38161520" TargetMode="External"/><Relationship Id="rId11827" Type="http://schemas.openxmlformats.org/officeDocument/2006/relationships/hyperlink" Target="https://www.daloopa.com/src/65479655" TargetMode="External"/><Relationship Id="rId6397" Type="http://schemas.openxmlformats.org/officeDocument/2006/relationships/hyperlink" Target="https://www.daloopa.com/src/46664719" TargetMode="External"/><Relationship Id="rId14300" Type="http://schemas.openxmlformats.org/officeDocument/2006/relationships/hyperlink" Target="https://www.daloopa.com/src/19605708" TargetMode="External"/><Relationship Id="rId17870" Type="http://schemas.openxmlformats.org/officeDocument/2006/relationships/hyperlink" Target="https://www.daloopa.com/src/114152917" TargetMode="External"/><Relationship Id="rId979" Type="http://schemas.openxmlformats.org/officeDocument/2006/relationships/hyperlink" Target="https://www.daloopa.com/src/18435916" TargetMode="External"/><Relationship Id="rId5480" Type="http://schemas.openxmlformats.org/officeDocument/2006/relationships/hyperlink" Target="https://www.daloopa.com/src/67087432" TargetMode="External"/><Relationship Id="rId10910" Type="http://schemas.openxmlformats.org/officeDocument/2006/relationships/hyperlink" Target="https://www.daloopa.com/src/752794" TargetMode="External"/><Relationship Id="rId15074" Type="http://schemas.openxmlformats.org/officeDocument/2006/relationships/hyperlink" Target="https://www.daloopa.com/src/38422975" TargetMode="External"/><Relationship Id="rId17523" Type="http://schemas.openxmlformats.org/officeDocument/2006/relationships/hyperlink" Target="https://www.daloopa.com/src/107862627" TargetMode="External"/><Relationship Id="rId5133" Type="http://schemas.openxmlformats.org/officeDocument/2006/relationships/hyperlink" Target="https://www.daloopa.com/src/815396" TargetMode="External"/><Relationship Id="rId11684" Type="http://schemas.openxmlformats.org/officeDocument/2006/relationships/hyperlink" Target="https://www.daloopa.com/document/23465099" TargetMode="External"/><Relationship Id="rId18297" Type="http://schemas.openxmlformats.org/officeDocument/2006/relationships/hyperlink" Target="https://www.daloopa.com/src/87423682" TargetMode="External"/><Relationship Id="rId1743" Type="http://schemas.openxmlformats.org/officeDocument/2006/relationships/hyperlink" Target="https://www.daloopa.com/document/204883" TargetMode="External"/><Relationship Id="rId8009" Type="http://schemas.openxmlformats.org/officeDocument/2006/relationships/hyperlink" Target="https://www.daloopa.com/src/53637933" TargetMode="External"/><Relationship Id="rId8356" Type="http://schemas.openxmlformats.org/officeDocument/2006/relationships/hyperlink" Target="https://www.daloopa.com/src/14718884" TargetMode="External"/><Relationship Id="rId11337" Type="http://schemas.openxmlformats.org/officeDocument/2006/relationships/hyperlink" Target="https://www.daloopa.com/src/1266721" TargetMode="External"/><Relationship Id="rId4966" Type="http://schemas.openxmlformats.org/officeDocument/2006/relationships/hyperlink" Target="https://www.daloopa.com/src/815392" TargetMode="External"/><Relationship Id="rId17380" Type="http://schemas.openxmlformats.org/officeDocument/2006/relationships/hyperlink" Target="https://www.daloopa.com/src/102619934" TargetMode="External"/><Relationship Id="rId4619" Type="http://schemas.openxmlformats.org/officeDocument/2006/relationships/hyperlink" Target="https://www.daloopa.com/src/762583" TargetMode="External"/><Relationship Id="rId10420" Type="http://schemas.openxmlformats.org/officeDocument/2006/relationships/hyperlink" Target="https://www.daloopa.com/src/38432803" TargetMode="External"/><Relationship Id="rId17033" Type="http://schemas.openxmlformats.org/officeDocument/2006/relationships/hyperlink" Target="https://www.daloopa.com/src/95065712" TargetMode="External"/><Relationship Id="rId489" Type="http://schemas.openxmlformats.org/officeDocument/2006/relationships/hyperlink" Target="https://www.daloopa.com/src/761734" TargetMode="External"/><Relationship Id="rId13990" Type="http://schemas.openxmlformats.org/officeDocument/2006/relationships/hyperlink" Target="https://www.daloopa.com/src/19604996" TargetMode="External"/><Relationship Id="rId13643" Type="http://schemas.openxmlformats.org/officeDocument/2006/relationships/hyperlink" Target="https://www.daloopa.com/src/65313466" TargetMode="External"/><Relationship Id="rId1253" Type="http://schemas.openxmlformats.org/officeDocument/2006/relationships/hyperlink" Target="https://www.daloopa.com/src/38169037" TargetMode="External"/><Relationship Id="rId3702" Type="http://schemas.openxmlformats.org/officeDocument/2006/relationships/hyperlink" Target="https://www.daloopa.com/src/761571" TargetMode="External"/><Relationship Id="rId11194" Type="http://schemas.openxmlformats.org/officeDocument/2006/relationships/hyperlink" Target="https://www.daloopa.com/src/815029" TargetMode="External"/><Relationship Id="rId16866" Type="http://schemas.openxmlformats.org/officeDocument/2006/relationships/hyperlink" Target="https://www.daloopa.com/src/95069180" TargetMode="External"/><Relationship Id="rId6925" Type="http://schemas.openxmlformats.org/officeDocument/2006/relationships/hyperlink" Target="https://www.daloopa.com/src/801383" TargetMode="External"/><Relationship Id="rId16519" Type="http://schemas.openxmlformats.org/officeDocument/2006/relationships/hyperlink" Target="https://www.daloopa.com/src/87384538" TargetMode="External"/><Relationship Id="rId4476" Type="http://schemas.openxmlformats.org/officeDocument/2006/relationships/hyperlink" Target="https://www.daloopa.com/src/762935" TargetMode="External"/><Relationship Id="rId4129" Type="http://schemas.openxmlformats.org/officeDocument/2006/relationships/hyperlink" Target="https://www.daloopa.com/src/762257" TargetMode="External"/><Relationship Id="rId7699" Type="http://schemas.openxmlformats.org/officeDocument/2006/relationships/hyperlink" Target="https://www.daloopa.com/src/7982430" TargetMode="External"/><Relationship Id="rId13153" Type="http://schemas.openxmlformats.org/officeDocument/2006/relationships/hyperlink" Target="https://www.daloopa.com/src/38435201" TargetMode="External"/><Relationship Id="rId15602" Type="http://schemas.openxmlformats.org/officeDocument/2006/relationships/hyperlink" Target="https://www.daloopa.com/src/72223032" TargetMode="External"/><Relationship Id="rId3212" Type="http://schemas.openxmlformats.org/officeDocument/2006/relationships/hyperlink" Target="https://www.daloopa.com/src/45569726" TargetMode="External"/><Relationship Id="rId18825" Type="http://schemas.openxmlformats.org/officeDocument/2006/relationships/hyperlink" Target="https://www.daloopa.com/src/125271875" TargetMode="External"/><Relationship Id="rId20022" Type="http://schemas.openxmlformats.org/officeDocument/2006/relationships/hyperlink" Target="https://www.daloopa.com/src/155387732" TargetMode="External"/><Relationship Id="rId6782" Type="http://schemas.openxmlformats.org/officeDocument/2006/relationships/hyperlink" Target="https://www.daloopa.com/src/801292" TargetMode="External"/><Relationship Id="rId16376" Type="http://schemas.openxmlformats.org/officeDocument/2006/relationships/hyperlink" Target="https://www.daloopa.com/src/87386794" TargetMode="External"/><Relationship Id="rId6435" Type="http://schemas.openxmlformats.org/officeDocument/2006/relationships/hyperlink" Target="https://www.daloopa.com/src/38383778" TargetMode="External"/><Relationship Id="rId12986" Type="http://schemas.openxmlformats.org/officeDocument/2006/relationships/hyperlink" Target="https://www.daloopa.com/src/38441959" TargetMode="External"/><Relationship Id="rId16029" Type="http://schemas.openxmlformats.org/officeDocument/2006/relationships/hyperlink" Target="https://www.daloopa.com/src/78962701" TargetMode="External"/><Relationship Id="rId19599" Type="http://schemas.openxmlformats.org/officeDocument/2006/relationships/hyperlink" Target="https://www.daloopa.com/src/145409607" TargetMode="External"/><Relationship Id="rId9658" Type="http://schemas.openxmlformats.org/officeDocument/2006/relationships/hyperlink" Target="https://marketplace.daloopa.com/text-fundamental?id=754273&amp;value=-950&amp;id=754198&amp;value=-1420&amp;id=753999&amp;value=-1063&amp;id=753836&amp;value=-843&amp;id=38164593&amp;value=-4276&amp;id=753661&amp;value=-924&amp;id=753538&amp;value=-731&amp;id=753391&amp;value=-946&amp;id=753153&amp;value=-2465&amp;id=38164445&amp;value=-5065&amp;id=774091&amp;value=-1847&amp;id=752767&amp;value=-1376&amp;id=752575&amp;value=-1377&amp;id=752433&amp;value=-1850&amp;id=38164257&amp;value=-6450&amp;id=752104&amp;value=-693&amp;id=751700&amp;value=-2439&amp;id=751416&amp;value=-2570&amp;id=750942&amp;value=-4174&amp;id=38164195&amp;value=-9876&amp;id=750524&amp;value=-1616&amp;id=750433&amp;value=-5051&amp;id=750245&amp;value=-19120&amp;id=749890&amp;value=-2032&amp;id=38164116&amp;value=-27819&amp;id=749662&amp;value=-533&amp;id=749384&amp;value=-2692&amp;id=749094&amp;value=-5572&amp;id=748859&amp;value=-3572&amp;id=38163955&amp;value=-12369&amp;id=774086&amp;value=-8123&amp;id=748242&amp;value=-7549&amp;id=1340373&amp;value=-5074&amp;id=2623435&amp;value=-3536&amp;id=38162644&amp;value=-24281&amp;id=4744481&amp;value=-8894&amp;id=7981889&amp;value=-17804&amp;id=10333746&amp;value=-15876&amp;id=14719122&amp;value=-17038&amp;id=14719128&amp;value=-59611&amp;id=20995937&amp;value=-8666&amp;id=32451117&amp;value=-22080&amp;id=38383847&amp;value=-14828&amp;id=46661088&amp;value=-12580&amp;id=46664752&amp;value=-58154&amp;id=53638026&amp;value=906&amp;id=58837848&amp;value=-12078&amp;id=63129158&amp;value=-15608&amp;id=67046863&amp;value=-10821&amp;id=67051997&amp;value=-37601&amp;" TargetMode="External"/><Relationship Id="rId12639" Type="http://schemas.openxmlformats.org/officeDocument/2006/relationships/hyperlink" Target="https://www.daloopa.com/src/67089579" TargetMode="External"/><Relationship Id="rId15112" Type="http://schemas.openxmlformats.org/officeDocument/2006/relationships/hyperlink" Target="https://www.daloopa.com/src/45569867" TargetMode="External"/><Relationship Id="rId18682" Type="http://schemas.openxmlformats.org/officeDocument/2006/relationships/hyperlink" Target="https://www.daloopa.com/src/125279347" TargetMode="External"/><Relationship Id="rId8741" Type="http://schemas.openxmlformats.org/officeDocument/2006/relationships/hyperlink" Target="https://www.daloopa.com/src/38464889" TargetMode="External"/><Relationship Id="rId18335" Type="http://schemas.openxmlformats.org/officeDocument/2006/relationships/hyperlink" Target="https://www.daloopa.com/src/87393448" TargetMode="External"/><Relationship Id="rId6292" Type="http://schemas.openxmlformats.org/officeDocument/2006/relationships/hyperlink" Target="https://www.daloopa.com/src/14718925" TargetMode="External"/><Relationship Id="rId11722" Type="http://schemas.openxmlformats.org/officeDocument/2006/relationships/hyperlink" Target="https://www.daloopa.com/document/23465099" TargetMode="External"/><Relationship Id="rId14945" Type="http://schemas.openxmlformats.org/officeDocument/2006/relationships/hyperlink" Target="https://www.daloopa.com/src/45569838" TargetMode="External"/><Relationship Id="rId9168" Type="http://schemas.openxmlformats.org/officeDocument/2006/relationships/hyperlink" Target="https://www.daloopa.com/src/2623425" TargetMode="External"/><Relationship Id="rId12496" Type="http://schemas.openxmlformats.org/officeDocument/2006/relationships/hyperlink" Target="https://www.daloopa.com/src/19689119" TargetMode="External"/><Relationship Id="rId874" Type="http://schemas.openxmlformats.org/officeDocument/2006/relationships/hyperlink" Target="https://www.daloopa.com/src/18437248" TargetMode="External"/><Relationship Id="rId2555" Type="http://schemas.openxmlformats.org/officeDocument/2006/relationships/hyperlink" Target="https://www.daloopa.com/src/20177059" TargetMode="External"/><Relationship Id="rId12149" Type="http://schemas.openxmlformats.org/officeDocument/2006/relationships/hyperlink" Target="https://www.daloopa.com/src/19676330" TargetMode="External"/><Relationship Id="rId527" Type="http://schemas.openxmlformats.org/officeDocument/2006/relationships/hyperlink" Target="https://www.daloopa.com/src/67047606" TargetMode="External"/><Relationship Id="rId2208" Type="http://schemas.openxmlformats.org/officeDocument/2006/relationships/hyperlink" Target="https://www.daloopa.com/src/66097452" TargetMode="External"/><Relationship Id="rId5778" Type="http://schemas.openxmlformats.org/officeDocument/2006/relationships/hyperlink" Target="https://www.daloopa.com/src/801166" TargetMode="External"/><Relationship Id="rId18192" Type="http://schemas.openxmlformats.org/officeDocument/2006/relationships/hyperlink" Target="https://www.daloopa.com/src/87393547" TargetMode="External"/><Relationship Id="rId8251" Type="http://schemas.openxmlformats.org/officeDocument/2006/relationships/hyperlink" Target="https://marketplace.daloopa.com/text-fundamental?id=58837973&amp;value=107&amp;id=63130585&amp;value=107&amp;" TargetMode="External"/><Relationship Id="rId11232" Type="http://schemas.openxmlformats.org/officeDocument/2006/relationships/hyperlink" Target="https://www.daloopa.com/src/815089" TargetMode="External"/><Relationship Id="rId16904" Type="http://schemas.openxmlformats.org/officeDocument/2006/relationships/hyperlink" Target="https://www.daloopa.com/src/95065425" TargetMode="External"/><Relationship Id="rId4861" Type="http://schemas.openxmlformats.org/officeDocument/2006/relationships/hyperlink" Target="https://www.daloopa.com/src/67049300" TargetMode="External"/><Relationship Id="rId14455" Type="http://schemas.openxmlformats.org/officeDocument/2006/relationships/hyperlink" Target="https://www.daloopa.com/src/19627884" TargetMode="External"/><Relationship Id="rId384" Type="http://schemas.openxmlformats.org/officeDocument/2006/relationships/hyperlink" Target="https://www.daloopa.com/src/803222" TargetMode="External"/><Relationship Id="rId2065" Type="http://schemas.openxmlformats.org/officeDocument/2006/relationships/hyperlink" Target="https://www.daloopa.com/src/66096741" TargetMode="External"/><Relationship Id="rId4514" Type="http://schemas.openxmlformats.org/officeDocument/2006/relationships/hyperlink" Target="https://www.daloopa.com/src/763389" TargetMode="External"/><Relationship Id="rId14108" Type="http://schemas.openxmlformats.org/officeDocument/2006/relationships/hyperlink" Target="https://www.daloopa.com/src/19604513" TargetMode="External"/><Relationship Id="rId17678" Type="http://schemas.openxmlformats.org/officeDocument/2006/relationships/hyperlink" Target="https://www.daloopa.com/src/107916712" TargetMode="External"/><Relationship Id="rId7737" Type="http://schemas.openxmlformats.org/officeDocument/2006/relationships/hyperlink" Target="https://www.daloopa.com/src/799826" TargetMode="External"/><Relationship Id="rId10718" Type="http://schemas.openxmlformats.org/officeDocument/2006/relationships/hyperlink" Target="https://www.daloopa.com/src/38433108" TargetMode="External"/><Relationship Id="rId5288" Type="http://schemas.openxmlformats.org/officeDocument/2006/relationships/hyperlink" Target="https://www.daloopa.com/src/67054501" TargetMode="External"/><Relationship Id="rId16761" Type="http://schemas.openxmlformats.org/officeDocument/2006/relationships/hyperlink" Target="https://www.daloopa.com/src/87513191" TargetMode="External"/><Relationship Id="rId1898" Type="http://schemas.openxmlformats.org/officeDocument/2006/relationships/hyperlink" Target="https://www.daloopa.com/src/38171609" TargetMode="External"/><Relationship Id="rId6820" Type="http://schemas.openxmlformats.org/officeDocument/2006/relationships/hyperlink" Target="https://www.daloopa.com/src/801321" TargetMode="External"/><Relationship Id="rId16414" Type="http://schemas.openxmlformats.org/officeDocument/2006/relationships/hyperlink" Target="https://www.daloopa.com/src/87384537" TargetMode="External"/><Relationship Id="rId4371" Type="http://schemas.openxmlformats.org/officeDocument/2006/relationships/hyperlink" Target="https://www.daloopa.com/src/762189" TargetMode="External"/><Relationship Id="rId19984" Type="http://schemas.openxmlformats.org/officeDocument/2006/relationships/hyperlink" Target="https://www.daloopa.com/src/155380924" TargetMode="External"/><Relationship Id="rId4024" Type="http://schemas.openxmlformats.org/officeDocument/2006/relationships/hyperlink" Target="https://www.daloopa.com/src/810788" TargetMode="External"/><Relationship Id="rId7594" Type="http://schemas.openxmlformats.org/officeDocument/2006/relationships/hyperlink" Target="https://www.daloopa.com/src/752689" TargetMode="External"/><Relationship Id="rId17188" Type="http://schemas.openxmlformats.org/officeDocument/2006/relationships/hyperlink" Target="https://www.daloopa.com/src/102513732" TargetMode="External"/><Relationship Id="rId19637" Type="http://schemas.openxmlformats.org/officeDocument/2006/relationships/hyperlink" Target="https://www.daloopa.com/src/155380833" TargetMode="External"/><Relationship Id="rId7247" Type="http://schemas.openxmlformats.org/officeDocument/2006/relationships/hyperlink" Target="https://www.daloopa.com/src/46662381" TargetMode="External"/><Relationship Id="rId10575" Type="http://schemas.openxmlformats.org/officeDocument/2006/relationships/hyperlink" Target="https://www.daloopa.com/src/38432961" TargetMode="External"/><Relationship Id="rId10228" Type="http://schemas.openxmlformats.org/officeDocument/2006/relationships/hyperlink" Target="https://www.daloopa.com/src/10353508" TargetMode="External"/><Relationship Id="rId13798" Type="http://schemas.openxmlformats.org/officeDocument/2006/relationships/hyperlink" Target="https://www.daloopa.com/src/65315367" TargetMode="External"/><Relationship Id="rId18720" Type="http://schemas.openxmlformats.org/officeDocument/2006/relationships/hyperlink" Target="https://www.daloopa.com/src/125257877" TargetMode="External"/><Relationship Id="rId3857" Type="http://schemas.openxmlformats.org/officeDocument/2006/relationships/hyperlink" Target="https://www.daloopa.com/src/768071" TargetMode="External"/><Relationship Id="rId16271" Type="http://schemas.openxmlformats.org/officeDocument/2006/relationships/hyperlink" Target="https://www.daloopa.com/src/82323344" TargetMode="External"/><Relationship Id="rId6330" Type="http://schemas.openxmlformats.org/officeDocument/2006/relationships/hyperlink" Target="https://www.daloopa.com/src/32451007" TargetMode="External"/><Relationship Id="rId19494" Type="http://schemas.openxmlformats.org/officeDocument/2006/relationships/hyperlink" Target="https://www.daloopa.com/src/145264471" TargetMode="External"/><Relationship Id="rId9553" Type="http://schemas.openxmlformats.org/officeDocument/2006/relationships/hyperlink" Target="https://www.daloopa.com/src/1340371" TargetMode="External"/><Relationship Id="rId12881" Type="http://schemas.openxmlformats.org/officeDocument/2006/relationships/hyperlink" Target="https://www.daloopa.com/src/46751642" TargetMode="External"/><Relationship Id="rId19147" Type="http://schemas.openxmlformats.org/officeDocument/2006/relationships/hyperlink" Target="https://www.daloopa.com/src/136733311" TargetMode="External"/><Relationship Id="rId2940" Type="http://schemas.openxmlformats.org/officeDocument/2006/relationships/hyperlink" Target="https://www.daloopa.com/src/767254" TargetMode="External"/><Relationship Id="rId9206" Type="http://schemas.openxmlformats.org/officeDocument/2006/relationships/hyperlink" Target="https://www.daloopa.com/src/751389" TargetMode="External"/><Relationship Id="rId10085" Type="http://schemas.openxmlformats.org/officeDocument/2006/relationships/hyperlink" Target="https://www.daloopa.com/src/748651" TargetMode="External"/><Relationship Id="rId12534" Type="http://schemas.openxmlformats.org/officeDocument/2006/relationships/hyperlink" Target="https://www.daloopa.com/src/19689592" TargetMode="External"/><Relationship Id="rId912" Type="http://schemas.openxmlformats.org/officeDocument/2006/relationships/hyperlink" Target="https://www.daloopa.com/src/18436025" TargetMode="External"/><Relationship Id="rId15757" Type="http://schemas.openxmlformats.org/officeDocument/2006/relationships/hyperlink" Target="https://www.daloopa.com/src/78901834" TargetMode="External"/><Relationship Id="rId5816" Type="http://schemas.openxmlformats.org/officeDocument/2006/relationships/hyperlink" Target="https://www.daloopa.com/src/67045698" TargetMode="External"/><Relationship Id="rId18230" Type="http://schemas.openxmlformats.org/officeDocument/2006/relationships/hyperlink" Target="https://www.daloopa.com/src/87513634" TargetMode="External"/><Relationship Id="rId3367" Type="http://schemas.openxmlformats.org/officeDocument/2006/relationships/hyperlink" Target="https://www.daloopa.com/src/774135" TargetMode="External"/><Relationship Id="rId14840" Type="http://schemas.openxmlformats.org/officeDocument/2006/relationships/hyperlink" Target="https://www.daloopa.com/src/38429495" TargetMode="External"/><Relationship Id="rId12391" Type="http://schemas.openxmlformats.org/officeDocument/2006/relationships/hyperlink" Target="https://www.daloopa.com/src/19679068" TargetMode="External"/><Relationship Id="rId2450" Type="http://schemas.openxmlformats.org/officeDocument/2006/relationships/hyperlink" Target="https://www.daloopa.com/src/4744539" TargetMode="External"/><Relationship Id="rId9063" Type="http://schemas.openxmlformats.org/officeDocument/2006/relationships/hyperlink" Target="https://www.daloopa.com/src/38161961" TargetMode="External"/><Relationship Id="rId12044" Type="http://schemas.openxmlformats.org/officeDocument/2006/relationships/hyperlink" Target="https://www.daloopa.com/src/19677688" TargetMode="External"/><Relationship Id="rId422" Type="http://schemas.openxmlformats.org/officeDocument/2006/relationships/hyperlink" Target="https://www.daloopa.com/src/52251483" TargetMode="External"/><Relationship Id="rId2103" Type="http://schemas.openxmlformats.org/officeDocument/2006/relationships/hyperlink" Target="https://www.daloopa.com/src/67090572" TargetMode="External"/><Relationship Id="rId5673" Type="http://schemas.openxmlformats.org/officeDocument/2006/relationships/hyperlink" Target="https://www.daloopa.com/src/67088038" TargetMode="External"/><Relationship Id="rId15267" Type="http://schemas.openxmlformats.org/officeDocument/2006/relationships/hyperlink" Target="https://www.daloopa.com/src/53700651" TargetMode="External"/><Relationship Id="rId17716" Type="http://schemas.openxmlformats.org/officeDocument/2006/relationships/hyperlink" Target="https://www.daloopa.com/src/107918196" TargetMode="External"/><Relationship Id="rId5326" Type="http://schemas.openxmlformats.org/officeDocument/2006/relationships/hyperlink" Target="https://www.daloopa.com/src/46662290" TargetMode="External"/><Relationship Id="rId8896" Type="http://schemas.openxmlformats.org/officeDocument/2006/relationships/hyperlink" Target="https://www.daloopa.com/src/38161823" TargetMode="External"/><Relationship Id="rId11877" Type="http://schemas.openxmlformats.org/officeDocument/2006/relationships/hyperlink" Target="https://www.daloopa.com/src/58886058" TargetMode="External"/><Relationship Id="rId1936" Type="http://schemas.openxmlformats.org/officeDocument/2006/relationships/hyperlink" Target="https://www.daloopa.com/src/2623513" TargetMode="External"/><Relationship Id="rId8549" Type="http://schemas.openxmlformats.org/officeDocument/2006/relationships/hyperlink" Target="https://www.daloopa.com/src/20995177" TargetMode="External"/><Relationship Id="rId14350" Type="http://schemas.openxmlformats.org/officeDocument/2006/relationships/hyperlink" Target="https://www.daloopa.com/src/45569822" TargetMode="External"/><Relationship Id="rId14003" Type="http://schemas.openxmlformats.org/officeDocument/2006/relationships/hyperlink" Target="https://www.daloopa.com/src/67049401" TargetMode="External"/><Relationship Id="rId17573" Type="http://schemas.openxmlformats.org/officeDocument/2006/relationships/hyperlink" Target="https://www.daloopa.com/src/107874762" TargetMode="External"/><Relationship Id="rId7632" Type="http://schemas.openxmlformats.org/officeDocument/2006/relationships/hyperlink" Target="https://www.daloopa.com/src/14718762" TargetMode="External"/><Relationship Id="rId10960" Type="http://schemas.openxmlformats.org/officeDocument/2006/relationships/hyperlink" Target="https://www.daloopa.com/src/14719082" TargetMode="External"/><Relationship Id="rId17226" Type="http://schemas.openxmlformats.org/officeDocument/2006/relationships/hyperlink" Target="https://www.daloopa.com/src/102523358" TargetMode="External"/><Relationship Id="rId5183" Type="http://schemas.openxmlformats.org/officeDocument/2006/relationships/hyperlink" Target="https://www.daloopa.com/src/4744779" TargetMode="External"/><Relationship Id="rId10613" Type="http://schemas.openxmlformats.org/officeDocument/2006/relationships/hyperlink" Target="https://www.daloopa.com/src/38432980" TargetMode="External"/><Relationship Id="rId13836" Type="http://schemas.openxmlformats.org/officeDocument/2006/relationships/hyperlink" Target="https://www.daloopa.com/src/65315343" TargetMode="External"/><Relationship Id="rId1793" Type="http://schemas.openxmlformats.org/officeDocument/2006/relationships/hyperlink" Target="https://www.daloopa.com/src/795251" TargetMode="External"/><Relationship Id="rId8059" Type="http://schemas.openxmlformats.org/officeDocument/2006/relationships/hyperlink" Target="https://www.daloopa.com/src/38383799" TargetMode="External"/><Relationship Id="rId11387" Type="http://schemas.openxmlformats.org/officeDocument/2006/relationships/hyperlink" Target="https://www.daloopa.com/src/815023" TargetMode="External"/><Relationship Id="rId1446" Type="http://schemas.openxmlformats.org/officeDocument/2006/relationships/hyperlink" Target="https://www.daloopa.com/src/38169636" TargetMode="External"/><Relationship Id="rId19532" Type="http://schemas.openxmlformats.org/officeDocument/2006/relationships/hyperlink" Target="https://www.daloopa.com/src/145460266" TargetMode="External"/><Relationship Id="rId4669" Type="http://schemas.openxmlformats.org/officeDocument/2006/relationships/hyperlink" Target="https://marketplace.daloopa.com/text-fundamental?id=768391&amp;value=441&amp;id=768228&amp;value=409&amp;id=768089&amp;value=267&amp;id=767938&amp;value=876&amp;id=45569716&amp;value=1993&amp;id=767696&amp;value=502&amp;id=767572&amp;value=404&amp;id=767189&amp;value=-136&amp;id=767045&amp;value=1038&amp;id=45569717&amp;value=1808&amp;id=766694&amp;value=706&amp;id=766538&amp;value=1075&amp;id=766229&amp;value=993&amp;id=765962&amp;value=1750&amp;id=45569718&amp;value=4524&amp;id=765821&amp;value=1660&amp;id=765596&amp;value=2108&amp;id=764932&amp;value=1383&amp;id=764478&amp;value=2176&amp;id=45569719&amp;value=7327&amp;" TargetMode="External"/><Relationship Id="rId10470" Type="http://schemas.openxmlformats.org/officeDocument/2006/relationships/hyperlink" Target="https://www.daloopa.com/src/63135989" TargetMode="External"/><Relationship Id="rId17083" Type="http://schemas.openxmlformats.org/officeDocument/2006/relationships/hyperlink" Target="https://www.daloopa.com/src/95235278" TargetMode="External"/><Relationship Id="rId7142" Type="http://schemas.openxmlformats.org/officeDocument/2006/relationships/hyperlink" Target="https://www.daloopa.com/src/38385409" TargetMode="External"/><Relationship Id="rId10123" Type="http://schemas.openxmlformats.org/officeDocument/2006/relationships/hyperlink" Target="https://www.daloopa.com/src/752602" TargetMode="External"/><Relationship Id="rId13693" Type="http://schemas.openxmlformats.org/officeDocument/2006/relationships/hyperlink" Target="https://marketplace.daloopa.com/text-fundamental?id=65313895&amp;value=8376&amp;id=65313883&amp;value=25004&amp;id=65313867&amp;value=26204&amp;id=65313861&amp;value=27310&amp;id=65313844&amp;value=28875&amp;id=65313831&amp;value=28147&amp;id=65313823&amp;value=28787&amp;id=65374112&amp;value=29801&amp;id=65313812&amp;value=30437&amp;id=65313797&amp;value=28687&amp;id=65313778&amp;value=27613&amp;id=65313761&amp;value=26618&amp;id=65313745&amp;value=25866&amp;id=65313709&amp;value=23094&amp;id=65313692&amp;value=20426&amp;id=65313667&amp;value=18838&amp;id=67090544&amp;value=18019&amp;" TargetMode="External"/><Relationship Id="rId3752" Type="http://schemas.openxmlformats.org/officeDocument/2006/relationships/hyperlink" Target="https://www.daloopa.com/src/38384689" TargetMode="External"/><Relationship Id="rId13346" Type="http://schemas.openxmlformats.org/officeDocument/2006/relationships/hyperlink" Target="https://www.daloopa.com/src/38276358" TargetMode="External"/><Relationship Id="rId3405" Type="http://schemas.openxmlformats.org/officeDocument/2006/relationships/hyperlink" Target="https://www.daloopa.com/src/63130819" TargetMode="External"/><Relationship Id="rId6975" Type="http://schemas.openxmlformats.org/officeDocument/2006/relationships/hyperlink" Target="https://www.daloopa.com/src/1096671" TargetMode="External"/><Relationship Id="rId16569" Type="http://schemas.openxmlformats.org/officeDocument/2006/relationships/hyperlink" Target="https://www.daloopa.com/src/87385965" TargetMode="External"/><Relationship Id="rId4179" Type="http://schemas.openxmlformats.org/officeDocument/2006/relationships/hyperlink" Target="https://www.daloopa.com/src/38384806" TargetMode="External"/><Relationship Id="rId6628" Type="http://schemas.openxmlformats.org/officeDocument/2006/relationships/hyperlink" Target="https://www.daloopa.com/src/800805" TargetMode="External"/><Relationship Id="rId19042" Type="http://schemas.openxmlformats.org/officeDocument/2006/relationships/hyperlink" Target="https://www.daloopa.com/src/136730230" TargetMode="External"/><Relationship Id="rId9101" Type="http://schemas.openxmlformats.org/officeDocument/2006/relationships/hyperlink" Target="https://www.daloopa.com/src/752080" TargetMode="External"/><Relationship Id="rId15652" Type="http://schemas.openxmlformats.org/officeDocument/2006/relationships/hyperlink" Target="https://www.daloopa.com/src/72286673" TargetMode="External"/><Relationship Id="rId5711" Type="http://schemas.openxmlformats.org/officeDocument/2006/relationships/hyperlink" Target="https://www.daloopa.com/src/19659141" TargetMode="External"/><Relationship Id="rId15305" Type="http://schemas.openxmlformats.org/officeDocument/2006/relationships/hyperlink" Target="https://www.daloopa.com/src/46751291" TargetMode="External"/><Relationship Id="rId3262" Type="http://schemas.openxmlformats.org/officeDocument/2006/relationships/hyperlink" Target="https://www.daloopa.com/src/766972" TargetMode="External"/><Relationship Id="rId18875" Type="http://schemas.openxmlformats.org/officeDocument/2006/relationships/hyperlink" Target="https://www.daloopa.com/src/125349388" TargetMode="External"/><Relationship Id="rId20072" Type="http://schemas.openxmlformats.org/officeDocument/2006/relationships/hyperlink" Target="https://www.daloopa.com/src/114270651" TargetMode="External"/><Relationship Id="rId6485" Type="http://schemas.openxmlformats.org/officeDocument/2006/relationships/hyperlink" Target="https://www.daloopa.com/src/32451012" TargetMode="External"/><Relationship Id="rId8934" Type="http://schemas.openxmlformats.org/officeDocument/2006/relationships/hyperlink" Target="https://www.daloopa.com/src/10333657" TargetMode="External"/><Relationship Id="rId11915" Type="http://schemas.openxmlformats.org/officeDocument/2006/relationships/hyperlink" Target="https://www.daloopa.com/document/18378379" TargetMode="External"/><Relationship Id="rId16079" Type="http://schemas.openxmlformats.org/officeDocument/2006/relationships/hyperlink" Target="https://www.daloopa.com/src/82321603" TargetMode="External"/><Relationship Id="rId18528" Type="http://schemas.openxmlformats.org/officeDocument/2006/relationships/hyperlink" Target="https://www.daloopa.com/src/114175050" TargetMode="External"/><Relationship Id="rId6138" Type="http://schemas.openxmlformats.org/officeDocument/2006/relationships/hyperlink" Target="https://www.daloopa.com/src/67051536" TargetMode="External"/><Relationship Id="rId12689" Type="http://schemas.openxmlformats.org/officeDocument/2006/relationships/hyperlink" Target="https://www.daloopa.com/src/67089578" TargetMode="External"/><Relationship Id="rId17611" Type="http://schemas.openxmlformats.org/officeDocument/2006/relationships/hyperlink" Target="https://www.daloopa.com/src/107874875" TargetMode="External"/><Relationship Id="rId2748" Type="http://schemas.openxmlformats.org/officeDocument/2006/relationships/hyperlink" Target="https://www.daloopa.com/src/768248" TargetMode="External"/><Relationship Id="rId15162" Type="http://schemas.openxmlformats.org/officeDocument/2006/relationships/hyperlink" Target="https://www.daloopa.com/src/38429646" TargetMode="External"/><Relationship Id="rId5221" Type="http://schemas.openxmlformats.org/officeDocument/2006/relationships/hyperlink" Target="https://www.daloopa.com/src/815308" TargetMode="External"/><Relationship Id="rId8791" Type="http://schemas.openxmlformats.org/officeDocument/2006/relationships/hyperlink" Target="https://www.daloopa.com/src/38161964" TargetMode="External"/><Relationship Id="rId18385" Type="http://schemas.openxmlformats.org/officeDocument/2006/relationships/hyperlink" Target="https://www.daloopa.com/src/87512778" TargetMode="External"/><Relationship Id="rId1831" Type="http://schemas.openxmlformats.org/officeDocument/2006/relationships/hyperlink" Target="https://www.daloopa.com/src/1340409" TargetMode="External"/><Relationship Id="rId8444" Type="http://schemas.openxmlformats.org/officeDocument/2006/relationships/hyperlink" Target="https://www.daloopa.com/src/14718883" TargetMode="External"/><Relationship Id="rId11425" Type="http://schemas.openxmlformats.org/officeDocument/2006/relationships/hyperlink" Target="https://www.daloopa.com/src/815080" TargetMode="External"/><Relationship Id="rId11772" Type="http://schemas.openxmlformats.org/officeDocument/2006/relationships/hyperlink" Target="https://www.daloopa.com/src/1020395" TargetMode="External"/><Relationship Id="rId18038" Type="http://schemas.openxmlformats.org/officeDocument/2006/relationships/hyperlink" Target="https://www.daloopa.com/src/114286096" TargetMode="External"/><Relationship Id="rId14995" Type="http://schemas.openxmlformats.org/officeDocument/2006/relationships/hyperlink" Target="https://www.daloopa.com/src/38422748" TargetMode="External"/><Relationship Id="rId12199" Type="http://schemas.openxmlformats.org/officeDocument/2006/relationships/hyperlink" Target="https://www.daloopa.com/src/19676322" TargetMode="External"/><Relationship Id="rId14648" Type="http://schemas.openxmlformats.org/officeDocument/2006/relationships/hyperlink" Target="https://www.daloopa.com/src/53700624" TargetMode="External"/><Relationship Id="rId577" Type="http://schemas.openxmlformats.org/officeDocument/2006/relationships/hyperlink" Target="https://www.daloopa.com/src/38384776" TargetMode="External"/><Relationship Id="rId2258" Type="http://schemas.openxmlformats.org/officeDocument/2006/relationships/hyperlink" Target="https://www.daloopa.com/src/66097737" TargetMode="External"/><Relationship Id="rId4707" Type="http://schemas.openxmlformats.org/officeDocument/2006/relationships/hyperlink" Target="https://www.daloopa.com/src/767573" TargetMode="External"/><Relationship Id="rId17121" Type="http://schemas.openxmlformats.org/officeDocument/2006/relationships/hyperlink" Target="https://www.daloopa.com/src/102514739" TargetMode="External"/><Relationship Id="rId13731" Type="http://schemas.openxmlformats.org/officeDocument/2006/relationships/hyperlink" Target="https://marketplace.daloopa.com/text-fundamental?id=65313896&amp;value=7053&amp;id=65313880&amp;value=23194&amp;id=65313865&amp;value=24234&amp;id=65313860&amp;value=25374&amp;id=65313846&amp;value=26979&amp;id=65313833&amp;value=26319&amp;id=65313824&amp;value=26790&amp;id=65374110&amp;value=27750&amp;id=65313814&amp;value=28434&amp;id=65313799&amp;value=26792&amp;id=65313781&amp;value=25670&amp;id=65313758&amp;value=24519&amp;id=65313742&amp;value=23753&amp;id=65313711&amp;value=20927&amp;id=65313691&amp;value=18417&amp;id=65313669&amp;value=16631&amp;id=67090546&amp;value=15783&amp;" TargetMode="External"/><Relationship Id="rId11282" Type="http://schemas.openxmlformats.org/officeDocument/2006/relationships/hyperlink" Target="https://www.daloopa.com/src/814905" TargetMode="External"/><Relationship Id="rId1341" Type="http://schemas.openxmlformats.org/officeDocument/2006/relationships/hyperlink" Target="https://www.daloopa.com/src/766012" TargetMode="External"/><Relationship Id="rId16954" Type="http://schemas.openxmlformats.org/officeDocument/2006/relationships/hyperlink" Target="https://www.daloopa.com/src/95059124" TargetMode="External"/><Relationship Id="rId4564" Type="http://schemas.openxmlformats.org/officeDocument/2006/relationships/hyperlink" Target="https://www.daloopa.com/src/38384707" TargetMode="External"/><Relationship Id="rId14158" Type="http://schemas.openxmlformats.org/officeDocument/2006/relationships/hyperlink" Target="https://www.daloopa.com/src/20996228" TargetMode="External"/><Relationship Id="rId16607" Type="http://schemas.openxmlformats.org/officeDocument/2006/relationships/hyperlink" Target="https://www.daloopa.com/src/87388240" TargetMode="External"/><Relationship Id="rId4217" Type="http://schemas.openxmlformats.org/officeDocument/2006/relationships/hyperlink" Target="https://www.daloopa.com/src/10334585" TargetMode="External"/><Relationship Id="rId7787" Type="http://schemas.openxmlformats.org/officeDocument/2006/relationships/hyperlink" Target="https://www.daloopa.com/src/799843" TargetMode="External"/><Relationship Id="rId10768" Type="http://schemas.openxmlformats.org/officeDocument/2006/relationships/hyperlink" Target="https://www.daloopa.com/src/38434624" TargetMode="External"/><Relationship Id="rId13241" Type="http://schemas.openxmlformats.org/officeDocument/2006/relationships/hyperlink" Target="https://www.daloopa.com/src/38438039" TargetMode="External"/><Relationship Id="rId18913" Type="http://schemas.openxmlformats.org/officeDocument/2006/relationships/hyperlink" Target="https://www.daloopa.com/src/125350222" TargetMode="External"/><Relationship Id="rId3300" Type="http://schemas.openxmlformats.org/officeDocument/2006/relationships/hyperlink" Target="https://www.daloopa.com/document/23463551" TargetMode="External"/><Relationship Id="rId6870" Type="http://schemas.openxmlformats.org/officeDocument/2006/relationships/hyperlink" Target="https://www.daloopa.com/src/801388" TargetMode="External"/><Relationship Id="rId16464" Type="http://schemas.openxmlformats.org/officeDocument/2006/relationships/hyperlink" Target="https://www.daloopa.com/src/87387930" TargetMode="External"/><Relationship Id="rId6523" Type="http://schemas.openxmlformats.org/officeDocument/2006/relationships/hyperlink" Target="https://www.daloopa.com/src/800823" TargetMode="External"/><Relationship Id="rId16117" Type="http://schemas.openxmlformats.org/officeDocument/2006/relationships/hyperlink" Target="https://www.daloopa.com/src/82323229" TargetMode="External"/><Relationship Id="rId19687" Type="http://schemas.openxmlformats.org/officeDocument/2006/relationships/hyperlink" Target="https://www.daloopa.com/src/155380693" TargetMode="External"/><Relationship Id="rId4074" Type="http://schemas.openxmlformats.org/officeDocument/2006/relationships/hyperlink" Target="https://www.daloopa.com/src/45569695" TargetMode="External"/><Relationship Id="rId9746" Type="http://schemas.openxmlformats.org/officeDocument/2006/relationships/hyperlink" Target="https://www.daloopa.com/src/20995946" TargetMode="External"/><Relationship Id="rId7297" Type="http://schemas.openxmlformats.org/officeDocument/2006/relationships/hyperlink" Target="https://www.daloopa.com/src/38458983" TargetMode="External"/><Relationship Id="rId10278" Type="http://schemas.openxmlformats.org/officeDocument/2006/relationships/hyperlink" Target="https://www.daloopa.com/src/38461411" TargetMode="External"/><Relationship Id="rId12727" Type="http://schemas.openxmlformats.org/officeDocument/2006/relationships/hyperlink" Target="https://www.daloopa.com/src/46750935" TargetMode="External"/><Relationship Id="rId15200" Type="http://schemas.openxmlformats.org/officeDocument/2006/relationships/hyperlink" Target="https://www.daloopa.com/src/38429687" TargetMode="External"/><Relationship Id="rId18770" Type="http://schemas.openxmlformats.org/officeDocument/2006/relationships/hyperlink" Target="https://www.daloopa.com/src/125251787" TargetMode="External"/><Relationship Id="rId11810" Type="http://schemas.openxmlformats.org/officeDocument/2006/relationships/hyperlink" Target="https://www.daloopa.com/src/67084935" TargetMode="External"/><Relationship Id="rId18423" Type="http://schemas.openxmlformats.org/officeDocument/2006/relationships/hyperlink" Target="https://www.daloopa.com/src/114156351" TargetMode="External"/><Relationship Id="rId6380" Type="http://schemas.openxmlformats.org/officeDocument/2006/relationships/hyperlink" Target="https://www.daloopa.com/src/14718908" TargetMode="External"/><Relationship Id="rId2990" Type="http://schemas.openxmlformats.org/officeDocument/2006/relationships/hyperlink" Target="https://marketplace.daloopa.com/text-fundamental?id=768421&amp;value=0.6&amp;id=768294&amp;value=0.61&amp;id=768125&amp;value=0.62&amp;id=767964&amp;value=0.63&amp;id=802831&amp;value=0.64&amp;id=767614&amp;value=0.65&amp;id=767257&amp;value=0.65&amp;id=767115&amp;value=0.67&amp;id=766754&amp;value=0.68&amp;id=766595&amp;value=0.69&amp;id=766285&amp;value=0.7&amp;id=765990&amp;value=0.71&amp;id=765845&amp;value=0.72&amp;id=765647&amp;value=0.73&amp;id=765637&amp;value=0.74&amp;id=765473&amp;value=0.75&amp;" TargetMode="External"/><Relationship Id="rId6033" Type="http://schemas.openxmlformats.org/officeDocument/2006/relationships/hyperlink" Target="https://www.daloopa.com/src/46664714" TargetMode="External"/><Relationship Id="rId12584" Type="http://schemas.openxmlformats.org/officeDocument/2006/relationships/hyperlink" Target="https://www.daloopa.com/src/19689805" TargetMode="External"/><Relationship Id="rId19197" Type="http://schemas.openxmlformats.org/officeDocument/2006/relationships/hyperlink" Target="https://www.daloopa.com/src/136727308" TargetMode="External"/><Relationship Id="rId962" Type="http://schemas.openxmlformats.org/officeDocument/2006/relationships/hyperlink" Target="https://www.daloopa.com/src/63184243" TargetMode="External"/><Relationship Id="rId2643" Type="http://schemas.openxmlformats.org/officeDocument/2006/relationships/hyperlink" Target="https://www.daloopa.com/src/63130253" TargetMode="External"/><Relationship Id="rId9256" Type="http://schemas.openxmlformats.org/officeDocument/2006/relationships/hyperlink" Target="https://www.daloopa.com/src/752083" TargetMode="External"/><Relationship Id="rId12237" Type="http://schemas.openxmlformats.org/officeDocument/2006/relationships/hyperlink" Target="https://www.daloopa.com/src/19676246" TargetMode="External"/><Relationship Id="rId615" Type="http://schemas.openxmlformats.org/officeDocument/2006/relationships/hyperlink" Target="https://www.daloopa.com/src/46661844" TargetMode="External"/><Relationship Id="rId17909" Type="http://schemas.openxmlformats.org/officeDocument/2006/relationships/hyperlink" Target="https://www.daloopa.com/src/114145988" TargetMode="External"/><Relationship Id="rId5866" Type="http://schemas.openxmlformats.org/officeDocument/2006/relationships/hyperlink" Target="https://www.daloopa.com/src/58837661" TargetMode="External"/><Relationship Id="rId18280" Type="http://schemas.openxmlformats.org/officeDocument/2006/relationships/hyperlink" Target="https://www.daloopa.com/src/87423656" TargetMode="External"/><Relationship Id="rId5519" Type="http://schemas.openxmlformats.org/officeDocument/2006/relationships/hyperlink" Target="https://www.daloopa.com/src/1033530" TargetMode="External"/><Relationship Id="rId11320" Type="http://schemas.openxmlformats.org/officeDocument/2006/relationships/hyperlink" Target="https://www.daloopa.com/src/2623975" TargetMode="External"/><Relationship Id="rId14890" Type="http://schemas.openxmlformats.org/officeDocument/2006/relationships/hyperlink" Target="https://www.daloopa.com/src/38422922" TargetMode="External"/><Relationship Id="rId14543" Type="http://schemas.openxmlformats.org/officeDocument/2006/relationships/hyperlink" Target="https://www.daloopa.com/src/38422570" TargetMode="External"/><Relationship Id="rId4602" Type="http://schemas.openxmlformats.org/officeDocument/2006/relationships/hyperlink" Target="https://www.daloopa.com/src/63130797" TargetMode="External"/><Relationship Id="rId12094" Type="http://schemas.openxmlformats.org/officeDocument/2006/relationships/hyperlink" Target="https://www.daloopa.com/src/19676978" TargetMode="External"/><Relationship Id="rId17766" Type="http://schemas.openxmlformats.org/officeDocument/2006/relationships/hyperlink" Target="https://www.daloopa.com/src/114166706" TargetMode="External"/><Relationship Id="rId472" Type="http://schemas.openxmlformats.org/officeDocument/2006/relationships/hyperlink" Target="https://www.daloopa.com/src/46664272" TargetMode="External"/><Relationship Id="rId2153" Type="http://schemas.openxmlformats.org/officeDocument/2006/relationships/hyperlink" Target="https://www.daloopa.com/src/67090580" TargetMode="External"/><Relationship Id="rId7825" Type="http://schemas.openxmlformats.org/officeDocument/2006/relationships/hyperlink" Target="https://www.daloopa.com/src/800081" TargetMode="External"/><Relationship Id="rId17419" Type="http://schemas.openxmlformats.org/officeDocument/2006/relationships/hyperlink" Target="https://www.daloopa.com/src/102615903" TargetMode="External"/><Relationship Id="rId125" Type="http://schemas.openxmlformats.org/officeDocument/2006/relationships/hyperlink" Target="https://www.daloopa.com/src/802895" TargetMode="External"/><Relationship Id="rId5376" Type="http://schemas.openxmlformats.org/officeDocument/2006/relationships/hyperlink" Target="https://www.daloopa.com/src/32451664" TargetMode="External"/><Relationship Id="rId10806" Type="http://schemas.openxmlformats.org/officeDocument/2006/relationships/hyperlink" Target="https://www.daloopa.com/src/748897" TargetMode="External"/><Relationship Id="rId5029" Type="http://schemas.openxmlformats.org/officeDocument/2006/relationships/hyperlink" Target="https://www.daloopa.com/src/66602843" TargetMode="External"/><Relationship Id="rId8599" Type="http://schemas.openxmlformats.org/officeDocument/2006/relationships/hyperlink" Target="https://www.daloopa.com/src/766316" TargetMode="External"/><Relationship Id="rId1986" Type="http://schemas.openxmlformats.org/officeDocument/2006/relationships/hyperlink" Target="https://www.daloopa.com/src/4744527" TargetMode="External"/><Relationship Id="rId16502" Type="http://schemas.openxmlformats.org/officeDocument/2006/relationships/hyperlink" Target="https://www.daloopa.com/src/87511796" TargetMode="External"/><Relationship Id="rId1639" Type="http://schemas.openxmlformats.org/officeDocument/2006/relationships/hyperlink" Target="https://www.daloopa.com/document/23463551" TargetMode="External"/><Relationship Id="rId14053" Type="http://schemas.openxmlformats.org/officeDocument/2006/relationships/hyperlink" Target="https://www.daloopa.com/src/58838572" TargetMode="External"/><Relationship Id="rId19725" Type="http://schemas.openxmlformats.org/officeDocument/2006/relationships/hyperlink" Target="https://www.daloopa.com/src/155380840" TargetMode="External"/><Relationship Id="rId4112" Type="http://schemas.openxmlformats.org/officeDocument/2006/relationships/hyperlink" Target="https://www.daloopa.com/src/66602831" TargetMode="External"/><Relationship Id="rId7682" Type="http://schemas.openxmlformats.org/officeDocument/2006/relationships/hyperlink" Target="https://www.daloopa.com/src/799819" TargetMode="External"/><Relationship Id="rId10663" Type="http://schemas.openxmlformats.org/officeDocument/2006/relationships/hyperlink" Target="https://www.daloopa.com/src/38433065" TargetMode="External"/><Relationship Id="rId17276" Type="http://schemas.openxmlformats.org/officeDocument/2006/relationships/hyperlink" Target="https://www.daloopa.com/src/102524750" TargetMode="External"/><Relationship Id="rId7335" Type="http://schemas.openxmlformats.org/officeDocument/2006/relationships/hyperlink" Target="https://www.daloopa.com/src/19652623" TargetMode="External"/><Relationship Id="rId10316" Type="http://schemas.openxmlformats.org/officeDocument/2006/relationships/hyperlink" Target="https://www.daloopa.com/src/38432466" TargetMode="External"/><Relationship Id="rId13886" Type="http://schemas.openxmlformats.org/officeDocument/2006/relationships/hyperlink" Target="https://www.daloopa.com/src/67093440" TargetMode="External"/><Relationship Id="rId1496" Type="http://schemas.openxmlformats.org/officeDocument/2006/relationships/hyperlink" Target="https://www.daloopa.com/src/46664842" TargetMode="External"/><Relationship Id="rId3945" Type="http://schemas.openxmlformats.org/officeDocument/2006/relationships/hyperlink" Target="https://www.daloopa.com/src/63130833" TargetMode="External"/><Relationship Id="rId13539" Type="http://schemas.openxmlformats.org/officeDocument/2006/relationships/hyperlink" Target="https://www.daloopa.com/src/67090410" TargetMode="External"/><Relationship Id="rId16012" Type="http://schemas.openxmlformats.org/officeDocument/2006/relationships/hyperlink" Target="https://www.daloopa.com/src/78962382" TargetMode="External"/><Relationship Id="rId1149" Type="http://schemas.openxmlformats.org/officeDocument/2006/relationships/hyperlink" Target="https://www.daloopa.com/src/18438335" TargetMode="External"/><Relationship Id="rId19582" Type="http://schemas.openxmlformats.org/officeDocument/2006/relationships/hyperlink" Target="https://www.daloopa.com/src/145462950" TargetMode="External"/><Relationship Id="rId7192" Type="http://schemas.openxmlformats.org/officeDocument/2006/relationships/hyperlink" Target="https://www.daloopa.com/src/20995608" TargetMode="External"/><Relationship Id="rId9641" Type="http://schemas.openxmlformats.org/officeDocument/2006/relationships/hyperlink" Target="https://www.daloopa.com/src/7981885" TargetMode="External"/><Relationship Id="rId12622" Type="http://schemas.openxmlformats.org/officeDocument/2006/relationships/hyperlink" Target="https://www.daloopa.com/src/19695504" TargetMode="External"/><Relationship Id="rId19235" Type="http://schemas.openxmlformats.org/officeDocument/2006/relationships/hyperlink" Target="https://www.daloopa.com/src/136843101" TargetMode="External"/><Relationship Id="rId10173" Type="http://schemas.openxmlformats.org/officeDocument/2006/relationships/hyperlink" Target="https://www.daloopa.com/src/752989" TargetMode="External"/><Relationship Id="rId15845" Type="http://schemas.openxmlformats.org/officeDocument/2006/relationships/hyperlink" Target="https://www.daloopa.com/src/78898286" TargetMode="External"/><Relationship Id="rId5904" Type="http://schemas.openxmlformats.org/officeDocument/2006/relationships/hyperlink" Target="https://www.daloopa.com/src/800729" TargetMode="External"/><Relationship Id="rId13396" Type="http://schemas.openxmlformats.org/officeDocument/2006/relationships/hyperlink" Target="https://www.daloopa.com/src/65311914" TargetMode="External"/><Relationship Id="rId3455" Type="http://schemas.openxmlformats.org/officeDocument/2006/relationships/hyperlink" Target="https://www.daloopa.com/src/763050" TargetMode="External"/><Relationship Id="rId13049" Type="http://schemas.openxmlformats.org/officeDocument/2006/relationships/hyperlink" Target="https://www.daloopa.com/src/38441313" TargetMode="External"/><Relationship Id="rId3108" Type="http://schemas.openxmlformats.org/officeDocument/2006/relationships/hyperlink" Target="https://www.daloopa.com/src/767995" TargetMode="External"/><Relationship Id="rId6678" Type="http://schemas.openxmlformats.org/officeDocument/2006/relationships/hyperlink" Target="https://www.daloopa.com/src/800786" TargetMode="External"/><Relationship Id="rId19092" Type="http://schemas.openxmlformats.org/officeDocument/2006/relationships/hyperlink" Target="https://www.daloopa.com/src/136726220" TargetMode="External"/><Relationship Id="rId9151" Type="http://schemas.openxmlformats.org/officeDocument/2006/relationships/hyperlink" Target="https://www.daloopa.com/src/752562" TargetMode="External"/><Relationship Id="rId12132" Type="http://schemas.openxmlformats.org/officeDocument/2006/relationships/hyperlink" Target="https://www.daloopa.com/src/19675386" TargetMode="External"/><Relationship Id="rId17804" Type="http://schemas.openxmlformats.org/officeDocument/2006/relationships/hyperlink" Target="https://www.daloopa.com/src/114156284" TargetMode="External"/><Relationship Id="rId510" Type="http://schemas.openxmlformats.org/officeDocument/2006/relationships/hyperlink" Target="https://www.daloopa.com/src/762474" TargetMode="External"/><Relationship Id="rId5761" Type="http://schemas.openxmlformats.org/officeDocument/2006/relationships/hyperlink" Target="https://www.daloopa.com/src/46752426" TargetMode="External"/><Relationship Id="rId15355" Type="http://schemas.openxmlformats.org/officeDocument/2006/relationships/hyperlink" Target="https://www.daloopa.com/src/38434195" TargetMode="External"/><Relationship Id="rId5414" Type="http://schemas.openxmlformats.org/officeDocument/2006/relationships/hyperlink" Target="https://www.daloopa.com/src/7982523" TargetMode="External"/><Relationship Id="rId8984" Type="http://schemas.openxmlformats.org/officeDocument/2006/relationships/hyperlink" Target="https://www.daloopa.com/src/750511" TargetMode="External"/><Relationship Id="rId15008" Type="http://schemas.openxmlformats.org/officeDocument/2006/relationships/hyperlink" Target="https://www.daloopa.com/src/46751224" TargetMode="External"/><Relationship Id="rId18578" Type="http://schemas.openxmlformats.org/officeDocument/2006/relationships/hyperlink" Target="https://www.daloopa.com/src/114297526" TargetMode="External"/><Relationship Id="rId8637" Type="http://schemas.openxmlformats.org/officeDocument/2006/relationships/hyperlink" Target="https://www.daloopa.com/src/766759" TargetMode="External"/><Relationship Id="rId11965" Type="http://schemas.openxmlformats.org/officeDocument/2006/relationships/hyperlink" Target="https://www.daloopa.com/src/38461946" TargetMode="External"/><Relationship Id="rId6188" Type="http://schemas.openxmlformats.org/officeDocument/2006/relationships/hyperlink" Target="https://www.daloopa.com/src/14718923" TargetMode="External"/><Relationship Id="rId11618" Type="http://schemas.openxmlformats.org/officeDocument/2006/relationships/hyperlink" Target="https://www.daloopa.com/src/814938" TargetMode="External"/><Relationship Id="rId17661" Type="http://schemas.openxmlformats.org/officeDocument/2006/relationships/hyperlink" Target="https://www.daloopa.com/src/107869299" TargetMode="External"/><Relationship Id="rId2798" Type="http://schemas.openxmlformats.org/officeDocument/2006/relationships/hyperlink" Target="https://www.daloopa.com/src/765976" TargetMode="External"/><Relationship Id="rId5271" Type="http://schemas.openxmlformats.org/officeDocument/2006/relationships/hyperlink" Target="https://www.daloopa.com/src/20995584" TargetMode="External"/><Relationship Id="rId7720" Type="http://schemas.openxmlformats.org/officeDocument/2006/relationships/hyperlink" Target="https://www.daloopa.com/src/799992" TargetMode="External"/><Relationship Id="rId10701" Type="http://schemas.openxmlformats.org/officeDocument/2006/relationships/hyperlink" Target="https://www.daloopa.com/src/63136622" TargetMode="External"/><Relationship Id="rId17314" Type="http://schemas.openxmlformats.org/officeDocument/2006/relationships/hyperlink" Target="https://www.daloopa.com/src/102527603" TargetMode="External"/><Relationship Id="rId13924" Type="http://schemas.openxmlformats.org/officeDocument/2006/relationships/hyperlink" Target="https://www.daloopa.com/src/67093372" TargetMode="External"/><Relationship Id="rId1881" Type="http://schemas.openxmlformats.org/officeDocument/2006/relationships/hyperlink" Target="https://www.daloopa.com/src/795047" TargetMode="External"/><Relationship Id="rId8494" Type="http://schemas.openxmlformats.org/officeDocument/2006/relationships/hyperlink" Target="https://www.daloopa.com/src/7982444" TargetMode="External"/><Relationship Id="rId11475" Type="http://schemas.openxmlformats.org/officeDocument/2006/relationships/hyperlink" Target="https://www.daloopa.com/src/814969" TargetMode="External"/><Relationship Id="rId18088" Type="http://schemas.openxmlformats.org/officeDocument/2006/relationships/hyperlink" Target="https://www.daloopa.com/src/114287511" TargetMode="External"/><Relationship Id="rId1534" Type="http://schemas.openxmlformats.org/officeDocument/2006/relationships/hyperlink" Target="https://www.daloopa.com/src/38170382" TargetMode="External"/><Relationship Id="rId8147" Type="http://schemas.openxmlformats.org/officeDocument/2006/relationships/hyperlink" Target="https://www.daloopa.com/src/800219" TargetMode="External"/><Relationship Id="rId11128" Type="http://schemas.openxmlformats.org/officeDocument/2006/relationships/hyperlink" Target="https://www.daloopa.com/src/814929" TargetMode="External"/><Relationship Id="rId14698" Type="http://schemas.openxmlformats.org/officeDocument/2006/relationships/hyperlink" Target="https://www.daloopa.com/src/46751053" TargetMode="External"/><Relationship Id="rId4757" Type="http://schemas.openxmlformats.org/officeDocument/2006/relationships/hyperlink" Target="https://www.daloopa.com/src/767576" TargetMode="External"/><Relationship Id="rId17171" Type="http://schemas.openxmlformats.org/officeDocument/2006/relationships/hyperlink" Target="https://www.daloopa.com/src/102513220" TargetMode="External"/><Relationship Id="rId19620" Type="http://schemas.openxmlformats.org/officeDocument/2006/relationships/hyperlink" Target="https://www.daloopa.com/src/145409574" TargetMode="External"/><Relationship Id="rId7230" Type="http://schemas.openxmlformats.org/officeDocument/2006/relationships/hyperlink" Target="https://www.daloopa.com/src/1096652" TargetMode="External"/><Relationship Id="rId10211" Type="http://schemas.openxmlformats.org/officeDocument/2006/relationships/hyperlink" Target="https://www.daloopa.com/src/38166694" TargetMode="External"/><Relationship Id="rId13781" Type="http://schemas.openxmlformats.org/officeDocument/2006/relationships/hyperlink" Target="https://www.daloopa.com/src/65313777" TargetMode="External"/><Relationship Id="rId3840" Type="http://schemas.openxmlformats.org/officeDocument/2006/relationships/hyperlink" Target="https://www.daloopa.com/src/2623590" TargetMode="External"/><Relationship Id="rId13434" Type="http://schemas.openxmlformats.org/officeDocument/2006/relationships/hyperlink" Target="https://www.daloopa.com/src/67090540" TargetMode="External"/><Relationship Id="rId1391" Type="http://schemas.openxmlformats.org/officeDocument/2006/relationships/hyperlink" Target="https://www.daloopa.com/src/766622" TargetMode="External"/><Relationship Id="rId16657" Type="http://schemas.openxmlformats.org/officeDocument/2006/relationships/hyperlink" Target="https://www.daloopa.com/src/87505635" TargetMode="External"/><Relationship Id="rId1044" Type="http://schemas.openxmlformats.org/officeDocument/2006/relationships/hyperlink" Target="https://www.daloopa.com/src/63184240" TargetMode="External"/><Relationship Id="rId6716" Type="http://schemas.openxmlformats.org/officeDocument/2006/relationships/hyperlink" Target="https://www.daloopa.com/src/801071" TargetMode="External"/><Relationship Id="rId19130" Type="http://schemas.openxmlformats.org/officeDocument/2006/relationships/hyperlink" Target="https://www.daloopa.com/src/136727049" TargetMode="External"/><Relationship Id="rId4267" Type="http://schemas.openxmlformats.org/officeDocument/2006/relationships/hyperlink" Target="https://www.daloopa.com/src/7982408" TargetMode="External"/><Relationship Id="rId9939" Type="http://schemas.openxmlformats.org/officeDocument/2006/relationships/hyperlink" Target="https://www.daloopa.com/src/749906" TargetMode="External"/><Relationship Id="rId15740" Type="http://schemas.openxmlformats.org/officeDocument/2006/relationships/hyperlink" Target="https://www.daloopa.com/src/78961627" TargetMode="External"/><Relationship Id="rId3350" Type="http://schemas.openxmlformats.org/officeDocument/2006/relationships/hyperlink" Target="https://www.daloopa.com/src/761833" TargetMode="External"/><Relationship Id="rId13291" Type="http://schemas.openxmlformats.org/officeDocument/2006/relationships/hyperlink" Target="https://marketplace.daloopa.com/text-fundamental?id=38276592&amp;value=156&amp;id=38276573&amp;value=160&amp;id=38276568&amp;value=164&amp;id=45569875&amp;value=215&amp;id=38277218&amp;value=695&amp;id=38276559&amp;value=164&amp;id=38276532&amp;value=156&amp;id=38276523&amp;value=154&amp;id=45569876&amp;value=143&amp;id=38277359&amp;value=617&amp;id=38276510&amp;value=132&amp;id=38276359&amp;value=119&amp;id=38975475&amp;value=114&amp;id=46758875&amp;value=108&amp;id=46751009&amp;value=473&amp;id=53700603&amp;value=103&amp;id=58885038&amp;value=92&amp;id=63184458&amp;value=85&amp;id=67095228&amp;value=81&amp;id=67089744&amp;value=361&amp;" TargetMode="External"/><Relationship Id="rId18963" Type="http://schemas.openxmlformats.org/officeDocument/2006/relationships/hyperlink" Target="https://www.daloopa.com/src/128089653" TargetMode="External"/><Relationship Id="rId3003" Type="http://schemas.openxmlformats.org/officeDocument/2006/relationships/hyperlink" Target="https://www.daloopa.com/src/765990" TargetMode="External"/><Relationship Id="rId18616" Type="http://schemas.openxmlformats.org/officeDocument/2006/relationships/hyperlink" Target="https://www.daloopa.com/src/67087991" TargetMode="External"/><Relationship Id="rId6573" Type="http://schemas.openxmlformats.org/officeDocument/2006/relationships/hyperlink" Target="https://www.daloopa.com/src/800880" TargetMode="External"/><Relationship Id="rId16167" Type="http://schemas.openxmlformats.org/officeDocument/2006/relationships/hyperlink" Target="https://www.daloopa.com/src/82318302" TargetMode="External"/><Relationship Id="rId6226" Type="http://schemas.openxmlformats.org/officeDocument/2006/relationships/hyperlink" Target="https://www.daloopa.com/src/32451015" TargetMode="External"/><Relationship Id="rId9796" Type="http://schemas.openxmlformats.org/officeDocument/2006/relationships/hyperlink" Target="https://www.daloopa.com/src/10333776" TargetMode="External"/><Relationship Id="rId12777" Type="http://schemas.openxmlformats.org/officeDocument/2006/relationships/hyperlink" Target="https://marketplace.daloopa.com/text-fundamental?id=38440579&amp;value=-110&amp;id=38440529&amp;value=-125&amp;id=38440481&amp;value=-99&amp;id=38440453&amp;value=-212&amp;id=38440446&amp;value=-213&amp;id=38440411&amp;value=-224&amp;id=38440344&amp;value=-302&amp;id=38439857&amp;value=-418&amp;id=46751640&amp;value=-565&amp;id=67090281&amp;value=-813&amp;" TargetMode="External"/><Relationship Id="rId2836" Type="http://schemas.openxmlformats.org/officeDocument/2006/relationships/hyperlink" Target="https://www.daloopa.com/src/765618" TargetMode="External"/><Relationship Id="rId9449" Type="http://schemas.openxmlformats.org/officeDocument/2006/relationships/hyperlink" Target="https://www.daloopa.com/src/748237" TargetMode="External"/><Relationship Id="rId15250" Type="http://schemas.openxmlformats.org/officeDocument/2006/relationships/hyperlink" Target="https://www.daloopa.com/src/38432724" TargetMode="External"/><Relationship Id="rId808" Type="http://schemas.openxmlformats.org/officeDocument/2006/relationships/hyperlink" Target="https://www.daloopa.com/src/38207931" TargetMode="External"/><Relationship Id="rId11860" Type="http://schemas.openxmlformats.org/officeDocument/2006/relationships/hyperlink" Target="https://www.daloopa.com/src/38989127" TargetMode="External"/><Relationship Id="rId18473" Type="http://schemas.openxmlformats.org/officeDocument/2006/relationships/hyperlink" Target="https://www.daloopa.com/src/114146149" TargetMode="External"/><Relationship Id="rId6083" Type="http://schemas.openxmlformats.org/officeDocument/2006/relationships/hyperlink" Target="https://www.daloopa.com/src/38155596" TargetMode="External"/><Relationship Id="rId8532" Type="http://schemas.openxmlformats.org/officeDocument/2006/relationships/hyperlink" Target="https://www.daloopa.com/src/802803" TargetMode="External"/><Relationship Id="rId11513" Type="http://schemas.openxmlformats.org/officeDocument/2006/relationships/hyperlink" Target="https://www.daloopa.com/src/815026" TargetMode="External"/><Relationship Id="rId18126" Type="http://schemas.openxmlformats.org/officeDocument/2006/relationships/hyperlink" Target="https://www.daloopa.com/src/114285670" TargetMode="External"/><Relationship Id="rId14736" Type="http://schemas.openxmlformats.org/officeDocument/2006/relationships/hyperlink" Target="https://www.daloopa.com/src/38402672" TargetMode="External"/><Relationship Id="rId2693" Type="http://schemas.openxmlformats.org/officeDocument/2006/relationships/hyperlink" Target="https://www.daloopa.com/src/63130252" TargetMode="External"/><Relationship Id="rId12287" Type="http://schemas.openxmlformats.org/officeDocument/2006/relationships/hyperlink" Target="https://www.daloopa.com/src/19673535" TargetMode="External"/><Relationship Id="rId665" Type="http://schemas.openxmlformats.org/officeDocument/2006/relationships/hyperlink" Target="https://www.daloopa.com/src/763407" TargetMode="External"/><Relationship Id="rId2346" Type="http://schemas.openxmlformats.org/officeDocument/2006/relationships/hyperlink" Target="https://www.daloopa.com/src/763263" TargetMode="External"/><Relationship Id="rId17959" Type="http://schemas.openxmlformats.org/officeDocument/2006/relationships/hyperlink" Target="https://www.daloopa.com/src/114161106" TargetMode="External"/><Relationship Id="rId318" Type="http://schemas.openxmlformats.org/officeDocument/2006/relationships/hyperlink" Target="https://www.daloopa.com/src/4744660" TargetMode="External"/><Relationship Id="rId5569" Type="http://schemas.openxmlformats.org/officeDocument/2006/relationships/hyperlink" Target="https://www.daloopa.com/src/46749894" TargetMode="External"/><Relationship Id="rId8042" Type="http://schemas.openxmlformats.org/officeDocument/2006/relationships/hyperlink" Target="https://www.daloopa.com/src/750372" TargetMode="External"/><Relationship Id="rId11370" Type="http://schemas.openxmlformats.org/officeDocument/2006/relationships/hyperlink" Target="https://www.daloopa.com/document/23463551" TargetMode="External"/><Relationship Id="rId11023" Type="http://schemas.openxmlformats.org/officeDocument/2006/relationships/hyperlink" Target="https://www.daloopa.com/src/46664813" TargetMode="External"/><Relationship Id="rId14593" Type="http://schemas.openxmlformats.org/officeDocument/2006/relationships/hyperlink" Target="https://marketplace.daloopa.com/text-fundamental?id=38422207&amp;value=4523&amp;id=38422139&amp;value=4647&amp;id=38422111&amp;value=4899&amp;id=38422507&amp;value=5135&amp;id=38422075&amp;value=5368&amp;id=38422055&amp;value=5560&amp;id=38422040&amp;value=5487&amp;id=38422518&amp;value=5913&amp;id=38422032&amp;value=5720&amp;id=38422017&amp;value=6088&amp;id=38421995&amp;value=6501&amp;id=38422543&amp;value=6517&amp;id=38421844&amp;value=6939&amp;id=38421826&amp;value=8154&amp;id=38421806&amp;value=9038&amp;id=38422572&amp;value=9510&amp;id=38421740&amp;value=9820&amp;id=38421672&amp;value=10638&amp;id=38402851&amp;value=22069&amp;id=38422588&amp;value=22848&amp;id=38402833&amp;value=23509&amp;id=38402826&amp;value=23671&amp;id=38402803&amp;value=24523&amp;id=38422620&amp;value=26666&amp;id=38402795&amp;value=26731&amp;id=38402783&amp;value=28739&amp;id=38402765&amp;value=30550&amp;id=38422637&amp;value=31963&amp;id=38402751&amp;value=33654&amp;id=38402718&amp;value=36048&amp;id=38402711&amp;value=42014&amp;id=38422646&amp;value=46164&amp;id=38402674&amp;value=46762&amp;id=38370036&amp;value=51702&amp;id=38973997&amp;value=61591&amp;id=46751054&amp;value=66269&amp;id=53700620&amp;value=66144&amp;id=58885117&amp;value=69341&amp;id=63184503&amp;value=75495&amp;" TargetMode="External"/><Relationship Id="rId4652" Type="http://schemas.openxmlformats.org/officeDocument/2006/relationships/hyperlink" Target="https://www.daloopa.com/src/45569713" TargetMode="External"/><Relationship Id="rId14246" Type="http://schemas.openxmlformats.org/officeDocument/2006/relationships/hyperlink" Target="https://www.daloopa.com/src/19605861" TargetMode="External"/><Relationship Id="rId19918" Type="http://schemas.openxmlformats.org/officeDocument/2006/relationships/hyperlink" Target="https://www.daloopa.com/src/155405816" TargetMode="External"/><Relationship Id="rId175" Type="http://schemas.openxmlformats.org/officeDocument/2006/relationships/hyperlink" Target="https://www.daloopa.com/src/803042" TargetMode="External"/><Relationship Id="rId4305" Type="http://schemas.openxmlformats.org/officeDocument/2006/relationships/hyperlink" Target="https://www.daloopa.com/src/32451320" TargetMode="External"/><Relationship Id="rId7875" Type="http://schemas.openxmlformats.org/officeDocument/2006/relationships/hyperlink" Target="https://www.daloopa.com/src/753786" TargetMode="External"/><Relationship Id="rId10856" Type="http://schemas.openxmlformats.org/officeDocument/2006/relationships/hyperlink" Target="https://www.daloopa.com/document/23463551" TargetMode="External"/><Relationship Id="rId17469" Type="http://schemas.openxmlformats.org/officeDocument/2006/relationships/hyperlink" Target="https://www.daloopa.com/src/107875767" TargetMode="External"/><Relationship Id="rId7528" Type="http://schemas.openxmlformats.org/officeDocument/2006/relationships/hyperlink" Target="https://www.daloopa.com/src/754228" TargetMode="External"/><Relationship Id="rId10509" Type="http://schemas.openxmlformats.org/officeDocument/2006/relationships/hyperlink" Target="https://www.daloopa.com/src/63135990" TargetMode="External"/><Relationship Id="rId5079" Type="http://schemas.openxmlformats.org/officeDocument/2006/relationships/hyperlink" Target="https://www.daloopa.com/src/815562" TargetMode="External"/><Relationship Id="rId1689" Type="http://schemas.openxmlformats.org/officeDocument/2006/relationships/hyperlink" Target="https://www.daloopa.com/src/67052101" TargetMode="External"/><Relationship Id="rId16552" Type="http://schemas.openxmlformats.org/officeDocument/2006/relationships/hyperlink" Target="https://www.daloopa.com/src/87385616" TargetMode="External"/><Relationship Id="rId4162" Type="http://schemas.openxmlformats.org/officeDocument/2006/relationships/hyperlink" Target="https://www.daloopa.com/src/763678" TargetMode="External"/><Relationship Id="rId6611" Type="http://schemas.openxmlformats.org/officeDocument/2006/relationships/hyperlink" Target="https://www.daloopa.com/src/801144" TargetMode="External"/><Relationship Id="rId16205" Type="http://schemas.openxmlformats.org/officeDocument/2006/relationships/hyperlink" Target="https://www.daloopa.com/src/82363044" TargetMode="External"/><Relationship Id="rId19775" Type="http://schemas.openxmlformats.org/officeDocument/2006/relationships/hyperlink" Target="https://www.daloopa.com/src/155380682" TargetMode="External"/><Relationship Id="rId9834" Type="http://schemas.openxmlformats.org/officeDocument/2006/relationships/hyperlink" Target="https://www.daloopa.com/src/748642" TargetMode="External"/><Relationship Id="rId12815" Type="http://schemas.openxmlformats.org/officeDocument/2006/relationships/hyperlink" Target="https://www.daloopa.com/src/38440581" TargetMode="External"/><Relationship Id="rId19428" Type="http://schemas.openxmlformats.org/officeDocument/2006/relationships/hyperlink" Target="https://www.daloopa.com/src/145263926" TargetMode="External"/><Relationship Id="rId48" Type="http://schemas.openxmlformats.org/officeDocument/2006/relationships/hyperlink" Target="https://www.daloopa.com/document/204946" TargetMode="External"/><Relationship Id="rId7385" Type="http://schemas.openxmlformats.org/officeDocument/2006/relationships/hyperlink" Target="https://www.daloopa.com/src/751577" TargetMode="External"/><Relationship Id="rId10366" Type="http://schemas.openxmlformats.org/officeDocument/2006/relationships/hyperlink" Target="https://www.daloopa.com/src/38432699" TargetMode="External"/><Relationship Id="rId3995" Type="http://schemas.openxmlformats.org/officeDocument/2006/relationships/hyperlink" Target="https://www.daloopa.com/src/767672" TargetMode="External"/><Relationship Id="rId7038" Type="http://schemas.openxmlformats.org/officeDocument/2006/relationships/hyperlink" Target="https://www.daloopa.com/src/38385408" TargetMode="External"/><Relationship Id="rId10019" Type="http://schemas.openxmlformats.org/officeDocument/2006/relationships/hyperlink" Target="https://www.daloopa.com/src/752603" TargetMode="External"/><Relationship Id="rId13589" Type="http://schemas.openxmlformats.org/officeDocument/2006/relationships/hyperlink" Target="https://www.daloopa.com/src/66097812" TargetMode="External"/><Relationship Id="rId18511" Type="http://schemas.openxmlformats.org/officeDocument/2006/relationships/hyperlink" Target="https://www.daloopa.com/src/114175049" TargetMode="External"/><Relationship Id="rId3648" Type="http://schemas.openxmlformats.org/officeDocument/2006/relationships/hyperlink" Target="https://www.daloopa.com/src/45569680" TargetMode="External"/><Relationship Id="rId16062" Type="http://schemas.openxmlformats.org/officeDocument/2006/relationships/hyperlink" Target="https://www.daloopa.com/src/82321867" TargetMode="External"/><Relationship Id="rId1199" Type="http://schemas.openxmlformats.org/officeDocument/2006/relationships/hyperlink" Target="https://www.daloopa.com/src/63130077" TargetMode="External"/><Relationship Id="rId6121" Type="http://schemas.openxmlformats.org/officeDocument/2006/relationships/hyperlink" Target="https://www.daloopa.com/src/20995914" TargetMode="External"/><Relationship Id="rId9691" Type="http://schemas.openxmlformats.org/officeDocument/2006/relationships/hyperlink" Target="https://www.daloopa.com/src/14719122" TargetMode="External"/><Relationship Id="rId19285" Type="http://schemas.openxmlformats.org/officeDocument/2006/relationships/hyperlink" Target="https://www.daloopa.com/src/136843037" TargetMode="External"/><Relationship Id="rId9344" Type="http://schemas.openxmlformats.org/officeDocument/2006/relationships/hyperlink" Target="https://www.daloopa.com/src/67051985" TargetMode="External"/><Relationship Id="rId12672" Type="http://schemas.openxmlformats.org/officeDocument/2006/relationships/hyperlink" Target="https://www.daloopa.com/src/19766028" TargetMode="External"/><Relationship Id="rId2731" Type="http://schemas.openxmlformats.org/officeDocument/2006/relationships/hyperlink" Target="https://www.daloopa.com/src/768105" TargetMode="External"/><Relationship Id="rId12325" Type="http://schemas.openxmlformats.org/officeDocument/2006/relationships/hyperlink" Target="https://www.daloopa.com/src/19675447" TargetMode="External"/><Relationship Id="rId15895" Type="http://schemas.openxmlformats.org/officeDocument/2006/relationships/hyperlink" Target="https://www.daloopa.com/src/78900069" TargetMode="External"/><Relationship Id="rId703" Type="http://schemas.openxmlformats.org/officeDocument/2006/relationships/hyperlink" Target="https://www.daloopa.com/src/38207961" TargetMode="External"/><Relationship Id="rId5954" Type="http://schemas.openxmlformats.org/officeDocument/2006/relationships/hyperlink" Target="https://www.daloopa.com/src/800772" TargetMode="External"/><Relationship Id="rId15548" Type="http://schemas.openxmlformats.org/officeDocument/2006/relationships/hyperlink" Target="https://www.daloopa.com/src/72220140" TargetMode="External"/><Relationship Id="rId5607" Type="http://schemas.openxmlformats.org/officeDocument/2006/relationships/hyperlink" Target="https://www.daloopa.com/src/1033688" TargetMode="External"/><Relationship Id="rId13099" Type="http://schemas.openxmlformats.org/officeDocument/2006/relationships/hyperlink" Target="https://www.daloopa.com/document/132518" TargetMode="External"/><Relationship Id="rId18021" Type="http://schemas.openxmlformats.org/officeDocument/2006/relationships/hyperlink" Target="https://www.daloopa.com/src/114161698" TargetMode="External"/><Relationship Id="rId3158" Type="http://schemas.openxmlformats.org/officeDocument/2006/relationships/hyperlink" Target="https://marketplace.daloopa.com/text-fundamental?id=766214&amp;value=0.064&amp;id=765949&amp;value=0.07&amp;" TargetMode="External"/><Relationship Id="rId12182" Type="http://schemas.openxmlformats.org/officeDocument/2006/relationships/hyperlink" Target="https://www.daloopa.com/src/19675383" TargetMode="External"/><Relationship Id="rId14631" Type="http://schemas.openxmlformats.org/officeDocument/2006/relationships/hyperlink" Target="https://www.daloopa.com/src/53700620" TargetMode="External"/><Relationship Id="rId560" Type="http://schemas.openxmlformats.org/officeDocument/2006/relationships/hyperlink" Target="https://www.daloopa.com/src/763738" TargetMode="External"/><Relationship Id="rId2241" Type="http://schemas.openxmlformats.org/officeDocument/2006/relationships/hyperlink" Target="https://www.daloopa.com/src/66097641" TargetMode="External"/><Relationship Id="rId17854" Type="http://schemas.openxmlformats.org/officeDocument/2006/relationships/hyperlink" Target="https://www.daloopa.com/src/114151866" TargetMode="External"/><Relationship Id="rId213" Type="http://schemas.openxmlformats.org/officeDocument/2006/relationships/hyperlink" Target="https://www.daloopa.com/src/803009" TargetMode="External"/><Relationship Id="rId7913" Type="http://schemas.openxmlformats.org/officeDocument/2006/relationships/hyperlink" Target="https://www.daloopa.com/src/753066" TargetMode="External"/><Relationship Id="rId17507" Type="http://schemas.openxmlformats.org/officeDocument/2006/relationships/hyperlink" Target="https://www.daloopa.com/src/107864007" TargetMode="External"/><Relationship Id="rId5464" Type="http://schemas.openxmlformats.org/officeDocument/2006/relationships/hyperlink" Target="https://www.daloopa.com/src/1033279" TargetMode="External"/><Relationship Id="rId15058" Type="http://schemas.openxmlformats.org/officeDocument/2006/relationships/hyperlink" Target="https://www.daloopa.com/document/23229767" TargetMode="External"/><Relationship Id="rId5117" Type="http://schemas.openxmlformats.org/officeDocument/2006/relationships/hyperlink" Target="https://www.daloopa.com/src/815619" TargetMode="External"/><Relationship Id="rId8687" Type="http://schemas.openxmlformats.org/officeDocument/2006/relationships/hyperlink" Target="https://marketplace.daloopa.com/text-fundamental?id=49250237&amp;value=1.7&amp;id=49250263&amp;value=1.9&amp;id=38994786&amp;value=2.3&amp;id=38994635&amp;value=3.9&amp;id=38461296&amp;value=6.4&amp;id=38456950&amp;value=6.3&amp;id=38456921&amp;value=6.9&amp;id=38456869&amp;value=8.4&amp;id=38457868&amp;value=9.4&amp;id=38456748&amp;value=9.8&amp;id=38456697&amp;value=10.6&amp;id=38456657&amp;value=10.6&amp;id=38457946&amp;value=12.6&amp;id=38456622&amp;value=11.3&amp;id=38456353&amp;value=12.2&amp;id=38456218&amp;value=13.1&amp;id=38458054&amp;value=14.8&amp;id=38456135&amp;value=15.3&amp;id=38456068&amp;value=16.3&amp;id=38979473&amp;value=17.7&amp;id=46751835&amp;value=20.2&amp;id=53700825&amp;value=20.9&amp;id=58885920&amp;value=21.6&amp;id=63184620&amp;value=22.8&amp;id=67090876&amp;value=26.6&amp;" TargetMode="External"/><Relationship Id="rId11668" Type="http://schemas.openxmlformats.org/officeDocument/2006/relationships/hyperlink" Target="https://www.daloopa.com/src/815132" TargetMode="External"/><Relationship Id="rId1727" Type="http://schemas.openxmlformats.org/officeDocument/2006/relationships/hyperlink" Target="https://www.daloopa.com/src/46662045" TargetMode="External"/><Relationship Id="rId14141" Type="http://schemas.openxmlformats.org/officeDocument/2006/relationships/hyperlink" Target="https://www.daloopa.com/src/19606575" TargetMode="External"/><Relationship Id="rId4200" Type="http://schemas.openxmlformats.org/officeDocument/2006/relationships/hyperlink" Target="https://www.daloopa.com/src/810737" TargetMode="External"/><Relationship Id="rId7770" Type="http://schemas.openxmlformats.org/officeDocument/2006/relationships/hyperlink" Target="https://www.daloopa.com/src/833417" TargetMode="External"/><Relationship Id="rId17364" Type="http://schemas.openxmlformats.org/officeDocument/2006/relationships/hyperlink" Target="https://www.daloopa.com/src/102621529" TargetMode="External"/><Relationship Id="rId19813" Type="http://schemas.openxmlformats.org/officeDocument/2006/relationships/hyperlink" Target="https://www.daloopa.com/src/155380792" TargetMode="External"/><Relationship Id="rId7423" Type="http://schemas.openxmlformats.org/officeDocument/2006/relationships/hyperlink" Target="https://www.daloopa.com/document/23463551" TargetMode="External"/><Relationship Id="rId10751" Type="http://schemas.openxmlformats.org/officeDocument/2006/relationships/hyperlink" Target="https://www.daloopa.com/src/38433773" TargetMode="External"/><Relationship Id="rId17017" Type="http://schemas.openxmlformats.org/officeDocument/2006/relationships/hyperlink" Target="https://www.daloopa.com/src/95201137" TargetMode="External"/><Relationship Id="rId10404" Type="http://schemas.openxmlformats.org/officeDocument/2006/relationships/hyperlink" Target="https://www.daloopa.com/src/38430642" TargetMode="External"/><Relationship Id="rId13974" Type="http://schemas.openxmlformats.org/officeDocument/2006/relationships/hyperlink" Target="https://www.daloopa.com/src/19607925" TargetMode="External"/><Relationship Id="rId8197" Type="http://schemas.openxmlformats.org/officeDocument/2006/relationships/hyperlink" Target="https://www.daloopa.com/src/2623299" TargetMode="External"/><Relationship Id="rId13627" Type="http://schemas.openxmlformats.org/officeDocument/2006/relationships/hyperlink" Target="https://www.daloopa.com/src/65313421" TargetMode="External"/><Relationship Id="rId1584" Type="http://schemas.openxmlformats.org/officeDocument/2006/relationships/hyperlink" Target="https://www.daloopa.com/src/765727" TargetMode="External"/><Relationship Id="rId11178" Type="http://schemas.openxmlformats.org/officeDocument/2006/relationships/hyperlink" Target="https://www.daloopa.com/document/23463551" TargetMode="External"/><Relationship Id="rId16100" Type="http://schemas.openxmlformats.org/officeDocument/2006/relationships/hyperlink" Target="https://www.daloopa.com/src/82319285" TargetMode="External"/><Relationship Id="rId19670" Type="http://schemas.openxmlformats.org/officeDocument/2006/relationships/hyperlink" Target="https://www.daloopa.com/src/155385158" TargetMode="External"/><Relationship Id="rId1237" Type="http://schemas.openxmlformats.org/officeDocument/2006/relationships/hyperlink" Target="https://www.daloopa.com/src/761441" TargetMode="External"/><Relationship Id="rId6909" Type="http://schemas.openxmlformats.org/officeDocument/2006/relationships/hyperlink" Target="https://www.daloopa.com/src/38159299" TargetMode="External"/><Relationship Id="rId19323" Type="http://schemas.openxmlformats.org/officeDocument/2006/relationships/hyperlink" Target="https://www.daloopa.com/src/145409644" TargetMode="External"/><Relationship Id="rId7280" Type="http://schemas.openxmlformats.org/officeDocument/2006/relationships/hyperlink" Target="https://www.daloopa.com/src/53701017" TargetMode="External"/><Relationship Id="rId10261" Type="http://schemas.openxmlformats.org/officeDocument/2006/relationships/hyperlink" Target="https://marketplace.daloopa.com/text-fundamental?id=65763004&amp;value=5&amp;id=2752218&amp;value=5&amp;id=2752197&amp;value=6&amp;id=2752193&amp;value=3&amp;id=2752299&amp;value=5&amp;id=2752189&amp;value=33&amp;id=2752185&amp;value=31&amp;id=2752181&amp;value=42&amp;id=2751131&amp;value=42&amp;id=4797909&amp;value=22&amp;id=7982447&amp;value=22&amp;id=10353510&amp;value=33&amp;id=14826482&amp;value=22&amp;id=21047263&amp;value=22&amp;id=32488424&amp;value=22&amp;id=38461411&amp;value=15&amp;id=46750150&amp;value=15&amp;id=53700438&amp;value=15&amp;id=58884570&amp;value=15&amp;id=63184199&amp;value=7&amp;id=67086438&amp;value=7&amp;" TargetMode="External"/><Relationship Id="rId12710" Type="http://schemas.openxmlformats.org/officeDocument/2006/relationships/hyperlink" Target="https://www.daloopa.com/src/19766095" TargetMode="External"/><Relationship Id="rId15933" Type="http://schemas.openxmlformats.org/officeDocument/2006/relationships/hyperlink" Target="https://www.daloopa.com/src/78963804" TargetMode="External"/><Relationship Id="rId3890" Type="http://schemas.openxmlformats.org/officeDocument/2006/relationships/hyperlink" Target="https://www.daloopa.com/src/46662006" TargetMode="External"/><Relationship Id="rId13484" Type="http://schemas.openxmlformats.org/officeDocument/2006/relationships/hyperlink" Target="https://marketplace.daloopa.com/text-fundamental?id=65312677&amp;value=4772&amp;id=65312783&amp;value=4748&amp;id=65312825&amp;value=4630&amp;id=65312852&amp;value=4523&amp;id=67090446&amp;value=2248&amp;" TargetMode="External"/><Relationship Id="rId1094" Type="http://schemas.openxmlformats.org/officeDocument/2006/relationships/hyperlink" Target="https://www.daloopa.com/src/18436419" TargetMode="External"/><Relationship Id="rId3543" Type="http://schemas.openxmlformats.org/officeDocument/2006/relationships/hyperlink" Target="https://www.daloopa.com/src/810679" TargetMode="External"/><Relationship Id="rId13137" Type="http://schemas.openxmlformats.org/officeDocument/2006/relationships/hyperlink" Target="https://www.daloopa.com/src/38436884" TargetMode="External"/><Relationship Id="rId18809" Type="http://schemas.openxmlformats.org/officeDocument/2006/relationships/hyperlink" Target="https://www.daloopa.com/src/125269746" TargetMode="External"/><Relationship Id="rId6766" Type="http://schemas.openxmlformats.org/officeDocument/2006/relationships/hyperlink" Target="https://www.daloopa.com/src/801324" TargetMode="External"/><Relationship Id="rId19180" Type="http://schemas.openxmlformats.org/officeDocument/2006/relationships/hyperlink" Target="https://www.daloopa.com/src/136734076" TargetMode="External"/><Relationship Id="rId20006" Type="http://schemas.openxmlformats.org/officeDocument/2006/relationships/hyperlink" Target="https://www.daloopa.com/src/155405767" TargetMode="External"/><Relationship Id="rId6419" Type="http://schemas.openxmlformats.org/officeDocument/2006/relationships/hyperlink" Target="https://www.daloopa.com/src/800858" TargetMode="External"/><Relationship Id="rId9989" Type="http://schemas.openxmlformats.org/officeDocument/2006/relationships/hyperlink" Target="https://www.daloopa.com/src/20995950" TargetMode="External"/><Relationship Id="rId12220" Type="http://schemas.openxmlformats.org/officeDocument/2006/relationships/hyperlink" Target="https://marketplace.daloopa.com/text-fundamental?id=19677517&amp;value=1500&amp;id=19677597&amp;value=1500&amp;id=19678190&amp;value=1500&amp;id=19677969&amp;value=1500&amp;id=19677897&amp;value=1500&amp;id=19677841&amp;value=1500&amp;id=19677772&amp;value=1500&amp;id=19677732&amp;value=1500&amp;id=19677695&amp;value=1500&amp;id=19676972&amp;value=1500&amp;id=19676917&amp;value=1500&amp;id=19676849&amp;value=1500&amp;id=19676690&amp;value=1500&amp;id=19676368&amp;value=1500&amp;id=19676324&amp;value=1500&amp;id=19676246&amp;value=1500&amp;id=19675987&amp;value=1500&amp;id=19675727&amp;value=1500&amp;id=19675655&amp;value=1500&amp;id=19675450&amp;value=1500&amp;id=19675280&amp;value=1500&amp;id=19675379&amp;value=1500&amp;" TargetMode="External"/><Relationship Id="rId15790" Type="http://schemas.openxmlformats.org/officeDocument/2006/relationships/hyperlink" Target="https://www.daloopa.com/src/78903352" TargetMode="External"/><Relationship Id="rId5502" Type="http://schemas.openxmlformats.org/officeDocument/2006/relationships/hyperlink" Target="https://www.daloopa.com/src/67087854" TargetMode="External"/><Relationship Id="rId15443" Type="http://schemas.openxmlformats.org/officeDocument/2006/relationships/hyperlink" Target="https://www.daloopa.com/src/72219212" TargetMode="External"/><Relationship Id="rId3053" Type="http://schemas.openxmlformats.org/officeDocument/2006/relationships/hyperlink" Target="https://www.daloopa.com/document/206773" TargetMode="External"/><Relationship Id="rId18666" Type="http://schemas.openxmlformats.org/officeDocument/2006/relationships/hyperlink" Target="https://www.daloopa.com/src/125254190" TargetMode="External"/><Relationship Id="rId6276" Type="http://schemas.openxmlformats.org/officeDocument/2006/relationships/hyperlink" Target="https://www.daloopa.com/src/14718906" TargetMode="External"/><Relationship Id="rId8725" Type="http://schemas.openxmlformats.org/officeDocument/2006/relationships/hyperlink" Target="https://www.daloopa.com/document/23465099" TargetMode="External"/><Relationship Id="rId11706" Type="http://schemas.openxmlformats.org/officeDocument/2006/relationships/hyperlink" Target="https://www.daloopa.com/src/1033988" TargetMode="External"/><Relationship Id="rId18319" Type="http://schemas.openxmlformats.org/officeDocument/2006/relationships/hyperlink" Target="https://www.daloopa.com/src/87393363" TargetMode="External"/><Relationship Id="rId14929" Type="http://schemas.openxmlformats.org/officeDocument/2006/relationships/hyperlink" Target="https://www.daloopa.com/src/45569834" TargetMode="External"/><Relationship Id="rId2886" Type="http://schemas.openxmlformats.org/officeDocument/2006/relationships/hyperlink" Target="https://www.daloopa.com/src/766279" TargetMode="External"/><Relationship Id="rId9499" Type="http://schemas.openxmlformats.org/officeDocument/2006/relationships/hyperlink" Target="https://www.daloopa.com/src/774083" TargetMode="External"/><Relationship Id="rId17402" Type="http://schemas.openxmlformats.org/officeDocument/2006/relationships/hyperlink" Target="https://www.daloopa.com/src/102624106" TargetMode="External"/><Relationship Id="rId858" Type="http://schemas.openxmlformats.org/officeDocument/2006/relationships/hyperlink" Target="https://www.daloopa.com/src/18438536" TargetMode="External"/><Relationship Id="rId2539" Type="http://schemas.openxmlformats.org/officeDocument/2006/relationships/hyperlink" Target="https://www.daloopa.com/src/10334260" TargetMode="External"/><Relationship Id="rId5012" Type="http://schemas.openxmlformats.org/officeDocument/2006/relationships/hyperlink" Target="https://www.daloopa.com/src/1340495" TargetMode="External"/><Relationship Id="rId8582" Type="http://schemas.openxmlformats.org/officeDocument/2006/relationships/hyperlink" Target="https://www.daloopa.com/src/765676" TargetMode="External"/><Relationship Id="rId18176" Type="http://schemas.openxmlformats.org/officeDocument/2006/relationships/hyperlink" Target="https://www.daloopa.com/src/87423350" TargetMode="External"/><Relationship Id="rId8235" Type="http://schemas.openxmlformats.org/officeDocument/2006/relationships/hyperlink" Target="https://www.daloopa.com/src/20995168" TargetMode="External"/><Relationship Id="rId11563" Type="http://schemas.openxmlformats.org/officeDocument/2006/relationships/hyperlink" Target="https://www.daloopa.com/src/815073" TargetMode="External"/><Relationship Id="rId1622" Type="http://schemas.openxmlformats.org/officeDocument/2006/relationships/hyperlink" Target="https://www.daloopa.com/src/20996130" TargetMode="External"/><Relationship Id="rId11216" Type="http://schemas.openxmlformats.org/officeDocument/2006/relationships/hyperlink" Target="https://www.daloopa.com/src/58838398" TargetMode="External"/><Relationship Id="rId14786" Type="http://schemas.openxmlformats.org/officeDocument/2006/relationships/hyperlink" Target="https://www.daloopa.com/src/38430754" TargetMode="External"/><Relationship Id="rId4845" Type="http://schemas.openxmlformats.org/officeDocument/2006/relationships/hyperlink" Target="https://www.daloopa.com/src/815314" TargetMode="External"/><Relationship Id="rId14439" Type="http://schemas.openxmlformats.org/officeDocument/2006/relationships/hyperlink" Target="https://www.daloopa.com/src/19629710" TargetMode="External"/><Relationship Id="rId2396" Type="http://schemas.openxmlformats.org/officeDocument/2006/relationships/hyperlink" Target="https://www.daloopa.com/src/761928" TargetMode="External"/><Relationship Id="rId368" Type="http://schemas.openxmlformats.org/officeDocument/2006/relationships/hyperlink" Target="https://www.daloopa.com/src/53638679" TargetMode="External"/><Relationship Id="rId2049" Type="http://schemas.openxmlformats.org/officeDocument/2006/relationships/hyperlink" Target="https://www.daloopa.com/src/67047835" TargetMode="External"/><Relationship Id="rId8092" Type="http://schemas.openxmlformats.org/officeDocument/2006/relationships/hyperlink" Target="https://www.daloopa.com/src/800232" TargetMode="External"/><Relationship Id="rId11073" Type="http://schemas.openxmlformats.org/officeDocument/2006/relationships/hyperlink" Target="https://www.daloopa.com/src/38383920" TargetMode="External"/><Relationship Id="rId13522" Type="http://schemas.openxmlformats.org/officeDocument/2006/relationships/hyperlink" Target="https://www.daloopa.com/src/65312778" TargetMode="External"/><Relationship Id="rId1132" Type="http://schemas.openxmlformats.org/officeDocument/2006/relationships/hyperlink" Target="https://www.daloopa.com/src/45569633" TargetMode="External"/><Relationship Id="rId16745" Type="http://schemas.openxmlformats.org/officeDocument/2006/relationships/hyperlink" Target="https://www.daloopa.com/src/87502015" TargetMode="External"/><Relationship Id="rId4355" Type="http://schemas.openxmlformats.org/officeDocument/2006/relationships/hyperlink" Target="https://www.daloopa.com/document/23463551" TargetMode="External"/><Relationship Id="rId6804" Type="http://schemas.openxmlformats.org/officeDocument/2006/relationships/hyperlink" Target="https://www.daloopa.com/src/38158869" TargetMode="External"/><Relationship Id="rId14296" Type="http://schemas.openxmlformats.org/officeDocument/2006/relationships/hyperlink" Target="https://www.daloopa.com/src/19606151" TargetMode="External"/><Relationship Id="rId19968" Type="http://schemas.openxmlformats.org/officeDocument/2006/relationships/hyperlink" Target="https://www.daloopa.com/src/155380907" TargetMode="External"/><Relationship Id="rId4008" Type="http://schemas.openxmlformats.org/officeDocument/2006/relationships/hyperlink" Target="https://www.daloopa.com/src/810777" TargetMode="External"/><Relationship Id="rId7578" Type="http://schemas.openxmlformats.org/officeDocument/2006/relationships/hyperlink" Target="https://marketplace.daloopa.com/text-fundamental?id=754229&amp;value=507&amp;id=754163&amp;value=541&amp;id=753952&amp;value=520&amp;" TargetMode="External"/><Relationship Id="rId10559" Type="http://schemas.openxmlformats.org/officeDocument/2006/relationships/hyperlink" Target="https://www.daloopa.com/src/38433771" TargetMode="External"/><Relationship Id="rId13032" Type="http://schemas.openxmlformats.org/officeDocument/2006/relationships/hyperlink" Target="https://www.daloopa.com/src/38442147" TargetMode="External"/><Relationship Id="rId6661" Type="http://schemas.openxmlformats.org/officeDocument/2006/relationships/hyperlink" Target="https://www.daloopa.com/src/801183" TargetMode="External"/><Relationship Id="rId16255" Type="http://schemas.openxmlformats.org/officeDocument/2006/relationships/hyperlink" Target="https://www.daloopa.com/src/82321128" TargetMode="External"/><Relationship Id="rId18704" Type="http://schemas.openxmlformats.org/officeDocument/2006/relationships/hyperlink" Target="https://www.daloopa.com/src/125264818" TargetMode="External"/><Relationship Id="rId6314" Type="http://schemas.openxmlformats.org/officeDocument/2006/relationships/hyperlink" Target="https://www.daloopa.com/src/800875" TargetMode="External"/><Relationship Id="rId9884" Type="http://schemas.openxmlformats.org/officeDocument/2006/relationships/hyperlink" Target="https://www.daloopa.com/src/754006" TargetMode="External"/><Relationship Id="rId12865" Type="http://schemas.openxmlformats.org/officeDocument/2006/relationships/hyperlink" Target="https://www.daloopa.com/src/38440195" TargetMode="External"/><Relationship Id="rId19478" Type="http://schemas.openxmlformats.org/officeDocument/2006/relationships/hyperlink" Target="https://www.daloopa.com/src/145278853" TargetMode="External"/><Relationship Id="rId98" Type="http://schemas.openxmlformats.org/officeDocument/2006/relationships/hyperlink" Target="https://www.daloopa.com/src/802948" TargetMode="External"/><Relationship Id="rId2924" Type="http://schemas.openxmlformats.org/officeDocument/2006/relationships/hyperlink" Target="https://www.daloopa.com/src/766750" TargetMode="External"/><Relationship Id="rId7088" Type="http://schemas.openxmlformats.org/officeDocument/2006/relationships/hyperlink" Target="https://www.daloopa.com/src/20995611" TargetMode="External"/><Relationship Id="rId9537" Type="http://schemas.openxmlformats.org/officeDocument/2006/relationships/hyperlink" Target="https://www.daloopa.com/src/752573" TargetMode="External"/><Relationship Id="rId12518" Type="http://schemas.openxmlformats.org/officeDocument/2006/relationships/hyperlink" Target="https://www.daloopa.com/src/19689125" TargetMode="External"/><Relationship Id="rId10069" Type="http://schemas.openxmlformats.org/officeDocument/2006/relationships/hyperlink" Target="https://www.daloopa.com/src/752988" TargetMode="External"/><Relationship Id="rId18561" Type="http://schemas.openxmlformats.org/officeDocument/2006/relationships/hyperlink" Target="https://www.daloopa.com/src/114162931" TargetMode="External"/><Relationship Id="rId3698" Type="http://schemas.openxmlformats.org/officeDocument/2006/relationships/hyperlink" Target="https://www.daloopa.com/src/762887" TargetMode="External"/><Relationship Id="rId8620" Type="http://schemas.openxmlformats.org/officeDocument/2006/relationships/hyperlink" Target="https://www.daloopa.com/src/765994" TargetMode="External"/><Relationship Id="rId18214" Type="http://schemas.openxmlformats.org/officeDocument/2006/relationships/hyperlink" Target="https://www.daloopa.com/src/87423357" TargetMode="External"/><Relationship Id="rId6171" Type="http://schemas.openxmlformats.org/officeDocument/2006/relationships/hyperlink" Target="https://www.daloopa.com/src/10333487" TargetMode="External"/><Relationship Id="rId11601" Type="http://schemas.openxmlformats.org/officeDocument/2006/relationships/hyperlink" Target="https://www.daloopa.com/src/815170" TargetMode="External"/><Relationship Id="rId2781" Type="http://schemas.openxmlformats.org/officeDocument/2006/relationships/hyperlink" Target="https://www.daloopa.com/src/45569640" TargetMode="External"/><Relationship Id="rId9394" Type="http://schemas.openxmlformats.org/officeDocument/2006/relationships/hyperlink" Target="https://www.daloopa.com/src/749081" TargetMode="External"/><Relationship Id="rId14824" Type="http://schemas.openxmlformats.org/officeDocument/2006/relationships/hyperlink" Target="https://www.daloopa.com/document/23464791" TargetMode="External"/><Relationship Id="rId753" Type="http://schemas.openxmlformats.org/officeDocument/2006/relationships/hyperlink" Target="https://www.daloopa.com/src/761740" TargetMode="External"/><Relationship Id="rId2434" Type="http://schemas.openxmlformats.org/officeDocument/2006/relationships/hyperlink" Target="https://www.daloopa.com/src/765738" TargetMode="External"/><Relationship Id="rId9047" Type="http://schemas.openxmlformats.org/officeDocument/2006/relationships/hyperlink" Target="https://www.daloopa.com/src/2623423" TargetMode="External"/><Relationship Id="rId12028" Type="http://schemas.openxmlformats.org/officeDocument/2006/relationships/hyperlink" Target="https://www.daloopa.com/document/8315" TargetMode="External"/><Relationship Id="rId12375" Type="http://schemas.openxmlformats.org/officeDocument/2006/relationships/hyperlink" Target="https://marketplace.daloopa.com/text-fundamental?id=19673712&amp;value=-204&amp;id=19673541&amp;value=-204&amp;id=19673378&amp;value=-203&amp;id=21047394&amp;value=-203&amp;id=32488002&amp;value=-325&amp;id=38461942&amp;value=-321&amp;id=46750747&amp;value=-318&amp;id=53700575&amp;value=-316&amp;id=58884915&amp;value=-384&amp;id=63184427&amp;value=-375&amp;id=67089426&amp;value=-393&amp;" TargetMode="External"/><Relationship Id="rId406" Type="http://schemas.openxmlformats.org/officeDocument/2006/relationships/hyperlink" Target="https://www.daloopa.com/document/21970376" TargetMode="External"/><Relationship Id="rId15598" Type="http://schemas.openxmlformats.org/officeDocument/2006/relationships/hyperlink" Target="https://www.daloopa.com/src/72223031" TargetMode="External"/><Relationship Id="rId5657" Type="http://schemas.openxmlformats.org/officeDocument/2006/relationships/hyperlink" Target="https://www.daloopa.com/src/14825196" TargetMode="External"/><Relationship Id="rId18071" Type="http://schemas.openxmlformats.org/officeDocument/2006/relationships/hyperlink" Target="https://www.daloopa.com/src/114286815" TargetMode="External"/><Relationship Id="rId8130" Type="http://schemas.openxmlformats.org/officeDocument/2006/relationships/hyperlink" Target="https://www.daloopa.com/src/800152" TargetMode="External"/><Relationship Id="rId11111" Type="http://schemas.openxmlformats.org/officeDocument/2006/relationships/hyperlink" Target="https://www.daloopa.com/src/815166" TargetMode="External"/><Relationship Id="rId14681" Type="http://schemas.openxmlformats.org/officeDocument/2006/relationships/hyperlink" Target="https://www.daloopa.com/src/38402852" TargetMode="External"/><Relationship Id="rId4740" Type="http://schemas.openxmlformats.org/officeDocument/2006/relationships/hyperlink" Target="https://www.daloopa.com/src/768092" TargetMode="External"/><Relationship Id="rId14334" Type="http://schemas.openxmlformats.org/officeDocument/2006/relationships/hyperlink" Target="https://www.daloopa.com/src/45569818" TargetMode="External"/><Relationship Id="rId2291" Type="http://schemas.openxmlformats.org/officeDocument/2006/relationships/hyperlink" Target="https://www.daloopa.com/src/764041" TargetMode="External"/><Relationship Id="rId263" Type="http://schemas.openxmlformats.org/officeDocument/2006/relationships/hyperlink" Target="https://www.daloopa.com/src/803147" TargetMode="External"/><Relationship Id="rId7963" Type="http://schemas.openxmlformats.org/officeDocument/2006/relationships/hyperlink" Target="https://www.daloopa.com/src/67046774" TargetMode="External"/><Relationship Id="rId10944" Type="http://schemas.openxmlformats.org/officeDocument/2006/relationships/hyperlink" Target="https://www.daloopa.com/src/38167753" TargetMode="External"/><Relationship Id="rId17557" Type="http://schemas.openxmlformats.org/officeDocument/2006/relationships/hyperlink" Target="https://www.daloopa.com/src/107859731" TargetMode="External"/><Relationship Id="rId5167" Type="http://schemas.openxmlformats.org/officeDocument/2006/relationships/hyperlink" Target="https://www.daloopa.com/src/815485" TargetMode="External"/><Relationship Id="rId7616" Type="http://schemas.openxmlformats.org/officeDocument/2006/relationships/hyperlink" Target="https://www.daloopa.com/src/14718762" TargetMode="External"/><Relationship Id="rId16640" Type="http://schemas.openxmlformats.org/officeDocument/2006/relationships/hyperlink" Target="https://www.daloopa.com/src/87514021" TargetMode="External"/><Relationship Id="rId1777" Type="http://schemas.openxmlformats.org/officeDocument/2006/relationships/hyperlink" Target="https://www.daloopa.com/src/795166" TargetMode="External"/><Relationship Id="rId14191" Type="http://schemas.openxmlformats.org/officeDocument/2006/relationships/hyperlink" Target="https://www.daloopa.com/src/19606318" TargetMode="External"/><Relationship Id="rId19863" Type="http://schemas.openxmlformats.org/officeDocument/2006/relationships/hyperlink" Target="https://www.daloopa.com/src/155506689" TargetMode="External"/><Relationship Id="rId4250" Type="http://schemas.openxmlformats.org/officeDocument/2006/relationships/hyperlink" Target="https://www.daloopa.com/src/810746" TargetMode="External"/><Relationship Id="rId9922" Type="http://schemas.openxmlformats.org/officeDocument/2006/relationships/hyperlink" Target="https://www.daloopa.com/src/754007" TargetMode="External"/><Relationship Id="rId19516" Type="http://schemas.openxmlformats.org/officeDocument/2006/relationships/hyperlink" Target="https://www.daloopa.com/src/145264506" TargetMode="External"/><Relationship Id="rId7473" Type="http://schemas.openxmlformats.org/officeDocument/2006/relationships/hyperlink" Target="https://www.daloopa.com/src/72471121" TargetMode="External"/><Relationship Id="rId12903" Type="http://schemas.openxmlformats.org/officeDocument/2006/relationships/hyperlink" Target="https://www.daloopa.com/src/38439527" TargetMode="External"/><Relationship Id="rId17067" Type="http://schemas.openxmlformats.org/officeDocument/2006/relationships/hyperlink" Target="https://www.daloopa.com/src/95202995" TargetMode="External"/><Relationship Id="rId7126" Type="http://schemas.openxmlformats.org/officeDocument/2006/relationships/hyperlink" Target="https://www.daloopa.com/src/1096649" TargetMode="External"/><Relationship Id="rId10454" Type="http://schemas.openxmlformats.org/officeDocument/2006/relationships/hyperlink" Target="https://www.daloopa.com/src/38431857" TargetMode="External"/><Relationship Id="rId10107" Type="http://schemas.openxmlformats.org/officeDocument/2006/relationships/hyperlink" Target="https://www.daloopa.com/src/38166695" TargetMode="External"/><Relationship Id="rId13677" Type="http://schemas.openxmlformats.org/officeDocument/2006/relationships/hyperlink" Target="https://www.daloopa.com/src/65313500" TargetMode="External"/><Relationship Id="rId1287" Type="http://schemas.openxmlformats.org/officeDocument/2006/relationships/hyperlink" Target="https://www.daloopa.com/src/766620" TargetMode="External"/><Relationship Id="rId3736" Type="http://schemas.openxmlformats.org/officeDocument/2006/relationships/hyperlink" Target="https://www.daloopa.com/src/763332" TargetMode="External"/><Relationship Id="rId16150" Type="http://schemas.openxmlformats.org/officeDocument/2006/relationships/hyperlink" Target="https://www.daloopa.com/src/82318262" TargetMode="External"/><Relationship Id="rId6959" Type="http://schemas.openxmlformats.org/officeDocument/2006/relationships/hyperlink" Target="https://www.daloopa.com/src/38159795" TargetMode="External"/><Relationship Id="rId12760" Type="http://schemas.openxmlformats.org/officeDocument/2006/relationships/hyperlink" Target="https://www.daloopa.com/src/38440048" TargetMode="External"/><Relationship Id="rId19373" Type="http://schemas.openxmlformats.org/officeDocument/2006/relationships/hyperlink" Target="https://www.daloopa.com/src/145264403" TargetMode="External"/><Relationship Id="rId9432" Type="http://schemas.openxmlformats.org/officeDocument/2006/relationships/hyperlink" Target="https://www.daloopa.com/src/774087" TargetMode="External"/><Relationship Id="rId12413" Type="http://schemas.openxmlformats.org/officeDocument/2006/relationships/hyperlink" Target="https://www.daloopa.com/src/19676001" TargetMode="External"/><Relationship Id="rId19026" Type="http://schemas.openxmlformats.org/officeDocument/2006/relationships/hyperlink" Target="https://www.daloopa.com/src/136727069" TargetMode="External"/><Relationship Id="rId15983" Type="http://schemas.openxmlformats.org/officeDocument/2006/relationships/hyperlink" Target="https://www.daloopa.com/src/78962289" TargetMode="External"/><Relationship Id="rId3593" Type="http://schemas.openxmlformats.org/officeDocument/2006/relationships/hyperlink" Target="https://www.daloopa.com/src/810701" TargetMode="External"/><Relationship Id="rId13187" Type="http://schemas.openxmlformats.org/officeDocument/2006/relationships/hyperlink" Target="https://www.daloopa.com/src/38436171" TargetMode="External"/><Relationship Id="rId15636" Type="http://schemas.openxmlformats.org/officeDocument/2006/relationships/hyperlink" Target="https://www.daloopa.com/src/72287533" TargetMode="External"/><Relationship Id="rId3246" Type="http://schemas.openxmlformats.org/officeDocument/2006/relationships/hyperlink" Target="https://www.daloopa.com/src/14719007" TargetMode="External"/><Relationship Id="rId18859" Type="http://schemas.openxmlformats.org/officeDocument/2006/relationships/hyperlink" Target="https://www.daloopa.com/src/125277074" TargetMode="External"/><Relationship Id="rId20056" Type="http://schemas.openxmlformats.org/officeDocument/2006/relationships/hyperlink" Target="https://www.daloopa.com/src/155392025" TargetMode="External"/><Relationship Id="rId8918" Type="http://schemas.openxmlformats.org/officeDocument/2006/relationships/hyperlink" Target="https://www.daloopa.com/src/751380" TargetMode="External"/><Relationship Id="rId6469" Type="http://schemas.openxmlformats.org/officeDocument/2006/relationships/hyperlink" Target="https://www.daloopa.com/src/800878" TargetMode="External"/><Relationship Id="rId12270" Type="http://schemas.openxmlformats.org/officeDocument/2006/relationships/hyperlink" Target="https://marketplace.daloopa.com/text-fundamental?id=19677691&amp;value=495&amp;id=19676975&amp;value=500&amp;id=19676918&amp;value=500&amp;id=19676845&amp;value=550&amp;id=19676689&amp;value=592&amp;id=19676377&amp;value=489&amp;id=19676317&amp;value=489&amp;id=19676248&amp;value=535&amp;id=19675999&amp;value=594&amp;id=19675728&amp;value=539&amp;id=19675649&amp;value=509&amp;id=19675449&amp;value=603&amp;id=19675277&amp;value=740&amp;id=19675387&amp;value=740&amp;id=19673704&amp;value=573&amp;id=19673535&amp;value=413&amp;id=19673381&amp;value=338&amp;id=21047393&amp;value=429&amp;id=32488001&amp;value=503&amp;id=38461941&amp;value=626&amp;id=46750751&amp;value=803&amp;id=53700577&amp;value=803&amp;id=58884919&amp;value=935&amp;id=63184434&amp;value=1041&amp;id=67089425&amp;value=1042&amp;" TargetMode="External"/><Relationship Id="rId17942" Type="http://schemas.openxmlformats.org/officeDocument/2006/relationships/hyperlink" Target="https://www.daloopa.com/src/114146074" TargetMode="External"/><Relationship Id="rId15493" Type="http://schemas.openxmlformats.org/officeDocument/2006/relationships/hyperlink" Target="https://www.daloopa.com/src/72218581" TargetMode="External"/><Relationship Id="rId301" Type="http://schemas.openxmlformats.org/officeDocument/2006/relationships/hyperlink" Target="https://www.daloopa.com/src/803201" TargetMode="External"/><Relationship Id="rId5552" Type="http://schemas.openxmlformats.org/officeDocument/2006/relationships/hyperlink" Target="https://www.daloopa.com/src/1033669" TargetMode="External"/><Relationship Id="rId15146" Type="http://schemas.openxmlformats.org/officeDocument/2006/relationships/hyperlink" Target="https://www.daloopa.com/src/18445275" TargetMode="External"/><Relationship Id="rId5205" Type="http://schemas.openxmlformats.org/officeDocument/2006/relationships/hyperlink" Target="https://www.daloopa.com/src/815538" TargetMode="External"/><Relationship Id="rId8775" Type="http://schemas.openxmlformats.org/officeDocument/2006/relationships/hyperlink" Target="https://www.daloopa.com/src/2623418" TargetMode="External"/><Relationship Id="rId18369" Type="http://schemas.openxmlformats.org/officeDocument/2006/relationships/hyperlink" Target="https://www.daloopa.com/src/87505885" TargetMode="External"/><Relationship Id="rId8428" Type="http://schemas.openxmlformats.org/officeDocument/2006/relationships/hyperlink" Target="https://www.daloopa.com/src/800347" TargetMode="External"/><Relationship Id="rId11756" Type="http://schemas.openxmlformats.org/officeDocument/2006/relationships/hyperlink" Target="https://www.daloopa.com/src/67088482" TargetMode="External"/><Relationship Id="rId1815" Type="http://schemas.openxmlformats.org/officeDocument/2006/relationships/hyperlink" Target="https://www.daloopa.com/src/795184" TargetMode="External"/><Relationship Id="rId11409" Type="http://schemas.openxmlformats.org/officeDocument/2006/relationships/hyperlink" Target="https://www.daloopa.com/src/63130668" TargetMode="External"/><Relationship Id="rId14979" Type="http://schemas.openxmlformats.org/officeDocument/2006/relationships/hyperlink" Target="https://www.daloopa.com/src/38422959" TargetMode="External"/><Relationship Id="rId19901" Type="http://schemas.openxmlformats.org/officeDocument/2006/relationships/hyperlink" Target="https://www.daloopa.com/src/155380713" TargetMode="External"/><Relationship Id="rId17452" Type="http://schemas.openxmlformats.org/officeDocument/2006/relationships/hyperlink" Target="https://www.daloopa.com/src/107863136" TargetMode="External"/><Relationship Id="rId2589" Type="http://schemas.openxmlformats.org/officeDocument/2006/relationships/hyperlink" Target="https://www.daloopa.com/src/4744541" TargetMode="External"/><Relationship Id="rId7511" Type="http://schemas.openxmlformats.org/officeDocument/2006/relationships/hyperlink" Target="https://www.daloopa.com/src/46660943" TargetMode="External"/><Relationship Id="rId17105" Type="http://schemas.openxmlformats.org/officeDocument/2006/relationships/hyperlink" Target="https://www.daloopa.com/src/95189490" TargetMode="External"/><Relationship Id="rId5062" Type="http://schemas.openxmlformats.org/officeDocument/2006/relationships/hyperlink" Target="https://www.daloopa.com/src/14719062" TargetMode="External"/><Relationship Id="rId1672" Type="http://schemas.openxmlformats.org/officeDocument/2006/relationships/hyperlink" Target="https://www.daloopa.com/src/20996133" TargetMode="External"/><Relationship Id="rId8285" Type="http://schemas.openxmlformats.org/officeDocument/2006/relationships/hyperlink" Target="https://www.daloopa.com/src/4744455" TargetMode="External"/><Relationship Id="rId11266" Type="http://schemas.openxmlformats.org/officeDocument/2006/relationships/hyperlink" Target="https://www.daloopa.com/src/2623973" TargetMode="External"/><Relationship Id="rId13715" Type="http://schemas.openxmlformats.org/officeDocument/2006/relationships/hyperlink" Target="https://www.daloopa.com/src/65313882" TargetMode="External"/><Relationship Id="rId1325" Type="http://schemas.openxmlformats.org/officeDocument/2006/relationships/hyperlink" Target="https://www.daloopa.com/src/38168507" TargetMode="External"/><Relationship Id="rId16938" Type="http://schemas.openxmlformats.org/officeDocument/2006/relationships/hyperlink" Target="https://www.daloopa.com/src/95065086" TargetMode="External"/><Relationship Id="rId4895" Type="http://schemas.openxmlformats.org/officeDocument/2006/relationships/hyperlink" Target="https://www.daloopa.com/src/14719057" TargetMode="External"/><Relationship Id="rId14489" Type="http://schemas.openxmlformats.org/officeDocument/2006/relationships/hyperlink" Target="https://www.daloopa.com/src/38422109" TargetMode="External"/><Relationship Id="rId19411" Type="http://schemas.openxmlformats.org/officeDocument/2006/relationships/hyperlink" Target="https://www.daloopa.com/src/145409550" TargetMode="External"/><Relationship Id="rId31" Type="http://schemas.openxmlformats.org/officeDocument/2006/relationships/hyperlink" Target="https://www.daloopa.com/document/17313195" TargetMode="External"/><Relationship Id="rId2099" Type="http://schemas.openxmlformats.org/officeDocument/2006/relationships/hyperlink" Target="https://www.daloopa.com/src/66096708" TargetMode="External"/><Relationship Id="rId4548" Type="http://schemas.openxmlformats.org/officeDocument/2006/relationships/hyperlink" Target="https://www.daloopa.com/src/763390" TargetMode="External"/><Relationship Id="rId7021" Type="http://schemas.openxmlformats.org/officeDocument/2006/relationships/hyperlink" Target="https://www.daloopa.com/src/1096642" TargetMode="External"/><Relationship Id="rId10002" Type="http://schemas.openxmlformats.org/officeDocument/2006/relationships/hyperlink" Target="https://www.daloopa.com/src/38164926" TargetMode="External"/><Relationship Id="rId13572" Type="http://schemas.openxmlformats.org/officeDocument/2006/relationships/hyperlink" Target="https://www.daloopa.com/src/65313014" TargetMode="External"/><Relationship Id="rId3631" Type="http://schemas.openxmlformats.org/officeDocument/2006/relationships/hyperlink" Target="https://www.daloopa.com/src/4744548" TargetMode="External"/><Relationship Id="rId13225" Type="http://schemas.openxmlformats.org/officeDocument/2006/relationships/hyperlink" Target="https://www.daloopa.com/src/38436172" TargetMode="External"/><Relationship Id="rId1182" Type="http://schemas.openxmlformats.org/officeDocument/2006/relationships/hyperlink" Target="https://www.daloopa.com/src/762519" TargetMode="External"/><Relationship Id="rId6854" Type="http://schemas.openxmlformats.org/officeDocument/2006/relationships/hyperlink" Target="https://www.daloopa.com/src/38159006" TargetMode="External"/><Relationship Id="rId16448" Type="http://schemas.openxmlformats.org/officeDocument/2006/relationships/hyperlink" Target="https://www.daloopa.com/src/87384969" TargetMode="External"/><Relationship Id="rId16795" Type="http://schemas.openxmlformats.org/officeDocument/2006/relationships/hyperlink" Target="https://www.daloopa.com/src/95069438" TargetMode="External"/><Relationship Id="rId6507" Type="http://schemas.openxmlformats.org/officeDocument/2006/relationships/hyperlink" Target="https://www.daloopa.com/src/801142" TargetMode="External"/><Relationship Id="rId4058" Type="http://schemas.openxmlformats.org/officeDocument/2006/relationships/hyperlink" Target="https://www.daloopa.com/src/2623604" TargetMode="External"/><Relationship Id="rId15531" Type="http://schemas.openxmlformats.org/officeDocument/2006/relationships/hyperlink" Target="https://www.daloopa.com/src/72219505" TargetMode="External"/><Relationship Id="rId13082" Type="http://schemas.openxmlformats.org/officeDocument/2006/relationships/hyperlink" Target="https://www.daloopa.com/src/38442016" TargetMode="External"/><Relationship Id="rId18754" Type="http://schemas.openxmlformats.org/officeDocument/2006/relationships/hyperlink" Target="https://www.daloopa.com/src/125251771" TargetMode="External"/><Relationship Id="rId3141" Type="http://schemas.openxmlformats.org/officeDocument/2006/relationships/hyperlink" Target="https://www.daloopa.com/src/767678" TargetMode="External"/><Relationship Id="rId8813" Type="http://schemas.openxmlformats.org/officeDocument/2006/relationships/hyperlink" Target="https://www.daloopa.com/src/751661" TargetMode="External"/><Relationship Id="rId18407" Type="http://schemas.openxmlformats.org/officeDocument/2006/relationships/hyperlink" Target="https://www.daloopa.com/src/114294105" TargetMode="External"/><Relationship Id="rId6364" Type="http://schemas.openxmlformats.org/officeDocument/2006/relationships/hyperlink" Target="https://www.daloopa.com/src/800913" TargetMode="External"/><Relationship Id="rId6017" Type="http://schemas.openxmlformats.org/officeDocument/2006/relationships/hyperlink" Target="https://www.daloopa.com/src/20995916" TargetMode="External"/><Relationship Id="rId9587" Type="http://schemas.openxmlformats.org/officeDocument/2006/relationships/hyperlink" Target="https://www.daloopa.com/src/774090" TargetMode="External"/><Relationship Id="rId2974" Type="http://schemas.openxmlformats.org/officeDocument/2006/relationships/hyperlink" Target="https://www.daloopa.com/src/768420" TargetMode="External"/><Relationship Id="rId12568" Type="http://schemas.openxmlformats.org/officeDocument/2006/relationships/hyperlink" Target="https://www.daloopa.com/src/19689559" TargetMode="External"/><Relationship Id="rId946" Type="http://schemas.openxmlformats.org/officeDocument/2006/relationships/hyperlink" Target="https://www.daloopa.com/src/18435915" TargetMode="External"/><Relationship Id="rId2627" Type="http://schemas.openxmlformats.org/officeDocument/2006/relationships/hyperlink" Target="https://www.daloopa.com/src/762419" TargetMode="External"/><Relationship Id="rId5100" Type="http://schemas.openxmlformats.org/officeDocument/2006/relationships/hyperlink" Target="https://www.daloopa.com/src/2623993" TargetMode="External"/><Relationship Id="rId15041" Type="http://schemas.openxmlformats.org/officeDocument/2006/relationships/hyperlink" Target="https://www.daloopa.com/src/45569846" TargetMode="External"/><Relationship Id="rId8670" Type="http://schemas.openxmlformats.org/officeDocument/2006/relationships/hyperlink" Target="https://www.daloopa.com/src/768305" TargetMode="External"/><Relationship Id="rId11651" Type="http://schemas.openxmlformats.org/officeDocument/2006/relationships/hyperlink" Target="https://www.daloopa.com/src/815007" TargetMode="External"/><Relationship Id="rId18264" Type="http://schemas.openxmlformats.org/officeDocument/2006/relationships/hyperlink" Target="https://www.daloopa.com/src/87393211" TargetMode="External"/><Relationship Id="rId1710" Type="http://schemas.openxmlformats.org/officeDocument/2006/relationships/hyperlink" Target="https://www.daloopa.com/src/795026" TargetMode="External"/><Relationship Id="rId8323" Type="http://schemas.openxmlformats.org/officeDocument/2006/relationships/hyperlink" Target="https://www.daloopa.com/src/800362" TargetMode="External"/><Relationship Id="rId11304" Type="http://schemas.openxmlformats.org/officeDocument/2006/relationships/hyperlink" Target="https://www.daloopa.com/src/7982533" TargetMode="External"/><Relationship Id="rId4933" Type="http://schemas.openxmlformats.org/officeDocument/2006/relationships/hyperlink" Target="https://www.daloopa.com/src/2623989" TargetMode="External"/><Relationship Id="rId14527" Type="http://schemas.openxmlformats.org/officeDocument/2006/relationships/hyperlink" Target="https://www.daloopa.com/document/132518" TargetMode="External"/><Relationship Id="rId14874" Type="http://schemas.openxmlformats.org/officeDocument/2006/relationships/hyperlink" Target="https://www.daloopa.com/src/38974103" TargetMode="External"/><Relationship Id="rId2484" Type="http://schemas.openxmlformats.org/officeDocument/2006/relationships/hyperlink" Target="https://marketplace.daloopa.com/text-fundamental?id=768438&amp;value=-1.33&amp;id=768310&amp;value=-0.99&amp;id=768136&amp;value=-0.52&amp;id=767979&amp;value=1.16&amp;id=20177091&amp;value=0.41&amp;id=767732&amp;value=2.69&amp;id=767168&amp;value=6.85&amp;id=767061&amp;value=-0.87&amp;id=20177086&amp;value=-3.79&amp;" TargetMode="External"/><Relationship Id="rId9097" Type="http://schemas.openxmlformats.org/officeDocument/2006/relationships/hyperlink" Target="https://www.daloopa.com/src/752930" TargetMode="External"/><Relationship Id="rId12078" Type="http://schemas.openxmlformats.org/officeDocument/2006/relationships/hyperlink" Target="https://www.daloopa.com/src/19675718" TargetMode="External"/><Relationship Id="rId17000" Type="http://schemas.openxmlformats.org/officeDocument/2006/relationships/hyperlink" Target="https://www.daloopa.com/src/95084209" TargetMode="External"/><Relationship Id="rId456" Type="http://schemas.openxmlformats.org/officeDocument/2006/relationships/hyperlink" Target="https://www.daloopa.com/src/7982383" TargetMode="External"/><Relationship Id="rId2137" Type="http://schemas.openxmlformats.org/officeDocument/2006/relationships/hyperlink" Target="https://www.daloopa.com/src/66097019" TargetMode="External"/><Relationship Id="rId109" Type="http://schemas.openxmlformats.org/officeDocument/2006/relationships/hyperlink" Target="https://www.daloopa.com/src/1340484" TargetMode="External"/><Relationship Id="rId7809" Type="http://schemas.openxmlformats.org/officeDocument/2006/relationships/hyperlink" Target="https://www.daloopa.com/src/800005" TargetMode="External"/><Relationship Id="rId8180" Type="http://schemas.openxmlformats.org/officeDocument/2006/relationships/hyperlink" Target="https://www.daloopa.com/document/23463551" TargetMode="External"/><Relationship Id="rId13610" Type="http://schemas.openxmlformats.org/officeDocument/2006/relationships/hyperlink" Target="https://www.daloopa.com/src/65313407" TargetMode="External"/><Relationship Id="rId11161" Type="http://schemas.openxmlformats.org/officeDocument/2006/relationships/hyperlink" Target="https://www.daloopa.com/src/814888" TargetMode="External"/><Relationship Id="rId16833" Type="http://schemas.openxmlformats.org/officeDocument/2006/relationships/hyperlink" Target="https://www.daloopa.com/src/95068634" TargetMode="External"/><Relationship Id="rId1220" Type="http://schemas.openxmlformats.org/officeDocument/2006/relationships/hyperlink" Target="https://www.daloopa.com/src/766905" TargetMode="External"/><Relationship Id="rId4790" Type="http://schemas.openxmlformats.org/officeDocument/2006/relationships/hyperlink" Target="https://www.daloopa.com/src/815358" TargetMode="External"/><Relationship Id="rId14384" Type="http://schemas.openxmlformats.org/officeDocument/2006/relationships/hyperlink" Target="https://www.daloopa.com/src/19630298" TargetMode="External"/><Relationship Id="rId4443" Type="http://schemas.openxmlformats.org/officeDocument/2006/relationships/hyperlink" Target="https://www.daloopa.com/src/762184" TargetMode="External"/><Relationship Id="rId14037" Type="http://schemas.openxmlformats.org/officeDocument/2006/relationships/hyperlink" Target="https://www.daloopa.com/src/19605703" TargetMode="External"/><Relationship Id="rId7666" Type="http://schemas.openxmlformats.org/officeDocument/2006/relationships/hyperlink" Target="https://www.daloopa.com/src/7982429" TargetMode="External"/><Relationship Id="rId10994" Type="http://schemas.openxmlformats.org/officeDocument/2006/relationships/hyperlink" Target="https://www.daloopa.com/src/749993" TargetMode="External"/><Relationship Id="rId19709" Type="http://schemas.openxmlformats.org/officeDocument/2006/relationships/hyperlink" Target="https://www.daloopa.com/src/155384127" TargetMode="External"/><Relationship Id="rId7319" Type="http://schemas.openxmlformats.org/officeDocument/2006/relationships/hyperlink" Target="https://www.daloopa.com/src/19648158" TargetMode="External"/><Relationship Id="rId10647" Type="http://schemas.openxmlformats.org/officeDocument/2006/relationships/hyperlink" Target="https://www.daloopa.com/document/23464791" TargetMode="External"/><Relationship Id="rId13120" Type="http://schemas.openxmlformats.org/officeDocument/2006/relationships/hyperlink" Target="https://www.daloopa.com/src/38442227" TargetMode="External"/><Relationship Id="rId16690" Type="http://schemas.openxmlformats.org/officeDocument/2006/relationships/hyperlink" Target="https://www.daloopa.com/src/87514937" TargetMode="External"/><Relationship Id="rId3929" Type="http://schemas.openxmlformats.org/officeDocument/2006/relationships/hyperlink" Target="https://www.daloopa.com/src/762443" TargetMode="External"/><Relationship Id="rId16343" Type="http://schemas.openxmlformats.org/officeDocument/2006/relationships/hyperlink" Target="https://www.daloopa.com/src/82364695" TargetMode="External"/><Relationship Id="rId6402" Type="http://schemas.openxmlformats.org/officeDocument/2006/relationships/hyperlink" Target="https://www.daloopa.com/src/801178" TargetMode="External"/><Relationship Id="rId9972" Type="http://schemas.openxmlformats.org/officeDocument/2006/relationships/hyperlink" Target="https://www.daloopa.com/src/750977" TargetMode="External"/><Relationship Id="rId19566" Type="http://schemas.openxmlformats.org/officeDocument/2006/relationships/hyperlink" Target="https://www.daloopa.com/src/145463579" TargetMode="External"/><Relationship Id="rId9625" Type="http://schemas.openxmlformats.org/officeDocument/2006/relationships/hyperlink" Target="https://www.daloopa.com/src/38162643" TargetMode="External"/><Relationship Id="rId12606" Type="http://schemas.openxmlformats.org/officeDocument/2006/relationships/hyperlink" Target="https://www.daloopa.com/src/19695911" TargetMode="External"/><Relationship Id="rId12953" Type="http://schemas.openxmlformats.org/officeDocument/2006/relationships/hyperlink" Target="https://www.daloopa.com/src/38441557" TargetMode="External"/><Relationship Id="rId19219" Type="http://schemas.openxmlformats.org/officeDocument/2006/relationships/hyperlink" Target="https://www.daloopa.com/src/136843038" TargetMode="External"/><Relationship Id="rId7176" Type="http://schemas.openxmlformats.org/officeDocument/2006/relationships/hyperlink" Target="https://www.daloopa.com/src/1096627" TargetMode="External"/><Relationship Id="rId10157" Type="http://schemas.openxmlformats.org/officeDocument/2006/relationships/hyperlink" Target="https://www.daloopa.com/src/38166988" TargetMode="External"/><Relationship Id="rId3786" Type="http://schemas.openxmlformats.org/officeDocument/2006/relationships/hyperlink" Target="https://www.daloopa.com/src/1340429" TargetMode="External"/><Relationship Id="rId15829" Type="http://schemas.openxmlformats.org/officeDocument/2006/relationships/hyperlink" Target="https://www.daloopa.com/src/78908049" TargetMode="External"/><Relationship Id="rId3439" Type="http://schemas.openxmlformats.org/officeDocument/2006/relationships/hyperlink" Target="https://www.daloopa.com/src/767893" TargetMode="External"/><Relationship Id="rId18302" Type="http://schemas.openxmlformats.org/officeDocument/2006/relationships/hyperlink" Target="https://www.daloopa.com/src/87524836" TargetMode="External"/><Relationship Id="rId14912" Type="http://schemas.openxmlformats.org/officeDocument/2006/relationships/hyperlink" Target="https://www.daloopa.com/src/46751222" TargetMode="External"/><Relationship Id="rId9482" Type="http://schemas.openxmlformats.org/officeDocument/2006/relationships/hyperlink" Target="https://www.daloopa.com/src/753151" TargetMode="External"/><Relationship Id="rId12463" Type="http://schemas.openxmlformats.org/officeDocument/2006/relationships/hyperlink" Target="https://www.daloopa.com/src/19673380" TargetMode="External"/><Relationship Id="rId19076" Type="http://schemas.openxmlformats.org/officeDocument/2006/relationships/hyperlink" Target="https://www.daloopa.com/src/136843018" TargetMode="External"/><Relationship Id="rId841" Type="http://schemas.openxmlformats.org/officeDocument/2006/relationships/hyperlink" Target="https://www.daloopa.com/src/18437485" TargetMode="External"/><Relationship Id="rId2522" Type="http://schemas.openxmlformats.org/officeDocument/2006/relationships/hyperlink" Target="https://www.daloopa.com/src/765512" TargetMode="External"/><Relationship Id="rId9135" Type="http://schemas.openxmlformats.org/officeDocument/2006/relationships/hyperlink" Target="https://www.daloopa.com/src/38161524" TargetMode="External"/><Relationship Id="rId12116" Type="http://schemas.openxmlformats.org/officeDocument/2006/relationships/hyperlink" Target="https://www.daloopa.com/src/19675658" TargetMode="External"/><Relationship Id="rId15686" Type="http://schemas.openxmlformats.org/officeDocument/2006/relationships/hyperlink" Target="https://www.daloopa.com/src/72223099" TargetMode="External"/><Relationship Id="rId5745" Type="http://schemas.openxmlformats.org/officeDocument/2006/relationships/hyperlink" Target="https://www.daloopa.com/src/19659138" TargetMode="External"/><Relationship Id="rId15339" Type="http://schemas.openxmlformats.org/officeDocument/2006/relationships/hyperlink" Target="https://www.daloopa.com/src/38432903" TargetMode="External"/><Relationship Id="rId3296" Type="http://schemas.openxmlformats.org/officeDocument/2006/relationships/hyperlink" Target="https://www.daloopa.com/src/765068" TargetMode="External"/><Relationship Id="rId8968" Type="http://schemas.openxmlformats.org/officeDocument/2006/relationships/hyperlink" Target="https://www.daloopa.com/src/754257" TargetMode="External"/><Relationship Id="rId11949" Type="http://schemas.openxmlformats.org/officeDocument/2006/relationships/hyperlink" Target="https://www.daloopa.com/src/19673539" TargetMode="External"/><Relationship Id="rId14422" Type="http://schemas.openxmlformats.org/officeDocument/2006/relationships/hyperlink" Target="https://www.daloopa.com/src/67095233" TargetMode="External"/><Relationship Id="rId17992" Type="http://schemas.openxmlformats.org/officeDocument/2006/relationships/hyperlink" Target="https://www.daloopa.com/src/114276867" TargetMode="External"/><Relationship Id="rId17645" Type="http://schemas.openxmlformats.org/officeDocument/2006/relationships/hyperlink" Target="https://www.daloopa.com/src/107874999" TargetMode="External"/><Relationship Id="rId351" Type="http://schemas.openxmlformats.org/officeDocument/2006/relationships/hyperlink" Target="https://www.daloopa.com/src/803160" TargetMode="External"/><Relationship Id="rId2032" Type="http://schemas.openxmlformats.org/officeDocument/2006/relationships/hyperlink" Target="https://www.daloopa.com/src/794939" TargetMode="External"/><Relationship Id="rId7704" Type="http://schemas.openxmlformats.org/officeDocument/2006/relationships/hyperlink" Target="https://www.daloopa.com/src/38383956" TargetMode="External"/><Relationship Id="rId15196" Type="http://schemas.openxmlformats.org/officeDocument/2006/relationships/hyperlink" Target="https://www.daloopa.com/src/38429965" TargetMode="External"/><Relationship Id="rId5255" Type="http://schemas.openxmlformats.org/officeDocument/2006/relationships/hyperlink" Target="https://www.daloopa.com/src/815429" TargetMode="External"/><Relationship Id="rId1865" Type="http://schemas.openxmlformats.org/officeDocument/2006/relationships/hyperlink" Target="https://www.daloopa.com/src/795211" TargetMode="External"/><Relationship Id="rId8478" Type="http://schemas.openxmlformats.org/officeDocument/2006/relationships/hyperlink" Target="https://www.daloopa.com/src/800375" TargetMode="External"/><Relationship Id="rId13908" Type="http://schemas.openxmlformats.org/officeDocument/2006/relationships/hyperlink" Target="https://www.daloopa.com/src/67093539" TargetMode="External"/><Relationship Id="rId1518" Type="http://schemas.openxmlformats.org/officeDocument/2006/relationships/hyperlink" Target="https://www.daloopa.com/src/1340404" TargetMode="External"/><Relationship Id="rId11459" Type="http://schemas.openxmlformats.org/officeDocument/2006/relationships/hyperlink" Target="https://www.daloopa.com/src/815184" TargetMode="External"/><Relationship Id="rId19951" Type="http://schemas.openxmlformats.org/officeDocument/2006/relationships/hyperlink" Target="https://www.daloopa.com/src/155406033" TargetMode="External"/><Relationship Id="rId19604" Type="http://schemas.openxmlformats.org/officeDocument/2006/relationships/hyperlink" Target="https://www.daloopa.com/src/145291666" TargetMode="External"/><Relationship Id="rId7561" Type="http://schemas.openxmlformats.org/officeDocument/2006/relationships/hyperlink" Target="https://www.daloopa.com/src/32451046" TargetMode="External"/><Relationship Id="rId10542" Type="http://schemas.openxmlformats.org/officeDocument/2006/relationships/hyperlink" Target="https://www.daloopa.com/src/38431594" TargetMode="External"/><Relationship Id="rId17155" Type="http://schemas.openxmlformats.org/officeDocument/2006/relationships/hyperlink" Target="https://www.daloopa.com/src/102531197" TargetMode="External"/><Relationship Id="rId7214" Type="http://schemas.openxmlformats.org/officeDocument/2006/relationships/hyperlink" Target="https://www.daloopa.com/src/38428524" TargetMode="External"/><Relationship Id="rId13765" Type="http://schemas.openxmlformats.org/officeDocument/2006/relationships/hyperlink" Target="https://www.daloopa.com/src/65313713" TargetMode="External"/><Relationship Id="rId3824" Type="http://schemas.openxmlformats.org/officeDocument/2006/relationships/hyperlink" Target="https://www.daloopa.com/src/765910" TargetMode="External"/><Relationship Id="rId13418" Type="http://schemas.openxmlformats.org/officeDocument/2006/relationships/hyperlink" Target="https://www.daloopa.com/src/65311891" TargetMode="External"/><Relationship Id="rId1375" Type="http://schemas.openxmlformats.org/officeDocument/2006/relationships/hyperlink" Target="https://www.daloopa.com/src/38169580" TargetMode="External"/><Relationship Id="rId16988" Type="http://schemas.openxmlformats.org/officeDocument/2006/relationships/hyperlink" Target="https://www.daloopa.com/src/95063128" TargetMode="External"/><Relationship Id="rId81" Type="http://schemas.openxmlformats.org/officeDocument/2006/relationships/hyperlink" Target="https://marketplace.daloopa.com/text-fundamental?id=802932&amp;value=16.2&amp;id=802933&amp;value=17.15&amp;id=802934&amp;value=26.5&amp;id=802935&amp;value=19.9&amp;id=802936&amp;value=19.8&amp;id=802937&amp;value=21.5&amp;id=802938&amp;value=30.3&amp;id=802939&amp;value=22.9&amp;id=802940&amp;value=22.8&amp;id=802941&amp;value=25.5&amp;id=802942&amp;value=36.75&amp;id=802944&amp;value=29&amp;id=802945&amp;value=30.5&amp;id=802946&amp;value=33.5&amp;id=802947&amp;value=45.5&amp;id=802948&amp;value=35.75&amp;id=802950&amp;value=37.75&amp;id=802951&amp;value=41.75&amp;id=802953&amp;value=60.5&amp;id=802957&amp;value=50.75&amp;id=802961&amp;value=54&amp;id=802964&amp;value=57.5&amp;id=802967&amp;value=72.5&amp;id=802970&amp;value=60&amp;id=802973&amp;value=63.5&amp;id=802975&amp;value=70&amp;id=1340484&amp;value=86.5&amp;id=2623820&amp;value=73&amp;id=4744612&amp;value=81&amp;id=7982501&amp;value=93&amp;id=10335206&amp;value=121&amp;id=14719035&amp;value=106&amp;id=20995476&amp;value=116&amp;id=32451470&amp;value=112&amp;id=38385011&amp;value=140&amp;id=46662092&amp;value=117&amp;id=53638626&amp;value=121&amp;id=58838330&amp;value=130&amp;id=63128670&amp;value=148&amp;id=67049007&amp;value=126&amp;" TargetMode="External"/><Relationship Id="rId1028" Type="http://schemas.openxmlformats.org/officeDocument/2006/relationships/hyperlink" Target="https://www.daloopa.com/src/18435917" TargetMode="External"/><Relationship Id="rId4598" Type="http://schemas.openxmlformats.org/officeDocument/2006/relationships/hyperlink" Target="https://www.daloopa.com/src/38384702" TargetMode="External"/><Relationship Id="rId9520" Type="http://schemas.openxmlformats.org/officeDocument/2006/relationships/hyperlink" Target="https://www.daloopa.com/src/38163957" TargetMode="External"/><Relationship Id="rId19114" Type="http://schemas.openxmlformats.org/officeDocument/2006/relationships/hyperlink" Target="https://www.daloopa.com/src/136727117" TargetMode="External"/><Relationship Id="rId19461" Type="http://schemas.openxmlformats.org/officeDocument/2006/relationships/hyperlink" Target="https://www.daloopa.com/src/145264349" TargetMode="External"/><Relationship Id="rId7071" Type="http://schemas.openxmlformats.org/officeDocument/2006/relationships/hyperlink" Target="https://www.daloopa.com/src/1096620" TargetMode="External"/><Relationship Id="rId12501" Type="http://schemas.openxmlformats.org/officeDocument/2006/relationships/hyperlink" Target="https://www.daloopa.com/document/23465099" TargetMode="External"/><Relationship Id="rId10052" Type="http://schemas.openxmlformats.org/officeDocument/2006/relationships/hyperlink" Target="https://www.daloopa.com/src/38167032" TargetMode="External"/><Relationship Id="rId15724" Type="http://schemas.openxmlformats.org/officeDocument/2006/relationships/hyperlink" Target="https://www.daloopa.com/src/78966013" TargetMode="External"/><Relationship Id="rId3681" Type="http://schemas.openxmlformats.org/officeDocument/2006/relationships/hyperlink" Target="https://www.daloopa.com/src/66602825" TargetMode="External"/><Relationship Id="rId13275" Type="http://schemas.openxmlformats.org/officeDocument/2006/relationships/hyperlink" Target="https://www.daloopa.com/src/38276556" TargetMode="External"/><Relationship Id="rId18947" Type="http://schemas.openxmlformats.org/officeDocument/2006/relationships/hyperlink" Target="https://www.daloopa.com/src/125277073" TargetMode="External"/><Relationship Id="rId3334" Type="http://schemas.openxmlformats.org/officeDocument/2006/relationships/hyperlink" Target="https://www.daloopa.com/src/766515" TargetMode="External"/><Relationship Id="rId16498" Type="http://schemas.openxmlformats.org/officeDocument/2006/relationships/hyperlink" Target="https://www.daloopa.com/src/87511700" TargetMode="External"/><Relationship Id="rId6557" Type="http://schemas.openxmlformats.org/officeDocument/2006/relationships/hyperlink" Target="https://www.daloopa.com/src/801181" TargetMode="External"/><Relationship Id="rId9030" Type="http://schemas.openxmlformats.org/officeDocument/2006/relationships/hyperlink" Target="https://www.daloopa.com/src/752559" TargetMode="External"/><Relationship Id="rId12011" Type="http://schemas.openxmlformats.org/officeDocument/2006/relationships/hyperlink" Target="https://marketplace.daloopa.com/text-fundamental?id=67089429&amp;value=8250&amp;" TargetMode="External"/><Relationship Id="rId15581" Type="http://schemas.openxmlformats.org/officeDocument/2006/relationships/hyperlink" Target="https://www.daloopa.com/src/72228650" TargetMode="External"/><Relationship Id="rId3191" Type="http://schemas.openxmlformats.org/officeDocument/2006/relationships/hyperlink" Target="https://www.daloopa.com/src/762957" TargetMode="External"/><Relationship Id="rId5640" Type="http://schemas.openxmlformats.org/officeDocument/2006/relationships/hyperlink" Target="https://www.daloopa.com/src/1033694" TargetMode="External"/><Relationship Id="rId15234" Type="http://schemas.openxmlformats.org/officeDocument/2006/relationships/hyperlink" Target="https://www.daloopa.com/src/38432506" TargetMode="External"/><Relationship Id="rId8863" Type="http://schemas.openxmlformats.org/officeDocument/2006/relationships/hyperlink" Target="https://www.daloopa.com/src/752416" TargetMode="External"/><Relationship Id="rId11844" Type="http://schemas.openxmlformats.org/officeDocument/2006/relationships/hyperlink" Target="https://www.daloopa.com/src/38463705" TargetMode="External"/><Relationship Id="rId18457" Type="http://schemas.openxmlformats.org/officeDocument/2006/relationships/hyperlink" Target="https://www.daloopa.com/src/114297775" TargetMode="External"/><Relationship Id="rId1903" Type="http://schemas.openxmlformats.org/officeDocument/2006/relationships/hyperlink" Target="https://www.daloopa.com/src/38171303" TargetMode="External"/><Relationship Id="rId8516" Type="http://schemas.openxmlformats.org/officeDocument/2006/relationships/hyperlink" Target="https://www.daloopa.com/document/23463551" TargetMode="External"/><Relationship Id="rId6067" Type="http://schemas.openxmlformats.org/officeDocument/2006/relationships/hyperlink" Target="https://www.daloopa.com/src/10333486" TargetMode="External"/><Relationship Id="rId996" Type="http://schemas.openxmlformats.org/officeDocument/2006/relationships/hyperlink" Target="https://www.daloopa.com/src/67095206" TargetMode="External"/><Relationship Id="rId2677" Type="http://schemas.openxmlformats.org/officeDocument/2006/relationships/hyperlink" Target="https://www.daloopa.com/src/762420" TargetMode="External"/><Relationship Id="rId15091" Type="http://schemas.openxmlformats.org/officeDocument/2006/relationships/hyperlink" Target="https://www.daloopa.com/src/38422749" TargetMode="External"/><Relationship Id="rId17540" Type="http://schemas.openxmlformats.org/officeDocument/2006/relationships/hyperlink" Target="https://www.daloopa.com/src/107859744" TargetMode="External"/><Relationship Id="rId649" Type="http://schemas.openxmlformats.org/officeDocument/2006/relationships/hyperlink" Target="https://www.daloopa.com/src/67047609" TargetMode="External"/><Relationship Id="rId5150" Type="http://schemas.openxmlformats.org/officeDocument/2006/relationships/hyperlink" Target="https://www.daloopa.com/src/46662300" TargetMode="External"/><Relationship Id="rId8373" Type="http://schemas.openxmlformats.org/officeDocument/2006/relationships/hyperlink" Target="https://www.daloopa.com/src/800382" TargetMode="External"/><Relationship Id="rId13803" Type="http://schemas.openxmlformats.org/officeDocument/2006/relationships/hyperlink" Target="https://www.daloopa.com/src/65315300" TargetMode="External"/><Relationship Id="rId1760" Type="http://schemas.openxmlformats.org/officeDocument/2006/relationships/hyperlink" Target="https://www.daloopa.com/src/38171659" TargetMode="External"/><Relationship Id="rId8026" Type="http://schemas.openxmlformats.org/officeDocument/2006/relationships/hyperlink" Target="https://www.daloopa.com/src/754172" TargetMode="External"/><Relationship Id="rId11354" Type="http://schemas.openxmlformats.org/officeDocument/2006/relationships/hyperlink" Target="https://www.daloopa.com/src/814910" TargetMode="External"/><Relationship Id="rId1413" Type="http://schemas.openxmlformats.org/officeDocument/2006/relationships/hyperlink" Target="https://www.daloopa.com/src/10334237" TargetMode="External"/><Relationship Id="rId4983" Type="http://schemas.openxmlformats.org/officeDocument/2006/relationships/hyperlink" Target="https://www.daloopa.com/src/46662289" TargetMode="External"/><Relationship Id="rId11007" Type="http://schemas.openxmlformats.org/officeDocument/2006/relationships/hyperlink" Target="https://www.daloopa.com/src/20995963" TargetMode="External"/><Relationship Id="rId14577" Type="http://schemas.openxmlformats.org/officeDocument/2006/relationships/hyperlink" Target="https://www.daloopa.com/src/38422614" TargetMode="External"/><Relationship Id="rId4636" Type="http://schemas.openxmlformats.org/officeDocument/2006/relationships/hyperlink" Target="https://www.daloopa.com/src/63130799" TargetMode="External"/><Relationship Id="rId17050" Type="http://schemas.openxmlformats.org/officeDocument/2006/relationships/hyperlink" Target="https://www.daloopa.com/src/95205344" TargetMode="External"/><Relationship Id="rId2187" Type="http://schemas.openxmlformats.org/officeDocument/2006/relationships/hyperlink" Target="https://www.daloopa.com/src/66097034" TargetMode="External"/><Relationship Id="rId7859" Type="http://schemas.openxmlformats.org/officeDocument/2006/relationships/hyperlink" Target="https://www.daloopa.com/src/67047137" TargetMode="External"/><Relationship Id="rId159" Type="http://schemas.openxmlformats.org/officeDocument/2006/relationships/hyperlink" Target="https://www.daloopa.com/src/38384947" TargetMode="External"/><Relationship Id="rId13660" Type="http://schemas.openxmlformats.org/officeDocument/2006/relationships/hyperlink" Target="https://www.daloopa.com/src/65313478" TargetMode="External"/><Relationship Id="rId1270" Type="http://schemas.openxmlformats.org/officeDocument/2006/relationships/hyperlink" Target="https://marketplace.daloopa.com/text-fundamental?id=765718&amp;value=336&amp;id=765480&amp;value=455&amp;id=764712&amp;value=439&amp;id=764002&amp;value=508&amp;id=38168754&amp;value=1738&amp;" TargetMode="External"/><Relationship Id="rId13313" Type="http://schemas.openxmlformats.org/officeDocument/2006/relationships/hyperlink" Target="https://marketplace.daloopa.com/text-fundamental?id=38276589&amp;value=2463&amp;id=38276577&amp;value=2562&amp;id=38276569&amp;value=2773&amp;id=45569877&amp;value=2991&amp;id=38277221&amp;value=10789&amp;id=38276554&amp;value=2058&amp;id=38276531&amp;value=2185&amp;id=38276524&amp;value=2354&amp;id=45569878&amp;value=2472&amp;id=38277357&amp;value=9069&amp;id=38276511&amp;value=2588&amp;id=38276361&amp;value=2608&amp;id=38975478&amp;value=2611&amp;id=46758876&amp;value=2523&amp;id=46751010&amp;value=10330&amp;id=53700602&amp;value=1663&amp;id=58885043&amp;value=1622&amp;id=63184461&amp;value=1581&amp;id=67095229&amp;value=1592&amp;id=67089747&amp;value=6458&amp;" TargetMode="External"/><Relationship Id="rId16883" Type="http://schemas.openxmlformats.org/officeDocument/2006/relationships/hyperlink" Target="https://www.daloopa.com/src/95084255" TargetMode="External"/><Relationship Id="rId6942" Type="http://schemas.openxmlformats.org/officeDocument/2006/relationships/hyperlink" Target="https://www.daloopa.com/src/801347" TargetMode="External"/><Relationship Id="rId16536" Type="http://schemas.openxmlformats.org/officeDocument/2006/relationships/hyperlink" Target="https://www.daloopa.com/src/87385098" TargetMode="External"/><Relationship Id="rId4493" Type="http://schemas.openxmlformats.org/officeDocument/2006/relationships/hyperlink" Target="https://www.daloopa.com/src/58838187" TargetMode="External"/><Relationship Id="rId14087" Type="http://schemas.openxmlformats.org/officeDocument/2006/relationships/hyperlink" Target="https://www.daloopa.com/src/19608178" TargetMode="External"/><Relationship Id="rId19759" Type="http://schemas.openxmlformats.org/officeDocument/2006/relationships/hyperlink" Target="https://www.daloopa.com/src/155380659" TargetMode="External"/><Relationship Id="rId4146" Type="http://schemas.openxmlformats.org/officeDocument/2006/relationships/hyperlink" Target="https://www.daloopa.com/src/810530" TargetMode="External"/><Relationship Id="rId9818" Type="http://schemas.openxmlformats.org/officeDocument/2006/relationships/hyperlink" Target="https://www.daloopa.com/src/752950" TargetMode="External"/><Relationship Id="rId10697" Type="http://schemas.openxmlformats.org/officeDocument/2006/relationships/hyperlink" Target="https://www.daloopa.com/src/38974429" TargetMode="External"/><Relationship Id="rId7369" Type="http://schemas.openxmlformats.org/officeDocument/2006/relationships/hyperlink" Target="https://www.daloopa.com/src/67085136" TargetMode="External"/><Relationship Id="rId13170" Type="http://schemas.openxmlformats.org/officeDocument/2006/relationships/hyperlink" Target="https://www.daloopa.com/src/46751418" TargetMode="External"/><Relationship Id="rId18842" Type="http://schemas.openxmlformats.org/officeDocument/2006/relationships/hyperlink" Target="https://www.daloopa.com/src/125348334" TargetMode="External"/><Relationship Id="rId3979" Type="http://schemas.openxmlformats.org/officeDocument/2006/relationships/hyperlink" Target="https://www.daloopa.com/src/10334586" TargetMode="External"/><Relationship Id="rId6452" Type="http://schemas.openxmlformats.org/officeDocument/2006/relationships/hyperlink" Target="https://www.daloopa.com/document/23463551" TargetMode="External"/><Relationship Id="rId8901" Type="http://schemas.openxmlformats.org/officeDocument/2006/relationships/hyperlink" Target="https://www.daloopa.com/src/67051980" TargetMode="External"/><Relationship Id="rId16393" Type="http://schemas.openxmlformats.org/officeDocument/2006/relationships/hyperlink" Target="https://www.daloopa.com/src/87386523" TargetMode="External"/><Relationship Id="rId6105" Type="http://schemas.openxmlformats.org/officeDocument/2006/relationships/hyperlink" Target="https://www.daloopa.com/src/800890" TargetMode="External"/><Relationship Id="rId16046" Type="http://schemas.openxmlformats.org/officeDocument/2006/relationships/hyperlink" Target="https://www.daloopa.com/src/82322132" TargetMode="External"/><Relationship Id="rId9675" Type="http://schemas.openxmlformats.org/officeDocument/2006/relationships/hyperlink" Target="https://www.daloopa.com/src/750942" TargetMode="External"/><Relationship Id="rId12656" Type="http://schemas.openxmlformats.org/officeDocument/2006/relationships/hyperlink" Target="https://www.daloopa.com/src/19766685" TargetMode="External"/><Relationship Id="rId19269" Type="http://schemas.openxmlformats.org/officeDocument/2006/relationships/hyperlink" Target="https://www.daloopa.com/src/136743400" TargetMode="External"/><Relationship Id="rId2715" Type="http://schemas.openxmlformats.org/officeDocument/2006/relationships/hyperlink" Target="https://www.daloopa.com/src/766737" TargetMode="External"/><Relationship Id="rId9328" Type="http://schemas.openxmlformats.org/officeDocument/2006/relationships/hyperlink" Target="https://www.daloopa.com/src/32452187" TargetMode="External"/><Relationship Id="rId12309" Type="http://schemas.openxmlformats.org/officeDocument/2006/relationships/hyperlink" Target="https://www.daloopa.com/src/19677967" TargetMode="External"/><Relationship Id="rId15879" Type="http://schemas.openxmlformats.org/officeDocument/2006/relationships/hyperlink" Target="https://www.daloopa.com/src/78899848" TargetMode="External"/><Relationship Id="rId5938" Type="http://schemas.openxmlformats.org/officeDocument/2006/relationships/hyperlink" Target="https://www.daloopa.com/src/801094" TargetMode="External"/><Relationship Id="rId18352" Type="http://schemas.openxmlformats.org/officeDocument/2006/relationships/hyperlink" Target="https://www.daloopa.com/src/87515108" TargetMode="External"/><Relationship Id="rId3489" Type="http://schemas.openxmlformats.org/officeDocument/2006/relationships/hyperlink" Target="https://www.daloopa.com/src/768201" TargetMode="External"/><Relationship Id="rId8411" Type="http://schemas.openxmlformats.org/officeDocument/2006/relationships/hyperlink" Target="https://marketplace.daloopa.com/text-fundamental?id=800493&amp;value=1998&amp;id=800484&amp;value=1991&amp;id=800474&amp;value=1950&amp;id=800464&amp;value=2190&amp;id=800458&amp;value=2298&amp;id=800448&amp;value=2172&amp;id=800438&amp;value=1735&amp;id=800428&amp;value=1949&amp;id=800418&amp;value=1892&amp;id=800408&amp;value=1984&amp;id=800402&amp;value=2063&amp;id=800392&amp;value=2545&amp;id=800383&amp;value=3058&amp;id=800374&amp;value=3915&amp;id=800364&amp;value=4167&amp;id=800347&amp;value=4916&amp;id=800340&amp;value=6327&amp;id=800334&amp;value=6524&amp;id=800326&amp;value=6779&amp;id=800319&amp;value=8636&amp;id=800311&amp;value=11199&amp;id=800305&amp;value=13733&amp;id=800297&amp;value=16616&amp;id=800290&amp;value=19625&amp;id=800283&amp;value=23193&amp;id=800273&amp;value=25818&amp;id=1340343&amp;value=27952&amp;id=2623306&amp;value=31220&amp;id=4744458&amp;value=33755&amp;id=7982443&amp;value=38998&amp;id=10333920&amp;value=45329&amp;id=14718883&amp;value=52551&amp;id=20995166&amp;value=60658&amp;id=32451167&amp;value=68436&amp;id=38384080&amp;value=71592&amp;id=46661288&amp;value=85915&amp;id=53638182&amp;value=82071&amp;id=58837972&amp;value=80043&amp;id=63130581&amp;value=82915&amp;id=67047466&amp;value=83193&amp;" TargetMode="External"/><Relationship Id="rId18005" Type="http://schemas.openxmlformats.org/officeDocument/2006/relationships/hyperlink" Target="https://www.daloopa.com/src/114168850" TargetMode="External"/><Relationship Id="rId14962" Type="http://schemas.openxmlformats.org/officeDocument/2006/relationships/hyperlink" Target="https://www.daloopa.com/document/23229767" TargetMode="External"/><Relationship Id="rId9185" Type="http://schemas.openxmlformats.org/officeDocument/2006/relationships/hyperlink" Target="https://www.daloopa.com/src/38161826" TargetMode="External"/><Relationship Id="rId14615" Type="http://schemas.openxmlformats.org/officeDocument/2006/relationships/hyperlink" Target="https://www.daloopa.com/src/38402833" TargetMode="External"/><Relationship Id="rId891" Type="http://schemas.openxmlformats.org/officeDocument/2006/relationships/hyperlink" Target="https://www.daloopa.com/src/18435148" TargetMode="External"/><Relationship Id="rId2572" Type="http://schemas.openxmlformats.org/officeDocument/2006/relationships/hyperlink" Target="https://www.daloopa.com/src/765900" TargetMode="External"/><Relationship Id="rId12166" Type="http://schemas.openxmlformats.org/officeDocument/2006/relationships/hyperlink" Target="https://www.daloopa.com/src/19675665" TargetMode="External"/><Relationship Id="rId17838" Type="http://schemas.openxmlformats.org/officeDocument/2006/relationships/hyperlink" Target="https://www.daloopa.com/src/114159714" TargetMode="External"/><Relationship Id="rId544" Type="http://schemas.openxmlformats.org/officeDocument/2006/relationships/hyperlink" Target="https://www.daloopa.com/src/14718992" TargetMode="External"/><Relationship Id="rId2225" Type="http://schemas.openxmlformats.org/officeDocument/2006/relationships/hyperlink" Target="https://www.daloopa.com/document/23465099" TargetMode="External"/><Relationship Id="rId5795" Type="http://schemas.openxmlformats.org/officeDocument/2006/relationships/hyperlink" Target="https://www.daloopa.com/src/800846" TargetMode="External"/><Relationship Id="rId15389" Type="http://schemas.openxmlformats.org/officeDocument/2006/relationships/hyperlink" Target="https://www.daloopa.com/src/72222099" TargetMode="External"/><Relationship Id="rId5448" Type="http://schemas.openxmlformats.org/officeDocument/2006/relationships/hyperlink" Target="https://www.daloopa.com/document/23465099" TargetMode="External"/><Relationship Id="rId11999" Type="http://schemas.openxmlformats.org/officeDocument/2006/relationships/hyperlink" Target="https://www.daloopa.com/src/32488005" TargetMode="External"/><Relationship Id="rId16921" Type="http://schemas.openxmlformats.org/officeDocument/2006/relationships/hyperlink" Target="https://www.daloopa.com/src/95063185" TargetMode="External"/><Relationship Id="rId4531" Type="http://schemas.openxmlformats.org/officeDocument/2006/relationships/hyperlink" Target="https://www.daloopa.com/src/46661776" TargetMode="External"/><Relationship Id="rId14472" Type="http://schemas.openxmlformats.org/officeDocument/2006/relationships/hyperlink" Target="https://www.daloopa.com/src/58884878" TargetMode="External"/><Relationship Id="rId2082" Type="http://schemas.openxmlformats.org/officeDocument/2006/relationships/hyperlink" Target="https://www.daloopa.com/src/66096982" TargetMode="External"/><Relationship Id="rId14125" Type="http://schemas.openxmlformats.org/officeDocument/2006/relationships/hyperlink" Target="https://www.daloopa.com/src/19604881" TargetMode="External"/><Relationship Id="rId17695" Type="http://schemas.openxmlformats.org/officeDocument/2006/relationships/hyperlink" Target="https://www.daloopa.com/src/107922346" TargetMode="External"/><Relationship Id="rId7754" Type="http://schemas.openxmlformats.org/officeDocument/2006/relationships/hyperlink" Target="https://www.daloopa.com/src/63130530" TargetMode="External"/><Relationship Id="rId10735" Type="http://schemas.openxmlformats.org/officeDocument/2006/relationships/hyperlink" Target="https://www.daloopa.com/src/38431474" TargetMode="External"/><Relationship Id="rId17348" Type="http://schemas.openxmlformats.org/officeDocument/2006/relationships/hyperlink" Target="https://www.daloopa.com/src/102620935" TargetMode="External"/><Relationship Id="rId7407" Type="http://schemas.openxmlformats.org/officeDocument/2006/relationships/hyperlink" Target="https://www.daloopa.com/src/46660944" TargetMode="External"/><Relationship Id="rId13958" Type="http://schemas.openxmlformats.org/officeDocument/2006/relationships/hyperlink" Target="https://www.daloopa.com/src/67093445" TargetMode="External"/><Relationship Id="rId16431" Type="http://schemas.openxmlformats.org/officeDocument/2006/relationships/hyperlink" Target="https://www.daloopa.com/src/87513311" TargetMode="External"/><Relationship Id="rId1568" Type="http://schemas.openxmlformats.org/officeDocument/2006/relationships/hyperlink" Target="https://www.daloopa.com/src/38384457" TargetMode="External"/><Relationship Id="rId4041" Type="http://schemas.openxmlformats.org/officeDocument/2006/relationships/hyperlink" Target="https://www.daloopa.com/src/766123" TargetMode="External"/><Relationship Id="rId19654" Type="http://schemas.openxmlformats.org/officeDocument/2006/relationships/hyperlink" Target="https://www.daloopa.com/src/155506695" TargetMode="External"/><Relationship Id="rId7264" Type="http://schemas.openxmlformats.org/officeDocument/2006/relationships/hyperlink" Target="https://www.daloopa.com/src/38462115" TargetMode="External"/><Relationship Id="rId9713" Type="http://schemas.openxmlformats.org/officeDocument/2006/relationships/hyperlink" Target="https://www.daloopa.com/src/10333777" TargetMode="External"/><Relationship Id="rId10592" Type="http://schemas.openxmlformats.org/officeDocument/2006/relationships/hyperlink" Target="https://www.daloopa.com/src/38433967" TargetMode="External"/><Relationship Id="rId19307" Type="http://schemas.openxmlformats.org/officeDocument/2006/relationships/hyperlink" Target="https://www.daloopa.com/src/145264500" TargetMode="External"/><Relationship Id="rId10245" Type="http://schemas.openxmlformats.org/officeDocument/2006/relationships/hyperlink" Target="https://www.daloopa.com/src/2752188" TargetMode="External"/><Relationship Id="rId15917" Type="http://schemas.openxmlformats.org/officeDocument/2006/relationships/hyperlink" Target="https://www.daloopa.com/src/78903500" TargetMode="External"/><Relationship Id="rId3874" Type="http://schemas.openxmlformats.org/officeDocument/2006/relationships/hyperlink" Target="https://www.daloopa.com/src/763092" TargetMode="External"/><Relationship Id="rId13468" Type="http://schemas.openxmlformats.org/officeDocument/2006/relationships/hyperlink" Target="https://www.daloopa.com/src/65312469" TargetMode="External"/><Relationship Id="rId3527" Type="http://schemas.openxmlformats.org/officeDocument/2006/relationships/hyperlink" Target="https://www.daloopa.com/src/67048634" TargetMode="External"/><Relationship Id="rId1078" Type="http://schemas.openxmlformats.org/officeDocument/2006/relationships/hyperlink" Target="https://www.daloopa.com/src/18435918" TargetMode="External"/><Relationship Id="rId6000" Type="http://schemas.openxmlformats.org/officeDocument/2006/relationships/hyperlink" Target="https://www.daloopa.com/src/800906" TargetMode="External"/><Relationship Id="rId9570" Type="http://schemas.openxmlformats.org/officeDocument/2006/relationships/hyperlink" Target="https://www.daloopa.com/src/38164197" TargetMode="External"/><Relationship Id="rId19164" Type="http://schemas.openxmlformats.org/officeDocument/2006/relationships/hyperlink" Target="https://www.daloopa.com/src/136727098" TargetMode="External"/><Relationship Id="rId9223" Type="http://schemas.openxmlformats.org/officeDocument/2006/relationships/hyperlink" Target="https://www.daloopa.com/src/14719101" TargetMode="External"/><Relationship Id="rId12551" Type="http://schemas.openxmlformats.org/officeDocument/2006/relationships/hyperlink" Target="https://www.daloopa.com/src/67089469" TargetMode="External"/><Relationship Id="rId2610" Type="http://schemas.openxmlformats.org/officeDocument/2006/relationships/hyperlink" Target="https://www.daloopa.com/src/67053358" TargetMode="External"/><Relationship Id="rId12204" Type="http://schemas.openxmlformats.org/officeDocument/2006/relationships/hyperlink" Target="https://www.daloopa.com/src/19675458" TargetMode="External"/><Relationship Id="rId15774" Type="http://schemas.openxmlformats.org/officeDocument/2006/relationships/hyperlink" Target="https://www.daloopa.com/src/78898169" TargetMode="External"/><Relationship Id="rId5833" Type="http://schemas.openxmlformats.org/officeDocument/2006/relationships/hyperlink" Target="https://www.daloopa.com/src/810491" TargetMode="External"/><Relationship Id="rId15427" Type="http://schemas.openxmlformats.org/officeDocument/2006/relationships/hyperlink" Target="https://www.daloopa.com/src/72221519" TargetMode="External"/><Relationship Id="rId18997" Type="http://schemas.openxmlformats.org/officeDocument/2006/relationships/hyperlink" Target="https://www.daloopa.com/src/136726945" TargetMode="External"/><Relationship Id="rId3037" Type="http://schemas.openxmlformats.org/officeDocument/2006/relationships/hyperlink" Target="https://www.daloopa.com/src/767616" TargetMode="External"/><Relationship Id="rId3384" Type="http://schemas.openxmlformats.org/officeDocument/2006/relationships/hyperlink" Target="https://www.daloopa.com/src/763838" TargetMode="External"/><Relationship Id="rId8709" Type="http://schemas.openxmlformats.org/officeDocument/2006/relationships/hyperlink" Target="https://www.daloopa.com/src/46751835" TargetMode="External"/><Relationship Id="rId14510" Type="http://schemas.openxmlformats.org/officeDocument/2006/relationships/hyperlink" Target="https://www.daloopa.com/src/38422617" TargetMode="External"/><Relationship Id="rId9080" Type="http://schemas.openxmlformats.org/officeDocument/2006/relationships/hyperlink" Target="https://www.daloopa.com/src/751667" TargetMode="External"/><Relationship Id="rId12061" Type="http://schemas.openxmlformats.org/officeDocument/2006/relationships/hyperlink" Target="https://www.daloopa.com/src/19676860" TargetMode="External"/><Relationship Id="rId2120" Type="http://schemas.openxmlformats.org/officeDocument/2006/relationships/hyperlink" Target="https://www.daloopa.com/src/66096698" TargetMode="External"/><Relationship Id="rId5690" Type="http://schemas.openxmlformats.org/officeDocument/2006/relationships/hyperlink" Target="https://www.daloopa.com/src/2750804" TargetMode="External"/><Relationship Id="rId15284" Type="http://schemas.openxmlformats.org/officeDocument/2006/relationships/hyperlink" Target="https://www.daloopa.com/src/38432088" TargetMode="External"/><Relationship Id="rId17733" Type="http://schemas.openxmlformats.org/officeDocument/2006/relationships/hyperlink" Target="https://www.daloopa.com/src/107923305" TargetMode="External"/><Relationship Id="rId5343" Type="http://schemas.openxmlformats.org/officeDocument/2006/relationships/hyperlink" Target="https://www.daloopa.com/src/815652" TargetMode="External"/><Relationship Id="rId11894" Type="http://schemas.openxmlformats.org/officeDocument/2006/relationships/hyperlink" Target="https://www.daloopa.com/src/46751893" TargetMode="External"/><Relationship Id="rId1953" Type="http://schemas.openxmlformats.org/officeDocument/2006/relationships/hyperlink" Target="https://www.daloopa.com/src/38171400" TargetMode="External"/><Relationship Id="rId8566" Type="http://schemas.openxmlformats.org/officeDocument/2006/relationships/hyperlink" Target="https://www.daloopa.com/src/72471329" TargetMode="External"/><Relationship Id="rId11547" Type="http://schemas.openxmlformats.org/officeDocument/2006/relationships/hyperlink" Target="https://www.daloopa.com/src/815030" TargetMode="External"/><Relationship Id="rId1606" Type="http://schemas.openxmlformats.org/officeDocument/2006/relationships/hyperlink" Target="https://www.daloopa.com/src/763891" TargetMode="External"/><Relationship Id="rId8219" Type="http://schemas.openxmlformats.org/officeDocument/2006/relationships/hyperlink" Target="https://www.daloopa.com/src/800336" TargetMode="External"/><Relationship Id="rId14020" Type="http://schemas.openxmlformats.org/officeDocument/2006/relationships/hyperlink" Target="https://www.daloopa.com/src/19608592" TargetMode="External"/><Relationship Id="rId17590" Type="http://schemas.openxmlformats.org/officeDocument/2006/relationships/hyperlink" Target="https://www.daloopa.com/src/107875527" TargetMode="External"/><Relationship Id="rId4829" Type="http://schemas.openxmlformats.org/officeDocument/2006/relationships/hyperlink" Target="https://www.daloopa.com/src/815545" TargetMode="External"/><Relationship Id="rId17243" Type="http://schemas.openxmlformats.org/officeDocument/2006/relationships/hyperlink" Target="https://www.daloopa.com/src/102523720" TargetMode="External"/><Relationship Id="rId699" Type="http://schemas.openxmlformats.org/officeDocument/2006/relationships/hyperlink" Target="https://www.daloopa.com/src/63130920" TargetMode="External"/><Relationship Id="rId7302" Type="http://schemas.openxmlformats.org/officeDocument/2006/relationships/hyperlink" Target="https://www.daloopa.com/src/38458614" TargetMode="External"/><Relationship Id="rId10630" Type="http://schemas.openxmlformats.org/officeDocument/2006/relationships/hyperlink" Target="https://www.daloopa.com/src/38432992" TargetMode="External"/><Relationship Id="rId13853" Type="http://schemas.openxmlformats.org/officeDocument/2006/relationships/hyperlink" Target="https://www.daloopa.com/src/65315361" TargetMode="External"/><Relationship Id="rId3912" Type="http://schemas.openxmlformats.org/officeDocument/2006/relationships/hyperlink" Target="https://www.daloopa.com/src/767512" TargetMode="External"/><Relationship Id="rId8076" Type="http://schemas.openxmlformats.org/officeDocument/2006/relationships/hyperlink" Target="https://www.daloopa.com/document/23463551" TargetMode="External"/><Relationship Id="rId13506" Type="http://schemas.openxmlformats.org/officeDocument/2006/relationships/hyperlink" Target="https://www.daloopa.com/document/23465099" TargetMode="External"/><Relationship Id="rId1116" Type="http://schemas.openxmlformats.org/officeDocument/2006/relationships/hyperlink" Target="https://www.daloopa.com/src/45569629" TargetMode="External"/><Relationship Id="rId1463" Type="http://schemas.openxmlformats.org/officeDocument/2006/relationships/hyperlink" Target="https://www.daloopa.com/src/764008" TargetMode="External"/><Relationship Id="rId11057" Type="http://schemas.openxmlformats.org/officeDocument/2006/relationships/hyperlink" Target="https://www.daloopa.com/src/750279" TargetMode="External"/><Relationship Id="rId16729" Type="http://schemas.openxmlformats.org/officeDocument/2006/relationships/hyperlink" Target="https://www.daloopa.com/src/87502212" TargetMode="External"/><Relationship Id="rId4686" Type="http://schemas.openxmlformats.org/officeDocument/2006/relationships/hyperlink" Target="https://www.daloopa.com/src/764478" TargetMode="External"/><Relationship Id="rId19202" Type="http://schemas.openxmlformats.org/officeDocument/2006/relationships/hyperlink" Target="https://www.daloopa.com/src/136852734" TargetMode="External"/><Relationship Id="rId4339" Type="http://schemas.openxmlformats.org/officeDocument/2006/relationships/hyperlink" Target="https://www.daloopa.com/src/761685" TargetMode="External"/><Relationship Id="rId10140" Type="http://schemas.openxmlformats.org/officeDocument/2006/relationships/hyperlink" Target="https://www.daloopa.com/src/2623441" TargetMode="External"/><Relationship Id="rId13363" Type="http://schemas.openxmlformats.org/officeDocument/2006/relationships/hyperlink" Target="https://www.daloopa.com/src/38276555" TargetMode="External"/><Relationship Id="rId15812" Type="http://schemas.openxmlformats.org/officeDocument/2006/relationships/hyperlink" Target="https://www.daloopa.com/src/78903718" TargetMode="External"/><Relationship Id="rId3422" Type="http://schemas.openxmlformats.org/officeDocument/2006/relationships/hyperlink" Target="https://www.daloopa.com/src/4744598" TargetMode="External"/><Relationship Id="rId13016" Type="http://schemas.openxmlformats.org/officeDocument/2006/relationships/hyperlink" Target="https://www.daloopa.com/src/38442150" TargetMode="External"/><Relationship Id="rId6992" Type="http://schemas.openxmlformats.org/officeDocument/2006/relationships/hyperlink" Target="https://www.daloopa.com/src/58838457" TargetMode="External"/><Relationship Id="rId16586" Type="http://schemas.openxmlformats.org/officeDocument/2006/relationships/hyperlink" Target="https://www.daloopa.com/src/87386147" TargetMode="External"/><Relationship Id="rId4196" Type="http://schemas.openxmlformats.org/officeDocument/2006/relationships/hyperlink" Target="https://www.daloopa.com/src/766477" TargetMode="External"/><Relationship Id="rId6645" Type="http://schemas.openxmlformats.org/officeDocument/2006/relationships/hyperlink" Target="https://www.daloopa.com/src/58837650" TargetMode="External"/><Relationship Id="rId16239" Type="http://schemas.openxmlformats.org/officeDocument/2006/relationships/hyperlink" Target="https://www.daloopa.com/src/82450738" TargetMode="External"/><Relationship Id="rId9868" Type="http://schemas.openxmlformats.org/officeDocument/2006/relationships/hyperlink" Target="https://www.daloopa.com/src/751719" TargetMode="External"/><Relationship Id="rId12849" Type="http://schemas.openxmlformats.org/officeDocument/2006/relationships/hyperlink" Target="https://marketplace.daloopa.com/text-fundamental?id=38440582&amp;value=-263&amp;id=38440526&amp;value=-317&amp;id=38440484&amp;value=-161&amp;id=38440455&amp;value=-182&amp;id=38440447&amp;value=-168&amp;id=38440409&amp;value=-208&amp;id=38440343&amp;value=-130&amp;id=38439856&amp;value=-77&amp;id=46751643&amp;value=-103&amp;id=67090280&amp;value=-128&amp;" TargetMode="External"/><Relationship Id="rId2908" Type="http://schemas.openxmlformats.org/officeDocument/2006/relationships/hyperlink" Target="https://www.daloopa.com/src/766280" TargetMode="External"/><Relationship Id="rId15322" Type="http://schemas.openxmlformats.org/officeDocument/2006/relationships/hyperlink" Target="https://www.daloopa.com/src/38433557" TargetMode="External"/><Relationship Id="rId8951" Type="http://schemas.openxmlformats.org/officeDocument/2006/relationships/hyperlink" Target="https://www.daloopa.com/src/46664744" TargetMode="External"/><Relationship Id="rId18892" Type="http://schemas.openxmlformats.org/officeDocument/2006/relationships/hyperlink" Target="https://www.daloopa.com/src/125349494" TargetMode="External"/><Relationship Id="rId8604" Type="http://schemas.openxmlformats.org/officeDocument/2006/relationships/hyperlink" Target="https://www.daloopa.com/src/767973" TargetMode="External"/><Relationship Id="rId11932" Type="http://schemas.openxmlformats.org/officeDocument/2006/relationships/hyperlink" Target="https://www.daloopa.com/src/19677767" TargetMode="External"/><Relationship Id="rId16096" Type="http://schemas.openxmlformats.org/officeDocument/2006/relationships/hyperlink" Target="https://www.daloopa.com/src/82323030" TargetMode="External"/><Relationship Id="rId18545" Type="http://schemas.openxmlformats.org/officeDocument/2006/relationships/hyperlink" Target="https://www.daloopa.com/src/114162467" TargetMode="External"/><Relationship Id="rId6155" Type="http://schemas.openxmlformats.org/officeDocument/2006/relationships/hyperlink" Target="https://www.daloopa.com/src/800928" TargetMode="External"/><Relationship Id="rId9378" Type="http://schemas.openxmlformats.org/officeDocument/2006/relationships/hyperlink" Target="https://www.daloopa.com/src/753383" TargetMode="External"/><Relationship Id="rId14808" Type="http://schemas.openxmlformats.org/officeDocument/2006/relationships/hyperlink" Target="https://www.daloopa.com/src/38429362" TargetMode="External"/><Relationship Id="rId2765" Type="http://schemas.openxmlformats.org/officeDocument/2006/relationships/hyperlink" Target="https://www.daloopa.com/src/768399" TargetMode="External"/><Relationship Id="rId12359" Type="http://schemas.openxmlformats.org/officeDocument/2006/relationships/hyperlink" Target="https://www.daloopa.com/src/19675732" TargetMode="External"/><Relationship Id="rId737" Type="http://schemas.openxmlformats.org/officeDocument/2006/relationships/hyperlink" Target="https://www.daloopa.com/src/67054495" TargetMode="External"/><Relationship Id="rId2418" Type="http://schemas.openxmlformats.org/officeDocument/2006/relationships/hyperlink" Target="https://www.daloopa.com/src/46664846" TargetMode="External"/><Relationship Id="rId5988" Type="http://schemas.openxmlformats.org/officeDocument/2006/relationships/hyperlink" Target="https://www.daloopa.com/src/801132" TargetMode="External"/><Relationship Id="rId8461" Type="http://schemas.openxmlformats.org/officeDocument/2006/relationships/hyperlink" Target="https://www.daloopa.com/src/46661288" TargetMode="External"/><Relationship Id="rId11442" Type="http://schemas.openxmlformats.org/officeDocument/2006/relationships/hyperlink" Target="https://www.daloopa.com/src/7982536" TargetMode="External"/><Relationship Id="rId18055" Type="http://schemas.openxmlformats.org/officeDocument/2006/relationships/hyperlink" Target="https://www.daloopa.com/src/114162330" TargetMode="External"/><Relationship Id="rId1501" Type="http://schemas.openxmlformats.org/officeDocument/2006/relationships/hyperlink" Target="https://www.daloopa.com/src/766444" TargetMode="External"/><Relationship Id="rId8114" Type="http://schemas.openxmlformats.org/officeDocument/2006/relationships/hyperlink" Target="https://www.daloopa.com/src/58837949" TargetMode="External"/><Relationship Id="rId14665" Type="http://schemas.openxmlformats.org/officeDocument/2006/relationships/hyperlink" Target="https://www.daloopa.com/src/38422114" TargetMode="External"/><Relationship Id="rId594" Type="http://schemas.openxmlformats.org/officeDocument/2006/relationships/hyperlink" Target="https://www.daloopa.com/src/38207835" TargetMode="External"/><Relationship Id="rId2275" Type="http://schemas.openxmlformats.org/officeDocument/2006/relationships/hyperlink" Target="https://www.daloopa.com/document/23463551" TargetMode="External"/><Relationship Id="rId4724" Type="http://schemas.openxmlformats.org/officeDocument/2006/relationships/hyperlink" Target="https://www.daloopa.com/src/767698" TargetMode="External"/><Relationship Id="rId14318" Type="http://schemas.openxmlformats.org/officeDocument/2006/relationships/hyperlink" Target="https://www.daloopa.com/src/67049404" TargetMode="External"/><Relationship Id="rId17888" Type="http://schemas.openxmlformats.org/officeDocument/2006/relationships/hyperlink" Target="https://www.daloopa.com/src/114269722" TargetMode="External"/><Relationship Id="rId247" Type="http://schemas.openxmlformats.org/officeDocument/2006/relationships/hyperlink" Target="https://www.daloopa.com/src/63128728" TargetMode="External"/><Relationship Id="rId7947" Type="http://schemas.openxmlformats.org/officeDocument/2006/relationships/hyperlink" Target="https://www.daloopa.com/src/748777" TargetMode="External"/><Relationship Id="rId10928" Type="http://schemas.openxmlformats.org/officeDocument/2006/relationships/hyperlink" Target="https://www.daloopa.com/src/2623454" TargetMode="External"/><Relationship Id="rId5498" Type="http://schemas.openxmlformats.org/officeDocument/2006/relationships/hyperlink" Target="https://www.daloopa.com/src/1033462" TargetMode="External"/><Relationship Id="rId13401" Type="http://schemas.openxmlformats.org/officeDocument/2006/relationships/hyperlink" Target="https://www.daloopa.com/document/23465099" TargetMode="External"/><Relationship Id="rId16971" Type="http://schemas.openxmlformats.org/officeDocument/2006/relationships/hyperlink" Target="https://www.daloopa.com/src/95187732" TargetMode="External"/><Relationship Id="rId1011" Type="http://schemas.openxmlformats.org/officeDocument/2006/relationships/hyperlink" Target="https://www.daloopa.com/src/67086557" TargetMode="External"/><Relationship Id="rId4581" Type="http://schemas.openxmlformats.org/officeDocument/2006/relationships/hyperlink" Target="https://www.daloopa.com/src/763716" TargetMode="External"/><Relationship Id="rId14175" Type="http://schemas.openxmlformats.org/officeDocument/2006/relationships/hyperlink" Target="https://marketplace.daloopa.com/text-fundamental?id=19608888&amp;value=-2&amp;id=19608856&amp;value=-7&amp;id=19608801&amp;value=2&amp;id=19608674&amp;value=-1&amp;id=19608713&amp;value=-9&amp;id=19608594&amp;value=1&amp;id=19608515&amp;value=2&amp;id=19608401&amp;value=-3&amp;id=19608244&amp;value=-1&amp;id=19608034&amp;value=2&amp;id=19608021&amp;value=7&amp;id=19607929&amp;value=-2&amp;id=19607652&amp;value=-8&amp;id=19607839&amp;value=-2&amp;id=19606885&amp;value=7&amp;id=19606833&amp;value=32&amp;id=19606576&amp;value=31&amp;id=19606318&amp;value=-51&amp;id=19606357&amp;value=17&amp;id=19606158&amp;value=1&amp;id=19606149&amp;value=-4&amp;id=19606129&amp;value=1&amp;id=19605860&amp;value=-30&amp;id=19605926&amp;value=-32&amp;id=19605770&amp;value=-42&amp;id=19605706&amp;value=2&amp;id=19605247&amp;value=1&amp;id=19605163&amp;value=7&amp;id=19605172&amp;value=-9&amp;id=19605133&amp;value=33&amp;id=19605042&amp;value=43&amp;id=19604993&amp;value=7&amp;id=19604836&amp;value=-4&amp;id=19604883&amp;value=79&amp;id=19604723&amp;value=-203&amp;id=19604515&amp;value=401&amp;id=19604391&amp;value=18&amp;id=19604311&amp;value=29&amp;id=19604372&amp;value=245&amp;id=20996227&amp;value=-112&amp;id=32451857&amp;value=-18&amp;id=38385556&amp;value=-13&amp;id=46662444&amp;value=-234&amp;id=46664949&amp;value=-377&amp;id=53638952&amp;value=-656&amp;id=58838571&amp;value=-231&amp;id=63129993&amp;value=-191&amp;id=67049402&amp;value=553&amp;id=67053411&amp;value=-525&amp;" TargetMode="External"/><Relationship Id="rId16624" Type="http://schemas.openxmlformats.org/officeDocument/2006/relationships/hyperlink" Target="https://www.daloopa.com/src/87501087" TargetMode="External"/><Relationship Id="rId4234" Type="http://schemas.openxmlformats.org/officeDocument/2006/relationships/hyperlink" Target="https://www.daloopa.com/src/767185" TargetMode="External"/><Relationship Id="rId19847" Type="http://schemas.openxmlformats.org/officeDocument/2006/relationships/hyperlink" Target="https://www.daloopa.com/src/155506666" TargetMode="External"/><Relationship Id="rId7457" Type="http://schemas.openxmlformats.org/officeDocument/2006/relationships/hyperlink" Target="https://www.daloopa.com/src/32451050" TargetMode="External"/><Relationship Id="rId9906" Type="http://schemas.openxmlformats.org/officeDocument/2006/relationships/hyperlink" Target="https://www.daloopa.com/src/748639" TargetMode="External"/><Relationship Id="rId10785" Type="http://schemas.openxmlformats.org/officeDocument/2006/relationships/hyperlink" Target="https://www.daloopa.com/src/754023" TargetMode="External"/><Relationship Id="rId17398" Type="http://schemas.openxmlformats.org/officeDocument/2006/relationships/hyperlink" Target="https://www.daloopa.com/src/102622352" TargetMode="External"/><Relationship Id="rId10438" Type="http://schemas.openxmlformats.org/officeDocument/2006/relationships/hyperlink" Target="https://www.daloopa.com/src/38432618" TargetMode="External"/><Relationship Id="rId18930" Type="http://schemas.openxmlformats.org/officeDocument/2006/relationships/hyperlink" Target="https://www.daloopa.com/src/125351295" TargetMode="External"/><Relationship Id="rId16481" Type="http://schemas.openxmlformats.org/officeDocument/2006/relationships/hyperlink" Target="https://www.daloopa.com/src/87388320" TargetMode="External"/><Relationship Id="rId6540" Type="http://schemas.openxmlformats.org/officeDocument/2006/relationships/hyperlink" Target="https://www.daloopa.com/src/53637820" TargetMode="External"/><Relationship Id="rId16134" Type="http://schemas.openxmlformats.org/officeDocument/2006/relationships/hyperlink" Target="https://www.daloopa.com/src/82323382" TargetMode="External"/><Relationship Id="rId4091" Type="http://schemas.openxmlformats.org/officeDocument/2006/relationships/hyperlink" Target="https://www.daloopa.com/src/762446" TargetMode="External"/><Relationship Id="rId9763" Type="http://schemas.openxmlformats.org/officeDocument/2006/relationships/hyperlink" Target="https://www.daloopa.com/src/32451129" TargetMode="External"/><Relationship Id="rId19357" Type="http://schemas.openxmlformats.org/officeDocument/2006/relationships/hyperlink" Target="https://www.daloopa.com/src/145264468" TargetMode="External"/><Relationship Id="rId9416" Type="http://schemas.openxmlformats.org/officeDocument/2006/relationships/hyperlink" Target="https://www.daloopa.com/src/38161828" TargetMode="External"/><Relationship Id="rId10295" Type="http://schemas.openxmlformats.org/officeDocument/2006/relationships/hyperlink" Target="https://www.daloopa.com/src/4797910" TargetMode="External"/><Relationship Id="rId12744" Type="http://schemas.openxmlformats.org/officeDocument/2006/relationships/hyperlink" Target="https://www.daloopa.com/src/38440528" TargetMode="External"/><Relationship Id="rId2803" Type="http://schemas.openxmlformats.org/officeDocument/2006/relationships/hyperlink" Target="https://marketplace.daloopa.com/text-fundamental?id=768401&amp;value=24629&amp;id=768252&amp;value=26169&amp;id=768109&amp;value=27840&amp;id=767948&amp;value=29985&amp;id=767709&amp;value=31686&amp;id=767592&amp;value=33575&amp;id=767233&amp;value=35636&amp;id=767123&amp;value=38517&amp;id=766741&amp;value=40938&amp;id=810514&amp;value=43559&amp;id=766239&amp;value=46606&amp;id=765977&amp;value=50401&amp;id=765832&amp;value=53663&amp;id=765617&amp;value=57134&amp;id=765317&amp;value=60622&amp;id=764565&amp;value=64887&amp;" TargetMode="External"/><Relationship Id="rId15967" Type="http://schemas.openxmlformats.org/officeDocument/2006/relationships/hyperlink" Target="https://www.daloopa.com/src/78908046" TargetMode="External"/><Relationship Id="rId18440" Type="http://schemas.openxmlformats.org/officeDocument/2006/relationships/hyperlink" Target="https://www.daloopa.com/src/114174450" TargetMode="External"/><Relationship Id="rId3577" Type="http://schemas.openxmlformats.org/officeDocument/2006/relationships/hyperlink" Target="https://marketplace.daloopa.com/text-fundamental?id=810709&amp;value=0.78&amp;id=810704&amp;value=0.64&amp;id=810699&amp;value=0.3&amp;id=810694&amp;value=0.3&amp;" TargetMode="External"/><Relationship Id="rId6050" Type="http://schemas.openxmlformats.org/officeDocument/2006/relationships/hyperlink" Target="https://www.daloopa.com/src/800945" TargetMode="External"/><Relationship Id="rId2660" Type="http://schemas.openxmlformats.org/officeDocument/2006/relationships/hyperlink" Target="https://www.daloopa.com/src/766949" TargetMode="External"/><Relationship Id="rId9273" Type="http://schemas.openxmlformats.org/officeDocument/2006/relationships/hyperlink" Target="https://www.daloopa.com/src/7981986" TargetMode="External"/><Relationship Id="rId12254" Type="http://schemas.openxmlformats.org/officeDocument/2006/relationships/hyperlink" Target="https://www.daloopa.com/src/19675461" TargetMode="External"/><Relationship Id="rId14703" Type="http://schemas.openxmlformats.org/officeDocument/2006/relationships/hyperlink" Target="https://www.daloopa.com/document/23229767" TargetMode="External"/><Relationship Id="rId632" Type="http://schemas.openxmlformats.org/officeDocument/2006/relationships/hyperlink" Target="https://www.daloopa.com/src/762477" TargetMode="External"/><Relationship Id="rId2313" Type="http://schemas.openxmlformats.org/officeDocument/2006/relationships/hyperlink" Target="https://www.daloopa.com/src/58838037" TargetMode="External"/><Relationship Id="rId17926" Type="http://schemas.openxmlformats.org/officeDocument/2006/relationships/hyperlink" Target="https://www.daloopa.com/src/114146091" TargetMode="External"/><Relationship Id="rId5536" Type="http://schemas.openxmlformats.org/officeDocument/2006/relationships/hyperlink" Target="https://www.daloopa.com/document/23465099" TargetMode="External"/><Relationship Id="rId5883" Type="http://schemas.openxmlformats.org/officeDocument/2006/relationships/hyperlink" Target="https://www.daloopa.com/src/801149" TargetMode="External"/><Relationship Id="rId15477" Type="http://schemas.openxmlformats.org/officeDocument/2006/relationships/hyperlink" Target="https://www.daloopa.com/src/72223051" TargetMode="External"/><Relationship Id="rId3087" Type="http://schemas.openxmlformats.org/officeDocument/2006/relationships/hyperlink" Target="https://www.daloopa.com/src/768156" TargetMode="External"/><Relationship Id="rId8759" Type="http://schemas.openxmlformats.org/officeDocument/2006/relationships/hyperlink" Target="https://www.daloopa.com/src/752414" TargetMode="External"/><Relationship Id="rId14560" Type="http://schemas.openxmlformats.org/officeDocument/2006/relationships/hyperlink" Target="https://www.daloopa.com/src/38422038" TargetMode="External"/><Relationship Id="rId14213" Type="http://schemas.openxmlformats.org/officeDocument/2006/relationships/hyperlink" Target="https://www.daloopa.com/src/58838571" TargetMode="External"/><Relationship Id="rId17783" Type="http://schemas.openxmlformats.org/officeDocument/2006/relationships/hyperlink" Target="https://www.daloopa.com/src/114153983" TargetMode="External"/><Relationship Id="rId2170" Type="http://schemas.openxmlformats.org/officeDocument/2006/relationships/hyperlink" Target="https://www.daloopa.com/src/66097084" TargetMode="External"/><Relationship Id="rId7842" Type="http://schemas.openxmlformats.org/officeDocument/2006/relationships/hyperlink" Target="https://www.daloopa.com/src/802789" TargetMode="External"/><Relationship Id="rId17436" Type="http://schemas.openxmlformats.org/officeDocument/2006/relationships/hyperlink" Target="https://www.daloopa.com/src/102622574" TargetMode="External"/><Relationship Id="rId142" Type="http://schemas.openxmlformats.org/officeDocument/2006/relationships/hyperlink" Target="https://www.daloopa.com/src/802842" TargetMode="External"/><Relationship Id="rId5393" Type="http://schemas.openxmlformats.org/officeDocument/2006/relationships/hyperlink" Target="https://www.daloopa.com/src/815542" TargetMode="External"/><Relationship Id="rId10823" Type="http://schemas.openxmlformats.org/officeDocument/2006/relationships/hyperlink" Target="https://www.daloopa.com/src/38167913" TargetMode="External"/><Relationship Id="rId5046" Type="http://schemas.openxmlformats.org/officeDocument/2006/relationships/hyperlink" Target="https://www.daloopa.com/src/815439" TargetMode="External"/><Relationship Id="rId8269" Type="http://schemas.openxmlformats.org/officeDocument/2006/relationships/hyperlink" Target="https://www.daloopa.com/src/800380" TargetMode="External"/><Relationship Id="rId11597" Type="http://schemas.openxmlformats.org/officeDocument/2006/relationships/hyperlink" Target="https://www.daloopa.com/src/815210" TargetMode="External"/><Relationship Id="rId1656" Type="http://schemas.openxmlformats.org/officeDocument/2006/relationships/hyperlink" Target="https://www.daloopa.com/src/795070" TargetMode="External"/><Relationship Id="rId14070" Type="http://schemas.openxmlformats.org/officeDocument/2006/relationships/hyperlink" Target="https://marketplace.daloopa.com/text-fundamental?id=19604990&amp;value=-476&amp;id=19604833&amp;value=447&amp;id=19604880&amp;value=-30&amp;id=19604390&amp;value=408&amp;id=19604307&amp;value=820&amp;id=19604369&amp;value=561&amp;" TargetMode="External"/><Relationship Id="rId19742" Type="http://schemas.openxmlformats.org/officeDocument/2006/relationships/hyperlink" Target="https://www.daloopa.com/src/155380312" TargetMode="External"/><Relationship Id="rId1309" Type="http://schemas.openxmlformats.org/officeDocument/2006/relationships/hyperlink" Target="https://www.daloopa.com/src/10334223" TargetMode="External"/><Relationship Id="rId4879" Type="http://schemas.openxmlformats.org/officeDocument/2006/relationships/hyperlink" Target="https://www.daloopa.com/src/815435" TargetMode="External"/><Relationship Id="rId9801" Type="http://schemas.openxmlformats.org/officeDocument/2006/relationships/hyperlink" Target="https://www.daloopa.com/src/46661122" TargetMode="External"/><Relationship Id="rId10680" Type="http://schemas.openxmlformats.org/officeDocument/2006/relationships/hyperlink" Target="https://www.daloopa.com/src/49313241" TargetMode="External"/><Relationship Id="rId17293" Type="http://schemas.openxmlformats.org/officeDocument/2006/relationships/hyperlink" Target="https://www.daloopa.com/src/102527052" TargetMode="External"/><Relationship Id="rId15" Type="http://schemas.openxmlformats.org/officeDocument/2006/relationships/hyperlink" Target="https://www.daloopa.com/document/8216" TargetMode="External"/><Relationship Id="rId7352" Type="http://schemas.openxmlformats.org/officeDocument/2006/relationships/hyperlink" Target="https://www.daloopa.com/src/19616568" TargetMode="External"/><Relationship Id="rId10333" Type="http://schemas.openxmlformats.org/officeDocument/2006/relationships/hyperlink" Target="https://www.daloopa.com/src/38431822" TargetMode="External"/><Relationship Id="rId7005" Type="http://schemas.openxmlformats.org/officeDocument/2006/relationships/hyperlink" Target="https://www.daloopa.com/src/1096432" TargetMode="External"/><Relationship Id="rId3615" Type="http://schemas.openxmlformats.org/officeDocument/2006/relationships/hyperlink" Target="https://www.daloopa.com/src/810688" TargetMode="External"/><Relationship Id="rId3962" Type="http://schemas.openxmlformats.org/officeDocument/2006/relationships/hyperlink" Target="https://www.daloopa.com/src/810733" TargetMode="External"/><Relationship Id="rId13556" Type="http://schemas.openxmlformats.org/officeDocument/2006/relationships/hyperlink" Target="https://www.daloopa.com/src/65313127" TargetMode="External"/><Relationship Id="rId1166" Type="http://schemas.openxmlformats.org/officeDocument/2006/relationships/hyperlink" Target="https://www.daloopa.com/src/767364" TargetMode="External"/><Relationship Id="rId13209" Type="http://schemas.openxmlformats.org/officeDocument/2006/relationships/hyperlink" Target="https://www.daloopa.com/src/38436912" TargetMode="External"/><Relationship Id="rId16779" Type="http://schemas.openxmlformats.org/officeDocument/2006/relationships/hyperlink" Target="https://www.daloopa.com/src/87501088" TargetMode="External"/><Relationship Id="rId4389" Type="http://schemas.openxmlformats.org/officeDocument/2006/relationships/hyperlink" Target="https://www.daloopa.com/document/206842" TargetMode="External"/><Relationship Id="rId6838" Type="http://schemas.openxmlformats.org/officeDocument/2006/relationships/hyperlink" Target="https://www.daloopa.com/src/801283" TargetMode="External"/><Relationship Id="rId19252" Type="http://schemas.openxmlformats.org/officeDocument/2006/relationships/hyperlink" Target="https://www.daloopa.com/src/136843131" TargetMode="External"/><Relationship Id="rId9311" Type="http://schemas.openxmlformats.org/officeDocument/2006/relationships/hyperlink" Target="https://www.daloopa.com/src/750772" TargetMode="External"/><Relationship Id="rId10190" Type="http://schemas.openxmlformats.org/officeDocument/2006/relationships/hyperlink" Target="https://www.daloopa.com/src/748398" TargetMode="External"/><Relationship Id="rId15862" Type="http://schemas.openxmlformats.org/officeDocument/2006/relationships/hyperlink" Target="https://www.daloopa.com/src/78898904" TargetMode="External"/><Relationship Id="rId5921" Type="http://schemas.openxmlformats.org/officeDocument/2006/relationships/hyperlink" Target="https://www.daloopa.com/src/38157935" TargetMode="External"/><Relationship Id="rId15515" Type="http://schemas.openxmlformats.org/officeDocument/2006/relationships/hyperlink" Target="https://www.daloopa.com/src/72219275" TargetMode="External"/><Relationship Id="rId3472" Type="http://schemas.openxmlformats.org/officeDocument/2006/relationships/hyperlink" Target="https://www.daloopa.com/src/53638462" TargetMode="External"/><Relationship Id="rId13066" Type="http://schemas.openxmlformats.org/officeDocument/2006/relationships/hyperlink" Target="https://www.daloopa.com/document/23465099" TargetMode="External"/><Relationship Id="rId3125" Type="http://schemas.openxmlformats.org/officeDocument/2006/relationships/hyperlink" Target="https://marketplace.daloopa.com/text-fundamental?id=768452&amp;value=2820&amp;id=768324&amp;value=3158&amp;id=768151&amp;value=3520&amp;id=767997&amp;value=3934&amp;id=767778&amp;value=4394&amp;id=767633&amp;value=4719&amp;id=767339&amp;value=5091&amp;id=767143&amp;value=5597&amp;" TargetMode="External"/><Relationship Id="rId6695" Type="http://schemas.openxmlformats.org/officeDocument/2006/relationships/hyperlink" Target="https://www.daloopa.com/src/63129630" TargetMode="External"/><Relationship Id="rId16289" Type="http://schemas.openxmlformats.org/officeDocument/2006/relationships/hyperlink" Target="https://www.daloopa.com/src/82365347" TargetMode="External"/><Relationship Id="rId18738" Type="http://schemas.openxmlformats.org/officeDocument/2006/relationships/hyperlink" Target="https://www.daloopa.com/src/125343332" TargetMode="External"/><Relationship Id="rId6348" Type="http://schemas.openxmlformats.org/officeDocument/2006/relationships/hyperlink" Target="https://www.daloopa.com/document/23463551" TargetMode="External"/><Relationship Id="rId12899" Type="http://schemas.openxmlformats.org/officeDocument/2006/relationships/hyperlink" Target="https://www.daloopa.com/document/23465099" TargetMode="External"/><Relationship Id="rId17821" Type="http://schemas.openxmlformats.org/officeDocument/2006/relationships/hyperlink" Target="https://www.daloopa.com/src/114285150" TargetMode="External"/><Relationship Id="rId2958" Type="http://schemas.openxmlformats.org/officeDocument/2006/relationships/hyperlink" Target="https://www.daloopa.com/src/768123" TargetMode="External"/><Relationship Id="rId15372" Type="http://schemas.openxmlformats.org/officeDocument/2006/relationships/hyperlink" Target="https://www.daloopa.com/src/38432994" TargetMode="External"/><Relationship Id="rId5431" Type="http://schemas.openxmlformats.org/officeDocument/2006/relationships/hyperlink" Target="https://www.daloopa.com/src/2750743" TargetMode="External"/><Relationship Id="rId15025" Type="http://schemas.openxmlformats.org/officeDocument/2006/relationships/hyperlink" Target="https://www.daloopa.com/src/45569842" TargetMode="External"/><Relationship Id="rId18595" Type="http://schemas.openxmlformats.org/officeDocument/2006/relationships/hyperlink" Target="https://www.daloopa.com/src/114296906" TargetMode="External"/><Relationship Id="rId8654" Type="http://schemas.openxmlformats.org/officeDocument/2006/relationships/hyperlink" Target="https://www.daloopa.com/src/767623" TargetMode="External"/><Relationship Id="rId11982" Type="http://schemas.openxmlformats.org/officeDocument/2006/relationships/hyperlink" Target="https://www.daloopa.com/src/63184426" TargetMode="External"/><Relationship Id="rId18248" Type="http://schemas.openxmlformats.org/officeDocument/2006/relationships/hyperlink" Target="https://www.daloopa.com/src/87393117" TargetMode="External"/><Relationship Id="rId8307" Type="http://schemas.openxmlformats.org/officeDocument/2006/relationships/hyperlink" Target="https://marketplace.daloopa.com/text-fundamental?id=800491&amp;value=8585&amp;id=800482&amp;value=8893&amp;id=800472&amp;value=9175&amp;id=800462&amp;value=9573&amp;id=800456&amp;value=10019&amp;id=800446&amp;value=10405&amp;id=800436&amp;value=10827&amp;id=800426&amp;value=11135&amp;id=800416&amp;value=11565&amp;id=800406&amp;value=12233&amp;id=800400&amp;value=12874&amp;id=800390&amp;value=13394&amp;id=800381&amp;value=14144&amp;id=800372&amp;value=15026&amp;id=800362&amp;value=15968&amp;id=800345&amp;value=17186&amp;id=800338&amp;value=17976&amp;id=800332&amp;value=19129&amp;id=800324&amp;value=20212&amp;id=800317&amp;value=21389&amp;id=800309&amp;value=22563&amp;id=800303&amp;value=24028&amp;id=800295&amp;value=25375&amp;id=800288&amp;value=26791&amp;id=800281&amp;value=28059&amp;id=800275&amp;value=30035&amp;id=1340341&amp;value=31817&amp;id=2623304&amp;value=33658&amp;id=4744456&amp;value=35412&amp;id=7982441&amp;value=38017&amp;id=10333918&amp;value=40307&amp;id=14718884&amp;value=42865&amp;id=20995165&amp;value=45160&amp;id=32451166&amp;value=48724&amp;id=38384081&amp;value=51879&amp;id=46661285&amp;value=55538&amp;id=53638179&amp;value=58793&amp;id=58837971&amp;value=63871&amp;id=63130583&amp;value=69419&amp;id=67047467&amp;value=75066&amp;" TargetMode="External"/><Relationship Id="rId11635" Type="http://schemas.openxmlformats.org/officeDocument/2006/relationships/hyperlink" Target="https://www.daloopa.com/src/814964" TargetMode="External"/><Relationship Id="rId14858" Type="http://schemas.openxmlformats.org/officeDocument/2006/relationships/hyperlink" Target="https://www.daloopa.com/src/53700590" TargetMode="External"/><Relationship Id="rId4917" Type="http://schemas.openxmlformats.org/officeDocument/2006/relationships/hyperlink" Target="https://www.daloopa.com/src/815494" TargetMode="External"/><Relationship Id="rId17331" Type="http://schemas.openxmlformats.org/officeDocument/2006/relationships/hyperlink" Target="https://www.daloopa.com/src/102518287" TargetMode="External"/><Relationship Id="rId787" Type="http://schemas.openxmlformats.org/officeDocument/2006/relationships/hyperlink" Target="https://www.daloopa.com/src/7982393" TargetMode="External"/><Relationship Id="rId2468" Type="http://schemas.openxmlformats.org/officeDocument/2006/relationships/hyperlink" Target="https://www.daloopa.com/src/20176996" TargetMode="External"/><Relationship Id="rId13941" Type="http://schemas.openxmlformats.org/officeDocument/2006/relationships/hyperlink" Target="https://www.daloopa.com/src/67093583" TargetMode="External"/><Relationship Id="rId11492" Type="http://schemas.openxmlformats.org/officeDocument/2006/relationships/hyperlink" Target="https://www.daloopa.com/src/58838390" TargetMode="External"/><Relationship Id="rId1551" Type="http://schemas.openxmlformats.org/officeDocument/2006/relationships/hyperlink" Target="https://www.daloopa.com/src/763496" TargetMode="External"/><Relationship Id="rId8164" Type="http://schemas.openxmlformats.org/officeDocument/2006/relationships/hyperlink" Target="https://www.daloopa.com/src/46661221" TargetMode="External"/><Relationship Id="rId11145" Type="http://schemas.openxmlformats.org/officeDocument/2006/relationships/hyperlink" Target="https://www.daloopa.com/src/67048237" TargetMode="External"/><Relationship Id="rId1204" Type="http://schemas.openxmlformats.org/officeDocument/2006/relationships/hyperlink" Target="https://www.daloopa.com/src/38168756" TargetMode="External"/><Relationship Id="rId4774" Type="http://schemas.openxmlformats.org/officeDocument/2006/relationships/hyperlink" Target="https://www.daloopa.com/src/815584" TargetMode="External"/><Relationship Id="rId14368" Type="http://schemas.openxmlformats.org/officeDocument/2006/relationships/hyperlink" Target="https://www.daloopa.com/src/58884879" TargetMode="External"/><Relationship Id="rId16817" Type="http://schemas.openxmlformats.org/officeDocument/2006/relationships/hyperlink" Target="https://www.daloopa.com/src/95066176" TargetMode="External"/><Relationship Id="rId4427" Type="http://schemas.openxmlformats.org/officeDocument/2006/relationships/hyperlink" Target="https://www.daloopa.com/document/22825769" TargetMode="External"/><Relationship Id="rId297" Type="http://schemas.openxmlformats.org/officeDocument/2006/relationships/hyperlink" Target="https://www.daloopa.com/src/803197" TargetMode="External"/><Relationship Id="rId7997" Type="http://schemas.openxmlformats.org/officeDocument/2006/relationships/hyperlink" Target="https://www.daloopa.com/src/748547" TargetMode="External"/><Relationship Id="rId10978" Type="http://schemas.openxmlformats.org/officeDocument/2006/relationships/hyperlink" Target="https://www.daloopa.com/src/753869" TargetMode="External"/><Relationship Id="rId15900" Type="http://schemas.openxmlformats.org/officeDocument/2006/relationships/hyperlink" Target="https://www.daloopa.com/src/78900067" TargetMode="External"/><Relationship Id="rId13451" Type="http://schemas.openxmlformats.org/officeDocument/2006/relationships/hyperlink" Target="https://www.daloopa.com/src/65312616" TargetMode="External"/><Relationship Id="rId3510" Type="http://schemas.openxmlformats.org/officeDocument/2006/relationships/hyperlink" Target="https://www.daloopa.com/src/762425" TargetMode="External"/><Relationship Id="rId13104" Type="http://schemas.openxmlformats.org/officeDocument/2006/relationships/hyperlink" Target="https://www.daloopa.com/src/38441973" TargetMode="External"/><Relationship Id="rId16674" Type="http://schemas.openxmlformats.org/officeDocument/2006/relationships/hyperlink" Target="https://www.daloopa.com/src/87514602" TargetMode="External"/><Relationship Id="rId1061" Type="http://schemas.openxmlformats.org/officeDocument/2006/relationships/hyperlink" Target="https://www.daloopa.com/src/18437436" TargetMode="External"/><Relationship Id="rId6733" Type="http://schemas.openxmlformats.org/officeDocument/2006/relationships/hyperlink" Target="https://www.daloopa.com/src/800723" TargetMode="External"/><Relationship Id="rId16327" Type="http://schemas.openxmlformats.org/officeDocument/2006/relationships/hyperlink" Target="https://www.daloopa.com/src/82364133" TargetMode="External"/><Relationship Id="rId4284" Type="http://schemas.openxmlformats.org/officeDocument/2006/relationships/hyperlink" Target="https://www.daloopa.com/src/810880" TargetMode="External"/><Relationship Id="rId9956" Type="http://schemas.openxmlformats.org/officeDocument/2006/relationships/hyperlink" Target="https://www.daloopa.com/document/23463551" TargetMode="External"/><Relationship Id="rId19897" Type="http://schemas.openxmlformats.org/officeDocument/2006/relationships/hyperlink" Target="https://www.daloopa.com/src/155506698" TargetMode="External"/><Relationship Id="rId9609" Type="http://schemas.openxmlformats.org/officeDocument/2006/relationships/hyperlink" Target="https://www.daloopa.com/src/10333747" TargetMode="External"/><Relationship Id="rId12937" Type="http://schemas.openxmlformats.org/officeDocument/2006/relationships/hyperlink" Target="https://www.daloopa.com/src/38442154" TargetMode="External"/><Relationship Id="rId10488" Type="http://schemas.openxmlformats.org/officeDocument/2006/relationships/hyperlink" Target="https://www.daloopa.com/src/38432032" TargetMode="External"/><Relationship Id="rId15410" Type="http://schemas.openxmlformats.org/officeDocument/2006/relationships/hyperlink" Target="https://www.daloopa.com/src/72285602" TargetMode="External"/><Relationship Id="rId18980" Type="http://schemas.openxmlformats.org/officeDocument/2006/relationships/hyperlink" Target="https://www.daloopa.com/src/136727137" TargetMode="External"/><Relationship Id="rId3020" Type="http://schemas.openxmlformats.org/officeDocument/2006/relationships/hyperlink" Target="https://www.daloopa.com/src/766286" TargetMode="External"/><Relationship Id="rId18633" Type="http://schemas.openxmlformats.org/officeDocument/2006/relationships/hyperlink" Target="https://www.daloopa.com/src/72471259" TargetMode="External"/><Relationship Id="rId6590" Type="http://schemas.openxmlformats.org/officeDocument/2006/relationships/hyperlink" Target="https://www.daloopa.com/src/38383771" TargetMode="External"/><Relationship Id="rId16184" Type="http://schemas.openxmlformats.org/officeDocument/2006/relationships/hyperlink" Target="https://www.daloopa.com/src/82319803" TargetMode="External"/><Relationship Id="rId6243" Type="http://schemas.openxmlformats.org/officeDocument/2006/relationships/hyperlink" Target="https://marketplace.daloopa.com/text-fundamental?id=801194&amp;value=15889&amp;id=801175&amp;value=15625&amp;id=801156&amp;value=17117&amp;id=801137&amp;value=25077&amp;id=38157937&amp;value=73707&amp;id=810499&amp;value=19595&amp;id=801100&amp;value=19355&amp;id=801081&amp;value=21123&amp;id=801062&amp;value=28737&amp;id=38157733&amp;value=88810&amp;id=801043&amp;value=22462&amp;id=801025&amp;value=22721&amp;id=801006&amp;value=24952&amp;id=800987&amp;value=34639&amp;id=38157478&amp;value=104773&amp;id=800968&amp;value=28057&amp;id=800949&amp;value=29119&amp;id=800930&amp;value=32139&amp;id=800911&amp;value=42486&amp;id=38156984&amp;value=131801&amp;id=800893&amp;value=34709&amp;id=800874&amp;value=37327&amp;id=800855&amp;value=43397&amp;id=800818&amp;value=58326&amp;id=38156741&amp;value=173760&amp;id=800798&amp;value=49115&amp;id=800778&amp;value=49903&amp;id=800757&amp;value=52852&amp;id=800736&amp;value=68597&amp;id=38155770&amp;value=220466&amp;id=800714&amp;value=55280&amp;id=800670&amp;value=60320&amp;id=1340312&amp;value=66824&amp;id=2623053&amp;value=83558&amp;id=38155602&amp;value=265981&amp;id=4744384&amp;value=71463&amp;id=7982468&amp;value=83069&amp;id=10333496&amp;value=89951&amp;id=14718906&amp;value=118682&amp;id=14718925&amp;value=363165&amp;id=20995909&amp;value=99653&amp;id=32451018&amp;value=105378&amp;id=38383781&amp;value=105960&amp;id=46660906&amp;value=133952&amp;id=46664724&amp;value=444943&amp;id=53637818&amp;value=112775&amp;id=58837651&amp;value=117917&amp;id=63129637&amp;value=124576&amp;id=67045713&amp;value=146467&amp;id=67051546&amp;value=501735&amp;" TargetMode="External"/><Relationship Id="rId12794" Type="http://schemas.openxmlformats.org/officeDocument/2006/relationships/hyperlink" Target="https://www.daloopa.com/src/38440132" TargetMode="External"/><Relationship Id="rId2853" Type="http://schemas.openxmlformats.org/officeDocument/2006/relationships/hyperlink" Target="https://www.daloopa.com/src/765833" TargetMode="External"/><Relationship Id="rId9466" Type="http://schemas.openxmlformats.org/officeDocument/2006/relationships/hyperlink" Target="https://www.daloopa.com/src/38164256" TargetMode="External"/><Relationship Id="rId12447" Type="http://schemas.openxmlformats.org/officeDocument/2006/relationships/hyperlink" Target="https://www.daloopa.com/src/19677692" TargetMode="External"/><Relationship Id="rId825" Type="http://schemas.openxmlformats.org/officeDocument/2006/relationships/hyperlink" Target="https://www.daloopa.com/src/10334469" TargetMode="External"/><Relationship Id="rId2506" Type="http://schemas.openxmlformats.org/officeDocument/2006/relationships/hyperlink" Target="https://www.daloopa.com/src/20177087" TargetMode="External"/><Relationship Id="rId9119" Type="http://schemas.openxmlformats.org/officeDocument/2006/relationships/hyperlink" Target="https://www.daloopa.com/src/10333647" TargetMode="External"/><Relationship Id="rId18490" Type="http://schemas.openxmlformats.org/officeDocument/2006/relationships/hyperlink" Target="https://www.daloopa.com/src/114264846" TargetMode="External"/><Relationship Id="rId5729" Type="http://schemas.openxmlformats.org/officeDocument/2006/relationships/hyperlink" Target="https://marketplace.daloopa.com/text-fundamental?id=19659369&amp;value=1028&amp;id=19659295&amp;value=1046&amp;id=19659139&amp;value=1077&amp;id=19658992&amp;value=1087&amp;id=19658251&amp;value=1190&amp;id=19657860&amp;value=1202&amp;id=46750221&amp;value=1286&amp;id=67088814&amp;value=1256&amp;" TargetMode="External"/><Relationship Id="rId8202" Type="http://schemas.openxmlformats.org/officeDocument/2006/relationships/hyperlink" Target="https://www.daloopa.com/document/23463551" TargetMode="External"/><Relationship Id="rId11530" Type="http://schemas.openxmlformats.org/officeDocument/2006/relationships/hyperlink" Target="https://www.daloopa.com/src/32451643" TargetMode="External"/><Relationship Id="rId18143" Type="http://schemas.openxmlformats.org/officeDocument/2006/relationships/hyperlink" Target="https://www.daloopa.com/src/114261181" TargetMode="External"/><Relationship Id="rId14753" Type="http://schemas.openxmlformats.org/officeDocument/2006/relationships/hyperlink" Target="https://www.daloopa.com/src/38422027" TargetMode="External"/><Relationship Id="rId4812" Type="http://schemas.openxmlformats.org/officeDocument/2006/relationships/hyperlink" Target="https://www.daloopa.com/src/45569739" TargetMode="External"/><Relationship Id="rId14406" Type="http://schemas.openxmlformats.org/officeDocument/2006/relationships/hyperlink" Target="https://www.daloopa.com/src/45569807" TargetMode="External"/><Relationship Id="rId682" Type="http://schemas.openxmlformats.org/officeDocument/2006/relationships/hyperlink" Target="https://www.daloopa.com/src/46661845" TargetMode="External"/><Relationship Id="rId2363" Type="http://schemas.openxmlformats.org/officeDocument/2006/relationships/hyperlink" Target="https://www.daloopa.com/src/46661625" TargetMode="External"/><Relationship Id="rId17976" Type="http://schemas.openxmlformats.org/officeDocument/2006/relationships/hyperlink" Target="https://www.daloopa.com/src/114162425" TargetMode="External"/><Relationship Id="rId335" Type="http://schemas.openxmlformats.org/officeDocument/2006/relationships/hyperlink" Target="https://www.daloopa.com/src/803178" TargetMode="External"/><Relationship Id="rId2016" Type="http://schemas.openxmlformats.org/officeDocument/2006/relationships/hyperlink" Target="https://www.daloopa.com/src/795246" TargetMode="External"/><Relationship Id="rId5586" Type="http://schemas.openxmlformats.org/officeDocument/2006/relationships/hyperlink" Target="https://www.daloopa.com/src/1033657" TargetMode="External"/><Relationship Id="rId17629" Type="http://schemas.openxmlformats.org/officeDocument/2006/relationships/hyperlink" Target="https://www.daloopa.com/src/107878299" TargetMode="External"/><Relationship Id="rId5239" Type="http://schemas.openxmlformats.org/officeDocument/2006/relationships/hyperlink" Target="https://www.daloopa.com/src/815650" TargetMode="External"/><Relationship Id="rId11040" Type="http://schemas.openxmlformats.org/officeDocument/2006/relationships/hyperlink" Target="https://www.daloopa.com/src/754106" TargetMode="External"/><Relationship Id="rId16712" Type="http://schemas.openxmlformats.org/officeDocument/2006/relationships/hyperlink" Target="https://www.daloopa.com/src/87502921" TargetMode="External"/><Relationship Id="rId1849" Type="http://schemas.openxmlformats.org/officeDocument/2006/relationships/hyperlink" Target="https://www.daloopa.com/src/38171402" TargetMode="External"/><Relationship Id="rId14263" Type="http://schemas.openxmlformats.org/officeDocument/2006/relationships/hyperlink" Target="https://www.daloopa.com/src/53638956" TargetMode="External"/><Relationship Id="rId19935" Type="http://schemas.openxmlformats.org/officeDocument/2006/relationships/hyperlink" Target="https://www.daloopa.com/src/155385167" TargetMode="External"/><Relationship Id="rId192" Type="http://schemas.openxmlformats.org/officeDocument/2006/relationships/hyperlink" Target="https://www.daloopa.com/src/803128" TargetMode="External"/><Relationship Id="rId4322" Type="http://schemas.openxmlformats.org/officeDocument/2006/relationships/hyperlink" Target="https://www.daloopa.com/src/766655" TargetMode="External"/><Relationship Id="rId7892" Type="http://schemas.openxmlformats.org/officeDocument/2006/relationships/hyperlink" Target="https://www.daloopa.com/src/749584" TargetMode="External"/><Relationship Id="rId10873" Type="http://schemas.openxmlformats.org/officeDocument/2006/relationships/hyperlink" Target="https://www.daloopa.com/src/38167604" TargetMode="External"/><Relationship Id="rId17486" Type="http://schemas.openxmlformats.org/officeDocument/2006/relationships/hyperlink" Target="https://www.daloopa.com/src/107861074" TargetMode="External"/><Relationship Id="rId7545" Type="http://schemas.openxmlformats.org/officeDocument/2006/relationships/hyperlink" Target="https://www.daloopa.com/src/750348" TargetMode="External"/><Relationship Id="rId10526" Type="http://schemas.openxmlformats.org/officeDocument/2006/relationships/hyperlink" Target="https://www.daloopa.com/src/38432069" TargetMode="External"/><Relationship Id="rId17139" Type="http://schemas.openxmlformats.org/officeDocument/2006/relationships/hyperlink" Target="https://www.daloopa.com/src/102620721" TargetMode="External"/><Relationship Id="rId5096" Type="http://schemas.openxmlformats.org/officeDocument/2006/relationships/hyperlink" Target="https://www.daloopa.com/src/815320" TargetMode="External"/><Relationship Id="rId13749" Type="http://schemas.openxmlformats.org/officeDocument/2006/relationships/hyperlink" Target="https://www.daloopa.com/src/67090546" TargetMode="External"/><Relationship Id="rId1359" Type="http://schemas.openxmlformats.org/officeDocument/2006/relationships/hyperlink" Target="https://www.daloopa.com/src/4744513" TargetMode="External"/><Relationship Id="rId3808" Type="http://schemas.openxmlformats.org/officeDocument/2006/relationships/hyperlink" Target="https://www.daloopa.com/src/767176" TargetMode="External"/><Relationship Id="rId16222" Type="http://schemas.openxmlformats.org/officeDocument/2006/relationships/hyperlink" Target="https://www.daloopa.com/src/82320658" TargetMode="External"/><Relationship Id="rId19792" Type="http://schemas.openxmlformats.org/officeDocument/2006/relationships/hyperlink" Target="https://www.daloopa.com/src/155380661" TargetMode="External"/><Relationship Id="rId9851" Type="http://schemas.openxmlformats.org/officeDocument/2006/relationships/hyperlink" Target="https://www.daloopa.com/src/38165464" TargetMode="External"/><Relationship Id="rId12832" Type="http://schemas.openxmlformats.org/officeDocument/2006/relationships/hyperlink" Target="https://www.daloopa.com/src/38440051" TargetMode="External"/><Relationship Id="rId19445" Type="http://schemas.openxmlformats.org/officeDocument/2006/relationships/hyperlink" Target="https://www.daloopa.com/src/145291432" TargetMode="External"/><Relationship Id="rId65" Type="http://schemas.openxmlformats.org/officeDocument/2006/relationships/hyperlink" Target="https://www.daloopa.com/document/446656" TargetMode="External"/><Relationship Id="rId9504" Type="http://schemas.openxmlformats.org/officeDocument/2006/relationships/hyperlink" Target="https://www.daloopa.com/src/7981886" TargetMode="External"/><Relationship Id="rId10383" Type="http://schemas.openxmlformats.org/officeDocument/2006/relationships/hyperlink" Target="https://www.daloopa.com/src/38431597" TargetMode="External"/><Relationship Id="rId7055" Type="http://schemas.openxmlformats.org/officeDocument/2006/relationships/hyperlink" Target="https://www.daloopa.com/document/23465099" TargetMode="External"/><Relationship Id="rId10036" Type="http://schemas.openxmlformats.org/officeDocument/2006/relationships/hyperlink" Target="https://www.daloopa.com/src/2623442" TargetMode="External"/><Relationship Id="rId3665" Type="http://schemas.openxmlformats.org/officeDocument/2006/relationships/hyperlink" Target="https://www.daloopa.com/src/761968" TargetMode="External"/><Relationship Id="rId13259" Type="http://schemas.openxmlformats.org/officeDocument/2006/relationships/hyperlink" Target="https://www.daloopa.com/src/38975476" TargetMode="External"/><Relationship Id="rId15708" Type="http://schemas.openxmlformats.org/officeDocument/2006/relationships/hyperlink" Target="https://www.daloopa.com/src/72219508" TargetMode="External"/><Relationship Id="rId3318" Type="http://schemas.openxmlformats.org/officeDocument/2006/relationships/hyperlink" Target="https://www.daloopa.com/src/1340469" TargetMode="External"/><Relationship Id="rId6888" Type="http://schemas.openxmlformats.org/officeDocument/2006/relationships/hyperlink" Target="https://www.daloopa.com/src/801350" TargetMode="External"/><Relationship Id="rId9361" Type="http://schemas.openxmlformats.org/officeDocument/2006/relationships/hyperlink" Target="https://www.daloopa.com/src/751386" TargetMode="External"/><Relationship Id="rId9014" Type="http://schemas.openxmlformats.org/officeDocument/2006/relationships/hyperlink" Target="https://www.daloopa.com/src/38161522" TargetMode="External"/><Relationship Id="rId12342" Type="http://schemas.openxmlformats.org/officeDocument/2006/relationships/hyperlink" Target="https://www.daloopa.com/src/19677507" TargetMode="External"/><Relationship Id="rId720" Type="http://schemas.openxmlformats.org/officeDocument/2006/relationships/hyperlink" Target="https://www.daloopa.com/src/7982391" TargetMode="External"/><Relationship Id="rId2401" Type="http://schemas.openxmlformats.org/officeDocument/2006/relationships/hyperlink" Target="https://www.daloopa.com/src/7982176" TargetMode="External"/><Relationship Id="rId5971" Type="http://schemas.openxmlformats.org/officeDocument/2006/relationships/hyperlink" Target="https://www.daloopa.com/src/63129642" TargetMode="External"/><Relationship Id="rId15565" Type="http://schemas.openxmlformats.org/officeDocument/2006/relationships/hyperlink" Target="https://www.daloopa.com/src/72220214" TargetMode="External"/><Relationship Id="rId5624" Type="http://schemas.openxmlformats.org/officeDocument/2006/relationships/hyperlink" Target="https://www.daloopa.com/src/2750792" TargetMode="External"/><Relationship Id="rId15218" Type="http://schemas.openxmlformats.org/officeDocument/2006/relationships/hyperlink" Target="https://www.daloopa.com/src/38429310" TargetMode="External"/><Relationship Id="rId18788" Type="http://schemas.openxmlformats.org/officeDocument/2006/relationships/hyperlink" Target="https://www.daloopa.com/src/125243442" TargetMode="External"/><Relationship Id="rId3175" Type="http://schemas.openxmlformats.org/officeDocument/2006/relationships/hyperlink" Target="https://www.daloopa.com/src/767679" TargetMode="External"/><Relationship Id="rId8847" Type="http://schemas.openxmlformats.org/officeDocument/2006/relationships/hyperlink" Target="https://www.daloopa.com/src/14719106" TargetMode="External"/><Relationship Id="rId6398" Type="http://schemas.openxmlformats.org/officeDocument/2006/relationships/hyperlink" Target="https://www.daloopa.com/src/67051539" TargetMode="External"/><Relationship Id="rId11828" Type="http://schemas.openxmlformats.org/officeDocument/2006/relationships/hyperlink" Target="https://www.daloopa.com/src/18493181" TargetMode="External"/><Relationship Id="rId14301" Type="http://schemas.openxmlformats.org/officeDocument/2006/relationships/hyperlink" Target="https://www.daloopa.com/src/19605249" TargetMode="External"/><Relationship Id="rId17871" Type="http://schemas.openxmlformats.org/officeDocument/2006/relationships/hyperlink" Target="https://www.daloopa.com/src/114152924" TargetMode="External"/><Relationship Id="rId230" Type="http://schemas.openxmlformats.org/officeDocument/2006/relationships/hyperlink" Target="https://www.daloopa.com/src/802990" TargetMode="External"/><Relationship Id="rId7930" Type="http://schemas.openxmlformats.org/officeDocument/2006/relationships/hyperlink" Target="https://www.daloopa.com/src/753350" TargetMode="External"/><Relationship Id="rId10911" Type="http://schemas.openxmlformats.org/officeDocument/2006/relationships/hyperlink" Target="https://www.daloopa.com/src/752616" TargetMode="External"/><Relationship Id="rId17524" Type="http://schemas.openxmlformats.org/officeDocument/2006/relationships/hyperlink" Target="https://www.daloopa.com/src/107869565" TargetMode="External"/><Relationship Id="rId5481" Type="http://schemas.openxmlformats.org/officeDocument/2006/relationships/hyperlink" Target="https://marketplace.daloopa.com/text-fundamental?id=1033326&amp;value=107006&amp;id=1033281&amp;value=135987&amp;id=1033257&amp;value=177866&amp;id=1033214&amp;value=232887&amp;id=2750748&amp;value=280522&amp;id=14824710&amp;value=386064&amp;id=46749807&amp;value=469822&amp;id=67087434&amp;value=513983&amp;" TargetMode="External"/><Relationship Id="rId15075" Type="http://schemas.openxmlformats.org/officeDocument/2006/relationships/hyperlink" Target="https://www.daloopa.com/src/38422958" TargetMode="External"/><Relationship Id="rId5134" Type="http://schemas.openxmlformats.org/officeDocument/2006/relationships/hyperlink" Target="https://www.daloopa.com/src/815381" TargetMode="External"/><Relationship Id="rId11685" Type="http://schemas.openxmlformats.org/officeDocument/2006/relationships/hyperlink" Target="https://www.daloopa.com/src/1034030" TargetMode="External"/><Relationship Id="rId18298" Type="http://schemas.openxmlformats.org/officeDocument/2006/relationships/hyperlink" Target="https://www.daloopa.com/src/87423683" TargetMode="External"/><Relationship Id="rId1744" Type="http://schemas.openxmlformats.org/officeDocument/2006/relationships/hyperlink" Target="https://www.daloopa.com/src/795329" TargetMode="External"/><Relationship Id="rId8357" Type="http://schemas.openxmlformats.org/officeDocument/2006/relationships/hyperlink" Target="https://www.daloopa.com/src/46661285" TargetMode="External"/><Relationship Id="rId11338" Type="http://schemas.openxmlformats.org/officeDocument/2006/relationships/hyperlink" Target="https://www.daloopa.com/src/2623976" TargetMode="External"/><Relationship Id="rId4967" Type="http://schemas.openxmlformats.org/officeDocument/2006/relationships/hyperlink" Target="https://www.daloopa.com/src/815377" TargetMode="External"/><Relationship Id="rId17381" Type="http://schemas.openxmlformats.org/officeDocument/2006/relationships/hyperlink" Target="https://www.daloopa.com/src/102619932" TargetMode="External"/><Relationship Id="rId19830" Type="http://schemas.openxmlformats.org/officeDocument/2006/relationships/hyperlink" Target="https://www.daloopa.com/src/155380706" TargetMode="External"/><Relationship Id="rId7440" Type="http://schemas.openxmlformats.org/officeDocument/2006/relationships/hyperlink" Target="https://www.daloopa.com/src/750486" TargetMode="External"/><Relationship Id="rId17034" Type="http://schemas.openxmlformats.org/officeDocument/2006/relationships/hyperlink" Target="https://www.daloopa.com/src/95195971" TargetMode="External"/><Relationship Id="rId10421" Type="http://schemas.openxmlformats.org/officeDocument/2006/relationships/hyperlink" Target="https://www.daloopa.com/src/38431752" TargetMode="External"/><Relationship Id="rId13991" Type="http://schemas.openxmlformats.org/officeDocument/2006/relationships/hyperlink" Target="https://www.daloopa.com/src/19604831" TargetMode="External"/><Relationship Id="rId13644" Type="http://schemas.openxmlformats.org/officeDocument/2006/relationships/hyperlink" Target="https://www.daloopa.com/src/65313449" TargetMode="External"/><Relationship Id="rId3703" Type="http://schemas.openxmlformats.org/officeDocument/2006/relationships/hyperlink" Target="https://www.daloopa.com/src/1340427" TargetMode="External"/><Relationship Id="rId11195" Type="http://schemas.openxmlformats.org/officeDocument/2006/relationships/hyperlink" Target="https://www.daloopa.com/src/815015" TargetMode="External"/><Relationship Id="rId16867" Type="http://schemas.openxmlformats.org/officeDocument/2006/relationships/hyperlink" Target="https://www.daloopa.com/src/95069175" TargetMode="External"/><Relationship Id="rId1254" Type="http://schemas.openxmlformats.org/officeDocument/2006/relationships/hyperlink" Target="https://www.daloopa.com/src/38168933" TargetMode="External"/><Relationship Id="rId6926" Type="http://schemas.openxmlformats.org/officeDocument/2006/relationships/hyperlink" Target="https://www.daloopa.com/src/801381" TargetMode="External"/><Relationship Id="rId19340" Type="http://schemas.openxmlformats.org/officeDocument/2006/relationships/hyperlink" Target="https://www.daloopa.com/src/145270826" TargetMode="External"/><Relationship Id="rId4477" Type="http://schemas.openxmlformats.org/officeDocument/2006/relationships/hyperlink" Target="https://www.daloopa.com/src/762579" TargetMode="External"/><Relationship Id="rId15950" Type="http://schemas.openxmlformats.org/officeDocument/2006/relationships/hyperlink" Target="https://www.daloopa.com/src/78962607" TargetMode="External"/><Relationship Id="rId15603" Type="http://schemas.openxmlformats.org/officeDocument/2006/relationships/hyperlink" Target="https://www.daloopa.com/src/72223028" TargetMode="External"/><Relationship Id="rId3560" Type="http://schemas.openxmlformats.org/officeDocument/2006/relationships/hyperlink" Target="https://www.daloopa.com/src/10334338" TargetMode="External"/><Relationship Id="rId13154" Type="http://schemas.openxmlformats.org/officeDocument/2006/relationships/hyperlink" Target="https://www.daloopa.com/src/38435161" TargetMode="External"/><Relationship Id="rId18826" Type="http://schemas.openxmlformats.org/officeDocument/2006/relationships/hyperlink" Target="https://www.daloopa.com/src/125271876" TargetMode="External"/><Relationship Id="rId3213" Type="http://schemas.openxmlformats.org/officeDocument/2006/relationships/hyperlink" Target="https://www.daloopa.com/src/45569727" TargetMode="External"/><Relationship Id="rId6783" Type="http://schemas.openxmlformats.org/officeDocument/2006/relationships/hyperlink" Target="https://www.daloopa.com/src/801290" TargetMode="External"/><Relationship Id="rId16377" Type="http://schemas.openxmlformats.org/officeDocument/2006/relationships/hyperlink" Target="https://www.daloopa.com/src/87386894" TargetMode="External"/><Relationship Id="rId20023" Type="http://schemas.openxmlformats.org/officeDocument/2006/relationships/hyperlink" Target="https://www.daloopa.com/src/155400247" TargetMode="External"/><Relationship Id="rId6436" Type="http://schemas.openxmlformats.org/officeDocument/2006/relationships/hyperlink" Target="https://www.daloopa.com/src/46660899" TargetMode="External"/><Relationship Id="rId9659" Type="http://schemas.openxmlformats.org/officeDocument/2006/relationships/hyperlink" Target="https://www.daloopa.com/document/23463551" TargetMode="External"/><Relationship Id="rId12987" Type="http://schemas.openxmlformats.org/officeDocument/2006/relationships/hyperlink" Target="https://www.daloopa.com/src/38441561" TargetMode="External"/><Relationship Id="rId15460" Type="http://schemas.openxmlformats.org/officeDocument/2006/relationships/hyperlink" Target="https://www.daloopa.com/src/72222981" TargetMode="External"/><Relationship Id="rId15113" Type="http://schemas.openxmlformats.org/officeDocument/2006/relationships/hyperlink" Target="https://www.daloopa.com/src/38422938" TargetMode="External"/><Relationship Id="rId3070" Type="http://schemas.openxmlformats.org/officeDocument/2006/relationships/hyperlink" Target="https://www.daloopa.com/src/767139" TargetMode="External"/><Relationship Id="rId18683" Type="http://schemas.openxmlformats.org/officeDocument/2006/relationships/hyperlink" Target="https://www.daloopa.com/src/125279348" TargetMode="External"/><Relationship Id="rId6293" Type="http://schemas.openxmlformats.org/officeDocument/2006/relationships/hyperlink" Target="https://www.daloopa.com/src/46664724" TargetMode="External"/><Relationship Id="rId8742" Type="http://schemas.openxmlformats.org/officeDocument/2006/relationships/hyperlink" Target="https://www.daloopa.com/src/38464797" TargetMode="External"/><Relationship Id="rId11723" Type="http://schemas.openxmlformats.org/officeDocument/2006/relationships/hyperlink" Target="https://www.daloopa.com/src/1034033" TargetMode="External"/><Relationship Id="rId18336" Type="http://schemas.openxmlformats.org/officeDocument/2006/relationships/hyperlink" Target="https://www.daloopa.com/src/87393454" TargetMode="External"/><Relationship Id="rId14946" Type="http://schemas.openxmlformats.org/officeDocument/2006/relationships/hyperlink" Target="https://www.daloopa.com/src/38422776" TargetMode="External"/><Relationship Id="rId12497" Type="http://schemas.openxmlformats.org/officeDocument/2006/relationships/hyperlink" Target="https://www.daloopa.com/src/19688166" TargetMode="External"/><Relationship Id="rId875" Type="http://schemas.openxmlformats.org/officeDocument/2006/relationships/hyperlink" Target="https://marketplace.daloopa.com/text-fundamental?id=18436420&amp;value=91431&amp;id=18436336&amp;value=22826&amp;id=18436279&amp;value=23754&amp;id=18436228&amp;value=26392&amp;id=45569598&amp;value=35382&amp;id=18436111&amp;value=108354&amp;id=18436031&amp;value=26939&amp;id=18435956&amp;value=27165&amp;id=18435919&amp;value=29061&amp;id=45569599&amp;value=39822&amp;id=18435853&amp;value=122987&amp;id=18435678&amp;value=29498&amp;id=18435588&amp;value=31053&amp;id=18435519&amp;value=35039&amp;id=45569600&amp;value=45657&amp;id=18435430&amp;value=141247&amp;id=18435283&amp;value=36652&amp;id=18435232&amp;value=45896&amp;id=18435148&amp;value=48350&amp;id=45569601&amp;value=66448&amp;id=18433841&amp;value=197346&amp;id=21047668&amp;value=52901&amp;id=32487243&amp;value=53157&amp;id=38461566&amp;value=49942&amp;id=46758856&amp;value=66075&amp;id=46750383&amp;value=222075&amp;id=53700521&amp;value=51129&amp;id=58884794&amp;value=50855&amp;id=63184238&amp;value=53489&amp;id=67095203&amp;value=64531&amp;id=67086556&amp;value=220004&amp;" TargetMode="External"/><Relationship Id="rId2556" Type="http://schemas.openxmlformats.org/officeDocument/2006/relationships/hyperlink" Target="https://www.daloopa.com/src/14718969" TargetMode="External"/><Relationship Id="rId9169" Type="http://schemas.openxmlformats.org/officeDocument/2006/relationships/hyperlink" Target="https://www.daloopa.com/src/4744471" TargetMode="External"/><Relationship Id="rId528" Type="http://schemas.openxmlformats.org/officeDocument/2006/relationships/hyperlink" Target="https://www.daloopa.com/src/45569568" TargetMode="External"/><Relationship Id="rId2209" Type="http://schemas.openxmlformats.org/officeDocument/2006/relationships/hyperlink" Target="https://www.daloopa.com/src/66097444" TargetMode="External"/><Relationship Id="rId5779" Type="http://schemas.openxmlformats.org/officeDocument/2006/relationships/hyperlink" Target="https://www.daloopa.com/src/801147" TargetMode="External"/><Relationship Id="rId18193" Type="http://schemas.openxmlformats.org/officeDocument/2006/relationships/hyperlink" Target="https://www.daloopa.com/src/87393546" TargetMode="External"/><Relationship Id="rId8252" Type="http://schemas.openxmlformats.org/officeDocument/2006/relationships/hyperlink" Target="https://www.daloopa.com/document/23227048" TargetMode="External"/><Relationship Id="rId11580" Type="http://schemas.openxmlformats.org/officeDocument/2006/relationships/hyperlink" Target="https://www.daloopa.com/src/815101" TargetMode="External"/><Relationship Id="rId11233" Type="http://schemas.openxmlformats.org/officeDocument/2006/relationships/hyperlink" Target="https://www.daloopa.com/src/815075" TargetMode="External"/><Relationship Id="rId16905" Type="http://schemas.openxmlformats.org/officeDocument/2006/relationships/hyperlink" Target="https://www.daloopa.com/src/95065424" TargetMode="External"/><Relationship Id="rId4862" Type="http://schemas.openxmlformats.org/officeDocument/2006/relationships/hyperlink" Target="https://marketplace.daloopa.com/text-fundamental?id=815642&amp;value=63978&amp;id=815628&amp;value=66848&amp;id=815614&amp;value=70133&amp;id=815600&amp;value=74452&amp;id=815586&amp;value=78124&amp;id=815572&amp;value=81759&amp;id=815559&amp;value=85246&amp;id=815546&amp;value=88988&amp;id=815531&amp;value=91963&amp;id=815518&amp;value=95808&amp;id=815506&amp;value=100588&amp;id=815493&amp;value=107006&amp;id=815479&amp;value=113418&amp;id=815466&amp;value=120637&amp;id=815450&amp;value=127993&amp;id=815435&amp;value=135987&amp;id=815420&amp;value=142572&amp;id=815405&amp;value=150123&amp;id=815390&amp;value=161154&amp;id=815375&amp;value=177866&amp;id=815360&amp;value=193194&amp;id=815345&amp;value=208125&amp;id=815330&amp;value=220958&amp;id=815315&amp;value=232887&amp;id=815300&amp;value=241546&amp;id=815285&amp;value=252064&amp;id=1340492&amp;value=265469&amp;id=2623988&amp;value=280522&amp;id=4744772&amp;value=296274&amp;id=7982511&amp;value=321782&amp;id=10335424&amp;value=347946&amp;id=14719057&amp;value=386064&amp;id=20995591&amp;value=419130&amp;id=32451676&amp;value=443298&amp;id=38385327&amp;value=457965&amp;id=46662299&amp;value=469822&amp;id=53638775&amp;value=477748&amp;id=58838432&amp;value=485902&amp;id=63130720&amp;value=502191&amp;id=67049293&amp;value=513983&amp;" TargetMode="External"/><Relationship Id="rId14456" Type="http://schemas.openxmlformats.org/officeDocument/2006/relationships/hyperlink" Target="https://www.daloopa.com/src/19627748" TargetMode="External"/><Relationship Id="rId4515" Type="http://schemas.openxmlformats.org/officeDocument/2006/relationships/hyperlink" Target="https://www.daloopa.com/src/763113" TargetMode="External"/><Relationship Id="rId14109" Type="http://schemas.openxmlformats.org/officeDocument/2006/relationships/hyperlink" Target="https://www.daloopa.com/src/19604392" TargetMode="External"/><Relationship Id="rId17679" Type="http://schemas.openxmlformats.org/officeDocument/2006/relationships/hyperlink" Target="https://www.daloopa.com/src/107916711" TargetMode="External"/><Relationship Id="rId385" Type="http://schemas.openxmlformats.org/officeDocument/2006/relationships/hyperlink" Target="https://www.daloopa.com/src/803223" TargetMode="External"/><Relationship Id="rId2066" Type="http://schemas.openxmlformats.org/officeDocument/2006/relationships/hyperlink" Target="https://www.daloopa.com/src/66096717" TargetMode="External"/><Relationship Id="rId7738" Type="http://schemas.openxmlformats.org/officeDocument/2006/relationships/hyperlink" Target="https://www.daloopa.com/src/799823" TargetMode="External"/><Relationship Id="rId5289" Type="http://schemas.openxmlformats.org/officeDocument/2006/relationships/hyperlink" Target="https://marketplace.daloopa.com/text-fundamental?id=815651&amp;value=0.18&amp;id=815637&amp;value=-0.02&amp;id=815623&amp;value=-0.09&amp;id=815609&amp;value=0.51&amp;id=52278999&amp;value=0.5800000000000001&amp;id=815595&amp;value=0.23&amp;id=815581&amp;value=-0.27&amp;id=815567&amp;value=-0.95&amp;id=815555&amp;value=0.45&amp;id=52279000&amp;value=-0.54&amp;id=815540&amp;value=-0.12&amp;id=815526&amp;value=0.19&amp;id=815513&amp;value=0.17&amp;id=815501&amp;value=1&amp;id=52279001&amp;value=1.24&amp;id=815488&amp;value=1.07&amp;id=815469&amp;value=1.78&amp;id=815460&amp;value=0.52&amp;id=815445&amp;value=1.54&amp;id=52279002&amp;value=4.91&amp;id=815430&amp;value=1.48&amp;id=815415&amp;value=0.4&amp;id=815400&amp;value=0.52&amp;id=815385&amp;value=3.75&amp;id=52279003&amp;value=6.15&amp;id=815370&amp;value=3.27&amp;id=815355&amp;value=5.07&amp;id=815340&amp;value=5.75&amp;id=815325&amp;value=6.04&amp;id=52279004&amp;value=20.13&amp;id=815310&amp;value=7.09&amp;id=815295&amp;value=5.22&amp;id=1340502&amp;value=4.23&amp;id=2623998&amp;value=6.47&amp;id=52279005&amp;value=23.009999999999998&amp;id=4744782&amp;value=5.01&amp;id=7982521&amp;value=10.3&amp;id=10335427&amp;value=12.37&amp;id=14719067&amp;value=14.09&amp;id=52279006&amp;value=41.769999999999996&amp;id=20995585&amp;value=15.79&amp;id=32451668&amp;value=15.12&amp;id=38385319&amp;value=6.12&amp;id=46662290&amp;value=27.75&amp;id=52279007&amp;value=64.78&amp;id=53638785&amp;value=-7.56&amp;id=58838427&amp;value=-0.2&amp;id=63130732&amp;value=0.28&amp;id=67049298&amp;value=0.03&amp;id=67054502&amp;value=-7.449999999999999&amp;" TargetMode="External"/><Relationship Id="rId10719" Type="http://schemas.openxmlformats.org/officeDocument/2006/relationships/hyperlink" Target="https://www.daloopa.com/src/38433092" TargetMode="External"/><Relationship Id="rId11090" Type="http://schemas.openxmlformats.org/officeDocument/2006/relationships/hyperlink" Target="https://www.daloopa.com/src/751506" TargetMode="External"/><Relationship Id="rId16762" Type="http://schemas.openxmlformats.org/officeDocument/2006/relationships/hyperlink" Target="https://www.daloopa.com/src/87513192" TargetMode="External"/><Relationship Id="rId1899" Type="http://schemas.openxmlformats.org/officeDocument/2006/relationships/hyperlink" Target="https://www.daloopa.com/src/38171544" TargetMode="External"/><Relationship Id="rId4372" Type="http://schemas.openxmlformats.org/officeDocument/2006/relationships/hyperlink" Target="https://www.daloopa.com/src/774068" TargetMode="External"/><Relationship Id="rId6821" Type="http://schemas.openxmlformats.org/officeDocument/2006/relationships/hyperlink" Target="https://www.daloopa.com/src/801319" TargetMode="External"/><Relationship Id="rId16415" Type="http://schemas.openxmlformats.org/officeDocument/2006/relationships/hyperlink" Target="https://www.daloopa.com/src/87386630" TargetMode="External"/><Relationship Id="rId19985" Type="http://schemas.openxmlformats.org/officeDocument/2006/relationships/hyperlink" Target="https://www.daloopa.com/src/155406018" TargetMode="External"/><Relationship Id="rId4025" Type="http://schemas.openxmlformats.org/officeDocument/2006/relationships/hyperlink" Target="https://www.daloopa.com/src/810785" TargetMode="External"/><Relationship Id="rId19638" Type="http://schemas.openxmlformats.org/officeDocument/2006/relationships/hyperlink" Target="https://www.daloopa.com/src/155380826" TargetMode="External"/><Relationship Id="rId7595" Type="http://schemas.openxmlformats.org/officeDocument/2006/relationships/hyperlink" Target="https://www.daloopa.com/src/752499" TargetMode="External"/><Relationship Id="rId10576" Type="http://schemas.openxmlformats.org/officeDocument/2006/relationships/hyperlink" Target="https://www.daloopa.com/src/38434618" TargetMode="External"/><Relationship Id="rId17189" Type="http://schemas.openxmlformats.org/officeDocument/2006/relationships/hyperlink" Target="https://www.daloopa.com/src/102513734" TargetMode="External"/><Relationship Id="rId7248" Type="http://schemas.openxmlformats.org/officeDocument/2006/relationships/hyperlink" Target="https://www.daloopa.com/src/53638843" TargetMode="External"/><Relationship Id="rId10229" Type="http://schemas.openxmlformats.org/officeDocument/2006/relationships/hyperlink" Target="https://www.daloopa.com/src/14826485" TargetMode="External"/><Relationship Id="rId13799" Type="http://schemas.openxmlformats.org/officeDocument/2006/relationships/hyperlink" Target="https://www.daloopa.com/src/65315357" TargetMode="External"/><Relationship Id="rId3858" Type="http://schemas.openxmlformats.org/officeDocument/2006/relationships/hyperlink" Target="https://www.daloopa.com/src/767917" TargetMode="External"/><Relationship Id="rId16272" Type="http://schemas.openxmlformats.org/officeDocument/2006/relationships/hyperlink" Target="https://www.daloopa.com/src/82323335" TargetMode="External"/><Relationship Id="rId18721" Type="http://schemas.openxmlformats.org/officeDocument/2006/relationships/hyperlink" Target="https://www.daloopa.com/src/125266726" TargetMode="External"/><Relationship Id="rId6331" Type="http://schemas.openxmlformats.org/officeDocument/2006/relationships/hyperlink" Target="https://www.daloopa.com/src/38383774" TargetMode="External"/><Relationship Id="rId12882" Type="http://schemas.openxmlformats.org/officeDocument/2006/relationships/hyperlink" Target="https://www.daloopa.com/src/67090284" TargetMode="External"/><Relationship Id="rId19495" Type="http://schemas.openxmlformats.org/officeDocument/2006/relationships/hyperlink" Target="https://www.daloopa.com/src/145264446" TargetMode="External"/><Relationship Id="rId2941" Type="http://schemas.openxmlformats.org/officeDocument/2006/relationships/hyperlink" Target="https://www.daloopa.com/src/767112" TargetMode="External"/><Relationship Id="rId9207" Type="http://schemas.openxmlformats.org/officeDocument/2006/relationships/hyperlink" Target="https://www.daloopa.com/src/750769" TargetMode="External"/><Relationship Id="rId9554" Type="http://schemas.openxmlformats.org/officeDocument/2006/relationships/hyperlink" Target="https://www.daloopa.com/src/2623433" TargetMode="External"/><Relationship Id="rId12535" Type="http://schemas.openxmlformats.org/officeDocument/2006/relationships/hyperlink" Target="https://www.daloopa.com/src/19689560" TargetMode="External"/><Relationship Id="rId19148" Type="http://schemas.openxmlformats.org/officeDocument/2006/relationships/hyperlink" Target="https://www.daloopa.com/src/136733312" TargetMode="External"/><Relationship Id="rId913" Type="http://schemas.openxmlformats.org/officeDocument/2006/relationships/hyperlink" Target="https://www.daloopa.com/src/18435951" TargetMode="External"/><Relationship Id="rId10086" Type="http://schemas.openxmlformats.org/officeDocument/2006/relationships/hyperlink" Target="https://www.daloopa.com/src/748397" TargetMode="External"/><Relationship Id="rId15758" Type="http://schemas.openxmlformats.org/officeDocument/2006/relationships/hyperlink" Target="https://www.daloopa.com/src/78908054" TargetMode="External"/><Relationship Id="rId5817" Type="http://schemas.openxmlformats.org/officeDocument/2006/relationships/hyperlink" Target="https://www.daloopa.com/src/38157933" TargetMode="External"/><Relationship Id="rId18231" Type="http://schemas.openxmlformats.org/officeDocument/2006/relationships/hyperlink" Target="https://www.daloopa.com/src/87513635" TargetMode="External"/><Relationship Id="rId3368" Type="http://schemas.openxmlformats.org/officeDocument/2006/relationships/hyperlink" Target="https://www.daloopa.com/src/768217" TargetMode="External"/><Relationship Id="rId12392" Type="http://schemas.openxmlformats.org/officeDocument/2006/relationships/hyperlink" Target="https://www.daloopa.com/src/19679009" TargetMode="External"/><Relationship Id="rId14841" Type="http://schemas.openxmlformats.org/officeDocument/2006/relationships/hyperlink" Target="https://www.daloopa.com/src/38430592" TargetMode="External"/><Relationship Id="rId770" Type="http://schemas.openxmlformats.org/officeDocument/2006/relationships/hyperlink" Target="https://www.daloopa.com/src/38207962" TargetMode="External"/><Relationship Id="rId2451" Type="http://schemas.openxmlformats.org/officeDocument/2006/relationships/hyperlink" Target="https://www.daloopa.com/src/7982177" TargetMode="External"/><Relationship Id="rId4900" Type="http://schemas.openxmlformats.org/officeDocument/2006/relationships/hyperlink" Target="https://www.daloopa.com/src/53638775" TargetMode="External"/><Relationship Id="rId9064" Type="http://schemas.openxmlformats.org/officeDocument/2006/relationships/hyperlink" Target="https://www.daloopa.com/src/38161832" TargetMode="External"/><Relationship Id="rId12045" Type="http://schemas.openxmlformats.org/officeDocument/2006/relationships/hyperlink" Target="https://www.daloopa.com/src/19676980" TargetMode="External"/><Relationship Id="rId423" Type="http://schemas.openxmlformats.org/officeDocument/2006/relationships/hyperlink" Target="https://marketplace.daloopa.com/text-fundamental?id=18473688&amp;value=1200&amp;id=18492646&amp;value=2500&amp;id=18490643&amp;value=3500&amp;id=18480643&amp;value=4500&amp;id=18479497&amp;value=7400&amp;id=52251484&amp;value=9500&amp;" TargetMode="External"/><Relationship Id="rId2104" Type="http://schemas.openxmlformats.org/officeDocument/2006/relationships/hyperlink" Target="https://marketplace.daloopa.com/text-fundamental?id=66096716&amp;value=202&amp;id=66096713&amp;value=173&amp;id=66096695&amp;value=169&amp;id=66096640&amp;value=169&amp;id=66096629&amp;value=235&amp;id=67090574&amp;value=291&amp;" TargetMode="External"/><Relationship Id="rId17717" Type="http://schemas.openxmlformats.org/officeDocument/2006/relationships/hyperlink" Target="https://www.daloopa.com/src/107918195" TargetMode="External"/><Relationship Id="rId5674" Type="http://schemas.openxmlformats.org/officeDocument/2006/relationships/hyperlink" Target="https://www.daloopa.com/src/1033773" TargetMode="External"/><Relationship Id="rId15268" Type="http://schemas.openxmlformats.org/officeDocument/2006/relationships/hyperlink" Target="https://www.daloopa.com/src/58885302" TargetMode="External"/><Relationship Id="rId5327" Type="http://schemas.openxmlformats.org/officeDocument/2006/relationships/hyperlink" Target="https://www.daloopa.com/src/53638785" TargetMode="External"/><Relationship Id="rId8897" Type="http://schemas.openxmlformats.org/officeDocument/2006/relationships/hyperlink" Target="https://www.daloopa.com/src/38161720" TargetMode="External"/><Relationship Id="rId11878" Type="http://schemas.openxmlformats.org/officeDocument/2006/relationships/hyperlink" Target="https://www.daloopa.com/src/63184723" TargetMode="External"/><Relationship Id="rId1937" Type="http://schemas.openxmlformats.org/officeDocument/2006/relationships/hyperlink" Target="https://www.daloopa.com/src/4744526" TargetMode="External"/><Relationship Id="rId14351" Type="http://schemas.openxmlformats.org/officeDocument/2006/relationships/hyperlink" Target="https://www.daloopa.com/src/19627882" TargetMode="External"/><Relationship Id="rId16800" Type="http://schemas.openxmlformats.org/officeDocument/2006/relationships/hyperlink" Target="https://www.daloopa.com/src/95069446" TargetMode="External"/><Relationship Id="rId4410" Type="http://schemas.openxmlformats.org/officeDocument/2006/relationships/hyperlink" Target="https://www.daloopa.com/src/810906" TargetMode="External"/><Relationship Id="rId14004" Type="http://schemas.openxmlformats.org/officeDocument/2006/relationships/hyperlink" Target="https://www.daloopa.com/src/19608709" TargetMode="External"/><Relationship Id="rId280" Type="http://schemas.openxmlformats.org/officeDocument/2006/relationships/hyperlink" Target="https://www.daloopa.com/src/46662163" TargetMode="External"/><Relationship Id="rId7980" Type="http://schemas.openxmlformats.org/officeDocument/2006/relationships/hyperlink" Target="https://www.daloopa.com/src/753068" TargetMode="External"/><Relationship Id="rId10961" Type="http://schemas.openxmlformats.org/officeDocument/2006/relationships/hyperlink" Target="https://www.daloopa.com/src/20995962" TargetMode="External"/><Relationship Id="rId17574" Type="http://schemas.openxmlformats.org/officeDocument/2006/relationships/hyperlink" Target="https://www.daloopa.com/src/107874763" TargetMode="External"/><Relationship Id="rId5184" Type="http://schemas.openxmlformats.org/officeDocument/2006/relationships/hyperlink" Target="https://www.daloopa.com/src/7982518" TargetMode="External"/><Relationship Id="rId7633" Type="http://schemas.openxmlformats.org/officeDocument/2006/relationships/hyperlink" Target="https://www.daloopa.com/src/46660941" TargetMode="External"/><Relationship Id="rId10614" Type="http://schemas.openxmlformats.org/officeDocument/2006/relationships/hyperlink" Target="https://www.daloopa.com/src/38432966" TargetMode="External"/><Relationship Id="rId17227" Type="http://schemas.openxmlformats.org/officeDocument/2006/relationships/hyperlink" Target="https://www.daloopa.com/src/102523357" TargetMode="External"/><Relationship Id="rId13837" Type="http://schemas.openxmlformats.org/officeDocument/2006/relationships/hyperlink" Target="https://www.daloopa.com/src/65315323" TargetMode="External"/><Relationship Id="rId1794" Type="http://schemas.openxmlformats.org/officeDocument/2006/relationships/hyperlink" Target="https://www.daloopa.com/src/795241" TargetMode="External"/><Relationship Id="rId11388" Type="http://schemas.openxmlformats.org/officeDocument/2006/relationships/hyperlink" Target="https://www.daloopa.com/src/815009" TargetMode="External"/><Relationship Id="rId16310" Type="http://schemas.openxmlformats.org/officeDocument/2006/relationships/hyperlink" Target="https://www.daloopa.com/src/82364386" TargetMode="External"/><Relationship Id="rId19880" Type="http://schemas.openxmlformats.org/officeDocument/2006/relationships/hyperlink" Target="https://www.daloopa.com/src/155506729" TargetMode="External"/><Relationship Id="rId1447" Type="http://schemas.openxmlformats.org/officeDocument/2006/relationships/hyperlink" Target="https://marketplace.daloopa.com/text-fundamental?id=768338&amp;value=-16&amp;id=768005&amp;value=-28&amp;id=767805&amp;value=151&amp;id=38169961&amp;value=107&amp;id=767646&amp;value=-60&amp;id=767378&amp;value=-34&amp;id=767155&amp;value=-224&amp;id=766909&amp;value=20&amp;id=38169915&amp;value=-297&amp;id=766623&amp;value=-76&amp;id=766436&amp;value=-19&amp;id=766014&amp;value=-56&amp;id=765886&amp;value=60&amp;id=38169790&amp;value=-91&amp;id=765724&amp;value=-121&amp;id=765488&amp;value=-135&amp;id=764730&amp;value=-541&amp;id=764008&amp;value=-487&amp;id=38169637&amp;value=-1283&amp;id=763888&amp;value=-481&amp;id=763475&amp;value=-724&amp;id=763202&amp;value=-936&amp;id=762976&amp;value=-919&amp;id=38169578&amp;value=-3062&amp;id=762696&amp;value=-622&amp;id=762524&amp;value=-494&amp;id=762406&amp;value=-385&amp;id=762123&amp;value=-642&amp;id=38169510&amp;value=-2142&amp;id=761449&amp;value=-90&amp;id=761327&amp;value=-601&amp;id=1340402&amp;value=-386&amp;id=2623482&amp;value=-617&amp;id=38169366&amp;value=-1693&amp;id=4744515&amp;value=-398&amp;id=7982077&amp;value=345&amp;id=10334239&amp;value=407&amp;id=14718947&amp;value=363&amp;id=14718950&amp;value=717&amp;id=20995988&amp;value=1252&amp;id=32451199&amp;value=362&amp;id=38384347&amp;value=-911&amp;id=46661574&amp;value=-1627&amp;id=46664842&amp;value=-924&amp;id=53638266&amp;value=-1281&amp;id=58838017&amp;value=-1771&amp;id=63130136&amp;value=-2466&amp;id=67048453&amp;value=-2228&amp;id=67053337&amp;value=-7746&amp;" TargetMode="External"/><Relationship Id="rId19533" Type="http://schemas.openxmlformats.org/officeDocument/2006/relationships/hyperlink" Target="https://www.daloopa.com/src/145460267" TargetMode="External"/><Relationship Id="rId7490" Type="http://schemas.openxmlformats.org/officeDocument/2006/relationships/hyperlink" Target="https://www.daloopa.com/src/751290" TargetMode="External"/><Relationship Id="rId12920" Type="http://schemas.openxmlformats.org/officeDocument/2006/relationships/hyperlink" Target="https://www.daloopa.com/src/46751644" TargetMode="External"/><Relationship Id="rId17084" Type="http://schemas.openxmlformats.org/officeDocument/2006/relationships/hyperlink" Target="https://www.daloopa.com/src/95235276" TargetMode="External"/><Relationship Id="rId7143" Type="http://schemas.openxmlformats.org/officeDocument/2006/relationships/hyperlink" Target="https://www.daloopa.com/src/46662380" TargetMode="External"/><Relationship Id="rId10124" Type="http://schemas.openxmlformats.org/officeDocument/2006/relationships/hyperlink" Target="https://www.daloopa.com/src/752440" TargetMode="External"/><Relationship Id="rId10471" Type="http://schemas.openxmlformats.org/officeDocument/2006/relationships/hyperlink" Target="https://www.daloopa.com/src/67052927" TargetMode="External"/><Relationship Id="rId13694" Type="http://schemas.openxmlformats.org/officeDocument/2006/relationships/hyperlink" Target="https://www.daloopa.com/document/23465099" TargetMode="External"/><Relationship Id="rId3753" Type="http://schemas.openxmlformats.org/officeDocument/2006/relationships/hyperlink" Target="https://www.daloopa.com/src/46661728" TargetMode="External"/><Relationship Id="rId13347" Type="http://schemas.openxmlformats.org/officeDocument/2006/relationships/hyperlink" Target="https://www.daloopa.com/src/38975479" TargetMode="External"/><Relationship Id="rId3406" Type="http://schemas.openxmlformats.org/officeDocument/2006/relationships/hyperlink" Target="https://www.daloopa.com/src/67048798" TargetMode="External"/><Relationship Id="rId6976" Type="http://schemas.openxmlformats.org/officeDocument/2006/relationships/hyperlink" Target="https://www.daloopa.com/src/1096677" TargetMode="External"/><Relationship Id="rId19390" Type="http://schemas.openxmlformats.org/officeDocument/2006/relationships/hyperlink" Target="https://www.daloopa.com/src/145272493" TargetMode="External"/><Relationship Id="rId6629" Type="http://schemas.openxmlformats.org/officeDocument/2006/relationships/hyperlink" Target="https://www.daloopa.com/src/800785" TargetMode="External"/><Relationship Id="rId12430" Type="http://schemas.openxmlformats.org/officeDocument/2006/relationships/hyperlink" Target="https://marketplace.daloopa.com/text-fundamental?id=19679122&amp;value=3066&amp;id=19679072&amp;value=3067&amp;id=19679008&amp;value=3067&amp;id=19678922&amp;value=3214&amp;id=19678756&amp;value=3169&amp;id=19678690&amp;value=3140&amp;id=19678316&amp;value=3119&amp;id=19677509&amp;value=8361&amp;id=19677595&amp;value=8352&amp;id=19678191&amp;value=8343&amp;id=19677965&amp;value=8334&amp;id=19677903&amp;value=8324&amp;id=19677840&amp;value=8315&amp;id=19677771&amp;value=8306&amp;id=19677731&amp;value=8297&amp;id=19677692&amp;value=7782&amp;id=19676974&amp;value=7778&amp;id=19676910&amp;value=7769&amp;id=19676844&amp;value=24810&amp;id=19676699&amp;value=24842&amp;id=19676381&amp;value=24739&amp;id=19676319&amp;value=24739&amp;id=19676233&amp;value=24785&amp;id=19676002&amp;value=23594&amp;id=19675731&amp;value=23423&amp;id=19675648&amp;value=23430&amp;id=19675446&amp;value=22570&amp;id=19675285&amp;value=23513&amp;id=19675388&amp;value=23538&amp;id=19673706&amp;value=33128&amp;id=19673544&amp;value=32929&amp;id=19673380&amp;value=31816&amp;id=21047390&amp;value=31868&amp;id=32487999&amp;value=50279&amp;id=38461950&amp;value=50055&amp;id=46750756&amp;value=48744&amp;id=53700578&amp;value=47556&amp;id=58884912&amp;value=58053&amp;id=63184431&amp;value=58919&amp;id=67089424&amp;value=67150&amp;" TargetMode="External"/><Relationship Id="rId19043" Type="http://schemas.openxmlformats.org/officeDocument/2006/relationships/hyperlink" Target="https://www.daloopa.com/src/136730231" TargetMode="External"/><Relationship Id="rId9102" Type="http://schemas.openxmlformats.org/officeDocument/2006/relationships/hyperlink" Target="https://www.daloopa.com/src/751668" TargetMode="External"/><Relationship Id="rId15653" Type="http://schemas.openxmlformats.org/officeDocument/2006/relationships/hyperlink" Target="https://www.daloopa.com/src/72286671" TargetMode="External"/><Relationship Id="rId3263" Type="http://schemas.openxmlformats.org/officeDocument/2006/relationships/hyperlink" Target="https://www.daloopa.com/src/767211" TargetMode="External"/><Relationship Id="rId5712" Type="http://schemas.openxmlformats.org/officeDocument/2006/relationships/hyperlink" Target="https://www.daloopa.com/src/19658994" TargetMode="External"/><Relationship Id="rId15306" Type="http://schemas.openxmlformats.org/officeDocument/2006/relationships/hyperlink" Target="https://www.daloopa.com/src/53700652" TargetMode="External"/><Relationship Id="rId18876" Type="http://schemas.openxmlformats.org/officeDocument/2006/relationships/hyperlink" Target="https://www.daloopa.com/src/125349392" TargetMode="External"/><Relationship Id="rId20073" Type="http://schemas.openxmlformats.org/officeDocument/2006/relationships/vmlDrawing" Target="../drawings/vmlDrawing4.vml"/><Relationship Id="rId8935" Type="http://schemas.openxmlformats.org/officeDocument/2006/relationships/hyperlink" Target="https://www.daloopa.com/src/14719096" TargetMode="External"/><Relationship Id="rId11916" Type="http://schemas.openxmlformats.org/officeDocument/2006/relationships/hyperlink" Target="https://www.daloopa.com/src/18444405" TargetMode="External"/><Relationship Id="rId18529" Type="http://schemas.openxmlformats.org/officeDocument/2006/relationships/hyperlink" Target="https://www.daloopa.com/src/114290788" TargetMode="External"/><Relationship Id="rId6139" Type="http://schemas.openxmlformats.org/officeDocument/2006/relationships/hyperlink" Target="https://marketplace.daloopa.com/text-fundamental?id=801192&amp;value=246&amp;id=801173&amp;value=286&amp;id=801154&amp;value=278&amp;id=801135&amp;value=318&amp;id=38157941&amp;value=1129&amp;id=810497&amp;value=327&amp;id=801098&amp;value=377&amp;id=801079&amp;value=406&amp;id=801060&amp;value=442&amp;id=38157741&amp;value=1552&amp;id=801041&amp;value=427&amp;id=801023&amp;value=467&amp;id=801004&amp;value=463&amp;id=800985&amp;value=390&amp;id=38157487&amp;value=1747&amp;id=800966&amp;value=497&amp;id=800947&amp;value=580&amp;id=800928&amp;value=639&amp;id=800909&amp;value=717&amp;id=38156978&amp;value=2432&amp;id=800891&amp;value=795&amp;id=800872&amp;value=874&amp;id=800853&amp;value=960&amp;id=800816&amp;value=1044&amp;id=38156738&amp;value=3674&amp;id=800796&amp;value=1067&amp;id=800776&amp;value=1111&amp;id=800755&amp;value=1041&amp;id=800734&amp;value=1117&amp;id=38155762&amp;value=4336&amp;id=800712&amp;value=1173&amp;id=800669&amp;value=1270&amp;id=1340310&amp;value=1348&amp;id=2623051&amp;value=1412&amp;id=38155604&amp;value=5203&amp;id=4744382&amp;value=1452&amp;id=7982466&amp;value=1580&amp;id=10333487&amp;value=1668&amp;id=14718904&amp;value=1968&amp;id=14718923&amp;value=6668&amp;id=20995910&amp;value=1987&amp;id=32451011&amp;value=2158&amp;id=38383775&amp;value=2153&amp;id=46660903&amp;value=2525&amp;id=46664715&amp;value=8823&amp;id=53637816&amp;value=2594&amp;id=58837658&amp;value=2903&amp;id=63129636&amp;value=3061&amp;id=67045700&amp;value=3333&amp;id=67051540&amp;value=11891&amp;" TargetMode="External"/><Relationship Id="rId6486" Type="http://schemas.openxmlformats.org/officeDocument/2006/relationships/hyperlink" Target="https://www.daloopa.com/src/38383768" TargetMode="External"/><Relationship Id="rId17612" Type="http://schemas.openxmlformats.org/officeDocument/2006/relationships/hyperlink" Target="https://www.daloopa.com/src/107874872" TargetMode="External"/><Relationship Id="rId2749" Type="http://schemas.openxmlformats.org/officeDocument/2006/relationships/hyperlink" Target="https://www.daloopa.com/src/768106" TargetMode="External"/><Relationship Id="rId15163" Type="http://schemas.openxmlformats.org/officeDocument/2006/relationships/hyperlink" Target="https://www.daloopa.com/src/38429611" TargetMode="External"/><Relationship Id="rId5222" Type="http://schemas.openxmlformats.org/officeDocument/2006/relationships/hyperlink" Target="https://www.daloopa.com/src/815293" TargetMode="External"/><Relationship Id="rId8792" Type="http://schemas.openxmlformats.org/officeDocument/2006/relationships/hyperlink" Target="https://www.daloopa.com/src/38161827" TargetMode="External"/><Relationship Id="rId18386" Type="http://schemas.openxmlformats.org/officeDocument/2006/relationships/hyperlink" Target="https://www.daloopa.com/src/87512779" TargetMode="External"/><Relationship Id="rId8445" Type="http://schemas.openxmlformats.org/officeDocument/2006/relationships/hyperlink" Target="https://www.daloopa.com/src/20995166" TargetMode="External"/><Relationship Id="rId11773" Type="http://schemas.openxmlformats.org/officeDocument/2006/relationships/hyperlink" Target="https://www.daloopa.com/src/1020390" TargetMode="External"/><Relationship Id="rId18039" Type="http://schemas.openxmlformats.org/officeDocument/2006/relationships/hyperlink" Target="https://www.daloopa.com/src/114146070" TargetMode="External"/><Relationship Id="rId1832" Type="http://schemas.openxmlformats.org/officeDocument/2006/relationships/hyperlink" Target="https://www.daloopa.com/src/2623511" TargetMode="External"/><Relationship Id="rId11426" Type="http://schemas.openxmlformats.org/officeDocument/2006/relationships/hyperlink" Target="https://www.daloopa.com/src/815066" TargetMode="External"/><Relationship Id="rId14996" Type="http://schemas.openxmlformats.org/officeDocument/2006/relationships/hyperlink" Target="https://www.daloopa.com/src/38974873" TargetMode="External"/><Relationship Id="rId14649" Type="http://schemas.openxmlformats.org/officeDocument/2006/relationships/hyperlink" Target="https://www.daloopa.com/src/58885114" TargetMode="External"/><Relationship Id="rId4708" Type="http://schemas.openxmlformats.org/officeDocument/2006/relationships/hyperlink" Target="https://www.daloopa.com/src/767190" TargetMode="External"/><Relationship Id="rId17122" Type="http://schemas.openxmlformats.org/officeDocument/2006/relationships/hyperlink" Target="https://www.daloopa.com/src/102514744" TargetMode="External"/><Relationship Id="rId578" Type="http://schemas.openxmlformats.org/officeDocument/2006/relationships/hyperlink" Target="https://www.daloopa.com/src/46661848" TargetMode="External"/><Relationship Id="rId2259" Type="http://schemas.openxmlformats.org/officeDocument/2006/relationships/hyperlink" Target="https://www.daloopa.com/src/66097697" TargetMode="External"/><Relationship Id="rId11283" Type="http://schemas.openxmlformats.org/officeDocument/2006/relationships/hyperlink" Target="https://www.daloopa.com/src/1266719" TargetMode="External"/><Relationship Id="rId13732" Type="http://schemas.openxmlformats.org/officeDocument/2006/relationships/hyperlink" Target="https://www.daloopa.com/document/23465099" TargetMode="External"/><Relationship Id="rId1342" Type="http://schemas.openxmlformats.org/officeDocument/2006/relationships/hyperlink" Target="https://www.daloopa.com/src/765884" TargetMode="External"/><Relationship Id="rId16955" Type="http://schemas.openxmlformats.org/officeDocument/2006/relationships/hyperlink" Target="https://www.daloopa.com/src/95059125" TargetMode="External"/><Relationship Id="rId16608" Type="http://schemas.openxmlformats.org/officeDocument/2006/relationships/hyperlink" Target="https://www.daloopa.com/src/87523351" TargetMode="External"/><Relationship Id="rId4565" Type="http://schemas.openxmlformats.org/officeDocument/2006/relationships/hyperlink" Target="https://www.daloopa.com/src/46661770" TargetMode="External"/><Relationship Id="rId14159" Type="http://schemas.openxmlformats.org/officeDocument/2006/relationships/hyperlink" Target="https://www.daloopa.com/src/32451854" TargetMode="External"/><Relationship Id="rId4218" Type="http://schemas.openxmlformats.org/officeDocument/2006/relationships/hyperlink" Target="https://www.daloopa.com/src/14719013" TargetMode="External"/><Relationship Id="rId7788" Type="http://schemas.openxmlformats.org/officeDocument/2006/relationships/hyperlink" Target="https://www.daloopa.com/src/799835" TargetMode="External"/><Relationship Id="rId10769" Type="http://schemas.openxmlformats.org/officeDocument/2006/relationships/hyperlink" Target="https://www.daloopa.com/src/38432950" TargetMode="External"/><Relationship Id="rId13242" Type="http://schemas.openxmlformats.org/officeDocument/2006/relationships/hyperlink" Target="https://www.daloopa.com/src/38438086" TargetMode="External"/><Relationship Id="rId3301" Type="http://schemas.openxmlformats.org/officeDocument/2006/relationships/hyperlink" Target="https://www.daloopa.com/src/766514" TargetMode="External"/><Relationship Id="rId6871" Type="http://schemas.openxmlformats.org/officeDocument/2006/relationships/hyperlink" Target="https://www.daloopa.com/src/801386" TargetMode="External"/><Relationship Id="rId16465" Type="http://schemas.openxmlformats.org/officeDocument/2006/relationships/hyperlink" Target="https://www.daloopa.com/src/87387928" TargetMode="External"/><Relationship Id="rId18914" Type="http://schemas.openxmlformats.org/officeDocument/2006/relationships/hyperlink" Target="https://www.daloopa.com/src/125349981" TargetMode="External"/><Relationship Id="rId6524" Type="http://schemas.openxmlformats.org/officeDocument/2006/relationships/hyperlink" Target="https://www.daloopa.com/src/800803" TargetMode="External"/><Relationship Id="rId16118" Type="http://schemas.openxmlformats.org/officeDocument/2006/relationships/hyperlink" Target="https://www.daloopa.com/src/82323222" TargetMode="External"/><Relationship Id="rId4075" Type="http://schemas.openxmlformats.org/officeDocument/2006/relationships/hyperlink" Target="https://www.daloopa.com/src/45569696" TargetMode="External"/><Relationship Id="rId19688" Type="http://schemas.openxmlformats.org/officeDocument/2006/relationships/hyperlink" Target="https://www.daloopa.com/src/155380710" TargetMode="External"/><Relationship Id="rId7298" Type="http://schemas.openxmlformats.org/officeDocument/2006/relationships/hyperlink" Target="https://www.daloopa.com/src/38458922" TargetMode="External"/><Relationship Id="rId9747" Type="http://schemas.openxmlformats.org/officeDocument/2006/relationships/hyperlink" Target="https://www.daloopa.com/src/32451126" TargetMode="External"/><Relationship Id="rId12728" Type="http://schemas.openxmlformats.org/officeDocument/2006/relationships/hyperlink" Target="https://www.daloopa.com/src/67089582" TargetMode="External"/><Relationship Id="rId10279" Type="http://schemas.openxmlformats.org/officeDocument/2006/relationships/hyperlink" Target="https://www.daloopa.com/src/46750150" TargetMode="External"/><Relationship Id="rId15201" Type="http://schemas.openxmlformats.org/officeDocument/2006/relationships/hyperlink" Target="https://www.daloopa.com/src/38429669" TargetMode="External"/><Relationship Id="rId18771" Type="http://schemas.openxmlformats.org/officeDocument/2006/relationships/hyperlink" Target="https://www.daloopa.com/src/125251788" TargetMode="External"/><Relationship Id="rId8830" Type="http://schemas.openxmlformats.org/officeDocument/2006/relationships/hyperlink" Target="https://www.daloopa.com/src/10333656" TargetMode="External"/><Relationship Id="rId18424" Type="http://schemas.openxmlformats.org/officeDocument/2006/relationships/hyperlink" Target="https://www.daloopa.com/src/114156350" TargetMode="External"/><Relationship Id="rId6381" Type="http://schemas.openxmlformats.org/officeDocument/2006/relationships/hyperlink" Target="https://www.daloopa.com/src/20995904" TargetMode="External"/><Relationship Id="rId11811" Type="http://schemas.openxmlformats.org/officeDocument/2006/relationships/hyperlink" Target="https://marketplace.daloopa.com/text-fundamental?id=1034938&amp;value=117300&amp;id=1034939&amp;value=154100&amp;id=1034940&amp;value=230800&amp;id=1034941&amp;value=341400&amp;id=1034942&amp;value=566000&amp;id=1034943&amp;value=647500&amp;id=2750835&amp;value=798000&amp;id=14821451&amp;value=1298000&amp;id=46754962&amp;value=1608000&amp;id=67084927&amp;value=1541000&amp;" TargetMode="External"/><Relationship Id="rId6034" Type="http://schemas.openxmlformats.org/officeDocument/2006/relationships/hyperlink" Target="https://www.daloopa.com/src/67051535" TargetMode="External"/><Relationship Id="rId19198" Type="http://schemas.openxmlformats.org/officeDocument/2006/relationships/hyperlink" Target="https://www.daloopa.com/src/136864430" TargetMode="External"/><Relationship Id="rId2991" Type="http://schemas.openxmlformats.org/officeDocument/2006/relationships/hyperlink" Target="https://www.daloopa.com/document/204883" TargetMode="External"/><Relationship Id="rId9257" Type="http://schemas.openxmlformats.org/officeDocument/2006/relationships/hyperlink" Target="https://www.daloopa.com/src/751672" TargetMode="External"/><Relationship Id="rId12585" Type="http://schemas.openxmlformats.org/officeDocument/2006/relationships/hyperlink" Target="https://www.daloopa.com/src/19689657" TargetMode="External"/><Relationship Id="rId963" Type="http://schemas.openxmlformats.org/officeDocument/2006/relationships/hyperlink" Target="https://www.daloopa.com/src/67095205" TargetMode="External"/><Relationship Id="rId2644" Type="http://schemas.openxmlformats.org/officeDocument/2006/relationships/hyperlink" Target="https://www.daloopa.com/src/67048622" TargetMode="External"/><Relationship Id="rId12238" Type="http://schemas.openxmlformats.org/officeDocument/2006/relationships/hyperlink" Target="https://www.daloopa.com/src/19675987" TargetMode="External"/><Relationship Id="rId616" Type="http://schemas.openxmlformats.org/officeDocument/2006/relationships/hyperlink" Target="https://www.daloopa.com/src/53638501" TargetMode="External"/><Relationship Id="rId5867" Type="http://schemas.openxmlformats.org/officeDocument/2006/relationships/hyperlink" Target="https://www.daloopa.com/src/63129643" TargetMode="External"/><Relationship Id="rId18281" Type="http://schemas.openxmlformats.org/officeDocument/2006/relationships/hyperlink" Target="https://www.daloopa.com/src/87423657" TargetMode="External"/><Relationship Id="rId8340" Type="http://schemas.openxmlformats.org/officeDocument/2006/relationships/hyperlink" Target="https://www.daloopa.com/src/14718884" TargetMode="External"/><Relationship Id="rId11321" Type="http://schemas.openxmlformats.org/officeDocument/2006/relationships/hyperlink" Target="https://www.daloopa.com/src/4744745" TargetMode="External"/><Relationship Id="rId14891" Type="http://schemas.openxmlformats.org/officeDocument/2006/relationships/hyperlink" Target="https://www.daloopa.com/src/45569828" TargetMode="External"/><Relationship Id="rId4950" Type="http://schemas.openxmlformats.org/officeDocument/2006/relationships/hyperlink" Target="https://www.daloopa.com/src/815616" TargetMode="External"/><Relationship Id="rId14544" Type="http://schemas.openxmlformats.org/officeDocument/2006/relationships/hyperlink" Target="https://www.daloopa.com/src/38421737" TargetMode="External"/><Relationship Id="rId4603" Type="http://schemas.openxmlformats.org/officeDocument/2006/relationships/hyperlink" Target="https://www.daloopa.com/src/67048753" TargetMode="External"/><Relationship Id="rId12095" Type="http://schemas.openxmlformats.org/officeDocument/2006/relationships/hyperlink" Target="https://www.daloopa.com/src/19676911" TargetMode="External"/><Relationship Id="rId473" Type="http://schemas.openxmlformats.org/officeDocument/2006/relationships/hyperlink" Target="https://www.daloopa.com/src/67054482" TargetMode="External"/><Relationship Id="rId2154" Type="http://schemas.openxmlformats.org/officeDocument/2006/relationships/hyperlink" Target="https://marketplace.daloopa.com/text-fundamental?id=66097010&amp;value=329&amp;id=66097020&amp;value=735&amp;id=66097025&amp;value=1765&amp;id=66097033&amp;value=2237&amp;id=66097037&amp;value=4406&amp;id=66097048&amp;value=4467&amp;id=66097055&amp;value=5591&amp;id=66097058&amp;value=8461&amp;id=66097081&amp;value=16663&amp;id=67090584&amp;value=22058&amp;" TargetMode="External"/><Relationship Id="rId17767" Type="http://schemas.openxmlformats.org/officeDocument/2006/relationships/hyperlink" Target="https://www.daloopa.com/src/114166690" TargetMode="External"/><Relationship Id="rId126" Type="http://schemas.openxmlformats.org/officeDocument/2006/relationships/hyperlink" Target="https://www.daloopa.com/src/802892" TargetMode="External"/><Relationship Id="rId5377" Type="http://schemas.openxmlformats.org/officeDocument/2006/relationships/hyperlink" Target="https://www.daloopa.com/src/38385316" TargetMode="External"/><Relationship Id="rId7826" Type="http://schemas.openxmlformats.org/officeDocument/2006/relationships/hyperlink" Target="https://www.daloopa.com/src/800076" TargetMode="External"/><Relationship Id="rId10807" Type="http://schemas.openxmlformats.org/officeDocument/2006/relationships/hyperlink" Target="https://www.daloopa.com/src/748678" TargetMode="External"/><Relationship Id="rId16850" Type="http://schemas.openxmlformats.org/officeDocument/2006/relationships/hyperlink" Target="https://www.daloopa.com/src/95069068" TargetMode="External"/><Relationship Id="rId1987" Type="http://schemas.openxmlformats.org/officeDocument/2006/relationships/hyperlink" Target="https://www.daloopa.com/src/7982417" TargetMode="External"/><Relationship Id="rId16503" Type="http://schemas.openxmlformats.org/officeDocument/2006/relationships/hyperlink" Target="https://www.daloopa.com/src/87511795" TargetMode="External"/><Relationship Id="rId4460" Type="http://schemas.openxmlformats.org/officeDocument/2006/relationships/hyperlink" Target="https://www.daloopa.com/src/45569707" TargetMode="External"/><Relationship Id="rId14054" Type="http://schemas.openxmlformats.org/officeDocument/2006/relationships/hyperlink" Target="https://www.daloopa.com/src/63129996" TargetMode="External"/><Relationship Id="rId4113" Type="http://schemas.openxmlformats.org/officeDocument/2006/relationships/hyperlink" Target="https://www.daloopa.com/src/66602832" TargetMode="External"/><Relationship Id="rId7683" Type="http://schemas.openxmlformats.org/officeDocument/2006/relationships/hyperlink" Target="https://www.daloopa.com/src/2623291" TargetMode="External"/><Relationship Id="rId17277" Type="http://schemas.openxmlformats.org/officeDocument/2006/relationships/hyperlink" Target="https://www.daloopa.com/src/102524745" TargetMode="External"/><Relationship Id="rId19726" Type="http://schemas.openxmlformats.org/officeDocument/2006/relationships/hyperlink" Target="https://www.daloopa.com/src/155380846" TargetMode="External"/><Relationship Id="rId7336" Type="http://schemas.openxmlformats.org/officeDocument/2006/relationships/hyperlink" Target="https://www.daloopa.com/src/46750686" TargetMode="External"/><Relationship Id="rId10664" Type="http://schemas.openxmlformats.org/officeDocument/2006/relationships/hyperlink" Target="https://www.daloopa.com/src/38434414" TargetMode="External"/><Relationship Id="rId10317" Type="http://schemas.openxmlformats.org/officeDocument/2006/relationships/hyperlink" Target="https://www.daloopa.com/src/38432325" TargetMode="External"/><Relationship Id="rId13887" Type="http://schemas.openxmlformats.org/officeDocument/2006/relationships/hyperlink" Target="https://www.daloopa.com/src/67093417" TargetMode="External"/><Relationship Id="rId3946" Type="http://schemas.openxmlformats.org/officeDocument/2006/relationships/hyperlink" Target="https://www.daloopa.com/src/67048891" TargetMode="External"/><Relationship Id="rId16360" Type="http://schemas.openxmlformats.org/officeDocument/2006/relationships/hyperlink" Target="https://www.daloopa.com/src/82323333" TargetMode="External"/><Relationship Id="rId1497" Type="http://schemas.openxmlformats.org/officeDocument/2006/relationships/hyperlink" Target="https://www.daloopa.com/src/67053337" TargetMode="External"/><Relationship Id="rId16013" Type="http://schemas.openxmlformats.org/officeDocument/2006/relationships/hyperlink" Target="https://www.daloopa.com/src/78962385" TargetMode="External"/><Relationship Id="rId19583" Type="http://schemas.openxmlformats.org/officeDocument/2006/relationships/hyperlink" Target="https://www.daloopa.com/src/145462951" TargetMode="External"/><Relationship Id="rId9642" Type="http://schemas.openxmlformats.org/officeDocument/2006/relationships/hyperlink" Target="https://www.daloopa.com/src/10333750" TargetMode="External"/><Relationship Id="rId12623" Type="http://schemas.openxmlformats.org/officeDocument/2006/relationships/hyperlink" Target="https://www.daloopa.com/src/19695228" TargetMode="External"/><Relationship Id="rId12970" Type="http://schemas.openxmlformats.org/officeDocument/2006/relationships/hyperlink" Target="https://marketplace.daloopa.com/text-fundamental?id=38442215&amp;value=396&amp;id=38442151&amp;value=534&amp;id=38442081&amp;value=727&amp;id=38442026&amp;value=1073&amp;id=38441965&amp;value=1026&amp;id=38441562&amp;value=1293&amp;id=38441314&amp;value=1585&amp;id=38441443&amp;value=2033&amp;id=46751760&amp;value=2738&amp;id=67090339&amp;value=4295&amp;" TargetMode="External"/><Relationship Id="rId19236" Type="http://schemas.openxmlformats.org/officeDocument/2006/relationships/hyperlink" Target="https://www.daloopa.com/src/136843106" TargetMode="External"/><Relationship Id="rId7193" Type="http://schemas.openxmlformats.org/officeDocument/2006/relationships/hyperlink" Target="https://www.daloopa.com/src/32451758" TargetMode="External"/><Relationship Id="rId10174" Type="http://schemas.openxmlformats.org/officeDocument/2006/relationships/hyperlink" Target="https://www.daloopa.com/src/752789" TargetMode="External"/><Relationship Id="rId13397" Type="http://schemas.openxmlformats.org/officeDocument/2006/relationships/hyperlink" Target="https://www.daloopa.com/src/65311895" TargetMode="External"/><Relationship Id="rId15846" Type="http://schemas.openxmlformats.org/officeDocument/2006/relationships/hyperlink" Target="https://www.daloopa.com/src/78898284" TargetMode="External"/><Relationship Id="rId3456" Type="http://schemas.openxmlformats.org/officeDocument/2006/relationships/hyperlink" Target="https://www.daloopa.com/src/762882" TargetMode="External"/><Relationship Id="rId5905" Type="http://schemas.openxmlformats.org/officeDocument/2006/relationships/hyperlink" Target="https://www.daloopa.com/src/800707" TargetMode="External"/><Relationship Id="rId3109" Type="http://schemas.openxmlformats.org/officeDocument/2006/relationships/hyperlink" Target="https://www.daloopa.com/src/767776" TargetMode="External"/><Relationship Id="rId6679" Type="http://schemas.openxmlformats.org/officeDocument/2006/relationships/hyperlink" Target="https://www.daloopa.com/src/800765" TargetMode="External"/><Relationship Id="rId12480" Type="http://schemas.openxmlformats.org/officeDocument/2006/relationships/hyperlink" Target="https://www.daloopa.com/src/19688163" TargetMode="External"/><Relationship Id="rId19093" Type="http://schemas.openxmlformats.org/officeDocument/2006/relationships/hyperlink" Target="https://www.daloopa.com/src/136726222" TargetMode="External"/><Relationship Id="rId9152" Type="http://schemas.openxmlformats.org/officeDocument/2006/relationships/hyperlink" Target="https://www.daloopa.com/src/752423" TargetMode="External"/><Relationship Id="rId12133" Type="http://schemas.openxmlformats.org/officeDocument/2006/relationships/hyperlink" Target="https://marketplace.daloopa.com/text-fundamental?id=19677515&amp;value=1250&amp;id=19677596&amp;value=1250&amp;id=19678188&amp;value=1250&amp;id=19677963&amp;value=1250&amp;id=19677901&amp;value=1250&amp;id=19677839&amp;value=1250&amp;id=19677774&amp;value=1250&amp;id=19677726&amp;value=1250&amp;id=19677697&amp;value=1250&amp;id=19676976&amp;value=1250&amp;id=19676914&amp;value=1250&amp;id=19676853&amp;value=1250&amp;id=19676686&amp;value=1250&amp;id=19676376&amp;value=1250&amp;id=19676330&amp;value=1250&amp;id=19676239&amp;value=1250&amp;id=19675993&amp;value=1250&amp;id=19675717&amp;value=1250&amp;id=19675653&amp;value=1250&amp;id=19675448&amp;value=1250&amp;id=19675273&amp;value=1250&amp;id=19675374&amp;value=1250&amp;" TargetMode="External"/><Relationship Id="rId511" Type="http://schemas.openxmlformats.org/officeDocument/2006/relationships/hyperlink" Target="https://www.daloopa.com/src/762301" TargetMode="External"/><Relationship Id="rId5762" Type="http://schemas.openxmlformats.org/officeDocument/2006/relationships/hyperlink" Target="https://www.daloopa.com/src/67091119" TargetMode="External"/><Relationship Id="rId15356" Type="http://schemas.openxmlformats.org/officeDocument/2006/relationships/hyperlink" Target="https://www.daloopa.com/src/38433954" TargetMode="External"/><Relationship Id="rId17805" Type="http://schemas.openxmlformats.org/officeDocument/2006/relationships/hyperlink" Target="https://www.daloopa.com/src/114145985" TargetMode="External"/><Relationship Id="rId5415" Type="http://schemas.openxmlformats.org/officeDocument/2006/relationships/hyperlink" Target="https://www.daloopa.com/src/10335429" TargetMode="External"/><Relationship Id="rId15009" Type="http://schemas.openxmlformats.org/officeDocument/2006/relationships/hyperlink" Target="https://marketplace.daloopa.com/text-fundamental?id=38428576&amp;value=16&amp;id=38428544&amp;value=24&amp;id=38428525&amp;value=23&amp;id=38428489&amp;value=27&amp;id=38428476&amp;value=32&amp;id=38428459&amp;value=32&amp;id=45569840&amp;value=34&amp;id=38428612&amp;value=125&amp;id=38428433&amp;value=35&amp;id=38427104&amp;value=50&amp;id=38428370&amp;value=48&amp;id=45569841&amp;value=57&amp;id=38428255&amp;value=190&amp;id=38428886&amp;value=56&amp;id=38423048&amp;value=80&amp;id=38423033&amp;value=85&amp;id=45569842&amp;value=102&amp;id=38424717&amp;value=323&amp;id=38422977&amp;value=94&amp;id=38422957&amp;value=133&amp;id=38422952&amp;value=135&amp;id=45569843&amp;value=149&amp;id=38424700&amp;value=511&amp;id=38422940&amp;value=161&amp;id=38422931&amp;value=190&amp;id=38422921&amp;value=201&amp;id=45569844&amp;value=217&amp;id=38424654&amp;value=769&amp;id=38422912&amp;value=209&amp;id=38422901&amp;value=307&amp;id=38422854&amp;value=298&amp;id=45569845&amp;value=321&amp;id=38424604&amp;value=1135&amp;id=38422834&amp;value=332&amp;id=38422810&amp;value=456&amp;id=38422805&amp;value=446&amp;id=45569846&amp;value=476&amp;id=38424589&amp;value=1710&amp;id=38422778&amp;value=456&amp;id=38422751&amp;value=691&amp;id=38974872&amp;value=657&amp;id=46758869&amp;value=726&amp;id=46751225&amp;value=2530&amp;id=53700629&amp;value=665&amp;id=58885239&amp;value=990&amp;id=63184507&amp;value=1128&amp;" TargetMode="External"/><Relationship Id="rId8638" Type="http://schemas.openxmlformats.org/officeDocument/2006/relationships/hyperlink" Target="https://www.daloopa.com/src/766615" TargetMode="External"/><Relationship Id="rId8985" Type="http://schemas.openxmlformats.org/officeDocument/2006/relationships/hyperlink" Target="https://www.daloopa.com/src/750415" TargetMode="External"/><Relationship Id="rId11966" Type="http://schemas.openxmlformats.org/officeDocument/2006/relationships/hyperlink" Target="https://www.daloopa.com/src/46750749" TargetMode="External"/><Relationship Id="rId18579" Type="http://schemas.openxmlformats.org/officeDocument/2006/relationships/hyperlink" Target="https://www.daloopa.com/src/114297527" TargetMode="External"/><Relationship Id="rId6189" Type="http://schemas.openxmlformats.org/officeDocument/2006/relationships/hyperlink" Target="https://www.daloopa.com/src/46664715" TargetMode="External"/><Relationship Id="rId11619" Type="http://schemas.openxmlformats.org/officeDocument/2006/relationships/hyperlink" Target="https://www.daloopa.com/src/814924" TargetMode="External"/><Relationship Id="rId17662" Type="http://schemas.openxmlformats.org/officeDocument/2006/relationships/hyperlink" Target="https://www.daloopa.com/src/107869296" TargetMode="External"/><Relationship Id="rId2799" Type="http://schemas.openxmlformats.org/officeDocument/2006/relationships/hyperlink" Target="https://www.daloopa.com/src/765835" TargetMode="External"/><Relationship Id="rId7721" Type="http://schemas.openxmlformats.org/officeDocument/2006/relationships/hyperlink" Target="https://www.daloopa.com/src/799995" TargetMode="External"/><Relationship Id="rId10702" Type="http://schemas.openxmlformats.org/officeDocument/2006/relationships/hyperlink" Target="https://www.daloopa.com/src/67052739" TargetMode="External"/><Relationship Id="rId17315" Type="http://schemas.openxmlformats.org/officeDocument/2006/relationships/hyperlink" Target="https://www.daloopa.com/src/102527602" TargetMode="External"/><Relationship Id="rId5272" Type="http://schemas.openxmlformats.org/officeDocument/2006/relationships/hyperlink" Target="https://www.daloopa.com/src/32451666" TargetMode="External"/><Relationship Id="rId1882" Type="http://schemas.openxmlformats.org/officeDocument/2006/relationships/hyperlink" Target="https://www.daloopa.com/src/794879" TargetMode="External"/><Relationship Id="rId8495" Type="http://schemas.openxmlformats.org/officeDocument/2006/relationships/hyperlink" Target="https://www.daloopa.com/src/10333921" TargetMode="External"/><Relationship Id="rId11476" Type="http://schemas.openxmlformats.org/officeDocument/2006/relationships/hyperlink" Target="https://www.daloopa.com/src/814955" TargetMode="External"/><Relationship Id="rId13925" Type="http://schemas.openxmlformats.org/officeDocument/2006/relationships/hyperlink" Target="https://www.daloopa.com/src/67093344" TargetMode="External"/><Relationship Id="rId18089" Type="http://schemas.openxmlformats.org/officeDocument/2006/relationships/hyperlink" Target="https://www.daloopa.com/src/114287512" TargetMode="External"/><Relationship Id="rId1535" Type="http://schemas.openxmlformats.org/officeDocument/2006/relationships/hyperlink" Target="https://www.daloopa.com/src/38170318" TargetMode="External"/><Relationship Id="rId8148" Type="http://schemas.openxmlformats.org/officeDocument/2006/relationships/hyperlink" Target="https://www.daloopa.com/src/800211" TargetMode="External"/><Relationship Id="rId11129" Type="http://schemas.openxmlformats.org/officeDocument/2006/relationships/hyperlink" Target="https://www.daloopa.com/src/814915" TargetMode="External"/><Relationship Id="rId14699" Type="http://schemas.openxmlformats.org/officeDocument/2006/relationships/hyperlink" Target="https://www.daloopa.com/src/53700622" TargetMode="External"/><Relationship Id="rId19621" Type="http://schemas.openxmlformats.org/officeDocument/2006/relationships/hyperlink" Target="https://www.daloopa.com/src/145409575" TargetMode="External"/><Relationship Id="rId4758" Type="http://schemas.openxmlformats.org/officeDocument/2006/relationships/hyperlink" Target="https://www.daloopa.com/src/767193" TargetMode="External"/><Relationship Id="rId17172" Type="http://schemas.openxmlformats.org/officeDocument/2006/relationships/hyperlink" Target="https://www.daloopa.com/src/102513223" TargetMode="External"/><Relationship Id="rId7231" Type="http://schemas.openxmlformats.org/officeDocument/2006/relationships/hyperlink" Target="https://www.daloopa.com/src/1096664" TargetMode="External"/><Relationship Id="rId10212" Type="http://schemas.openxmlformats.org/officeDocument/2006/relationships/hyperlink" Target="https://www.daloopa.com/src/14719150" TargetMode="External"/><Relationship Id="rId13782" Type="http://schemas.openxmlformats.org/officeDocument/2006/relationships/hyperlink" Target="https://www.daloopa.com/src/65313762" TargetMode="External"/><Relationship Id="rId3841" Type="http://schemas.openxmlformats.org/officeDocument/2006/relationships/hyperlink" Target="https://www.daloopa.com/src/4744553" TargetMode="External"/><Relationship Id="rId13435" Type="http://schemas.openxmlformats.org/officeDocument/2006/relationships/hyperlink" Target="https://marketplace.daloopa.com/text-fundamental?id=65312617&amp;value=7178&amp;id=65312588&amp;value=7429&amp;id=65312488&amp;value=7856&amp;id=65312473&amp;value=8380&amp;id=67090538&amp;value=8658&amp;" TargetMode="External"/><Relationship Id="rId1392" Type="http://schemas.openxmlformats.org/officeDocument/2006/relationships/hyperlink" Target="https://www.daloopa.com/src/766435" TargetMode="External"/><Relationship Id="rId1045" Type="http://schemas.openxmlformats.org/officeDocument/2006/relationships/hyperlink" Target="https://www.daloopa.com/src/67095208" TargetMode="External"/><Relationship Id="rId16658" Type="http://schemas.openxmlformats.org/officeDocument/2006/relationships/hyperlink" Target="https://www.daloopa.com/src/87505633" TargetMode="External"/><Relationship Id="rId19131" Type="http://schemas.openxmlformats.org/officeDocument/2006/relationships/hyperlink" Target="https://www.daloopa.com/src/136727045" TargetMode="External"/><Relationship Id="rId4268" Type="http://schemas.openxmlformats.org/officeDocument/2006/relationships/hyperlink" Target="https://www.daloopa.com/src/10334587" TargetMode="External"/><Relationship Id="rId6717" Type="http://schemas.openxmlformats.org/officeDocument/2006/relationships/hyperlink" Target="https://www.daloopa.com/src/801052" TargetMode="External"/><Relationship Id="rId15741" Type="http://schemas.openxmlformats.org/officeDocument/2006/relationships/hyperlink" Target="https://www.daloopa.com/src/78961628" TargetMode="External"/><Relationship Id="rId5800" Type="http://schemas.openxmlformats.org/officeDocument/2006/relationships/hyperlink" Target="https://www.daloopa.com/src/800727" TargetMode="External"/><Relationship Id="rId13292" Type="http://schemas.openxmlformats.org/officeDocument/2006/relationships/hyperlink" Target="https://www.daloopa.com/document/23465099" TargetMode="External"/><Relationship Id="rId18964" Type="http://schemas.openxmlformats.org/officeDocument/2006/relationships/hyperlink" Target="https://www.daloopa.com/src/128089659" TargetMode="External"/><Relationship Id="rId3351" Type="http://schemas.openxmlformats.org/officeDocument/2006/relationships/hyperlink" Target="https://www.daloopa.com/src/1340470" TargetMode="External"/><Relationship Id="rId18617" Type="http://schemas.openxmlformats.org/officeDocument/2006/relationships/hyperlink" Target="https://www.daloopa.com/src/67087988" TargetMode="External"/><Relationship Id="rId3004" Type="http://schemas.openxmlformats.org/officeDocument/2006/relationships/hyperlink" Target="https://www.daloopa.com/src/765845" TargetMode="External"/><Relationship Id="rId6574" Type="http://schemas.openxmlformats.org/officeDocument/2006/relationships/hyperlink" Target="https://www.daloopa.com/src/800861" TargetMode="External"/><Relationship Id="rId16168" Type="http://schemas.openxmlformats.org/officeDocument/2006/relationships/hyperlink" Target="https://www.daloopa.com/src/82318301" TargetMode="External"/><Relationship Id="rId6227" Type="http://schemas.openxmlformats.org/officeDocument/2006/relationships/hyperlink" Target="https://www.daloopa.com/src/38383776" TargetMode="External"/><Relationship Id="rId9797" Type="http://schemas.openxmlformats.org/officeDocument/2006/relationships/hyperlink" Target="https://www.daloopa.com/src/14719133" TargetMode="External"/><Relationship Id="rId12778" Type="http://schemas.openxmlformats.org/officeDocument/2006/relationships/hyperlink" Target="https://www.daloopa.com/document/23465099" TargetMode="External"/><Relationship Id="rId17700" Type="http://schemas.openxmlformats.org/officeDocument/2006/relationships/hyperlink" Target="https://www.daloopa.com/src/107918713" TargetMode="External"/><Relationship Id="rId2837" Type="http://schemas.openxmlformats.org/officeDocument/2006/relationships/hyperlink" Target="https://www.daloopa.com/src/765318" TargetMode="External"/><Relationship Id="rId15251" Type="http://schemas.openxmlformats.org/officeDocument/2006/relationships/hyperlink" Target="https://www.daloopa.com/src/38431908" TargetMode="External"/><Relationship Id="rId809" Type="http://schemas.openxmlformats.org/officeDocument/2006/relationships/hyperlink" Target="https://www.daloopa.com/src/38207831" TargetMode="External"/><Relationship Id="rId5310" Type="http://schemas.openxmlformats.org/officeDocument/2006/relationships/hyperlink" Target="https://www.daloopa.com/src/815385" TargetMode="External"/><Relationship Id="rId8880" Type="http://schemas.openxmlformats.org/officeDocument/2006/relationships/hyperlink" Target="https://www.daloopa.com/src/4744466" TargetMode="External"/><Relationship Id="rId11861" Type="http://schemas.openxmlformats.org/officeDocument/2006/relationships/hyperlink" Target="https://www.daloopa.com/src/38988896" TargetMode="External"/><Relationship Id="rId18474" Type="http://schemas.openxmlformats.org/officeDocument/2006/relationships/hyperlink" Target="https://www.daloopa.com/src/114146154" TargetMode="External"/><Relationship Id="rId1920" Type="http://schemas.openxmlformats.org/officeDocument/2006/relationships/hyperlink" Target="https://www.daloopa.com/src/795170" TargetMode="External"/><Relationship Id="rId8533" Type="http://schemas.openxmlformats.org/officeDocument/2006/relationships/hyperlink" Target="https://www.daloopa.com/src/802802" TargetMode="External"/><Relationship Id="rId11514" Type="http://schemas.openxmlformats.org/officeDocument/2006/relationships/hyperlink" Target="https://www.daloopa.com/src/815012" TargetMode="External"/><Relationship Id="rId18127" Type="http://schemas.openxmlformats.org/officeDocument/2006/relationships/hyperlink" Target="https://www.daloopa.com/src/114285671" TargetMode="External"/><Relationship Id="rId6084" Type="http://schemas.openxmlformats.org/officeDocument/2006/relationships/hyperlink" Target="https://www.daloopa.com/src/14718922" TargetMode="External"/><Relationship Id="rId2694" Type="http://schemas.openxmlformats.org/officeDocument/2006/relationships/hyperlink" Target="https://www.daloopa.com/src/67048625" TargetMode="External"/><Relationship Id="rId12288" Type="http://schemas.openxmlformats.org/officeDocument/2006/relationships/hyperlink" Target="https://www.daloopa.com/src/19673381" TargetMode="External"/><Relationship Id="rId14737" Type="http://schemas.openxmlformats.org/officeDocument/2006/relationships/hyperlink" Target="https://www.daloopa.com/src/38370037" TargetMode="External"/><Relationship Id="rId17210" Type="http://schemas.openxmlformats.org/officeDocument/2006/relationships/hyperlink" Target="https://www.daloopa.com/src/102520269" TargetMode="External"/><Relationship Id="rId666" Type="http://schemas.openxmlformats.org/officeDocument/2006/relationships/hyperlink" Target="https://www.daloopa.com/src/763138" TargetMode="External"/><Relationship Id="rId2347" Type="http://schemas.openxmlformats.org/officeDocument/2006/relationships/hyperlink" Target="https://www.daloopa.com/src/763024" TargetMode="External"/><Relationship Id="rId319" Type="http://schemas.openxmlformats.org/officeDocument/2006/relationships/hyperlink" Target="https://www.daloopa.com/src/7982542" TargetMode="External"/><Relationship Id="rId8390" Type="http://schemas.openxmlformats.org/officeDocument/2006/relationships/hyperlink" Target="https://www.daloopa.com/src/7982442" TargetMode="External"/><Relationship Id="rId13820" Type="http://schemas.openxmlformats.org/officeDocument/2006/relationships/hyperlink" Target="https://www.daloopa.com/src/65315309" TargetMode="External"/><Relationship Id="rId8043" Type="http://schemas.openxmlformats.org/officeDocument/2006/relationships/hyperlink" Target="https://www.daloopa.com/src/750152" TargetMode="External"/><Relationship Id="rId11371" Type="http://schemas.openxmlformats.org/officeDocument/2006/relationships/hyperlink" Target="https://www.daloopa.com/src/815222" TargetMode="External"/><Relationship Id="rId1430" Type="http://schemas.openxmlformats.org/officeDocument/2006/relationships/hyperlink" Target="https://www.daloopa.com/src/14718949" TargetMode="External"/><Relationship Id="rId11024" Type="http://schemas.openxmlformats.org/officeDocument/2006/relationships/hyperlink" Target="https://www.daloopa.com/src/67052077" TargetMode="External"/><Relationship Id="rId14594" Type="http://schemas.openxmlformats.org/officeDocument/2006/relationships/hyperlink" Target="https://www.daloopa.com/document/23229767" TargetMode="External"/><Relationship Id="rId4653" Type="http://schemas.openxmlformats.org/officeDocument/2006/relationships/hyperlink" Target="https://www.daloopa.com/src/45569714" TargetMode="External"/><Relationship Id="rId14247" Type="http://schemas.openxmlformats.org/officeDocument/2006/relationships/hyperlink" Target="https://www.daloopa.com/src/19605771" TargetMode="External"/><Relationship Id="rId4306" Type="http://schemas.openxmlformats.org/officeDocument/2006/relationships/hyperlink" Target="https://www.daloopa.com/src/38384705" TargetMode="External"/><Relationship Id="rId7876" Type="http://schemas.openxmlformats.org/officeDocument/2006/relationships/hyperlink" Target="https://www.daloopa.com/src/753763" TargetMode="External"/><Relationship Id="rId19919" Type="http://schemas.openxmlformats.org/officeDocument/2006/relationships/hyperlink" Target="https://www.daloopa.com/src/155405814" TargetMode="External"/><Relationship Id="rId176" Type="http://schemas.openxmlformats.org/officeDocument/2006/relationships/hyperlink" Target="https://www.daloopa.com/src/803046" TargetMode="External"/><Relationship Id="rId7529" Type="http://schemas.openxmlformats.org/officeDocument/2006/relationships/hyperlink" Target="https://www.daloopa.com/src/754162" TargetMode="External"/><Relationship Id="rId10857" Type="http://schemas.openxmlformats.org/officeDocument/2006/relationships/hyperlink" Target="https://www.daloopa.com/src/748680" TargetMode="External"/><Relationship Id="rId13330" Type="http://schemas.openxmlformats.org/officeDocument/2006/relationships/hyperlink" Target="https://www.daloopa.com/src/67095229" TargetMode="External"/><Relationship Id="rId16553" Type="http://schemas.openxmlformats.org/officeDocument/2006/relationships/hyperlink" Target="https://www.daloopa.com/src/87385617" TargetMode="External"/><Relationship Id="rId6612" Type="http://schemas.openxmlformats.org/officeDocument/2006/relationships/hyperlink" Target="https://www.daloopa.com/src/810506" TargetMode="External"/><Relationship Id="rId16206" Type="http://schemas.openxmlformats.org/officeDocument/2006/relationships/hyperlink" Target="https://www.daloopa.com/src/82320540" TargetMode="External"/><Relationship Id="rId19776" Type="http://schemas.openxmlformats.org/officeDocument/2006/relationships/hyperlink" Target="https://www.daloopa.com/src/155380660" TargetMode="External"/><Relationship Id="rId4163" Type="http://schemas.openxmlformats.org/officeDocument/2006/relationships/hyperlink" Target="https://www.daloopa.com/src/763372" TargetMode="External"/><Relationship Id="rId9835" Type="http://schemas.openxmlformats.org/officeDocument/2006/relationships/hyperlink" Target="https://www.daloopa.com/src/748273" TargetMode="External"/><Relationship Id="rId19429" Type="http://schemas.openxmlformats.org/officeDocument/2006/relationships/hyperlink" Target="https://www.daloopa.com/src/145263927" TargetMode="External"/><Relationship Id="rId49" Type="http://schemas.openxmlformats.org/officeDocument/2006/relationships/hyperlink" Target="https://www.daloopa.com/document/204953" TargetMode="External"/><Relationship Id="rId7386" Type="http://schemas.openxmlformats.org/officeDocument/2006/relationships/hyperlink" Target="https://www.daloopa.com/src/751288" TargetMode="External"/><Relationship Id="rId10367" Type="http://schemas.openxmlformats.org/officeDocument/2006/relationships/hyperlink" Target="https://www.daloopa.com/src/38432068" TargetMode="External"/><Relationship Id="rId12816" Type="http://schemas.openxmlformats.org/officeDocument/2006/relationships/hyperlink" Target="https://www.daloopa.com/src/38440530" TargetMode="External"/><Relationship Id="rId7039" Type="http://schemas.openxmlformats.org/officeDocument/2006/relationships/hyperlink" Target="https://www.daloopa.com/src/46662382" TargetMode="External"/><Relationship Id="rId3996" Type="http://schemas.openxmlformats.org/officeDocument/2006/relationships/hyperlink" Target="https://www.daloopa.com/src/767514" TargetMode="External"/><Relationship Id="rId16063" Type="http://schemas.openxmlformats.org/officeDocument/2006/relationships/hyperlink" Target="https://www.daloopa.com/src/82321872" TargetMode="External"/><Relationship Id="rId18512" Type="http://schemas.openxmlformats.org/officeDocument/2006/relationships/hyperlink" Target="https://www.daloopa.com/src/114175050" TargetMode="External"/><Relationship Id="rId3649" Type="http://schemas.openxmlformats.org/officeDocument/2006/relationships/hyperlink" Target="https://www.daloopa.com/src/45569681" TargetMode="External"/><Relationship Id="rId6122" Type="http://schemas.openxmlformats.org/officeDocument/2006/relationships/hyperlink" Target="https://www.daloopa.com/src/32451025" TargetMode="External"/><Relationship Id="rId9692" Type="http://schemas.openxmlformats.org/officeDocument/2006/relationships/hyperlink" Target="https://www.daloopa.com/src/20995937" TargetMode="External"/><Relationship Id="rId12673" Type="http://schemas.openxmlformats.org/officeDocument/2006/relationships/hyperlink" Target="https://www.daloopa.com/src/19765997" TargetMode="External"/><Relationship Id="rId19286" Type="http://schemas.openxmlformats.org/officeDocument/2006/relationships/hyperlink" Target="https://www.daloopa.com/src/136843039" TargetMode="External"/><Relationship Id="rId2732" Type="http://schemas.openxmlformats.org/officeDocument/2006/relationships/hyperlink" Target="https://www.daloopa.com/src/767944" TargetMode="External"/><Relationship Id="rId9345" Type="http://schemas.openxmlformats.org/officeDocument/2006/relationships/hyperlink" Target="https://marketplace.daloopa.com/text-fundamental?id=754264&amp;value=-460&amp;id=754192&amp;value=-460&amp;id=774104&amp;value=-550&amp;id=753816&amp;value=-821&amp;id=38162533&amp;value=-2292&amp;id=790265&amp;value=-732&amp;id=753527&amp;value=-810&amp;id=753382&amp;value=-811&amp;id=753091&amp;value=-1339&amp;id=38162315&amp;value=-3692&amp;id=752932&amp;value=-1163&amp;id=752756&amp;value=-1269&amp;id=752566&amp;value=-1373&amp;id=752427&amp;value=-2303&amp;id=38162172&amp;value=-6109&amp;id=752084&amp;value=-2110&amp;id=751669&amp;value=-2208&amp;id=751386&amp;value=-2397&amp;id=750771&amp;value=-3261&amp;id=38161955&amp;value=-9976&amp;id=750515&amp;value=-3247&amp;id=750422&amp;value=-3434&amp;id=750215&amp;value=-3578&amp;" TargetMode="External"/><Relationship Id="rId12326" Type="http://schemas.openxmlformats.org/officeDocument/2006/relationships/hyperlink" Target="https://www.daloopa.com/src/19675276" TargetMode="External"/><Relationship Id="rId15896" Type="http://schemas.openxmlformats.org/officeDocument/2006/relationships/hyperlink" Target="https://www.daloopa.com/src/78900068" TargetMode="External"/><Relationship Id="rId704" Type="http://schemas.openxmlformats.org/officeDocument/2006/relationships/hyperlink" Target="https://www.daloopa.com/src/38207934" TargetMode="External"/><Relationship Id="rId5955" Type="http://schemas.openxmlformats.org/officeDocument/2006/relationships/hyperlink" Target="https://www.daloopa.com/src/800751" TargetMode="External"/><Relationship Id="rId15549" Type="http://schemas.openxmlformats.org/officeDocument/2006/relationships/hyperlink" Target="https://www.daloopa.com/src/72220141" TargetMode="External"/><Relationship Id="rId5608" Type="http://schemas.openxmlformats.org/officeDocument/2006/relationships/hyperlink" Target="https://www.daloopa.com/src/1033691" TargetMode="External"/><Relationship Id="rId18022" Type="http://schemas.openxmlformats.org/officeDocument/2006/relationships/hyperlink" Target="https://www.daloopa.com/src/114161699" TargetMode="External"/><Relationship Id="rId3159" Type="http://schemas.openxmlformats.org/officeDocument/2006/relationships/hyperlink" Target="https://www.daloopa.com/document/204924" TargetMode="External"/><Relationship Id="rId14632" Type="http://schemas.openxmlformats.org/officeDocument/2006/relationships/hyperlink" Target="https://www.daloopa.com/src/58885117" TargetMode="External"/><Relationship Id="rId12183" Type="http://schemas.openxmlformats.org/officeDocument/2006/relationships/hyperlink" Target="https://marketplace.daloopa.com/text-fundamental?id=19677516&amp;value=1250&amp;id=19677599&amp;value=1250&amp;id=19678189&amp;value=1250&amp;id=19677964&amp;value=1250&amp;id=19677899&amp;value=1250&amp;id=19677835&amp;value=1250&amp;id=19677773&amp;value=1250&amp;id=19677728&amp;value=1250&amp;id=19677694&amp;value=1250&amp;id=19676971&amp;value=1250&amp;id=19676913&amp;value=1250&amp;id=19676847&amp;value=1250&amp;id=19676693&amp;value=1250&amp;id=19676366&amp;value=1250&amp;id=19676322&amp;value=1250&amp;id=19676241&amp;value=1250&amp;id=19675990&amp;value=1250&amp;id=19675716&amp;value=1250&amp;id=19675654&amp;value=1250&amp;id=19675458&amp;value=1250&amp;id=19675282&amp;value=1250&amp;id=19675380&amp;value=1250&amp;" TargetMode="External"/><Relationship Id="rId17855" Type="http://schemas.openxmlformats.org/officeDocument/2006/relationships/hyperlink" Target="https://www.daloopa.com/src/114154888" TargetMode="External"/><Relationship Id="rId561" Type="http://schemas.openxmlformats.org/officeDocument/2006/relationships/hyperlink" Target="https://www.daloopa.com/src/763404" TargetMode="External"/><Relationship Id="rId2242" Type="http://schemas.openxmlformats.org/officeDocument/2006/relationships/hyperlink" Target="https://www.daloopa.com/src/66097638" TargetMode="External"/><Relationship Id="rId7914" Type="http://schemas.openxmlformats.org/officeDocument/2006/relationships/hyperlink" Target="https://www.daloopa.com/src/752343" TargetMode="External"/><Relationship Id="rId17508" Type="http://schemas.openxmlformats.org/officeDocument/2006/relationships/hyperlink" Target="https://www.daloopa.com/src/107864012" TargetMode="External"/><Relationship Id="rId214" Type="http://schemas.openxmlformats.org/officeDocument/2006/relationships/hyperlink" Target="https://www.daloopa.com/src/803008" TargetMode="External"/><Relationship Id="rId5465" Type="http://schemas.openxmlformats.org/officeDocument/2006/relationships/hyperlink" Target="https://www.daloopa.com/src/1033255" TargetMode="External"/><Relationship Id="rId15059" Type="http://schemas.openxmlformats.org/officeDocument/2006/relationships/hyperlink" Target="https://www.daloopa.com/src/38428578" TargetMode="External"/><Relationship Id="rId5118" Type="http://schemas.openxmlformats.org/officeDocument/2006/relationships/hyperlink" Target="https://www.daloopa.com/src/815605" TargetMode="External"/><Relationship Id="rId8688" Type="http://schemas.openxmlformats.org/officeDocument/2006/relationships/hyperlink" Target="https://www.daloopa.com/document/23465099" TargetMode="External"/><Relationship Id="rId11669" Type="http://schemas.openxmlformats.org/officeDocument/2006/relationships/hyperlink" Target="https://www.daloopa.com/src/815117" TargetMode="External"/><Relationship Id="rId1728" Type="http://schemas.openxmlformats.org/officeDocument/2006/relationships/hyperlink" Target="https://www.daloopa.com/src/53638570" TargetMode="External"/><Relationship Id="rId4201" Type="http://schemas.openxmlformats.org/officeDocument/2006/relationships/hyperlink" Target="https://www.daloopa.com/src/810729" TargetMode="External"/><Relationship Id="rId14142" Type="http://schemas.openxmlformats.org/officeDocument/2006/relationships/hyperlink" Target="https://www.daloopa.com/src/19606317" TargetMode="External"/><Relationship Id="rId19814" Type="http://schemas.openxmlformats.org/officeDocument/2006/relationships/hyperlink" Target="https://www.daloopa.com/src/155380791" TargetMode="External"/><Relationship Id="rId7771" Type="http://schemas.openxmlformats.org/officeDocument/2006/relationships/hyperlink" Target="https://www.daloopa.com/src/836978" TargetMode="External"/><Relationship Id="rId10752" Type="http://schemas.openxmlformats.org/officeDocument/2006/relationships/hyperlink" Target="https://www.daloopa.com/src/38434107" TargetMode="External"/><Relationship Id="rId17365" Type="http://schemas.openxmlformats.org/officeDocument/2006/relationships/hyperlink" Target="https://www.daloopa.com/src/102621533" TargetMode="External"/><Relationship Id="rId7424" Type="http://schemas.openxmlformats.org/officeDocument/2006/relationships/hyperlink" Target="https://www.daloopa.com/src/754226" TargetMode="External"/><Relationship Id="rId10405" Type="http://schemas.openxmlformats.org/officeDocument/2006/relationships/hyperlink" Target="https://www.daloopa.com/src/38429643" TargetMode="External"/><Relationship Id="rId13975" Type="http://schemas.openxmlformats.org/officeDocument/2006/relationships/hyperlink" Target="https://www.daloopa.com/src/19607648" TargetMode="External"/><Relationship Id="rId17018" Type="http://schemas.openxmlformats.org/officeDocument/2006/relationships/hyperlink" Target="https://www.daloopa.com/src/95200386" TargetMode="External"/><Relationship Id="rId13628" Type="http://schemas.openxmlformats.org/officeDocument/2006/relationships/hyperlink" Target="https://www.daloopa.com/src/65313408" TargetMode="External"/><Relationship Id="rId1585" Type="http://schemas.openxmlformats.org/officeDocument/2006/relationships/hyperlink" Target="https://www.daloopa.com/src/765491" TargetMode="External"/><Relationship Id="rId8198" Type="http://schemas.openxmlformats.org/officeDocument/2006/relationships/hyperlink" Target="https://www.daloopa.com/src/14718875" TargetMode="External"/><Relationship Id="rId11179" Type="http://schemas.openxmlformats.org/officeDocument/2006/relationships/hyperlink" Target="https://www.daloopa.com/src/815217" TargetMode="External"/><Relationship Id="rId16101" Type="http://schemas.openxmlformats.org/officeDocument/2006/relationships/hyperlink" Target="https://www.daloopa.com/src/82319283" TargetMode="External"/><Relationship Id="rId1238" Type="http://schemas.openxmlformats.org/officeDocument/2006/relationships/hyperlink" Target="https://www.daloopa.com/src/761320" TargetMode="External"/><Relationship Id="rId19671" Type="http://schemas.openxmlformats.org/officeDocument/2006/relationships/hyperlink" Target="https://www.daloopa.com/src/155385159" TargetMode="External"/><Relationship Id="rId7281" Type="http://schemas.openxmlformats.org/officeDocument/2006/relationships/hyperlink" Target="https://www.daloopa.com/src/58886222" TargetMode="External"/><Relationship Id="rId9730" Type="http://schemas.openxmlformats.org/officeDocument/2006/relationships/hyperlink" Target="https://www.daloopa.com/src/14719130" TargetMode="External"/><Relationship Id="rId12711" Type="http://schemas.openxmlformats.org/officeDocument/2006/relationships/hyperlink" Target="https://www.daloopa.com/src/19766031" TargetMode="External"/><Relationship Id="rId19324" Type="http://schemas.openxmlformats.org/officeDocument/2006/relationships/hyperlink" Target="https://www.daloopa.com/src/145409632" TargetMode="External"/><Relationship Id="rId10262" Type="http://schemas.openxmlformats.org/officeDocument/2006/relationships/hyperlink" Target="https://www.daloopa.com/document/23465099" TargetMode="External"/><Relationship Id="rId15934" Type="http://schemas.openxmlformats.org/officeDocument/2006/relationships/hyperlink" Target="https://www.daloopa.com/src/78903501" TargetMode="External"/><Relationship Id="rId3891" Type="http://schemas.openxmlformats.org/officeDocument/2006/relationships/hyperlink" Target="https://www.daloopa.com/src/53638538" TargetMode="External"/><Relationship Id="rId13485" Type="http://schemas.openxmlformats.org/officeDocument/2006/relationships/hyperlink" Target="https://www.daloopa.com/document/23465099" TargetMode="External"/><Relationship Id="rId3544" Type="http://schemas.openxmlformats.org/officeDocument/2006/relationships/hyperlink" Target="https://www.daloopa.com/src/810670" TargetMode="External"/><Relationship Id="rId13138" Type="http://schemas.openxmlformats.org/officeDocument/2006/relationships/hyperlink" Target="https://www.daloopa.com/src/38436857" TargetMode="External"/><Relationship Id="rId1095" Type="http://schemas.openxmlformats.org/officeDocument/2006/relationships/hyperlink" Target="https://www.daloopa.com/src/18436109" TargetMode="External"/><Relationship Id="rId6767" Type="http://schemas.openxmlformats.org/officeDocument/2006/relationships/hyperlink" Target="https://www.daloopa.com/src/801322" TargetMode="External"/><Relationship Id="rId19181" Type="http://schemas.openxmlformats.org/officeDocument/2006/relationships/hyperlink" Target="https://www.daloopa.com/src/136861855" TargetMode="External"/><Relationship Id="rId20007" Type="http://schemas.openxmlformats.org/officeDocument/2006/relationships/hyperlink" Target="https://www.daloopa.com/src/155405768" TargetMode="External"/><Relationship Id="rId9240" Type="http://schemas.openxmlformats.org/officeDocument/2006/relationships/hyperlink" Target="https://www.daloopa.com/src/46664746" TargetMode="External"/><Relationship Id="rId12221" Type="http://schemas.openxmlformats.org/officeDocument/2006/relationships/hyperlink" Target="https://www.daloopa.com/document/10486306" TargetMode="External"/><Relationship Id="rId15791" Type="http://schemas.openxmlformats.org/officeDocument/2006/relationships/hyperlink" Target="https://www.daloopa.com/src/78903351" TargetMode="External"/><Relationship Id="rId5850" Type="http://schemas.openxmlformats.org/officeDocument/2006/relationships/hyperlink" Target="https://www.daloopa.com/src/800770" TargetMode="External"/><Relationship Id="rId15444" Type="http://schemas.openxmlformats.org/officeDocument/2006/relationships/hyperlink" Target="https://www.daloopa.com/src/72219210" TargetMode="External"/><Relationship Id="rId3054" Type="http://schemas.openxmlformats.org/officeDocument/2006/relationships/hyperlink" Target="https://www.daloopa.com/src/768445" TargetMode="External"/><Relationship Id="rId5503" Type="http://schemas.openxmlformats.org/officeDocument/2006/relationships/hyperlink" Target="https://marketplace.daloopa.com/text-fundamental?id=1033619&amp;value=14051&amp;id=1033615&amp;value=15348&amp;id=1033606&amp;value=7754&amp;id=1033567&amp;value=10429&amp;id=1033529&amp;value=18014&amp;id=1033463&amp;value=19923&amp;id=2750756&amp;value=30709&amp;id=14824960&amp;value=42212&amp;id=46749841&amp;value=57983&amp;id=67087851&amp;value=64666&amp;" TargetMode="External"/><Relationship Id="rId18667" Type="http://schemas.openxmlformats.org/officeDocument/2006/relationships/hyperlink" Target="https://www.daloopa.com/src/125254191" TargetMode="External"/><Relationship Id="rId8726" Type="http://schemas.openxmlformats.org/officeDocument/2006/relationships/hyperlink" Target="https://www.daloopa.com/src/38465331" TargetMode="External"/><Relationship Id="rId11707" Type="http://schemas.openxmlformats.org/officeDocument/2006/relationships/hyperlink" Target="https://www.daloopa.com/src/1033981" TargetMode="External"/><Relationship Id="rId6277" Type="http://schemas.openxmlformats.org/officeDocument/2006/relationships/hyperlink" Target="https://www.daloopa.com/src/20995909" TargetMode="External"/><Relationship Id="rId2887" Type="http://schemas.openxmlformats.org/officeDocument/2006/relationships/hyperlink" Target="https://www.daloopa.com/src/765984" TargetMode="External"/><Relationship Id="rId17750" Type="http://schemas.openxmlformats.org/officeDocument/2006/relationships/hyperlink" Target="https://www.daloopa.com/src/107878201" TargetMode="External"/><Relationship Id="rId859" Type="http://schemas.openxmlformats.org/officeDocument/2006/relationships/hyperlink" Target="https://www.daloopa.com/src/18438429" TargetMode="External"/><Relationship Id="rId5360" Type="http://schemas.openxmlformats.org/officeDocument/2006/relationships/hyperlink" Target="https://www.daloopa.com/src/815416" TargetMode="External"/><Relationship Id="rId17403" Type="http://schemas.openxmlformats.org/officeDocument/2006/relationships/hyperlink" Target="https://www.daloopa.com/src/102624108" TargetMode="External"/><Relationship Id="rId5013" Type="http://schemas.openxmlformats.org/officeDocument/2006/relationships/hyperlink" Target="https://www.daloopa.com/src/2623991" TargetMode="External"/><Relationship Id="rId1970" Type="http://schemas.openxmlformats.org/officeDocument/2006/relationships/hyperlink" Target="https://www.daloopa.com/src/795203" TargetMode="External"/><Relationship Id="rId8583" Type="http://schemas.openxmlformats.org/officeDocument/2006/relationships/hyperlink" Target="https://www.daloopa.com/src/765249" TargetMode="External"/><Relationship Id="rId11564" Type="http://schemas.openxmlformats.org/officeDocument/2006/relationships/hyperlink" Target="https://www.daloopa.com/src/815059" TargetMode="External"/><Relationship Id="rId18177" Type="http://schemas.openxmlformats.org/officeDocument/2006/relationships/hyperlink" Target="https://www.daloopa.com/src/87423351" TargetMode="External"/><Relationship Id="rId1623" Type="http://schemas.openxmlformats.org/officeDocument/2006/relationships/hyperlink" Target="https://www.daloopa.com/src/32451210" TargetMode="External"/><Relationship Id="rId8236" Type="http://schemas.openxmlformats.org/officeDocument/2006/relationships/hyperlink" Target="https://www.daloopa.com/src/32451171" TargetMode="External"/><Relationship Id="rId11217" Type="http://schemas.openxmlformats.org/officeDocument/2006/relationships/hyperlink" Target="https://www.daloopa.com/src/63130673" TargetMode="External"/><Relationship Id="rId14787" Type="http://schemas.openxmlformats.org/officeDocument/2006/relationships/hyperlink" Target="https://www.daloopa.com/src/38429964" TargetMode="External"/><Relationship Id="rId4846" Type="http://schemas.openxmlformats.org/officeDocument/2006/relationships/hyperlink" Target="https://www.daloopa.com/src/815299" TargetMode="External"/><Relationship Id="rId17260" Type="http://schemas.openxmlformats.org/officeDocument/2006/relationships/hyperlink" Target="https://www.daloopa.com/src/102530102" TargetMode="External"/><Relationship Id="rId2397" Type="http://schemas.openxmlformats.org/officeDocument/2006/relationships/hyperlink" Target="https://www.daloopa.com/src/761352" TargetMode="External"/><Relationship Id="rId369" Type="http://schemas.openxmlformats.org/officeDocument/2006/relationships/hyperlink" Target="https://www.daloopa.com/src/58838349" TargetMode="External"/><Relationship Id="rId10300" Type="http://schemas.openxmlformats.org/officeDocument/2006/relationships/hyperlink" Target="https://www.daloopa.com/src/32488425" TargetMode="External"/><Relationship Id="rId13870" Type="http://schemas.openxmlformats.org/officeDocument/2006/relationships/hyperlink" Target="https://www.daloopa.com/src/65315368" TargetMode="External"/><Relationship Id="rId1480" Type="http://schemas.openxmlformats.org/officeDocument/2006/relationships/hyperlink" Target="https://www.daloopa.com/src/20995988" TargetMode="External"/><Relationship Id="rId8093" Type="http://schemas.openxmlformats.org/officeDocument/2006/relationships/hyperlink" Target="https://www.daloopa.com/src/800224" TargetMode="External"/><Relationship Id="rId13523" Type="http://schemas.openxmlformats.org/officeDocument/2006/relationships/hyperlink" Target="https://www.daloopa.com/src/65312820" TargetMode="External"/><Relationship Id="rId1133" Type="http://schemas.openxmlformats.org/officeDocument/2006/relationships/hyperlink" Target="https://www.daloopa.com/src/18435679" TargetMode="External"/><Relationship Id="rId11074" Type="http://schemas.openxmlformats.org/officeDocument/2006/relationships/hyperlink" Target="https://www.daloopa.com/src/46661162" TargetMode="External"/><Relationship Id="rId16746" Type="http://schemas.openxmlformats.org/officeDocument/2006/relationships/hyperlink" Target="https://www.daloopa.com/src/87503735" TargetMode="External"/><Relationship Id="rId6805" Type="http://schemas.openxmlformats.org/officeDocument/2006/relationships/hyperlink" Target="https://www.daloopa.com/src/38158853" TargetMode="External"/><Relationship Id="rId14297" Type="http://schemas.openxmlformats.org/officeDocument/2006/relationships/hyperlink" Target="https://www.daloopa.com/src/19606131" TargetMode="External"/><Relationship Id="rId19969" Type="http://schemas.openxmlformats.org/officeDocument/2006/relationships/hyperlink" Target="https://www.daloopa.com/src/155380909" TargetMode="External"/><Relationship Id="rId4356" Type="http://schemas.openxmlformats.org/officeDocument/2006/relationships/hyperlink" Target="https://www.daloopa.com/src/766656" TargetMode="External"/><Relationship Id="rId4009" Type="http://schemas.openxmlformats.org/officeDocument/2006/relationships/hyperlink" Target="https://www.daloopa.com/src/45569691" TargetMode="External"/><Relationship Id="rId7579" Type="http://schemas.openxmlformats.org/officeDocument/2006/relationships/hyperlink" Target="https://www.daloopa.com/document/206750" TargetMode="External"/><Relationship Id="rId13380" Type="http://schemas.openxmlformats.org/officeDocument/2006/relationships/hyperlink" Target="https://www.daloopa.com/document/23465099" TargetMode="External"/><Relationship Id="rId13033" Type="http://schemas.openxmlformats.org/officeDocument/2006/relationships/hyperlink" Target="https://www.daloopa.com/src/38442071" TargetMode="External"/><Relationship Id="rId18705" Type="http://schemas.openxmlformats.org/officeDocument/2006/relationships/hyperlink" Target="https://www.daloopa.com/src/125264814" TargetMode="External"/><Relationship Id="rId6662" Type="http://schemas.openxmlformats.org/officeDocument/2006/relationships/hyperlink" Target="https://www.daloopa.com/src/801162" TargetMode="External"/><Relationship Id="rId16256" Type="http://schemas.openxmlformats.org/officeDocument/2006/relationships/hyperlink" Target="https://www.daloopa.com/src/82321124" TargetMode="External"/><Relationship Id="rId6315" Type="http://schemas.openxmlformats.org/officeDocument/2006/relationships/hyperlink" Target="https://www.daloopa.com/src/800856" TargetMode="External"/><Relationship Id="rId9885" Type="http://schemas.openxmlformats.org/officeDocument/2006/relationships/hyperlink" Target="https://www.daloopa.com/src/753843" TargetMode="External"/><Relationship Id="rId12866" Type="http://schemas.openxmlformats.org/officeDocument/2006/relationships/hyperlink" Target="https://www.daloopa.com/src/38440135" TargetMode="External"/><Relationship Id="rId19479" Type="http://schemas.openxmlformats.org/officeDocument/2006/relationships/hyperlink" Target="https://www.daloopa.com/src/145278854" TargetMode="External"/><Relationship Id="rId99" Type="http://schemas.openxmlformats.org/officeDocument/2006/relationships/hyperlink" Target="https://www.daloopa.com/src/802950" TargetMode="External"/><Relationship Id="rId2925" Type="http://schemas.openxmlformats.org/officeDocument/2006/relationships/hyperlink" Target="https://www.daloopa.com/src/766591" TargetMode="External"/><Relationship Id="rId9538" Type="http://schemas.openxmlformats.org/officeDocument/2006/relationships/hyperlink" Target="https://www.daloopa.com/src/752431" TargetMode="External"/><Relationship Id="rId12519" Type="http://schemas.openxmlformats.org/officeDocument/2006/relationships/hyperlink" Target="https://www.daloopa.com/src/19688168" TargetMode="External"/><Relationship Id="rId7089" Type="http://schemas.openxmlformats.org/officeDocument/2006/relationships/hyperlink" Target="https://www.daloopa.com/src/32451753" TargetMode="External"/><Relationship Id="rId18562" Type="http://schemas.openxmlformats.org/officeDocument/2006/relationships/hyperlink" Target="https://www.daloopa.com/src/114162928" TargetMode="External"/><Relationship Id="rId3699" Type="http://schemas.openxmlformats.org/officeDocument/2006/relationships/hyperlink" Target="https://www.daloopa.com/src/762550" TargetMode="External"/><Relationship Id="rId8621" Type="http://schemas.openxmlformats.org/officeDocument/2006/relationships/hyperlink" Target="https://www.daloopa.com/src/765871" TargetMode="External"/><Relationship Id="rId18215" Type="http://schemas.openxmlformats.org/officeDocument/2006/relationships/hyperlink" Target="https://www.daloopa.com/src/87423358" TargetMode="External"/><Relationship Id="rId6172" Type="http://schemas.openxmlformats.org/officeDocument/2006/relationships/hyperlink" Target="https://www.daloopa.com/src/14718904" TargetMode="External"/><Relationship Id="rId11602" Type="http://schemas.openxmlformats.org/officeDocument/2006/relationships/hyperlink" Target="https://www.daloopa.com/src/815165" TargetMode="External"/><Relationship Id="rId9395" Type="http://schemas.openxmlformats.org/officeDocument/2006/relationships/hyperlink" Target="https://www.daloopa.com/src/748821" TargetMode="External"/><Relationship Id="rId14825" Type="http://schemas.openxmlformats.org/officeDocument/2006/relationships/hyperlink" Target="https://www.daloopa.com/src/38430756" TargetMode="External"/><Relationship Id="rId2782" Type="http://schemas.openxmlformats.org/officeDocument/2006/relationships/hyperlink" Target="https://www.daloopa.com/src/45569641" TargetMode="External"/><Relationship Id="rId9048" Type="http://schemas.openxmlformats.org/officeDocument/2006/relationships/hyperlink" Target="https://www.daloopa.com/src/4744469" TargetMode="External"/><Relationship Id="rId12376" Type="http://schemas.openxmlformats.org/officeDocument/2006/relationships/hyperlink" Target="https://www.daloopa.com/document/23465099" TargetMode="External"/><Relationship Id="rId754" Type="http://schemas.openxmlformats.org/officeDocument/2006/relationships/hyperlink" Target="https://www.daloopa.com/src/1340458" TargetMode="External"/><Relationship Id="rId2435" Type="http://schemas.openxmlformats.org/officeDocument/2006/relationships/hyperlink" Target="https://www.daloopa.com/src/765511" TargetMode="External"/><Relationship Id="rId12029" Type="http://schemas.openxmlformats.org/officeDocument/2006/relationships/hyperlink" Target="https://www.daloopa.com/src/19679116" TargetMode="External"/><Relationship Id="rId15599" Type="http://schemas.openxmlformats.org/officeDocument/2006/relationships/hyperlink" Target="https://www.daloopa.com/src/72223035" TargetMode="External"/><Relationship Id="rId407" Type="http://schemas.openxmlformats.org/officeDocument/2006/relationships/hyperlink" Target="https://www.daloopa.com/src/18711386" TargetMode="External"/><Relationship Id="rId5658" Type="http://schemas.openxmlformats.org/officeDocument/2006/relationships/hyperlink" Target="https://www.daloopa.com/src/46749955" TargetMode="External"/><Relationship Id="rId18072" Type="http://schemas.openxmlformats.org/officeDocument/2006/relationships/hyperlink" Target="https://www.daloopa.com/src/114287136" TargetMode="External"/><Relationship Id="rId8131" Type="http://schemas.openxmlformats.org/officeDocument/2006/relationships/hyperlink" Target="https://www.daloopa.com/src/800157" TargetMode="External"/><Relationship Id="rId11112" Type="http://schemas.openxmlformats.org/officeDocument/2006/relationships/hyperlink" Target="https://www.daloopa.com/src/815156" TargetMode="External"/><Relationship Id="rId14682" Type="http://schemas.openxmlformats.org/officeDocument/2006/relationships/hyperlink" Target="https://www.daloopa.com/src/38422589" TargetMode="External"/><Relationship Id="rId2292" Type="http://schemas.openxmlformats.org/officeDocument/2006/relationships/hyperlink" Target="https://www.daloopa.com/src/763903" TargetMode="External"/><Relationship Id="rId4741" Type="http://schemas.openxmlformats.org/officeDocument/2006/relationships/hyperlink" Target="https://www.daloopa.com/src/767941" TargetMode="External"/><Relationship Id="rId14335" Type="http://schemas.openxmlformats.org/officeDocument/2006/relationships/hyperlink" Target="https://www.daloopa.com/src/19629708" TargetMode="External"/><Relationship Id="rId264" Type="http://schemas.openxmlformats.org/officeDocument/2006/relationships/hyperlink" Target="https://www.daloopa.com/src/803135" TargetMode="External"/><Relationship Id="rId7964" Type="http://schemas.openxmlformats.org/officeDocument/2006/relationships/hyperlink" Target="https://www.daloopa.com/src/753787" TargetMode="External"/><Relationship Id="rId10945" Type="http://schemas.openxmlformats.org/officeDocument/2006/relationships/hyperlink" Target="https://www.daloopa.com/src/38167689" TargetMode="External"/><Relationship Id="rId17558" Type="http://schemas.openxmlformats.org/officeDocument/2006/relationships/hyperlink" Target="https://www.daloopa.com/src/107859732" TargetMode="External"/><Relationship Id="rId7617" Type="http://schemas.openxmlformats.org/officeDocument/2006/relationships/hyperlink" Target="https://www.daloopa.com/src/20995114" TargetMode="External"/><Relationship Id="rId5168" Type="http://schemas.openxmlformats.org/officeDocument/2006/relationships/hyperlink" Target="https://www.daloopa.com/src/815474" TargetMode="External"/><Relationship Id="rId16641" Type="http://schemas.openxmlformats.org/officeDocument/2006/relationships/hyperlink" Target="https://www.daloopa.com/src/87514018" TargetMode="External"/><Relationship Id="rId1778" Type="http://schemas.openxmlformats.org/officeDocument/2006/relationships/hyperlink" Target="https://www.daloopa.com/src/795151" TargetMode="External"/><Relationship Id="rId6700" Type="http://schemas.openxmlformats.org/officeDocument/2006/relationships/hyperlink" Target="https://www.daloopa.com/src/38156973" TargetMode="External"/><Relationship Id="rId14192" Type="http://schemas.openxmlformats.org/officeDocument/2006/relationships/hyperlink" Target="https://www.daloopa.com/src/19606158" TargetMode="External"/><Relationship Id="rId4251" Type="http://schemas.openxmlformats.org/officeDocument/2006/relationships/hyperlink" Target="https://www.daloopa.com/src/810738" TargetMode="External"/><Relationship Id="rId19864" Type="http://schemas.openxmlformats.org/officeDocument/2006/relationships/hyperlink" Target="https://www.daloopa.com/src/155506690" TargetMode="External"/><Relationship Id="rId7474" Type="http://schemas.openxmlformats.org/officeDocument/2006/relationships/hyperlink" Target="https://marketplace.daloopa.com/text-fundamental?id=754227&amp;value=5395&amp;id=754161&amp;value=5420&amp;id=753950&amp;value=6068&amp;id=753745&amp;value=7411&amp;id=753594&amp;value=6716&amp;id=753467&amp;value=6644&amp;id=753300&amp;value=7316&amp;id=753045&amp;value=8299&amp;id=752874&amp;value=7369&amp;id=752687&amp;value=7470&amp;id=752497&amp;value=8981&amp;id=752293&amp;value=10243&amp;id=752015&amp;value=9582&amp;id=751579&amp;value=9588&amp;id=751290&amp;value=10696&amp;id=750705&amp;value=11461&amp;id=750489&amp;value=10600&amp;id=750347&amp;value=11510&amp;id=750112&amp;value=13711&amp;id=749807&amp;value=16047&amp;id=749564&amp;value=13840&amp;id=749242&amp;value=14824&amp;id=749005&amp;value=15862&amp;id=748741&amp;value=17174&amp;id=748511&amp;value=16432&amp;id=748170&amp;value=18580&amp;id=1340324&amp;value=18766&amp;id=2623171&amp;value=20497&amp;id=4744405&amp;value=18857&amp;id=7981657&amp;value=19599&amp;id=10333573&amp;value=23735&amp;id=14718765&amp;value=23795&amp;id=20995113&amp;value=23849&amp;id=32451047&amp;value=24119&amp;id=38383789&amp;value=30933&amp;id=46660943&amp;value=32640&amp;id=53637887&amp;value=34987&amp;id=58837706&amp;value=38153&amp;id=63130410&amp;value=36647&amp;id=67046522&amp;value=34405&amp;" TargetMode="External"/><Relationship Id="rId9923" Type="http://schemas.openxmlformats.org/officeDocument/2006/relationships/hyperlink" Target="https://www.daloopa.com/src/753844" TargetMode="External"/><Relationship Id="rId12904" Type="http://schemas.openxmlformats.org/officeDocument/2006/relationships/hyperlink" Target="https://www.daloopa.com/src/38439497" TargetMode="External"/><Relationship Id="rId17068" Type="http://schemas.openxmlformats.org/officeDocument/2006/relationships/hyperlink" Target="https://www.daloopa.com/src/95202993" TargetMode="External"/><Relationship Id="rId19517" Type="http://schemas.openxmlformats.org/officeDocument/2006/relationships/hyperlink" Target="https://www.daloopa.com/src/145264495" TargetMode="External"/><Relationship Id="rId7127" Type="http://schemas.openxmlformats.org/officeDocument/2006/relationships/hyperlink" Target="https://www.daloopa.com/src/1096661" TargetMode="External"/><Relationship Id="rId10455" Type="http://schemas.openxmlformats.org/officeDocument/2006/relationships/hyperlink" Target="https://www.daloopa.com/src/38432779" TargetMode="External"/><Relationship Id="rId10108" Type="http://schemas.openxmlformats.org/officeDocument/2006/relationships/hyperlink" Target="https://www.daloopa.com/src/14719149" TargetMode="External"/><Relationship Id="rId13678" Type="http://schemas.openxmlformats.org/officeDocument/2006/relationships/hyperlink" Target="https://www.daloopa.com/src/65313476" TargetMode="External"/><Relationship Id="rId18600" Type="http://schemas.openxmlformats.org/officeDocument/2006/relationships/hyperlink" Target="https://www.daloopa.com/src/114163073" TargetMode="External"/><Relationship Id="rId3737" Type="http://schemas.openxmlformats.org/officeDocument/2006/relationships/hyperlink" Target="https://www.daloopa.com/src/763056" TargetMode="External"/><Relationship Id="rId16151" Type="http://schemas.openxmlformats.org/officeDocument/2006/relationships/hyperlink" Target="https://www.daloopa.com/src/82318257" TargetMode="External"/><Relationship Id="rId1288" Type="http://schemas.openxmlformats.org/officeDocument/2006/relationships/hyperlink" Target="https://www.daloopa.com/src/766433" TargetMode="External"/><Relationship Id="rId6210" Type="http://schemas.openxmlformats.org/officeDocument/2006/relationships/hyperlink" Target="https://www.daloopa.com/src/800873" TargetMode="External"/><Relationship Id="rId9780" Type="http://schemas.openxmlformats.org/officeDocument/2006/relationships/hyperlink" Target="https://www.daloopa.com/src/751456" TargetMode="External"/><Relationship Id="rId19374" Type="http://schemas.openxmlformats.org/officeDocument/2006/relationships/hyperlink" Target="https://www.daloopa.com/src/145264406" TargetMode="External"/><Relationship Id="rId9433" Type="http://schemas.openxmlformats.org/officeDocument/2006/relationships/hyperlink" Target="https://www.daloopa.com/src/752763" TargetMode="External"/><Relationship Id="rId12761" Type="http://schemas.openxmlformats.org/officeDocument/2006/relationships/hyperlink" Target="https://www.daloopa.com/src/38440019" TargetMode="External"/><Relationship Id="rId19027" Type="http://schemas.openxmlformats.org/officeDocument/2006/relationships/hyperlink" Target="https://www.daloopa.com/src/136727086" TargetMode="External"/><Relationship Id="rId2820" Type="http://schemas.openxmlformats.org/officeDocument/2006/relationships/hyperlink" Target="https://www.daloopa.com/src/764565" TargetMode="External"/><Relationship Id="rId12414" Type="http://schemas.openxmlformats.org/officeDocument/2006/relationships/hyperlink" Target="https://www.daloopa.com/src/19675730" TargetMode="External"/><Relationship Id="rId15984" Type="http://schemas.openxmlformats.org/officeDocument/2006/relationships/hyperlink" Target="https://www.daloopa.com/src/78962341" TargetMode="External"/><Relationship Id="rId15637" Type="http://schemas.openxmlformats.org/officeDocument/2006/relationships/hyperlink" Target="https://www.daloopa.com/src/72286998" TargetMode="External"/><Relationship Id="rId3594" Type="http://schemas.openxmlformats.org/officeDocument/2006/relationships/hyperlink" Target="https://www.daloopa.com/src/810696" TargetMode="External"/><Relationship Id="rId13188" Type="http://schemas.openxmlformats.org/officeDocument/2006/relationships/hyperlink" Target="https://www.daloopa.com/src/38436132" TargetMode="External"/><Relationship Id="rId18110" Type="http://schemas.openxmlformats.org/officeDocument/2006/relationships/hyperlink" Target="https://www.daloopa.com/src/114281985" TargetMode="External"/><Relationship Id="rId3247" Type="http://schemas.openxmlformats.org/officeDocument/2006/relationships/hyperlink" Target="https://www.daloopa.com/src/20995417" TargetMode="External"/><Relationship Id="rId8919" Type="http://schemas.openxmlformats.org/officeDocument/2006/relationships/hyperlink" Target="https://www.daloopa.com/src/750764" TargetMode="External"/><Relationship Id="rId20057" Type="http://schemas.openxmlformats.org/officeDocument/2006/relationships/hyperlink" Target="https://www.daloopa.com/src/155392026" TargetMode="External"/><Relationship Id="rId9290" Type="http://schemas.openxmlformats.org/officeDocument/2006/relationships/hyperlink" Target="https://www.daloopa.com/src/38161527" TargetMode="External"/><Relationship Id="rId12271" Type="http://schemas.openxmlformats.org/officeDocument/2006/relationships/hyperlink" Target="https://www.daloopa.com/document/23465099" TargetMode="External"/><Relationship Id="rId14720" Type="http://schemas.openxmlformats.org/officeDocument/2006/relationships/hyperlink" Target="https://www.daloopa.com/src/38421739" TargetMode="External"/><Relationship Id="rId2330" Type="http://schemas.openxmlformats.org/officeDocument/2006/relationships/hyperlink" Target="https://www.daloopa.com/src/768013" TargetMode="External"/><Relationship Id="rId17943" Type="http://schemas.openxmlformats.org/officeDocument/2006/relationships/hyperlink" Target="https://www.daloopa.com/src/114146077" TargetMode="External"/><Relationship Id="rId302" Type="http://schemas.openxmlformats.org/officeDocument/2006/relationships/hyperlink" Target="https://www.daloopa.com/src/803202" TargetMode="External"/><Relationship Id="rId5553" Type="http://schemas.openxmlformats.org/officeDocument/2006/relationships/hyperlink" Target="https://www.daloopa.com/src/1033664" TargetMode="External"/><Relationship Id="rId15147" Type="http://schemas.openxmlformats.org/officeDocument/2006/relationships/hyperlink" Target="https://www.daloopa.com/src/18444406" TargetMode="External"/><Relationship Id="rId15494" Type="http://schemas.openxmlformats.org/officeDocument/2006/relationships/hyperlink" Target="https://www.daloopa.com/src/72218583" TargetMode="External"/><Relationship Id="rId5206" Type="http://schemas.openxmlformats.org/officeDocument/2006/relationships/hyperlink" Target="https://www.daloopa.com/src/815524" TargetMode="External"/><Relationship Id="rId8776" Type="http://schemas.openxmlformats.org/officeDocument/2006/relationships/hyperlink" Target="https://www.daloopa.com/src/4744464" TargetMode="External"/><Relationship Id="rId11757" Type="http://schemas.openxmlformats.org/officeDocument/2006/relationships/hyperlink" Target="https://marketplace.daloopa.com/text-fundamental?id=1034036&amp;value=10949&amp;id=1034019&amp;value=16967&amp;id=1033993&amp;value=21838&amp;id=1033986&amp;value=29114&amp;id=1033926&amp;value=48866&amp;id=1033838&amp;value=61797&amp;id=2750834&amp;value=72705&amp;id=14826059&amp;value=113114&amp;id=46750120&amp;value=160281&amp;id=67088484&amp;value=186715&amp;" TargetMode="External"/><Relationship Id="rId1816" Type="http://schemas.openxmlformats.org/officeDocument/2006/relationships/hyperlink" Target="https://www.daloopa.com/src/795168" TargetMode="External"/><Relationship Id="rId8429" Type="http://schemas.openxmlformats.org/officeDocument/2006/relationships/hyperlink" Target="https://www.daloopa.com/src/800340" TargetMode="External"/><Relationship Id="rId14230" Type="http://schemas.openxmlformats.org/officeDocument/2006/relationships/hyperlink" Target="https://www.daloopa.com/src/19608675" TargetMode="External"/><Relationship Id="rId17453" Type="http://schemas.openxmlformats.org/officeDocument/2006/relationships/hyperlink" Target="https://www.daloopa.com/src/107863140" TargetMode="External"/><Relationship Id="rId19902" Type="http://schemas.openxmlformats.org/officeDocument/2006/relationships/hyperlink" Target="https://www.daloopa.com/src/155506684" TargetMode="External"/><Relationship Id="rId7512" Type="http://schemas.openxmlformats.org/officeDocument/2006/relationships/hyperlink" Target="https://www.daloopa.com/src/53637887" TargetMode="External"/><Relationship Id="rId10840" Type="http://schemas.openxmlformats.org/officeDocument/2006/relationships/hyperlink" Target="https://www.daloopa.com/src/7982015" TargetMode="External"/><Relationship Id="rId17106" Type="http://schemas.openxmlformats.org/officeDocument/2006/relationships/hyperlink" Target="https://www.daloopa.com/src/95194191" TargetMode="External"/><Relationship Id="rId5063" Type="http://schemas.openxmlformats.org/officeDocument/2006/relationships/hyperlink" Target="https://www.daloopa.com/src/20995594" TargetMode="External"/><Relationship Id="rId8286" Type="http://schemas.openxmlformats.org/officeDocument/2006/relationships/hyperlink" Target="https://www.daloopa.com/src/7982440" TargetMode="External"/><Relationship Id="rId13716" Type="http://schemas.openxmlformats.org/officeDocument/2006/relationships/hyperlink" Target="https://www.daloopa.com/src/65313869" TargetMode="External"/><Relationship Id="rId1673" Type="http://schemas.openxmlformats.org/officeDocument/2006/relationships/hyperlink" Target="https://www.daloopa.com/src/32451447" TargetMode="External"/><Relationship Id="rId11267" Type="http://schemas.openxmlformats.org/officeDocument/2006/relationships/hyperlink" Target="https://www.daloopa.com/src/4744743" TargetMode="External"/><Relationship Id="rId16939" Type="http://schemas.openxmlformats.org/officeDocument/2006/relationships/hyperlink" Target="https://www.daloopa.com/src/95065087" TargetMode="External"/><Relationship Id="rId1326" Type="http://schemas.openxmlformats.org/officeDocument/2006/relationships/hyperlink" Target="https://www.daloopa.com/src/14718944" TargetMode="External"/><Relationship Id="rId4896" Type="http://schemas.openxmlformats.org/officeDocument/2006/relationships/hyperlink" Target="https://www.daloopa.com/src/20995591" TargetMode="External"/><Relationship Id="rId19412" Type="http://schemas.openxmlformats.org/officeDocument/2006/relationships/hyperlink" Target="https://www.daloopa.com/src/145409541" TargetMode="External"/><Relationship Id="rId32" Type="http://schemas.openxmlformats.org/officeDocument/2006/relationships/hyperlink" Target="https://www.daloopa.com/document/18388144" TargetMode="External"/><Relationship Id="rId4549" Type="http://schemas.openxmlformats.org/officeDocument/2006/relationships/hyperlink" Target="https://www.daloopa.com/src/763114" TargetMode="External"/><Relationship Id="rId10350" Type="http://schemas.openxmlformats.org/officeDocument/2006/relationships/hyperlink" Target="https://www.daloopa.com/document/23464791" TargetMode="External"/><Relationship Id="rId7022" Type="http://schemas.openxmlformats.org/officeDocument/2006/relationships/hyperlink" Target="https://www.daloopa.com/src/1096648" TargetMode="External"/><Relationship Id="rId10003" Type="http://schemas.openxmlformats.org/officeDocument/2006/relationships/hyperlink" Target="https://www.daloopa.com/src/38164786" TargetMode="External"/><Relationship Id="rId3632" Type="http://schemas.openxmlformats.org/officeDocument/2006/relationships/hyperlink" Target="https://www.daloopa.com/src/7982338" TargetMode="External"/><Relationship Id="rId13226" Type="http://schemas.openxmlformats.org/officeDocument/2006/relationships/hyperlink" Target="https://www.daloopa.com/src/38436131" TargetMode="External"/><Relationship Id="rId13573" Type="http://schemas.openxmlformats.org/officeDocument/2006/relationships/hyperlink" Target="https://www.daloopa.com/src/65312986" TargetMode="External"/><Relationship Id="rId1183" Type="http://schemas.openxmlformats.org/officeDocument/2006/relationships/hyperlink" Target="https://www.daloopa.com/src/762401" TargetMode="External"/><Relationship Id="rId16796" Type="http://schemas.openxmlformats.org/officeDocument/2006/relationships/hyperlink" Target="https://www.daloopa.com/src/95069448" TargetMode="External"/><Relationship Id="rId6855" Type="http://schemas.openxmlformats.org/officeDocument/2006/relationships/hyperlink" Target="https://www.daloopa.com/src/38158956" TargetMode="External"/><Relationship Id="rId16449" Type="http://schemas.openxmlformats.org/officeDocument/2006/relationships/hyperlink" Target="https://www.daloopa.com/src/87384968" TargetMode="External"/><Relationship Id="rId4059" Type="http://schemas.openxmlformats.org/officeDocument/2006/relationships/hyperlink" Target="https://www.daloopa.com/src/4744559" TargetMode="External"/><Relationship Id="rId6508" Type="http://schemas.openxmlformats.org/officeDocument/2006/relationships/hyperlink" Target="https://www.daloopa.com/src/810504" TargetMode="External"/><Relationship Id="rId15532" Type="http://schemas.openxmlformats.org/officeDocument/2006/relationships/hyperlink" Target="https://www.daloopa.com/src/72219630" TargetMode="External"/><Relationship Id="rId13083" Type="http://schemas.openxmlformats.org/officeDocument/2006/relationships/hyperlink" Target="https://www.daloopa.com/src/38441968" TargetMode="External"/><Relationship Id="rId3142" Type="http://schemas.openxmlformats.org/officeDocument/2006/relationships/hyperlink" Target="https://www.daloopa.com/src/766970" TargetMode="External"/><Relationship Id="rId18755" Type="http://schemas.openxmlformats.org/officeDocument/2006/relationships/hyperlink" Target="https://www.daloopa.com/src/125251772" TargetMode="External"/><Relationship Id="rId6365" Type="http://schemas.openxmlformats.org/officeDocument/2006/relationships/hyperlink" Target="https://www.daloopa.com/src/800895" TargetMode="External"/><Relationship Id="rId8814" Type="http://schemas.openxmlformats.org/officeDocument/2006/relationships/hyperlink" Target="https://www.daloopa.com/src/751378" TargetMode="External"/><Relationship Id="rId18408" Type="http://schemas.openxmlformats.org/officeDocument/2006/relationships/hyperlink" Target="https://www.daloopa.com/src/114150836" TargetMode="External"/><Relationship Id="rId6018" Type="http://schemas.openxmlformats.org/officeDocument/2006/relationships/hyperlink" Target="https://www.daloopa.com/src/32451019" TargetMode="External"/><Relationship Id="rId2975" Type="http://schemas.openxmlformats.org/officeDocument/2006/relationships/hyperlink" Target="https://www.daloopa.com/src/768293" TargetMode="External"/><Relationship Id="rId9588" Type="http://schemas.openxmlformats.org/officeDocument/2006/relationships/hyperlink" Target="https://www.daloopa.com/src/752766" TargetMode="External"/><Relationship Id="rId12569" Type="http://schemas.openxmlformats.org/officeDocument/2006/relationships/hyperlink" Target="https://marketplace.daloopa.com/text-fundamental?id=19689959&amp;value=-133&amp;" TargetMode="External"/><Relationship Id="rId947" Type="http://schemas.openxmlformats.org/officeDocument/2006/relationships/hyperlink" Target="https://www.daloopa.com/src/45569607" TargetMode="External"/><Relationship Id="rId2628" Type="http://schemas.openxmlformats.org/officeDocument/2006/relationships/hyperlink" Target="https://www.daloopa.com/src/762170" TargetMode="External"/><Relationship Id="rId15042" Type="http://schemas.openxmlformats.org/officeDocument/2006/relationships/hyperlink" Target="https://www.daloopa.com/src/38422778" TargetMode="External"/><Relationship Id="rId5101" Type="http://schemas.openxmlformats.org/officeDocument/2006/relationships/hyperlink" Target="https://www.daloopa.com/src/4744777" TargetMode="External"/><Relationship Id="rId8671" Type="http://schemas.openxmlformats.org/officeDocument/2006/relationships/hyperlink" Target="https://www.daloopa.com/src/768134" TargetMode="External"/><Relationship Id="rId18265" Type="http://schemas.openxmlformats.org/officeDocument/2006/relationships/hyperlink" Target="https://www.daloopa.com/src/87393210" TargetMode="External"/><Relationship Id="rId1711" Type="http://schemas.openxmlformats.org/officeDocument/2006/relationships/hyperlink" Target="https://www.daloopa.com/src/794984" TargetMode="External"/><Relationship Id="rId8324" Type="http://schemas.openxmlformats.org/officeDocument/2006/relationships/hyperlink" Target="https://www.daloopa.com/src/800345" TargetMode="External"/><Relationship Id="rId11652" Type="http://schemas.openxmlformats.org/officeDocument/2006/relationships/hyperlink" Target="https://www.daloopa.com/src/814993" TargetMode="External"/><Relationship Id="rId11305" Type="http://schemas.openxmlformats.org/officeDocument/2006/relationships/hyperlink" Target="https://www.daloopa.com/src/10335409" TargetMode="External"/><Relationship Id="rId14875" Type="http://schemas.openxmlformats.org/officeDocument/2006/relationships/hyperlink" Target="https://www.daloopa.com/src/46750953" TargetMode="External"/><Relationship Id="rId2485" Type="http://schemas.openxmlformats.org/officeDocument/2006/relationships/hyperlink" Target="https://www.daloopa.com/document/204946" TargetMode="External"/><Relationship Id="rId4934" Type="http://schemas.openxmlformats.org/officeDocument/2006/relationships/hyperlink" Target="https://www.daloopa.com/src/4744773" TargetMode="External"/><Relationship Id="rId9098" Type="http://schemas.openxmlformats.org/officeDocument/2006/relationships/hyperlink" Target="https://www.daloopa.com/src/752751" TargetMode="External"/><Relationship Id="rId14528" Type="http://schemas.openxmlformats.org/officeDocument/2006/relationships/hyperlink" Target="https://www.daloopa.com/src/38422203" TargetMode="External"/><Relationship Id="rId457" Type="http://schemas.openxmlformats.org/officeDocument/2006/relationships/hyperlink" Target="https://www.daloopa.com/src/10334480" TargetMode="External"/><Relationship Id="rId2138" Type="http://schemas.openxmlformats.org/officeDocument/2006/relationships/hyperlink" Target="https://www.daloopa.com/src/66097022" TargetMode="External"/><Relationship Id="rId12079" Type="http://schemas.openxmlformats.org/officeDocument/2006/relationships/hyperlink" Target="https://www.daloopa.com/src/19675663" TargetMode="External"/><Relationship Id="rId17001" Type="http://schemas.openxmlformats.org/officeDocument/2006/relationships/hyperlink" Target="https://www.daloopa.com/src/95084203" TargetMode="External"/><Relationship Id="rId13611" Type="http://schemas.openxmlformats.org/officeDocument/2006/relationships/hyperlink" Target="https://www.daloopa.com/src/65374116" TargetMode="External"/><Relationship Id="rId8181" Type="http://schemas.openxmlformats.org/officeDocument/2006/relationships/hyperlink" Target="https://www.daloopa.com/src/800176" TargetMode="External"/><Relationship Id="rId11162" Type="http://schemas.openxmlformats.org/officeDocument/2006/relationships/hyperlink" Target="https://www.daloopa.com/src/814902" TargetMode="External"/><Relationship Id="rId1221" Type="http://schemas.openxmlformats.org/officeDocument/2006/relationships/hyperlink" Target="https://www.daloopa.com/src/766619" TargetMode="External"/><Relationship Id="rId4791" Type="http://schemas.openxmlformats.org/officeDocument/2006/relationships/hyperlink" Target="https://www.daloopa.com/src/815343" TargetMode="External"/><Relationship Id="rId14385" Type="http://schemas.openxmlformats.org/officeDocument/2006/relationships/hyperlink" Target="https://www.daloopa.com/src/19630177" TargetMode="External"/><Relationship Id="rId16834" Type="http://schemas.openxmlformats.org/officeDocument/2006/relationships/hyperlink" Target="https://www.daloopa.com/src/95068633" TargetMode="External"/><Relationship Id="rId4444" Type="http://schemas.openxmlformats.org/officeDocument/2006/relationships/hyperlink" Target="https://www.daloopa.com/src/774069" TargetMode="External"/><Relationship Id="rId14038" Type="http://schemas.openxmlformats.org/officeDocument/2006/relationships/hyperlink" Target="https://www.daloopa.com/src/19605245" TargetMode="External"/><Relationship Id="rId10995" Type="http://schemas.openxmlformats.org/officeDocument/2006/relationships/hyperlink" Target="https://www.daloopa.com/src/749716" TargetMode="External"/><Relationship Id="rId7667" Type="http://schemas.openxmlformats.org/officeDocument/2006/relationships/hyperlink" Target="https://www.daloopa.com/src/10333867" TargetMode="External"/><Relationship Id="rId10648" Type="http://schemas.openxmlformats.org/officeDocument/2006/relationships/hyperlink" Target="https://www.daloopa.com/src/38434253" TargetMode="External"/><Relationship Id="rId13121" Type="http://schemas.openxmlformats.org/officeDocument/2006/relationships/hyperlink" Target="https://www.daloopa.com/src/38442142" TargetMode="External"/><Relationship Id="rId16691" Type="http://schemas.openxmlformats.org/officeDocument/2006/relationships/hyperlink" Target="https://www.daloopa.com/src/87514942" TargetMode="External"/><Relationship Id="rId6750" Type="http://schemas.openxmlformats.org/officeDocument/2006/relationships/hyperlink" Target="https://www.daloopa.com/src/38157725" TargetMode="External"/><Relationship Id="rId16344" Type="http://schemas.openxmlformats.org/officeDocument/2006/relationships/hyperlink" Target="https://www.daloopa.com/src/82364696" TargetMode="External"/><Relationship Id="rId6403" Type="http://schemas.openxmlformats.org/officeDocument/2006/relationships/hyperlink" Target="https://www.daloopa.com/src/801158" TargetMode="External"/><Relationship Id="rId9973" Type="http://schemas.openxmlformats.org/officeDocument/2006/relationships/hyperlink" Target="https://www.daloopa.com/src/750544" TargetMode="External"/><Relationship Id="rId19567" Type="http://schemas.openxmlformats.org/officeDocument/2006/relationships/hyperlink" Target="https://www.daloopa.com/src/145463580" TargetMode="External"/><Relationship Id="rId9626" Type="http://schemas.openxmlformats.org/officeDocument/2006/relationships/hyperlink" Target="https://www.daloopa.com/src/14719127" TargetMode="External"/><Relationship Id="rId12954" Type="http://schemas.openxmlformats.org/officeDocument/2006/relationships/hyperlink" Target="https://www.daloopa.com/src/38441324" TargetMode="External"/><Relationship Id="rId7177" Type="http://schemas.openxmlformats.org/officeDocument/2006/relationships/hyperlink" Target="https://www.daloopa.com/src/1096645" TargetMode="External"/><Relationship Id="rId12607" Type="http://schemas.openxmlformats.org/officeDocument/2006/relationships/hyperlink" Target="https://www.daloopa.com/src/19695765" TargetMode="External"/><Relationship Id="rId10158" Type="http://schemas.openxmlformats.org/officeDocument/2006/relationships/hyperlink" Target="https://www.daloopa.com/src/38166894" TargetMode="External"/><Relationship Id="rId18650" Type="http://schemas.openxmlformats.org/officeDocument/2006/relationships/hyperlink" Target="https://www.daloopa.com/src/125247582" TargetMode="External"/><Relationship Id="rId3787" Type="http://schemas.openxmlformats.org/officeDocument/2006/relationships/hyperlink" Target="https://www.daloopa.com/src/2623589" TargetMode="External"/><Relationship Id="rId18303" Type="http://schemas.openxmlformats.org/officeDocument/2006/relationships/hyperlink" Target="https://www.daloopa.com/src/87516657" TargetMode="External"/><Relationship Id="rId6260" Type="http://schemas.openxmlformats.org/officeDocument/2006/relationships/hyperlink" Target="https://www.daloopa.com/src/800911" TargetMode="External"/><Relationship Id="rId2870" Type="http://schemas.openxmlformats.org/officeDocument/2006/relationships/hyperlink" Target="https://www.daloopa.com/src/767127" TargetMode="External"/><Relationship Id="rId9483" Type="http://schemas.openxmlformats.org/officeDocument/2006/relationships/hyperlink" Target="https://www.daloopa.com/src/774088" TargetMode="External"/><Relationship Id="rId12464" Type="http://schemas.openxmlformats.org/officeDocument/2006/relationships/hyperlink" Target="https://www.daloopa.com/src/21047390" TargetMode="External"/><Relationship Id="rId14913" Type="http://schemas.openxmlformats.org/officeDocument/2006/relationships/hyperlink" Target="https://marketplace.daloopa.com/text-fundamental?id=38428577&amp;value=61&amp;id=38428543&amp;value=81&amp;id=38428526&amp;value=70&amp;id=38428488&amp;value=81&amp;id=38428474&amp;value=104&amp;id=38428461&amp;value=93&amp;id=45569832&amp;value=97&amp;id=38428609&amp;value=375&amp;id=38428434&amp;value=90&amp;id=38427107&amp;value=132&amp;id=38428374&amp;value=122&amp;id=45569833&amp;value=138&amp;id=38428254&amp;value=482&amp;id=38428887&amp;value=116&amp;id=38423045&amp;value=186&amp;id=38423035&amp;value=165&amp;id=45569834&amp;value=190&amp;id=38424718&amp;value=657&amp;id=38422978&amp;value=163&amp;id=38422960&amp;value=261&amp;id=38422950&amp;value=230&amp;id=45569835&amp;value=257&amp;id=38424698&amp;value=911&amp;id=38422937&amp;value=244&amp;id=38422930&amp;value=320&amp;id=38422920&amp;value=269&amp;id=45569836&amp;value=288&amp;id=38424657&amp;value=1121&amp;id=38422911&amp;value=234&amp;id=38422899&amp;value=360&amp;id=38422850&amp;value=301&amp;id=45569837&amp;value=287&amp;id=38424602&amp;value=1182&amp;id=38422836&amp;value=260&amp;id=38422808&amp;value=417&amp;id=38422801&amp;value=316&amp;id=45569838&amp;value=364&amp;id=38424587&amp;value=1357&amp;id=38422776&amp;value=342&amp;id=38422752&amp;value=566&amp;id=38974871&amp;value=473&amp;id=46758868&amp;value=565&amp;id=46751223&amp;value=1946&amp;id=53700627&amp;value=498&amp;id=58885236&amp;value=763&amp;id=63184510&amp;value=727&amp;" TargetMode="External"/><Relationship Id="rId19077" Type="http://schemas.openxmlformats.org/officeDocument/2006/relationships/hyperlink" Target="https://www.daloopa.com/src/136843019" TargetMode="External"/><Relationship Id="rId842" Type="http://schemas.openxmlformats.org/officeDocument/2006/relationships/hyperlink" Target="https://www.daloopa.com/src/18437435" TargetMode="External"/><Relationship Id="rId2523" Type="http://schemas.openxmlformats.org/officeDocument/2006/relationships/hyperlink" Target="https://www.daloopa.com/src/764791" TargetMode="External"/><Relationship Id="rId9136" Type="http://schemas.openxmlformats.org/officeDocument/2006/relationships/hyperlink" Target="https://www.daloopa.com/src/14719111" TargetMode="External"/><Relationship Id="rId12117" Type="http://schemas.openxmlformats.org/officeDocument/2006/relationships/hyperlink" Target="https://www.daloopa.com/src/19675452" TargetMode="External"/><Relationship Id="rId15687" Type="http://schemas.openxmlformats.org/officeDocument/2006/relationships/hyperlink" Target="https://www.daloopa.com/src/72287296" TargetMode="External"/><Relationship Id="rId3297" Type="http://schemas.openxmlformats.org/officeDocument/2006/relationships/hyperlink" Target="https://www.daloopa.com/src/764676" TargetMode="External"/><Relationship Id="rId5746" Type="http://schemas.openxmlformats.org/officeDocument/2006/relationships/hyperlink" Target="https://www.daloopa.com/src/19658991" TargetMode="External"/><Relationship Id="rId18160" Type="http://schemas.openxmlformats.org/officeDocument/2006/relationships/hyperlink" Target="https://www.daloopa.com/src/114163022" TargetMode="External"/><Relationship Id="rId8969" Type="http://schemas.openxmlformats.org/officeDocument/2006/relationships/hyperlink" Target="https://www.daloopa.com/src/754186" TargetMode="External"/><Relationship Id="rId11200" Type="http://schemas.openxmlformats.org/officeDocument/2006/relationships/hyperlink" Target="https://www.daloopa.com/src/814945" TargetMode="External"/><Relationship Id="rId14770" Type="http://schemas.openxmlformats.org/officeDocument/2006/relationships/hyperlink" Target="https://www.daloopa.com/src/38402784" TargetMode="External"/><Relationship Id="rId14423" Type="http://schemas.openxmlformats.org/officeDocument/2006/relationships/hyperlink" Target="https://www.daloopa.com/src/19629719" TargetMode="External"/><Relationship Id="rId2380" Type="http://schemas.openxmlformats.org/officeDocument/2006/relationships/hyperlink" Target="https://www.daloopa.com/src/766632" TargetMode="External"/><Relationship Id="rId17646" Type="http://schemas.openxmlformats.org/officeDocument/2006/relationships/hyperlink" Target="https://www.daloopa.com/src/107874995" TargetMode="External"/><Relationship Id="rId17993" Type="http://schemas.openxmlformats.org/officeDocument/2006/relationships/hyperlink" Target="https://www.daloopa.com/src/114168897" TargetMode="External"/><Relationship Id="rId352" Type="http://schemas.openxmlformats.org/officeDocument/2006/relationships/hyperlink" Target="https://www.daloopa.com/src/803159" TargetMode="External"/><Relationship Id="rId2033" Type="http://schemas.openxmlformats.org/officeDocument/2006/relationships/hyperlink" Target="https://www.daloopa.com/src/794931" TargetMode="External"/><Relationship Id="rId7705" Type="http://schemas.openxmlformats.org/officeDocument/2006/relationships/hyperlink" Target="https://www.daloopa.com/src/46661179" TargetMode="External"/><Relationship Id="rId15197" Type="http://schemas.openxmlformats.org/officeDocument/2006/relationships/hyperlink" Target="https://www.daloopa.com/src/38429804" TargetMode="External"/><Relationship Id="rId5256" Type="http://schemas.openxmlformats.org/officeDocument/2006/relationships/hyperlink" Target="https://www.daloopa.com/src/815414" TargetMode="External"/><Relationship Id="rId8479" Type="http://schemas.openxmlformats.org/officeDocument/2006/relationships/hyperlink" Target="https://www.daloopa.com/src/800365" TargetMode="External"/><Relationship Id="rId13909" Type="http://schemas.openxmlformats.org/officeDocument/2006/relationships/hyperlink" Target="https://www.daloopa.com/src/67093477" TargetMode="External"/><Relationship Id="rId1866" Type="http://schemas.openxmlformats.org/officeDocument/2006/relationships/hyperlink" Target="https://www.daloopa.com/src/795201" TargetMode="External"/><Relationship Id="rId14280" Type="http://schemas.openxmlformats.org/officeDocument/2006/relationships/hyperlink" Target="https://www.daloopa.com/src/19608857" TargetMode="External"/><Relationship Id="rId19952" Type="http://schemas.openxmlformats.org/officeDocument/2006/relationships/hyperlink" Target="https://www.daloopa.com/src/155406040" TargetMode="External"/><Relationship Id="rId1519" Type="http://schemas.openxmlformats.org/officeDocument/2006/relationships/hyperlink" Target="https://www.daloopa.com/src/2623487" TargetMode="External"/><Relationship Id="rId10890" Type="http://schemas.openxmlformats.org/officeDocument/2006/relationships/hyperlink" Target="https://www.daloopa.com/src/46661160" TargetMode="External"/><Relationship Id="rId19605" Type="http://schemas.openxmlformats.org/officeDocument/2006/relationships/hyperlink" Target="https://www.daloopa.com/src/145291667" TargetMode="External"/><Relationship Id="rId7562" Type="http://schemas.openxmlformats.org/officeDocument/2006/relationships/hyperlink" Target="https://www.daloopa.com/src/38383787" TargetMode="External"/><Relationship Id="rId10543" Type="http://schemas.openxmlformats.org/officeDocument/2006/relationships/hyperlink" Target="https://www.daloopa.com/src/38430997" TargetMode="External"/><Relationship Id="rId17156" Type="http://schemas.openxmlformats.org/officeDocument/2006/relationships/hyperlink" Target="https://www.daloopa.com/src/102531201" TargetMode="External"/><Relationship Id="rId7215" Type="http://schemas.openxmlformats.org/officeDocument/2006/relationships/hyperlink" Target="https://www.daloopa.com/src/45569863" TargetMode="External"/><Relationship Id="rId13766" Type="http://schemas.openxmlformats.org/officeDocument/2006/relationships/hyperlink" Target="https://www.daloopa.com/src/65313694" TargetMode="External"/><Relationship Id="rId1376" Type="http://schemas.openxmlformats.org/officeDocument/2006/relationships/hyperlink" Target="https://www.daloopa.com/src/38169509" TargetMode="External"/><Relationship Id="rId3825" Type="http://schemas.openxmlformats.org/officeDocument/2006/relationships/hyperlink" Target="https://www.daloopa.com/src/810692" TargetMode="External"/><Relationship Id="rId13419" Type="http://schemas.openxmlformats.org/officeDocument/2006/relationships/hyperlink" Target="https://www.daloopa.com/src/65311781" TargetMode="External"/><Relationship Id="rId16989" Type="http://schemas.openxmlformats.org/officeDocument/2006/relationships/hyperlink" Target="https://www.daloopa.com/src/95063123" TargetMode="External"/><Relationship Id="rId1029" Type="http://schemas.openxmlformats.org/officeDocument/2006/relationships/hyperlink" Target="https://www.daloopa.com/src/45569617" TargetMode="External"/><Relationship Id="rId19462" Type="http://schemas.openxmlformats.org/officeDocument/2006/relationships/hyperlink" Target="https://www.daloopa.com/src/145264351" TargetMode="External"/><Relationship Id="rId82" Type="http://schemas.openxmlformats.org/officeDocument/2006/relationships/hyperlink" Target="https://www.daloopa.com/document/23463551" TargetMode="External"/><Relationship Id="rId4599" Type="http://schemas.openxmlformats.org/officeDocument/2006/relationships/hyperlink" Target="https://www.daloopa.com/src/46661769" TargetMode="External"/><Relationship Id="rId7072" Type="http://schemas.openxmlformats.org/officeDocument/2006/relationships/hyperlink" Target="https://www.daloopa.com/src/1096626" TargetMode="External"/><Relationship Id="rId9521" Type="http://schemas.openxmlformats.org/officeDocument/2006/relationships/hyperlink" Target="https://www.daloopa.com/src/38162641" TargetMode="External"/><Relationship Id="rId12502" Type="http://schemas.openxmlformats.org/officeDocument/2006/relationships/hyperlink" Target="https://www.daloopa.com/src/19689868" TargetMode="External"/><Relationship Id="rId19115" Type="http://schemas.openxmlformats.org/officeDocument/2006/relationships/hyperlink" Target="https://www.daloopa.com/src/136727068" TargetMode="External"/><Relationship Id="rId10053" Type="http://schemas.openxmlformats.org/officeDocument/2006/relationships/hyperlink" Target="https://www.daloopa.com/src/38166990" TargetMode="External"/><Relationship Id="rId15725" Type="http://schemas.openxmlformats.org/officeDocument/2006/relationships/hyperlink" Target="https://www.daloopa.com/src/78901739" TargetMode="External"/><Relationship Id="rId3682" Type="http://schemas.openxmlformats.org/officeDocument/2006/relationships/hyperlink" Target="https://www.daloopa.com/src/66602826" TargetMode="External"/><Relationship Id="rId13276" Type="http://schemas.openxmlformats.org/officeDocument/2006/relationships/hyperlink" Target="https://www.daloopa.com/src/38276533" TargetMode="External"/><Relationship Id="rId3335" Type="http://schemas.openxmlformats.org/officeDocument/2006/relationships/hyperlink" Target="https://www.daloopa.com/src/766220" TargetMode="External"/><Relationship Id="rId16499" Type="http://schemas.openxmlformats.org/officeDocument/2006/relationships/hyperlink" Target="https://www.daloopa.com/src/87511701" TargetMode="External"/><Relationship Id="rId18948" Type="http://schemas.openxmlformats.org/officeDocument/2006/relationships/hyperlink" Target="https://www.daloopa.com/src/125277074" TargetMode="External"/><Relationship Id="rId6558" Type="http://schemas.openxmlformats.org/officeDocument/2006/relationships/hyperlink" Target="https://www.daloopa.com/src/801160" TargetMode="External"/><Relationship Id="rId9031" Type="http://schemas.openxmlformats.org/officeDocument/2006/relationships/hyperlink" Target="https://www.daloopa.com/src/752420" TargetMode="External"/><Relationship Id="rId12012" Type="http://schemas.openxmlformats.org/officeDocument/2006/relationships/hyperlink" Target="https://www.daloopa.com/document/23465099" TargetMode="External"/><Relationship Id="rId15582" Type="http://schemas.openxmlformats.org/officeDocument/2006/relationships/hyperlink" Target="https://www.daloopa.com/src/72228651" TargetMode="External"/><Relationship Id="rId5641" Type="http://schemas.openxmlformats.org/officeDocument/2006/relationships/hyperlink" Target="https://www.daloopa.com/src/1033699" TargetMode="External"/><Relationship Id="rId15235" Type="http://schemas.openxmlformats.org/officeDocument/2006/relationships/hyperlink" Target="https://www.daloopa.com/src/38432537" TargetMode="External"/><Relationship Id="rId3192" Type="http://schemas.openxmlformats.org/officeDocument/2006/relationships/hyperlink" Target="https://www.daloopa.com/src/762626" TargetMode="External"/><Relationship Id="rId8864" Type="http://schemas.openxmlformats.org/officeDocument/2006/relationships/hyperlink" Target="https://www.daloopa.com/src/752074" TargetMode="External"/><Relationship Id="rId18458" Type="http://schemas.openxmlformats.org/officeDocument/2006/relationships/hyperlink" Target="https://www.daloopa.com/src/114270647" TargetMode="External"/><Relationship Id="rId8517" Type="http://schemas.openxmlformats.org/officeDocument/2006/relationships/hyperlink" Target="https://www.daloopa.com/src/800556" TargetMode="External"/><Relationship Id="rId11845" Type="http://schemas.openxmlformats.org/officeDocument/2006/relationships/hyperlink" Target="https://www.daloopa.com/src/38463352" TargetMode="External"/><Relationship Id="rId1904" Type="http://schemas.openxmlformats.org/officeDocument/2006/relationships/hyperlink" Target="https://www.daloopa.com/src/14719030" TargetMode="External"/><Relationship Id="rId6068" Type="http://schemas.openxmlformats.org/officeDocument/2006/relationships/hyperlink" Target="https://www.daloopa.com/src/14718903" TargetMode="External"/><Relationship Id="rId17541" Type="http://schemas.openxmlformats.org/officeDocument/2006/relationships/hyperlink" Target="https://www.daloopa.com/src/107859746" TargetMode="External"/><Relationship Id="rId997" Type="http://schemas.openxmlformats.org/officeDocument/2006/relationships/hyperlink" Target="https://www.daloopa.com/src/18436418" TargetMode="External"/><Relationship Id="rId2678" Type="http://schemas.openxmlformats.org/officeDocument/2006/relationships/hyperlink" Target="https://www.daloopa.com/src/762171" TargetMode="External"/><Relationship Id="rId5151" Type="http://schemas.openxmlformats.org/officeDocument/2006/relationships/hyperlink" Target="https://www.daloopa.com/src/53638784" TargetMode="External"/><Relationship Id="rId7600" Type="http://schemas.openxmlformats.org/officeDocument/2006/relationships/hyperlink" Target="https://www.daloopa.com/src/750707" TargetMode="External"/><Relationship Id="rId15092" Type="http://schemas.openxmlformats.org/officeDocument/2006/relationships/hyperlink" Target="https://www.daloopa.com/src/38974875" TargetMode="External"/><Relationship Id="rId13804" Type="http://schemas.openxmlformats.org/officeDocument/2006/relationships/hyperlink" Target="https://www.daloopa.com/src/65315281" TargetMode="External"/><Relationship Id="rId1761" Type="http://schemas.openxmlformats.org/officeDocument/2006/relationships/hyperlink" Target="https://www.daloopa.com/src/38171608" TargetMode="External"/><Relationship Id="rId8374" Type="http://schemas.openxmlformats.org/officeDocument/2006/relationships/hyperlink" Target="https://www.daloopa.com/src/800373" TargetMode="External"/><Relationship Id="rId11355" Type="http://schemas.openxmlformats.org/officeDocument/2006/relationships/hyperlink" Target="https://www.daloopa.com/src/1266724" TargetMode="External"/><Relationship Id="rId1414" Type="http://schemas.openxmlformats.org/officeDocument/2006/relationships/hyperlink" Target="https://www.daloopa.com/src/14718946" TargetMode="External"/><Relationship Id="rId4984" Type="http://schemas.openxmlformats.org/officeDocument/2006/relationships/hyperlink" Target="https://www.daloopa.com/src/53638778" TargetMode="External"/><Relationship Id="rId8027" Type="http://schemas.openxmlformats.org/officeDocument/2006/relationships/hyperlink" Target="https://www.daloopa.com/src/753970" TargetMode="External"/><Relationship Id="rId11008" Type="http://schemas.openxmlformats.org/officeDocument/2006/relationships/hyperlink" Target="https://www.daloopa.com/src/32451138" TargetMode="External"/><Relationship Id="rId14578" Type="http://schemas.openxmlformats.org/officeDocument/2006/relationships/hyperlink" Target="https://www.daloopa.com/src/38402796" TargetMode="External"/><Relationship Id="rId4637" Type="http://schemas.openxmlformats.org/officeDocument/2006/relationships/hyperlink" Target="https://www.daloopa.com/src/67048761" TargetMode="External"/><Relationship Id="rId17051" Type="http://schemas.openxmlformats.org/officeDocument/2006/relationships/hyperlink" Target="https://www.daloopa.com/src/95205345" TargetMode="External"/><Relationship Id="rId19500" Type="http://schemas.openxmlformats.org/officeDocument/2006/relationships/hyperlink" Target="https://www.daloopa.com/src/145280934" TargetMode="External"/><Relationship Id="rId2188" Type="http://schemas.openxmlformats.org/officeDocument/2006/relationships/hyperlink" Target="https://www.daloopa.com/src/66097040" TargetMode="External"/><Relationship Id="rId7110" Type="http://schemas.openxmlformats.org/officeDocument/2006/relationships/hyperlink" Target="https://www.daloopa.com/src/1096437" TargetMode="External"/><Relationship Id="rId13661" Type="http://schemas.openxmlformats.org/officeDocument/2006/relationships/hyperlink" Target="https://www.daloopa.com/src/65313469" TargetMode="External"/><Relationship Id="rId3720" Type="http://schemas.openxmlformats.org/officeDocument/2006/relationships/hyperlink" Target="https://www.daloopa.com/src/768053" TargetMode="External"/><Relationship Id="rId13314" Type="http://schemas.openxmlformats.org/officeDocument/2006/relationships/hyperlink" Target="https://www.daloopa.com/document/23465099" TargetMode="External"/><Relationship Id="rId16884" Type="http://schemas.openxmlformats.org/officeDocument/2006/relationships/hyperlink" Target="https://www.daloopa.com/src/95188465" TargetMode="External"/><Relationship Id="rId1271" Type="http://schemas.openxmlformats.org/officeDocument/2006/relationships/hyperlink" Target="https://www.daloopa.com/document/204883" TargetMode="External"/><Relationship Id="rId6943" Type="http://schemas.openxmlformats.org/officeDocument/2006/relationships/hyperlink" Target="https://www.daloopa.com/src/1340482" TargetMode="External"/><Relationship Id="rId16537" Type="http://schemas.openxmlformats.org/officeDocument/2006/relationships/hyperlink" Target="https://www.daloopa.com/src/87385099" TargetMode="External"/><Relationship Id="rId4494" Type="http://schemas.openxmlformats.org/officeDocument/2006/relationships/hyperlink" Target="https://www.daloopa.com/src/63130796" TargetMode="External"/><Relationship Id="rId14088" Type="http://schemas.openxmlformats.org/officeDocument/2006/relationships/hyperlink" Target="https://www.daloopa.com/src/19608032" TargetMode="External"/><Relationship Id="rId19010" Type="http://schemas.openxmlformats.org/officeDocument/2006/relationships/hyperlink" Target="https://www.daloopa.com/src/136726963" TargetMode="External"/><Relationship Id="rId4147" Type="http://schemas.openxmlformats.org/officeDocument/2006/relationships/hyperlink" Target="https://www.daloopa.com/src/768076" TargetMode="External"/><Relationship Id="rId9819" Type="http://schemas.openxmlformats.org/officeDocument/2006/relationships/hyperlink" Target="https://www.daloopa.com/src/752781" TargetMode="External"/><Relationship Id="rId10698" Type="http://schemas.openxmlformats.org/officeDocument/2006/relationships/hyperlink" Target="https://www.daloopa.com/src/49313242" TargetMode="External"/><Relationship Id="rId15620" Type="http://schemas.openxmlformats.org/officeDocument/2006/relationships/hyperlink" Target="https://www.daloopa.com/src/72287355" TargetMode="External"/><Relationship Id="rId13171" Type="http://schemas.openxmlformats.org/officeDocument/2006/relationships/hyperlink" Target="https://www.daloopa.com/src/67090034" TargetMode="External"/><Relationship Id="rId18843" Type="http://schemas.openxmlformats.org/officeDocument/2006/relationships/hyperlink" Target="https://www.daloopa.com/src/125348332" TargetMode="External"/><Relationship Id="rId3230" Type="http://schemas.openxmlformats.org/officeDocument/2006/relationships/hyperlink" Target="https://www.daloopa.com/src/764674" TargetMode="External"/><Relationship Id="rId8902" Type="http://schemas.openxmlformats.org/officeDocument/2006/relationships/hyperlink" Target="https://marketplace.daloopa.com/text-fundamental?id=754256&amp;value=31&amp;id=754185&amp;value=32&amp;id=774095&amp;value=11&amp;id=753807&amp;value=40&amp;id=38162526&amp;value=114&amp;id=790256&amp;value=35&amp;id=753517&amp;value=28&amp;id=753374&amp;value=31&amp;id=753082&amp;value=36&amp;id=38162310&amp;value=129&amp;id=752925&amp;value=44&amp;id=752746&amp;value=42&amp;id=752556&amp;value=34&amp;id=752417&amp;value=35&amp;id=38162165&amp;value=155&amp;id=752075&amp;value=43&amp;id=751663&amp;value=53&amp;id=751380&amp;value=31&amp;id=750764&amp;value=31&amp;id=38161960&amp;value=160&amp;id=750510&amp;value=42&amp;id=750414&amp;value=60&amp;id=750207&amp;value=43&amp;id=749858&amp;value=56&amp;id=38161829&amp;value=202&amp;id=749638&amp;value=56&amp;id=749348&amp;value=85&amp;id=749074&amp;value=62&amp;id=748813&amp;value=72&amp;id=38161722&amp;value=274&amp;id=748592&amp;value=-13&amp;id=748360&amp;value=80&amp;id=1340359&amp;value=47&amp;id=2623421&amp;value=50&amp;id=38161518&amp;value=164&amp;id=4744467&amp;value=67&amp;id=7981980&amp;value=282&amp;id=10333657&amp;value=67&amp;id=14719096&amp;value=-487&amp;id=14719108&amp;value=-71&amp;id=20995925&amp;value=30&amp;id=32452185&amp;value=18&amp;id=38383839&amp;value=24&amp;id=46661039&amp;value=65&amp;id=46664744&amp;value=137&amp;id=53637995&amp;value=215&amp;id=58837780&amp;value=122&amp;id=63129129&amp;value=123&amp;" TargetMode="External"/><Relationship Id="rId16394" Type="http://schemas.openxmlformats.org/officeDocument/2006/relationships/hyperlink" Target="https://www.daloopa.com/src/87386527" TargetMode="External"/><Relationship Id="rId20040" Type="http://schemas.openxmlformats.org/officeDocument/2006/relationships/hyperlink" Target="https://www.daloopa.com/src/155405745" TargetMode="External"/><Relationship Id="rId6453" Type="http://schemas.openxmlformats.org/officeDocument/2006/relationships/hyperlink" Target="https://www.daloopa.com/src/801198" TargetMode="External"/><Relationship Id="rId16047" Type="http://schemas.openxmlformats.org/officeDocument/2006/relationships/hyperlink" Target="https://www.daloopa.com/src/82322268" TargetMode="External"/><Relationship Id="rId6106" Type="http://schemas.openxmlformats.org/officeDocument/2006/relationships/hyperlink" Target="https://www.daloopa.com/src/800871" TargetMode="External"/><Relationship Id="rId9676" Type="http://schemas.openxmlformats.org/officeDocument/2006/relationships/hyperlink" Target="https://www.daloopa.com/src/750524" TargetMode="External"/><Relationship Id="rId2716" Type="http://schemas.openxmlformats.org/officeDocument/2006/relationships/hyperlink" Target="https://www.daloopa.com/src/810509" TargetMode="External"/><Relationship Id="rId9329" Type="http://schemas.openxmlformats.org/officeDocument/2006/relationships/hyperlink" Target="https://www.daloopa.com/src/38383833" TargetMode="External"/><Relationship Id="rId12657" Type="http://schemas.openxmlformats.org/officeDocument/2006/relationships/hyperlink" Target="https://www.daloopa.com/src/19766405" TargetMode="External"/><Relationship Id="rId15130" Type="http://schemas.openxmlformats.org/officeDocument/2006/relationships/hyperlink" Target="https://www.daloopa.com/src/58885240" TargetMode="External"/><Relationship Id="rId5939" Type="http://schemas.openxmlformats.org/officeDocument/2006/relationships/hyperlink" Target="https://www.daloopa.com/src/801075" TargetMode="External"/><Relationship Id="rId11740" Type="http://schemas.openxmlformats.org/officeDocument/2006/relationships/hyperlink" Target="https://www.daloopa.com/src/1033836" TargetMode="External"/><Relationship Id="rId18353" Type="http://schemas.openxmlformats.org/officeDocument/2006/relationships/hyperlink" Target="https://www.daloopa.com/src/87514337" TargetMode="External"/><Relationship Id="rId8412" Type="http://schemas.openxmlformats.org/officeDocument/2006/relationships/hyperlink" Target="https://www.daloopa.com/document/23463551" TargetMode="External"/><Relationship Id="rId14963" Type="http://schemas.openxmlformats.org/officeDocument/2006/relationships/hyperlink" Target="https://www.daloopa.com/src/38428574" TargetMode="External"/><Relationship Id="rId18006" Type="http://schemas.openxmlformats.org/officeDocument/2006/relationships/hyperlink" Target="https://www.daloopa.com/src/114146066" TargetMode="External"/><Relationship Id="rId14616" Type="http://schemas.openxmlformats.org/officeDocument/2006/relationships/hyperlink" Target="https://www.daloopa.com/src/38402826" TargetMode="External"/><Relationship Id="rId892" Type="http://schemas.openxmlformats.org/officeDocument/2006/relationships/hyperlink" Target="https://www.daloopa.com/src/45569601" TargetMode="External"/><Relationship Id="rId2573" Type="http://schemas.openxmlformats.org/officeDocument/2006/relationships/hyperlink" Target="https://www.daloopa.com/src/765752" TargetMode="External"/><Relationship Id="rId9186" Type="http://schemas.openxmlformats.org/officeDocument/2006/relationships/hyperlink" Target="https://www.daloopa.com/src/38161718" TargetMode="External"/><Relationship Id="rId12167" Type="http://schemas.openxmlformats.org/officeDocument/2006/relationships/hyperlink" Target="https://www.daloopa.com/src/19675463" TargetMode="External"/><Relationship Id="rId545" Type="http://schemas.openxmlformats.org/officeDocument/2006/relationships/hyperlink" Target="https://www.daloopa.com/src/20995370" TargetMode="External"/><Relationship Id="rId2226" Type="http://schemas.openxmlformats.org/officeDocument/2006/relationships/hyperlink" Target="https://www.daloopa.com/src/66097458" TargetMode="External"/><Relationship Id="rId5796" Type="http://schemas.openxmlformats.org/officeDocument/2006/relationships/hyperlink" Target="https://www.daloopa.com/src/800809" TargetMode="External"/><Relationship Id="rId17839" Type="http://schemas.openxmlformats.org/officeDocument/2006/relationships/hyperlink" Target="https://www.daloopa.com/src/114159712" TargetMode="External"/><Relationship Id="rId5449" Type="http://schemas.openxmlformats.org/officeDocument/2006/relationships/hyperlink" Target="https://www.daloopa.com/src/1033365" TargetMode="External"/><Relationship Id="rId11250" Type="http://schemas.openxmlformats.org/officeDocument/2006/relationships/hyperlink" Target="https://www.daloopa.com/src/7982532" TargetMode="External"/><Relationship Id="rId16922" Type="http://schemas.openxmlformats.org/officeDocument/2006/relationships/hyperlink" Target="https://www.daloopa.com/src/95063187" TargetMode="External"/><Relationship Id="rId14473" Type="http://schemas.openxmlformats.org/officeDocument/2006/relationships/hyperlink" Target="https://www.daloopa.com/src/63184393" TargetMode="External"/><Relationship Id="rId4532" Type="http://schemas.openxmlformats.org/officeDocument/2006/relationships/hyperlink" Target="https://www.daloopa.com/src/53638476" TargetMode="External"/><Relationship Id="rId14126" Type="http://schemas.openxmlformats.org/officeDocument/2006/relationships/hyperlink" Target="https://www.daloopa.com/src/19604370" TargetMode="External"/><Relationship Id="rId17696" Type="http://schemas.openxmlformats.org/officeDocument/2006/relationships/hyperlink" Target="https://www.daloopa.com/src/107922345" TargetMode="External"/><Relationship Id="rId2083" Type="http://schemas.openxmlformats.org/officeDocument/2006/relationships/hyperlink" Target="https://www.daloopa.com/src/66096829" TargetMode="External"/><Relationship Id="rId7755" Type="http://schemas.openxmlformats.org/officeDocument/2006/relationships/hyperlink" Target="https://www.daloopa.com/src/67047018" TargetMode="External"/><Relationship Id="rId17349" Type="http://schemas.openxmlformats.org/officeDocument/2006/relationships/hyperlink" Target="https://www.daloopa.com/src/102620934" TargetMode="External"/><Relationship Id="rId7408" Type="http://schemas.openxmlformats.org/officeDocument/2006/relationships/hyperlink" Target="https://www.daloopa.com/src/53637889" TargetMode="External"/><Relationship Id="rId10736" Type="http://schemas.openxmlformats.org/officeDocument/2006/relationships/hyperlink" Target="https://www.daloopa.com/src/38974428" TargetMode="External"/><Relationship Id="rId13959" Type="http://schemas.openxmlformats.org/officeDocument/2006/relationships/hyperlink" Target="https://www.daloopa.com/src/67093422" TargetMode="External"/><Relationship Id="rId1569" Type="http://schemas.openxmlformats.org/officeDocument/2006/relationships/hyperlink" Target="https://www.daloopa.com/src/46661601" TargetMode="External"/><Relationship Id="rId16432" Type="http://schemas.openxmlformats.org/officeDocument/2006/relationships/hyperlink" Target="https://www.daloopa.com/src/87511359" TargetMode="External"/><Relationship Id="rId4042" Type="http://schemas.openxmlformats.org/officeDocument/2006/relationships/hyperlink" Target="https://www.daloopa.com/src/765917" TargetMode="External"/><Relationship Id="rId19655" Type="http://schemas.openxmlformats.org/officeDocument/2006/relationships/hyperlink" Target="https://www.daloopa.com/src/155385154" TargetMode="External"/><Relationship Id="rId9714" Type="http://schemas.openxmlformats.org/officeDocument/2006/relationships/hyperlink" Target="https://www.daloopa.com/src/14719129" TargetMode="External"/><Relationship Id="rId10593" Type="http://schemas.openxmlformats.org/officeDocument/2006/relationships/hyperlink" Target="https://www.daloopa.com/src/38433871" TargetMode="External"/><Relationship Id="rId19308" Type="http://schemas.openxmlformats.org/officeDocument/2006/relationships/hyperlink" Target="https://www.daloopa.com/src/145264467" TargetMode="External"/><Relationship Id="rId7265" Type="http://schemas.openxmlformats.org/officeDocument/2006/relationships/hyperlink" Target="https://www.daloopa.com/src/38462144" TargetMode="External"/><Relationship Id="rId10246" Type="http://schemas.openxmlformats.org/officeDocument/2006/relationships/hyperlink" Target="https://www.daloopa.com/src/2752184" TargetMode="External"/><Relationship Id="rId3875" Type="http://schemas.openxmlformats.org/officeDocument/2006/relationships/hyperlink" Target="https://www.daloopa.com/src/762915" TargetMode="External"/><Relationship Id="rId13469" Type="http://schemas.openxmlformats.org/officeDocument/2006/relationships/hyperlink" Target="https://www.daloopa.com/src/67090535" TargetMode="External"/><Relationship Id="rId15918" Type="http://schemas.openxmlformats.org/officeDocument/2006/relationships/hyperlink" Target="https://www.daloopa.com/src/78907262" TargetMode="External"/><Relationship Id="rId3528" Type="http://schemas.openxmlformats.org/officeDocument/2006/relationships/hyperlink" Target="https://marketplace.daloopa.com/text-fundamental?id=768358&amp;value=36777&amp;id=768197&amp;value=38945&amp;id=768051&amp;value=41361&amp;id=767895&amp;value=44517&amp;id=767660&amp;value=46984&amp;id=767494&amp;value=49487&amp;id=767172&amp;value=52053&amp;id=767018&amp;value=55469&amp;id=766640&amp;value=53432&amp;id=766467&amp;value=56233&amp;id=766069&amp;value=59540&amp;id=765905&amp;value=63708&amp;id=810687&amp;value=67299&amp;id=810679&amp;value=71176&amp;id=810670&amp;value=75045&amp;id=810661&amp;value=79785&amp;id=764829&amp;value=83781&amp;id=763647&amp;value=88476&amp;id=763328&amp;value=95048&amp;id=763052&amp;value=106110&amp;id=762884&amp;value=115843&amp;id=762549&amp;value=125642&amp;id=762426&amp;value=134545&amp;id=762174&amp;value=141366&amp;id=761966&amp;value=146453&amp;id=761568&amp;value=152938&amp;id=1340424&amp;value=161228&amp;id=2623584&amp;value=170773&amp;id=4744547&amp;value=181088&amp;id=7982337&amp;value=197871&amp;id=10334338&amp;value=214606&amp;id=14718979&amp;value=236282&amp;id=20995296&amp;value=254521&amp;id=32451300&amp;value=266635&amp;id=38384687&amp;value=272819&amp;id=46661724&amp;value=279833&amp;id=53638465&amp;value=284711&amp;id=58838167&amp;value=291591&amp;id=63130782&amp;value=304877&amp;id=67048626&amp;value=315880&amp;" TargetMode="External"/><Relationship Id="rId1079" Type="http://schemas.openxmlformats.org/officeDocument/2006/relationships/hyperlink" Target="https://www.daloopa.com/src/45569625" TargetMode="External"/><Relationship Id="rId6001" Type="http://schemas.openxmlformats.org/officeDocument/2006/relationships/hyperlink" Target="https://www.daloopa.com/src/800888" TargetMode="External"/><Relationship Id="rId9571" Type="http://schemas.openxmlformats.org/officeDocument/2006/relationships/hyperlink" Target="https://www.daloopa.com/src/38164113" TargetMode="External"/><Relationship Id="rId9224" Type="http://schemas.openxmlformats.org/officeDocument/2006/relationships/hyperlink" Target="https://www.daloopa.com/src/20995931" TargetMode="External"/><Relationship Id="rId12552" Type="http://schemas.openxmlformats.org/officeDocument/2006/relationships/hyperlink" Target="https://marketplace.daloopa.com/text-fundamental?id=19689124&amp;value=1014&amp;id=19688165&amp;value=743&amp;id=46750812&amp;value=1922&amp;id=67089468&amp;value=1522&amp;" TargetMode="External"/><Relationship Id="rId19165" Type="http://schemas.openxmlformats.org/officeDocument/2006/relationships/hyperlink" Target="https://www.daloopa.com/src/136727088" TargetMode="External"/><Relationship Id="rId930" Type="http://schemas.openxmlformats.org/officeDocument/2006/relationships/hyperlink" Target="https://www.daloopa.com/src/63184244" TargetMode="External"/><Relationship Id="rId2611" Type="http://schemas.openxmlformats.org/officeDocument/2006/relationships/hyperlink" Target="https://marketplace.daloopa.com/text-fundamental?id=766636&amp;value=0.07&amp;id=766458&amp;value=0.08&amp;id=766047&amp;value=0.08&amp;id=765901&amp;value=0.07&amp;id=20177075&amp;value=0.07&amp;id=765753&amp;value=0.09&amp;id=765514&amp;value=0.1&amp;id=764793&amp;value=0.1&amp;id=764048&amp;value=0.08&amp;id=20177071&amp;value=0.09&amp;id=763913&amp;value=0.1&amp;id=763643&amp;value=0.11&amp;id=763292&amp;value=0.11&amp;id=763039&amp;value=0.08&amp;id=20177066&amp;value=0.1&amp;id=762868&amp;value=0.11&amp;id=762543&amp;value=0.11&amp;id=762419&amp;value=0.12&amp;id=762170&amp;value=0.1&amp;id=20177060&amp;value=0.11&amp;id=761936&amp;value=0.13&amp;id=761356&amp;value=0.13&amp;id=1340420&amp;value=0.13&amp;id=2623551&amp;value=0.12&amp;id=20177056&amp;value=0.12&amp;id=4744542&amp;value=0.14&amp;id=7982248&amp;value=0.12&amp;id=10334261&amp;value=0.12&amp;id=14718967&amp;value=0.1&amp;id=14718971&amp;value=0.12&amp;id=20996043&amp;value=0.13&amp;id=32451256&amp;value=0.13&amp;id=38384594&amp;value=0.15&amp;id=46661667&amp;value=0.13&amp;id=46664855&amp;value=0.13&amp;id=53638376&amp;value=0.16&amp;id=58838051&amp;value=0.16&amp;id=63130253&amp;value=0.16&amp;id=67048622&amp;value=0.14&amp;id=67053361&amp;value=0.16&amp;" TargetMode="External"/><Relationship Id="rId12205" Type="http://schemas.openxmlformats.org/officeDocument/2006/relationships/hyperlink" Target="https://www.daloopa.com/src/19675282" TargetMode="External"/><Relationship Id="rId15775" Type="http://schemas.openxmlformats.org/officeDocument/2006/relationships/hyperlink" Target="https://www.daloopa.com/src/78898167" TargetMode="External"/><Relationship Id="rId5834" Type="http://schemas.openxmlformats.org/officeDocument/2006/relationships/hyperlink" Target="https://www.daloopa.com/src/801092" TargetMode="External"/><Relationship Id="rId15428" Type="http://schemas.openxmlformats.org/officeDocument/2006/relationships/hyperlink" Target="https://www.daloopa.com/src/72221521" TargetMode="External"/><Relationship Id="rId18998" Type="http://schemas.openxmlformats.org/officeDocument/2006/relationships/hyperlink" Target="https://www.daloopa.com/src/136726950" TargetMode="External"/><Relationship Id="rId3385" Type="http://schemas.openxmlformats.org/officeDocument/2006/relationships/hyperlink" Target="https://www.daloopa.com/src/763446" TargetMode="External"/><Relationship Id="rId3038" Type="http://schemas.openxmlformats.org/officeDocument/2006/relationships/hyperlink" Target="https://www.daloopa.com/src/767259" TargetMode="External"/><Relationship Id="rId9081" Type="http://schemas.openxmlformats.org/officeDocument/2006/relationships/hyperlink" Target="https://www.daloopa.com/src/751383" TargetMode="External"/><Relationship Id="rId12062" Type="http://schemas.openxmlformats.org/officeDocument/2006/relationships/hyperlink" Target="https://www.daloopa.com/src/19676684" TargetMode="External"/><Relationship Id="rId14511" Type="http://schemas.openxmlformats.org/officeDocument/2006/relationships/hyperlink" Target="https://www.daloopa.com/src/38402793" TargetMode="External"/><Relationship Id="rId440" Type="http://schemas.openxmlformats.org/officeDocument/2006/relationships/hyperlink" Target="https://www.daloopa.com/src/38207926" TargetMode="External"/><Relationship Id="rId2121" Type="http://schemas.openxmlformats.org/officeDocument/2006/relationships/hyperlink" Target="https://www.daloopa.com/src/66096642" TargetMode="External"/><Relationship Id="rId17734" Type="http://schemas.openxmlformats.org/officeDocument/2006/relationships/hyperlink" Target="https://www.daloopa.com/src/107923303" TargetMode="External"/><Relationship Id="rId5691" Type="http://schemas.openxmlformats.org/officeDocument/2006/relationships/hyperlink" Target="https://www.daloopa.com/src/14825361" TargetMode="External"/><Relationship Id="rId15285" Type="http://schemas.openxmlformats.org/officeDocument/2006/relationships/hyperlink" Target="https://www.daloopa.com/src/38432695" TargetMode="External"/><Relationship Id="rId5344" Type="http://schemas.openxmlformats.org/officeDocument/2006/relationships/hyperlink" Target="https://www.daloopa.com/src/815638" TargetMode="External"/><Relationship Id="rId11895" Type="http://schemas.openxmlformats.org/officeDocument/2006/relationships/hyperlink" Target="https://www.daloopa.com/src/53700850" TargetMode="External"/><Relationship Id="rId1954" Type="http://schemas.openxmlformats.org/officeDocument/2006/relationships/hyperlink" Target="https://www.daloopa.com/src/38171352" TargetMode="External"/><Relationship Id="rId8567" Type="http://schemas.openxmlformats.org/officeDocument/2006/relationships/hyperlink" Target="https://marketplace.daloopa.com/text-fundamental?id=768431&amp;value=7895&amp;id=768300&amp;value=7463&amp;id=768129&amp;value=7689&amp;id=767972&amp;value=12447&amp;id=767725&amp;value=8666&amp;id=767619&amp;value=7986&amp;id=767274&amp;value=6883&amp;id=767073&amp;value=17416&amp;id=766756&amp;value=13781&amp;id=766612&amp;value=14001&amp;id=766315&amp;value=14428&amp;id=765992&amp;value=19808&amp;id=765869&amp;value=15859&amp;id=765676&amp;value=16540&amp;id=765249&amp;value=18347&amp;" TargetMode="External"/><Relationship Id="rId11548" Type="http://schemas.openxmlformats.org/officeDocument/2006/relationships/hyperlink" Target="https://www.daloopa.com/src/815016" TargetMode="External"/><Relationship Id="rId1607" Type="http://schemas.openxmlformats.org/officeDocument/2006/relationships/hyperlink" Target="https://www.daloopa.com/src/763497" TargetMode="External"/><Relationship Id="rId14021" Type="http://schemas.openxmlformats.org/officeDocument/2006/relationships/hyperlink" Target="https://www.daloopa.com/src/19608512" TargetMode="External"/><Relationship Id="rId7650" Type="http://schemas.openxmlformats.org/officeDocument/2006/relationships/hyperlink" Target="https://www.daloopa.com/src/799929" TargetMode="External"/><Relationship Id="rId17591" Type="http://schemas.openxmlformats.org/officeDocument/2006/relationships/hyperlink" Target="https://www.daloopa.com/src/107875528" TargetMode="External"/><Relationship Id="rId7303" Type="http://schemas.openxmlformats.org/officeDocument/2006/relationships/hyperlink" Target="https://www.daloopa.com/src/38977669" TargetMode="External"/><Relationship Id="rId10631" Type="http://schemas.openxmlformats.org/officeDocument/2006/relationships/hyperlink" Target="https://www.daloopa.com/src/38432981" TargetMode="External"/><Relationship Id="rId17244" Type="http://schemas.openxmlformats.org/officeDocument/2006/relationships/hyperlink" Target="https://www.daloopa.com/src/102523721" TargetMode="External"/><Relationship Id="rId13854" Type="http://schemas.openxmlformats.org/officeDocument/2006/relationships/hyperlink" Target="https://www.daloopa.com/src/65315339" TargetMode="External"/><Relationship Id="rId3913" Type="http://schemas.openxmlformats.org/officeDocument/2006/relationships/hyperlink" Target="https://www.daloopa.com/src/767179" TargetMode="External"/><Relationship Id="rId8077" Type="http://schemas.openxmlformats.org/officeDocument/2006/relationships/hyperlink" Target="https://www.daloopa.com/src/800149" TargetMode="External"/><Relationship Id="rId13507" Type="http://schemas.openxmlformats.org/officeDocument/2006/relationships/hyperlink" Target="https://www.daloopa.com/src/65312674" TargetMode="External"/><Relationship Id="rId1464" Type="http://schemas.openxmlformats.org/officeDocument/2006/relationships/hyperlink" Target="https://www.daloopa.com/src/763888" TargetMode="External"/><Relationship Id="rId11058" Type="http://schemas.openxmlformats.org/officeDocument/2006/relationships/hyperlink" Target="https://www.daloopa.com/src/749994" TargetMode="External"/><Relationship Id="rId19550" Type="http://schemas.openxmlformats.org/officeDocument/2006/relationships/hyperlink" Target="https://www.daloopa.com/src/145264200" TargetMode="External"/><Relationship Id="rId1117" Type="http://schemas.openxmlformats.org/officeDocument/2006/relationships/hyperlink" Target="https://www.daloopa.com/src/18437351" TargetMode="External"/><Relationship Id="rId4687" Type="http://schemas.openxmlformats.org/officeDocument/2006/relationships/hyperlink" Target="https://www.daloopa.com/src/45569716" TargetMode="External"/><Relationship Id="rId19203" Type="http://schemas.openxmlformats.org/officeDocument/2006/relationships/hyperlink" Target="https://www.daloopa.com/src/136843076" TargetMode="External"/><Relationship Id="rId7160" Type="http://schemas.openxmlformats.org/officeDocument/2006/relationships/hyperlink" Target="https://www.daloopa.com/src/1096428" TargetMode="External"/><Relationship Id="rId10141" Type="http://schemas.openxmlformats.org/officeDocument/2006/relationships/hyperlink" Target="https://www.daloopa.com/src/4744491" TargetMode="External"/><Relationship Id="rId15813" Type="http://schemas.openxmlformats.org/officeDocument/2006/relationships/hyperlink" Target="https://www.daloopa.com/src/78903715" TargetMode="External"/><Relationship Id="rId3770" Type="http://schemas.openxmlformats.org/officeDocument/2006/relationships/hyperlink" Target="https://www.daloopa.com/src/766072" TargetMode="External"/><Relationship Id="rId13364" Type="http://schemas.openxmlformats.org/officeDocument/2006/relationships/hyperlink" Target="https://www.daloopa.com/src/38276528" TargetMode="External"/><Relationship Id="rId3423" Type="http://schemas.openxmlformats.org/officeDocument/2006/relationships/hyperlink" Target="https://www.daloopa.com/src/7982400" TargetMode="External"/><Relationship Id="rId6993" Type="http://schemas.openxmlformats.org/officeDocument/2006/relationships/hyperlink" Target="https://www.daloopa.com/src/63130936" TargetMode="External"/><Relationship Id="rId13017" Type="http://schemas.openxmlformats.org/officeDocument/2006/relationships/hyperlink" Target="https://www.daloopa.com/src/38442080" TargetMode="External"/><Relationship Id="rId16587" Type="http://schemas.openxmlformats.org/officeDocument/2006/relationships/hyperlink" Target="https://www.daloopa.com/src/87386149" TargetMode="External"/><Relationship Id="rId6646" Type="http://schemas.openxmlformats.org/officeDocument/2006/relationships/hyperlink" Target="https://www.daloopa.com/src/63129628" TargetMode="External"/><Relationship Id="rId19060" Type="http://schemas.openxmlformats.org/officeDocument/2006/relationships/hyperlink" Target="https://www.daloopa.com/src/136727159" TargetMode="External"/><Relationship Id="rId4197" Type="http://schemas.openxmlformats.org/officeDocument/2006/relationships/hyperlink" Target="https://www.daloopa.com/src/766125" TargetMode="External"/><Relationship Id="rId9869" Type="http://schemas.openxmlformats.org/officeDocument/2006/relationships/hyperlink" Target="https://www.daloopa.com/src/751453" TargetMode="External"/><Relationship Id="rId12100" Type="http://schemas.openxmlformats.org/officeDocument/2006/relationships/hyperlink" Target="https://www.daloopa.com/src/19676249" TargetMode="External"/><Relationship Id="rId15670" Type="http://schemas.openxmlformats.org/officeDocument/2006/relationships/hyperlink" Target="https://www.daloopa.com/src/72287072" TargetMode="External"/><Relationship Id="rId2909" Type="http://schemas.openxmlformats.org/officeDocument/2006/relationships/hyperlink" Target="https://www.daloopa.com/src/765985" TargetMode="External"/><Relationship Id="rId3280" Type="http://schemas.openxmlformats.org/officeDocument/2006/relationships/hyperlink" Target="https://www.daloopa.com/src/774134" TargetMode="External"/><Relationship Id="rId15323" Type="http://schemas.openxmlformats.org/officeDocument/2006/relationships/hyperlink" Target="https://www.daloopa.com/src/38433545" TargetMode="External"/><Relationship Id="rId18893" Type="http://schemas.openxmlformats.org/officeDocument/2006/relationships/hyperlink" Target="https://www.daloopa.com/src/125350641" TargetMode="External"/><Relationship Id="rId8952" Type="http://schemas.openxmlformats.org/officeDocument/2006/relationships/hyperlink" Target="https://marketplace.daloopa.com/text-fundamental?id=774096&amp;value=1&amp;id=38162529&amp;value=1&amp;id=753518&amp;value=-1&amp;id=753373&amp;value=-3&amp;id=38162314&amp;value=-3&amp;id=752926&amp;value=1&amp;id=752747&amp;value=1&amp;id=752557&amp;value=2&amp;id=752418&amp;value=1&amp;id=38162170&amp;value=5&amp;id=752076&amp;value=2&amp;id=751665&amp;value=1&amp;" TargetMode="External"/><Relationship Id="rId11933" Type="http://schemas.openxmlformats.org/officeDocument/2006/relationships/hyperlink" Target="https://www.daloopa.com/src/19677725" TargetMode="External"/><Relationship Id="rId18546" Type="http://schemas.openxmlformats.org/officeDocument/2006/relationships/hyperlink" Target="https://www.daloopa.com/src/114162471" TargetMode="External"/><Relationship Id="rId6156" Type="http://schemas.openxmlformats.org/officeDocument/2006/relationships/hyperlink" Target="https://www.daloopa.com/src/800909" TargetMode="External"/><Relationship Id="rId8605" Type="http://schemas.openxmlformats.org/officeDocument/2006/relationships/hyperlink" Target="https://www.daloopa.com/src/767074" TargetMode="External"/><Relationship Id="rId16097" Type="http://schemas.openxmlformats.org/officeDocument/2006/relationships/hyperlink" Target="https://www.daloopa.com/src/82323031" TargetMode="External"/><Relationship Id="rId14809" Type="http://schemas.openxmlformats.org/officeDocument/2006/relationships/hyperlink" Target="https://www.daloopa.com/src/38429308" TargetMode="External"/><Relationship Id="rId2766" Type="http://schemas.openxmlformats.org/officeDocument/2006/relationships/hyperlink" Target="https://www.daloopa.com/src/768250" TargetMode="External"/><Relationship Id="rId9379" Type="http://schemas.openxmlformats.org/officeDocument/2006/relationships/hyperlink" Target="https://www.daloopa.com/src/753092" TargetMode="External"/><Relationship Id="rId15180" Type="http://schemas.openxmlformats.org/officeDocument/2006/relationships/hyperlink" Target="https://www.daloopa.com/src/38429216" TargetMode="External"/><Relationship Id="rId738" Type="http://schemas.openxmlformats.org/officeDocument/2006/relationships/hyperlink" Target="https://marketplace.daloopa.com/text-fundamental?id=38207957&amp;value=0.64&amp;id=38207933&amp;value=0.58&amp;id=38207834&amp;value=0.55&amp;id=38207775&amp;value=0.47&amp;id=763966&amp;value=0.43&amp;id=763743&amp;value=0.42&amp;id=763409&amp;value=0.42&amp;id=763140&amp;value=0.44&amp;id=762948&amp;value=0.49&amp;id=762606&amp;value=0.49&amp;id=762480&amp;value=0.46&amp;id=762296&amp;value=0.46&amp;id=762284&amp;value=0.42&amp;id=761740&amp;value=0.37&amp;id=1340458&amp;value=0.35&amp;id=2623638&amp;value=0.34&amp;id=4744583&amp;value=0.33&amp;id=7982392&amp;value=0.29&amp;id=10334471&amp;value=0.29&amp;id=14718996&amp;value=0.28&amp;id=20995378&amp;value=0.32&amp;id=32451356&amp;value=0.37&amp;id=38384774&amp;value=0.39&amp;id=46661842&amp;value=0.4&amp;id=53638505&amp;value=0.37&amp;id=58838233&amp;value=0.33&amp;id=63130923&amp;value=0.28&amp;id=67047599&amp;value=0.2&amp;" TargetMode="External"/><Relationship Id="rId2419" Type="http://schemas.openxmlformats.org/officeDocument/2006/relationships/hyperlink" Target="https://www.daloopa.com/src/67053349" TargetMode="External"/><Relationship Id="rId5989" Type="http://schemas.openxmlformats.org/officeDocument/2006/relationships/hyperlink" Target="https://www.daloopa.com/src/810494" TargetMode="External"/><Relationship Id="rId8462" Type="http://schemas.openxmlformats.org/officeDocument/2006/relationships/hyperlink" Target="https://www.daloopa.com/src/72471309" TargetMode="External"/><Relationship Id="rId11790" Type="http://schemas.openxmlformats.org/officeDocument/2006/relationships/hyperlink" Target="https://www.daloopa.com/src/1020317" TargetMode="External"/><Relationship Id="rId18056" Type="http://schemas.openxmlformats.org/officeDocument/2006/relationships/hyperlink" Target="https://www.daloopa.com/src/114156286" TargetMode="External"/><Relationship Id="rId8115" Type="http://schemas.openxmlformats.org/officeDocument/2006/relationships/hyperlink" Target="https://www.daloopa.com/src/63130558" TargetMode="External"/><Relationship Id="rId11443" Type="http://schemas.openxmlformats.org/officeDocument/2006/relationships/hyperlink" Target="https://www.daloopa.com/src/10335412" TargetMode="External"/><Relationship Id="rId1502" Type="http://schemas.openxmlformats.org/officeDocument/2006/relationships/hyperlink" Target="https://www.daloopa.com/src/766015" TargetMode="External"/><Relationship Id="rId14666" Type="http://schemas.openxmlformats.org/officeDocument/2006/relationships/hyperlink" Target="https://www.daloopa.com/src/38422510" TargetMode="External"/><Relationship Id="rId4725" Type="http://schemas.openxmlformats.org/officeDocument/2006/relationships/hyperlink" Target="https://www.daloopa.com/src/767574" TargetMode="External"/><Relationship Id="rId14319" Type="http://schemas.openxmlformats.org/officeDocument/2006/relationships/hyperlink" Target="https://www.daloopa.com/src/19608715" TargetMode="External"/><Relationship Id="rId17889" Type="http://schemas.openxmlformats.org/officeDocument/2006/relationships/hyperlink" Target="https://www.daloopa.com/src/114269723" TargetMode="External"/><Relationship Id="rId595" Type="http://schemas.openxmlformats.org/officeDocument/2006/relationships/hyperlink" Target="https://www.daloopa.com/src/38207773" TargetMode="External"/><Relationship Id="rId2276" Type="http://schemas.openxmlformats.org/officeDocument/2006/relationships/hyperlink" Target="https://www.daloopa.com/src/768349" TargetMode="External"/><Relationship Id="rId7948" Type="http://schemas.openxmlformats.org/officeDocument/2006/relationships/hyperlink" Target="https://www.daloopa.com/src/748546" TargetMode="External"/><Relationship Id="rId248" Type="http://schemas.openxmlformats.org/officeDocument/2006/relationships/hyperlink" Target="https://www.daloopa.com/src/67049056" TargetMode="External"/><Relationship Id="rId5499" Type="http://schemas.openxmlformats.org/officeDocument/2006/relationships/hyperlink" Target="https://www.daloopa.com/src/2750755" TargetMode="External"/><Relationship Id="rId10929" Type="http://schemas.openxmlformats.org/officeDocument/2006/relationships/hyperlink" Target="https://www.daloopa.com/src/4744499" TargetMode="External"/><Relationship Id="rId13402" Type="http://schemas.openxmlformats.org/officeDocument/2006/relationships/hyperlink" Target="https://www.daloopa.com/src/65311976" TargetMode="External"/><Relationship Id="rId16972" Type="http://schemas.openxmlformats.org/officeDocument/2006/relationships/hyperlink" Target="https://www.daloopa.com/src/95187729" TargetMode="External"/><Relationship Id="rId1012" Type="http://schemas.openxmlformats.org/officeDocument/2006/relationships/hyperlink" Target="https://marketplace.daloopa.com/text-fundamental?id=18437353&amp;value=1566&amp;id=18437316&amp;value=1824&amp;id=18437310&amp;value=2085&amp;id=45569614&amp;value=2405&amp;id=18437246&amp;value=7880&amp;id=18436953&amp;value=2566&amp;id=18436882&amp;value=2886&amp;id=18436778&amp;value=3231&amp;id=45569615&amp;value=3536&amp;id=18436423&amp;value=12219&amp;id=18436339&amp;value=3661&amp;id=18436277&amp;value=4100&amp;id=18436223&amp;value=4584&amp;id=45569616&amp;value=5114&amp;id=18436112&amp;value=17459&amp;id=18436028&amp;value=5442&amp;id=18435950&amp;value=6105&amp;id=18435917&amp;value=6679&amp;id=45569617&amp;value=7429&amp;id=18435852&amp;value=25655&amp;id=18435681&amp;value=7696&amp;id=18435587&amp;value=8381&amp;id=18435517&amp;value=8995&amp;id=45569618&amp;value=9954&amp;id=18435429&amp;value=35026&amp;id=18435278&amp;value=10219&amp;id=18435235&amp;value=10808&amp;id=18435152&amp;value=11601&amp;id=45569619&amp;value=12742&amp;id=18433844&amp;value=45370&amp;id=21047670&amp;value=13503&amp;id=32487244&amp;value=14809&amp;id=38461568&amp;value=16110&amp;id=46758860&amp;value=17780&amp;id=46750382&amp;value=62202&amp;id=53700522&amp;value=18441&amp;id=58884796&amp;value=19739&amp;id=63184240&amp;value=20538&amp;id=67095208&amp;value=21378&amp;id=67086560&amp;value=80096&amp;" TargetMode="External"/><Relationship Id="rId16625" Type="http://schemas.openxmlformats.org/officeDocument/2006/relationships/hyperlink" Target="https://www.daloopa.com/src/87388244" TargetMode="External"/><Relationship Id="rId4235" Type="http://schemas.openxmlformats.org/officeDocument/2006/relationships/hyperlink" Target="https://www.daloopa.com/src/767031" TargetMode="External"/><Relationship Id="rId4582" Type="http://schemas.openxmlformats.org/officeDocument/2006/relationships/hyperlink" Target="https://www.daloopa.com/src/763391" TargetMode="External"/><Relationship Id="rId14176" Type="http://schemas.openxmlformats.org/officeDocument/2006/relationships/hyperlink" Target="https://www.daloopa.com/document/23463551" TargetMode="External"/><Relationship Id="rId19848" Type="http://schemas.openxmlformats.org/officeDocument/2006/relationships/hyperlink" Target="https://www.daloopa.com/src/155506701" TargetMode="External"/><Relationship Id="rId9907" Type="http://schemas.openxmlformats.org/officeDocument/2006/relationships/hyperlink" Target="https://www.daloopa.com/src/748270" TargetMode="External"/><Relationship Id="rId10786" Type="http://schemas.openxmlformats.org/officeDocument/2006/relationships/hyperlink" Target="https://www.daloopa.com/src/753867" TargetMode="External"/><Relationship Id="rId17399" Type="http://schemas.openxmlformats.org/officeDocument/2006/relationships/hyperlink" Target="https://www.daloopa.com/src/102622353" TargetMode="External"/><Relationship Id="rId7458" Type="http://schemas.openxmlformats.org/officeDocument/2006/relationships/hyperlink" Target="https://www.daloopa.com/src/38383791" TargetMode="External"/><Relationship Id="rId10439" Type="http://schemas.openxmlformats.org/officeDocument/2006/relationships/hyperlink" Target="https://www.daloopa.com/src/38432469" TargetMode="External"/><Relationship Id="rId16482" Type="http://schemas.openxmlformats.org/officeDocument/2006/relationships/hyperlink" Target="https://www.daloopa.com/src/87388323" TargetMode="External"/><Relationship Id="rId18931" Type="http://schemas.openxmlformats.org/officeDocument/2006/relationships/hyperlink" Target="https://www.daloopa.com/src/125351296" TargetMode="External"/><Relationship Id="rId6541" Type="http://schemas.openxmlformats.org/officeDocument/2006/relationships/hyperlink" Target="https://www.daloopa.com/src/58837653" TargetMode="External"/><Relationship Id="rId16135" Type="http://schemas.openxmlformats.org/officeDocument/2006/relationships/hyperlink" Target="https://www.daloopa.com/src/82323375" TargetMode="External"/><Relationship Id="rId4092" Type="http://schemas.openxmlformats.org/officeDocument/2006/relationships/hyperlink" Target="https://www.daloopa.com/src/762256" TargetMode="External"/><Relationship Id="rId9764" Type="http://schemas.openxmlformats.org/officeDocument/2006/relationships/hyperlink" Target="https://www.daloopa.com/src/38383857" TargetMode="External"/><Relationship Id="rId12745" Type="http://schemas.openxmlformats.org/officeDocument/2006/relationships/hyperlink" Target="https://www.daloopa.com/src/38440482" TargetMode="External"/><Relationship Id="rId19358" Type="http://schemas.openxmlformats.org/officeDocument/2006/relationships/hyperlink" Target="https://www.daloopa.com/src/145264392" TargetMode="External"/><Relationship Id="rId2804" Type="http://schemas.openxmlformats.org/officeDocument/2006/relationships/hyperlink" Target="https://www.daloopa.com/document/204883" TargetMode="External"/><Relationship Id="rId9417" Type="http://schemas.openxmlformats.org/officeDocument/2006/relationships/hyperlink" Target="https://www.daloopa.com/src/38161714" TargetMode="External"/><Relationship Id="rId10296" Type="http://schemas.openxmlformats.org/officeDocument/2006/relationships/hyperlink" Target="https://www.daloopa.com/src/7982448" TargetMode="External"/><Relationship Id="rId15968" Type="http://schemas.openxmlformats.org/officeDocument/2006/relationships/hyperlink" Target="https://www.daloopa.com/src/78963159" TargetMode="External"/><Relationship Id="rId18441" Type="http://schemas.openxmlformats.org/officeDocument/2006/relationships/hyperlink" Target="https://www.daloopa.com/src/114174342" TargetMode="External"/><Relationship Id="rId3578" Type="http://schemas.openxmlformats.org/officeDocument/2006/relationships/hyperlink" Target="https://www.daloopa.com/document/204883" TargetMode="External"/><Relationship Id="rId8500" Type="http://schemas.openxmlformats.org/officeDocument/2006/relationships/hyperlink" Target="https://www.daloopa.com/src/46661287" TargetMode="External"/><Relationship Id="rId6051" Type="http://schemas.openxmlformats.org/officeDocument/2006/relationships/hyperlink" Target="https://www.daloopa.com/src/800926" TargetMode="External"/><Relationship Id="rId9274" Type="http://schemas.openxmlformats.org/officeDocument/2006/relationships/hyperlink" Target="https://www.daloopa.com/src/10333652" TargetMode="External"/><Relationship Id="rId14704" Type="http://schemas.openxmlformats.org/officeDocument/2006/relationships/hyperlink" Target="https://www.daloopa.com/src/38422206" TargetMode="External"/><Relationship Id="rId633" Type="http://schemas.openxmlformats.org/officeDocument/2006/relationships/hyperlink" Target="https://www.daloopa.com/src/762293" TargetMode="External"/><Relationship Id="rId980" Type="http://schemas.openxmlformats.org/officeDocument/2006/relationships/hyperlink" Target="https://www.daloopa.com/src/45569611" TargetMode="External"/><Relationship Id="rId2314" Type="http://schemas.openxmlformats.org/officeDocument/2006/relationships/hyperlink" Target="https://www.daloopa.com/src/63130231" TargetMode="External"/><Relationship Id="rId2661" Type="http://schemas.openxmlformats.org/officeDocument/2006/relationships/hyperlink" Target="https://www.daloopa.com/src/767164" TargetMode="External"/><Relationship Id="rId12255" Type="http://schemas.openxmlformats.org/officeDocument/2006/relationships/hyperlink" Target="https://www.daloopa.com/src/19675283" TargetMode="External"/><Relationship Id="rId17927" Type="http://schemas.openxmlformats.org/officeDocument/2006/relationships/hyperlink" Target="https://www.daloopa.com/src/114147153" TargetMode="External"/><Relationship Id="rId5884" Type="http://schemas.openxmlformats.org/officeDocument/2006/relationships/hyperlink" Target="https://www.daloopa.com/src/801130" TargetMode="External"/><Relationship Id="rId15478" Type="http://schemas.openxmlformats.org/officeDocument/2006/relationships/hyperlink" Target="https://www.daloopa.com/src/72223052" TargetMode="External"/><Relationship Id="rId3088" Type="http://schemas.openxmlformats.org/officeDocument/2006/relationships/hyperlink" Target="https://www.daloopa.com/src/767993" TargetMode="External"/><Relationship Id="rId5537" Type="http://schemas.openxmlformats.org/officeDocument/2006/relationships/hyperlink" Target="https://www.daloopa.com/src/10336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475D-7BE3-445F-9C16-A73711109E29}">
  <dimension ref="A1:B13"/>
  <sheetViews>
    <sheetView workbookViewId="0">
      <selection activeCell="B33" sqref="B33"/>
    </sheetView>
  </sheetViews>
  <sheetFormatPr defaultColWidth="8.7265625" defaultRowHeight="12.5" x14ac:dyDescent="0.25"/>
  <cols>
    <col min="1" max="1" width="16.1796875" style="2" bestFit="1" customWidth="1"/>
    <col min="2" max="2" width="130" style="2" bestFit="1" customWidth="1"/>
    <col min="3" max="16384" width="8.7265625" style="2"/>
  </cols>
  <sheetData>
    <row r="1" spans="1:2" ht="13" x14ac:dyDescent="0.3">
      <c r="A1" s="288" t="s">
        <v>34</v>
      </c>
      <c r="B1" s="288"/>
    </row>
    <row r="2" spans="1:2" x14ac:dyDescent="0.25">
      <c r="A2" s="2" t="s">
        <v>36</v>
      </c>
      <c r="B2" s="2" t="s">
        <v>37</v>
      </c>
    </row>
    <row r="3" spans="1:2" ht="13" x14ac:dyDescent="0.3">
      <c r="A3" s="1" t="s">
        <v>38</v>
      </c>
      <c r="B3" s="8" t="s">
        <v>66</v>
      </c>
    </row>
    <row r="4" spans="1:2" ht="13.15" customHeight="1" x14ac:dyDescent="0.25">
      <c r="A4" s="289" t="s">
        <v>31</v>
      </c>
      <c r="B4" s="2" t="s">
        <v>35</v>
      </c>
    </row>
    <row r="5" spans="1:2" ht="25" x14ac:dyDescent="0.25">
      <c r="A5" s="290"/>
      <c r="B5" s="8" t="s">
        <v>39</v>
      </c>
    </row>
    <row r="6" spans="1:2" ht="12.75" customHeight="1" x14ac:dyDescent="0.25">
      <c r="A6" s="290"/>
      <c r="B6" s="2" t="s">
        <v>67</v>
      </c>
    </row>
    <row r="7" spans="1:2" ht="12.75" customHeight="1" x14ac:dyDescent="0.3">
      <c r="A7" s="290"/>
      <c r="B7" s="26" t="s">
        <v>40</v>
      </c>
    </row>
    <row r="8" spans="1:2" ht="13.15" customHeight="1" x14ac:dyDescent="0.3">
      <c r="A8" s="291"/>
      <c r="B8" s="15"/>
    </row>
    <row r="9" spans="1:2" ht="13" x14ac:dyDescent="0.3">
      <c r="A9" s="1" t="s">
        <v>739</v>
      </c>
      <c r="B9" s="8" t="s">
        <v>740</v>
      </c>
    </row>
    <row r="10" spans="1:2" ht="13" x14ac:dyDescent="0.3">
      <c r="A10" s="1" t="s">
        <v>41</v>
      </c>
      <c r="B10" s="2" t="s">
        <v>42</v>
      </c>
    </row>
    <row r="11" spans="1:2" ht="25.5" x14ac:dyDescent="0.3">
      <c r="A11" s="1" t="s">
        <v>224</v>
      </c>
      <c r="B11" s="8" t="s">
        <v>225</v>
      </c>
    </row>
    <row r="12" spans="1:2" ht="14.5" x14ac:dyDescent="0.35">
      <c r="B12" s="129" t="s">
        <v>226</v>
      </c>
    </row>
    <row r="13" spans="1:2" ht="13" x14ac:dyDescent="0.3">
      <c r="A13" s="1" t="s">
        <v>741</v>
      </c>
      <c r="B13" s="2" t="s">
        <v>742</v>
      </c>
    </row>
  </sheetData>
  <mergeCells count="2">
    <mergeCell ref="A1:B1"/>
    <mergeCell ref="A4:A8"/>
  </mergeCells>
  <hyperlinks>
    <hyperlink ref="B12" r:id="rId1" xr:uid="{9945347E-2A74-484E-B0A0-624798D5C91D}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2F05-0492-45D9-936D-A8717250189D}">
  <dimension ref="A1:B4"/>
  <sheetViews>
    <sheetView workbookViewId="0">
      <selection activeCell="A4" sqref="A4"/>
    </sheetView>
  </sheetViews>
  <sheetFormatPr defaultColWidth="8.7265625" defaultRowHeight="14" x14ac:dyDescent="0.3"/>
  <cols>
    <col min="1" max="1" width="8.7265625" style="22"/>
    <col min="2" max="2" width="73.26953125" style="22" customWidth="1"/>
    <col min="3" max="16384" width="8.7265625" style="22"/>
  </cols>
  <sheetData>
    <row r="1" spans="1:2" x14ac:dyDescent="0.3">
      <c r="A1" s="22" t="s">
        <v>43</v>
      </c>
      <c r="B1" s="22" t="s">
        <v>44</v>
      </c>
    </row>
    <row r="2" spans="1:2" x14ac:dyDescent="0.3">
      <c r="A2" s="22" t="s">
        <v>45</v>
      </c>
      <c r="B2" s="22" t="s">
        <v>46</v>
      </c>
    </row>
    <row r="3" spans="1:2" x14ac:dyDescent="0.3">
      <c r="A3" s="23" t="s">
        <v>47</v>
      </c>
      <c r="B3" s="23" t="s">
        <v>48</v>
      </c>
    </row>
    <row r="4" spans="1:2" ht="28" x14ac:dyDescent="0.3">
      <c r="A4" s="24" t="s">
        <v>49</v>
      </c>
      <c r="B4" s="2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E332-1279-4EC8-B452-DBA8ED583508}">
  <dimension ref="A1:AF231"/>
  <sheetViews>
    <sheetView tabSelected="1" zoomScale="80" zoomScaleNormal="80" workbookViewId="0">
      <pane xSplit="12" ySplit="1" topLeftCell="M91" activePane="bottomRight" state="frozen"/>
      <selection pane="topRight" activeCell="M1" sqref="M1"/>
      <selection pane="bottomLeft" activeCell="A2" sqref="A2"/>
      <selection pane="bottomRight" activeCell="Q109" sqref="Q109"/>
    </sheetView>
  </sheetViews>
  <sheetFormatPr defaultColWidth="9" defaultRowHeight="12.5" outlineLevelRow="1" x14ac:dyDescent="0.25"/>
  <cols>
    <col min="1" max="1" width="30" style="2" bestFit="1" customWidth="1"/>
    <col min="2" max="2" width="11" style="2" hidden="1" customWidth="1"/>
    <col min="3" max="3" width="8.453125" style="2" hidden="1" customWidth="1"/>
    <col min="4" max="4" width="11.26953125" style="2" hidden="1" customWidth="1"/>
    <col min="5" max="5" width="9.90625" style="2" bestFit="1" customWidth="1"/>
    <col min="6" max="11" width="8.7265625" style="2" bestFit="1" customWidth="1"/>
    <col min="12" max="13" width="9.453125" style="2" bestFit="1" customWidth="1"/>
    <col min="14" max="17" width="10.1796875" style="2" bestFit="1" customWidth="1"/>
    <col min="18" max="18" width="9" style="2"/>
    <col min="19" max="19" width="10.81640625" style="2" bestFit="1" customWidth="1"/>
    <col min="20" max="16384" width="9" style="2"/>
  </cols>
  <sheetData>
    <row r="1" spans="1:20" ht="13" x14ac:dyDescent="0.3">
      <c r="A1" s="1"/>
      <c r="B1" s="9">
        <v>2015</v>
      </c>
      <c r="C1" s="9">
        <v>2016</v>
      </c>
      <c r="D1" s="9">
        <v>2017</v>
      </c>
      <c r="E1" s="9">
        <v>2018</v>
      </c>
      <c r="F1" s="9">
        <v>2019</v>
      </c>
      <c r="G1" s="9">
        <v>2020</v>
      </c>
      <c r="H1" s="9">
        <v>2021</v>
      </c>
      <c r="I1" s="9">
        <v>2022</v>
      </c>
      <c r="J1" s="9">
        <v>2023</v>
      </c>
      <c r="K1" s="9">
        <v>2024</v>
      </c>
      <c r="L1" s="9">
        <v>2025</v>
      </c>
      <c r="M1" s="10">
        <v>2026</v>
      </c>
      <c r="N1" s="10">
        <v>2027</v>
      </c>
      <c r="O1" s="10">
        <v>2028</v>
      </c>
      <c r="P1" s="10">
        <v>2029</v>
      </c>
      <c r="Q1" s="10">
        <v>2030</v>
      </c>
    </row>
    <row r="2" spans="1:20" x14ac:dyDescent="0.25">
      <c r="A2" s="2" t="s">
        <v>744</v>
      </c>
      <c r="D2" s="4">
        <v>461.03399999999999</v>
      </c>
      <c r="E2" s="4">
        <v>498.363</v>
      </c>
      <c r="F2" s="4">
        <v>561.72699999999998</v>
      </c>
      <c r="G2" s="4">
        <v>798.48699999999997</v>
      </c>
      <c r="H2" s="4">
        <v>936.59199999999998</v>
      </c>
      <c r="I2" s="4">
        <v>997.47699999999998</v>
      </c>
      <c r="J2" s="4">
        <v>1087.0170000000001</v>
      </c>
      <c r="K2" s="4">
        <v>1170.03</v>
      </c>
      <c r="L2" s="3">
        <f t="shared" ref="L2:Q2" si="0">L6*L4</f>
        <v>1261.2506148</v>
      </c>
      <c r="M2" s="3">
        <f t="shared" si="0"/>
        <v>1356.8914394880001</v>
      </c>
      <c r="N2" s="3">
        <f t="shared" si="0"/>
        <v>1457.1355881039601</v>
      </c>
      <c r="O2" s="3">
        <f t="shared" si="0"/>
        <v>1562.1731833413387</v>
      </c>
      <c r="P2" s="3">
        <f t="shared" si="0"/>
        <v>1672.2016122636662</v>
      </c>
      <c r="Q2" s="3">
        <f t="shared" si="0"/>
        <v>1787.4257910563265</v>
      </c>
    </row>
    <row r="3" spans="1:20" ht="13" x14ac:dyDescent="0.3">
      <c r="A3" s="2" t="s">
        <v>1</v>
      </c>
      <c r="D3" s="3"/>
      <c r="E3" s="11">
        <f>E2/D2-1</f>
        <v>8.096799802183785E-2</v>
      </c>
      <c r="F3" s="11">
        <f t="shared" ref="F3:I3" si="1">F2/E2-1</f>
        <v>0.12714427034109677</v>
      </c>
      <c r="G3" s="11">
        <f t="shared" si="1"/>
        <v>0.42148588193197045</v>
      </c>
      <c r="H3" s="11">
        <f t="shared" si="1"/>
        <v>0.17295835749360977</v>
      </c>
      <c r="I3" s="11">
        <f t="shared" si="1"/>
        <v>6.50069614090234E-2</v>
      </c>
      <c r="J3" s="11">
        <f t="shared" ref="J3:K3" si="2">J2/I2-1</f>
        <v>8.9766480831137141E-2</v>
      </c>
      <c r="K3" s="11">
        <f t="shared" si="2"/>
        <v>7.6367710900565378E-2</v>
      </c>
      <c r="L3" s="11">
        <f t="shared" ref="L3" si="3">L2/K2-1</f>
        <v>7.7964338350298812E-2</v>
      </c>
      <c r="M3" s="11">
        <f t="shared" ref="M3" si="4">M2/L2-1</f>
        <v>7.5830151094250287E-2</v>
      </c>
      <c r="N3" s="11">
        <f t="shared" ref="N3" si="5">N2/M2-1</f>
        <v>7.3877795745977748E-2</v>
      </c>
      <c r="O3" s="11">
        <f t="shared" ref="O3" si="6">O2/N2-1</f>
        <v>7.2084983782500611E-2</v>
      </c>
      <c r="P3" s="11">
        <f t="shared" ref="P3" si="7">P2/O2-1</f>
        <v>7.043292644864585E-2</v>
      </c>
      <c r="Q3" s="11">
        <f t="shared" ref="Q3" si="8">Q2/P2-1</f>
        <v>6.8905673782170718E-2</v>
      </c>
    </row>
    <row r="4" spans="1:20" x14ac:dyDescent="0.25">
      <c r="A4" s="2" t="s">
        <v>745</v>
      </c>
      <c r="D4" s="4">
        <v>5046.0209999999997</v>
      </c>
      <c r="E4" s="4">
        <v>5161.1629999999996</v>
      </c>
      <c r="F4" s="4">
        <v>5307.3339999999998</v>
      </c>
      <c r="G4" s="4">
        <v>5467.268</v>
      </c>
      <c r="H4" s="4">
        <v>6399.6840000000002</v>
      </c>
      <c r="I4" s="4">
        <v>6916.0990000000002</v>
      </c>
      <c r="J4" s="4">
        <v>7073.37</v>
      </c>
      <c r="K4" s="4">
        <v>7264.6880000000001</v>
      </c>
      <c r="L4" s="3">
        <f t="shared" ref="L4:Q4" si="9">K4*(1+L5)</f>
        <v>7482.6286399999999</v>
      </c>
      <c r="M4" s="3">
        <f t="shared" si="9"/>
        <v>7707.1074992000003</v>
      </c>
      <c r="N4" s="3">
        <f t="shared" si="9"/>
        <v>7938.3207241760001</v>
      </c>
      <c r="O4" s="3">
        <f t="shared" si="9"/>
        <v>8176.4703459012808</v>
      </c>
      <c r="P4" s="3">
        <f t="shared" si="9"/>
        <v>8421.7644562783189</v>
      </c>
      <c r="Q4" s="3">
        <f t="shared" si="9"/>
        <v>8674.4173899666694</v>
      </c>
      <c r="S4" s="20"/>
    </row>
    <row r="5" spans="1:20" ht="13" x14ac:dyDescent="0.3">
      <c r="A5" s="2" t="s">
        <v>1</v>
      </c>
      <c r="D5" s="3"/>
      <c r="E5" s="11">
        <f>E4/D4-1</f>
        <v>2.2818375111796074E-2</v>
      </c>
      <c r="F5" s="11">
        <f t="shared" ref="F5:K5" si="10">F4/E4-1</f>
        <v>2.8321329901807024E-2</v>
      </c>
      <c r="G5" s="11">
        <f t="shared" si="10"/>
        <v>3.0134527052565474E-2</v>
      </c>
      <c r="H5" s="11">
        <f t="shared" si="10"/>
        <v>0.1705451424733524</v>
      </c>
      <c r="I5" s="11">
        <f t="shared" si="10"/>
        <v>8.0693828007757817E-2</v>
      </c>
      <c r="J5" s="11">
        <f t="shared" si="10"/>
        <v>2.2739842214519967E-2</v>
      </c>
      <c r="K5" s="11">
        <f t="shared" si="10"/>
        <v>2.7047644899107492E-2</v>
      </c>
      <c r="L5" s="35">
        <v>0.03</v>
      </c>
      <c r="M5" s="35">
        <v>0.03</v>
      </c>
      <c r="N5" s="35">
        <v>0.03</v>
      </c>
      <c r="O5" s="35">
        <v>0.03</v>
      </c>
      <c r="P5" s="35">
        <v>0.03</v>
      </c>
      <c r="Q5" s="35">
        <v>0.03</v>
      </c>
    </row>
    <row r="6" spans="1:20" x14ac:dyDescent="0.25">
      <c r="A6" s="2" t="s">
        <v>667</v>
      </c>
      <c r="D6" s="20">
        <f>D2/D4</f>
        <v>9.1365850439385804E-2</v>
      </c>
      <c r="E6" s="20">
        <f t="shared" ref="D6:G6" si="11">E2/E4</f>
        <v>9.6560213269761108E-2</v>
      </c>
      <c r="F6" s="20">
        <f t="shared" si="11"/>
        <v>0.10583976813971006</v>
      </c>
      <c r="G6" s="20">
        <f t="shared" si="11"/>
        <v>0.14604862977267621</v>
      </c>
      <c r="H6" s="20">
        <f>H2/H4</f>
        <v>0.14634972601772211</v>
      </c>
      <c r="I6" s="20">
        <f>I2/I4</f>
        <v>0.14422537907568991</v>
      </c>
      <c r="J6" s="20">
        <f>J2/J4</f>
        <v>0.15367738433024147</v>
      </c>
      <c r="K6" s="20">
        <f>K2/K4</f>
        <v>0.16105715758199113</v>
      </c>
      <c r="L6" s="20">
        <f t="shared" ref="L6:Q6" si="12">K6+L7/10000</f>
        <v>0.16855715758199113</v>
      </c>
      <c r="M6" s="20">
        <f t="shared" si="12"/>
        <v>0.17605715758199114</v>
      </c>
      <c r="N6" s="20">
        <f t="shared" si="12"/>
        <v>0.18355715758199115</v>
      </c>
      <c r="O6" s="20">
        <f t="shared" si="12"/>
        <v>0.19105715758199115</v>
      </c>
      <c r="P6" s="20">
        <f t="shared" si="12"/>
        <v>0.19855715758199116</v>
      </c>
      <c r="Q6" s="20">
        <f t="shared" si="12"/>
        <v>0.20605715758199117</v>
      </c>
    </row>
    <row r="7" spans="1:20" x14ac:dyDescent="0.25">
      <c r="A7" s="2" t="s">
        <v>96</v>
      </c>
      <c r="D7" s="20"/>
      <c r="E7" s="3">
        <f>(E6-D6)*10000</f>
        <v>51.943628303753044</v>
      </c>
      <c r="F7" s="3">
        <f t="shared" ref="F7:I7" si="13">(F6-E6)*10000</f>
        <v>92.795548699489558</v>
      </c>
      <c r="G7" s="3">
        <f t="shared" si="13"/>
        <v>402.08861632966148</v>
      </c>
      <c r="H7" s="3">
        <f t="shared" si="13"/>
        <v>3.0109624504590093</v>
      </c>
      <c r="I7" s="3">
        <f t="shared" si="13"/>
        <v>-21.243469420322015</v>
      </c>
      <c r="J7" s="3">
        <f>(J6-I6)*10000</f>
        <v>94.520052545515597</v>
      </c>
      <c r="K7" s="3">
        <f>(K6-J6)*10000</f>
        <v>73.797732517496556</v>
      </c>
      <c r="L7" s="19">
        <v>75</v>
      </c>
      <c r="M7" s="19">
        <v>75</v>
      </c>
      <c r="N7" s="19">
        <v>75</v>
      </c>
      <c r="O7" s="19">
        <v>75</v>
      </c>
      <c r="P7" s="19">
        <v>75</v>
      </c>
      <c r="Q7" s="19">
        <v>75</v>
      </c>
    </row>
    <row r="8" spans="1:20" x14ac:dyDescent="0.25"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</row>
    <row r="9" spans="1:20" ht="13" x14ac:dyDescent="0.3">
      <c r="A9" s="1" t="s">
        <v>655</v>
      </c>
      <c r="B9" s="1"/>
      <c r="C9" s="5">
        <f>Financials!B9</f>
        <v>91431</v>
      </c>
      <c r="D9" s="5">
        <f>Financials!C9</f>
        <v>108354</v>
      </c>
      <c r="E9" s="5">
        <f>Financials!D9</f>
        <v>122987</v>
      </c>
      <c r="F9" s="5">
        <f>Financials!E9</f>
        <v>141247</v>
      </c>
      <c r="G9" s="5">
        <f>Financials!F9</f>
        <v>197346</v>
      </c>
      <c r="H9" s="5">
        <f>Financials!G9</f>
        <v>222075</v>
      </c>
      <c r="I9" s="5">
        <f>Financials!H9</f>
        <v>220004</v>
      </c>
      <c r="J9" s="5">
        <f>Financials!I9</f>
        <v>231872</v>
      </c>
      <c r="K9" s="5">
        <f>Financials!J9</f>
        <v>247029</v>
      </c>
      <c r="L9" s="5">
        <f>Financials!K9</f>
        <v>269287</v>
      </c>
      <c r="M9" s="5">
        <f t="shared" ref="M9:Q9" si="14">L9*(1+M11)</f>
        <v>290829.96000000002</v>
      </c>
      <c r="N9" s="5">
        <f t="shared" si="14"/>
        <v>314096.35680000007</v>
      </c>
      <c r="O9" s="5">
        <f t="shared" si="14"/>
        <v>339224.06534400012</v>
      </c>
      <c r="P9" s="5">
        <f t="shared" si="14"/>
        <v>364665.87024480011</v>
      </c>
      <c r="Q9" s="5">
        <f t="shared" si="14"/>
        <v>390192.48116193613</v>
      </c>
    </row>
    <row r="10" spans="1:20" x14ac:dyDescent="0.25">
      <c r="A10" s="2" t="s">
        <v>101</v>
      </c>
      <c r="D10" s="3"/>
      <c r="E10" s="3">
        <f>E9-D9</f>
        <v>14633</v>
      </c>
      <c r="F10" s="3">
        <f t="shared" ref="F10:I10" si="15">F9-E9</f>
        <v>18260</v>
      </c>
      <c r="G10" s="3">
        <f t="shared" si="15"/>
        <v>56099</v>
      </c>
      <c r="H10" s="3">
        <f t="shared" si="15"/>
        <v>24729</v>
      </c>
      <c r="I10" s="3">
        <f t="shared" si="15"/>
        <v>-2071</v>
      </c>
      <c r="J10" s="3">
        <f t="shared" ref="J10" si="16">J9-I9</f>
        <v>11868</v>
      </c>
      <c r="K10" s="3">
        <f t="shared" ref="K10" si="17">K9-J9</f>
        <v>15157</v>
      </c>
      <c r="L10" s="3">
        <f t="shared" ref="L10" si="18">L9-K9</f>
        <v>22258</v>
      </c>
      <c r="M10" s="3">
        <f t="shared" ref="M10" si="19">M9-L9</f>
        <v>21542.960000000021</v>
      </c>
      <c r="N10" s="3">
        <f t="shared" ref="N10" si="20">N9-M9</f>
        <v>23266.396800000046</v>
      </c>
      <c r="O10" s="3">
        <f t="shared" ref="O10" si="21">O9-N9</f>
        <v>25127.708544000052</v>
      </c>
      <c r="P10" s="3">
        <f t="shared" ref="P10" si="22">P9-O9</f>
        <v>25441.804900799994</v>
      </c>
      <c r="Q10" s="3">
        <f t="shared" ref="Q10" si="23">Q9-P9</f>
        <v>25526.610917136015</v>
      </c>
    </row>
    <row r="11" spans="1:20" ht="13" x14ac:dyDescent="0.3">
      <c r="A11" s="2" t="s">
        <v>72</v>
      </c>
      <c r="D11" s="3"/>
      <c r="E11" s="11">
        <f>E9/D9-1</f>
        <v>0.13504808313490968</v>
      </c>
      <c r="F11" s="11">
        <f t="shared" ref="F11:L11" si="24">F9/E9-1</f>
        <v>0.14847097660728359</v>
      </c>
      <c r="G11" s="11">
        <f t="shared" si="24"/>
        <v>0.39716949740525465</v>
      </c>
      <c r="H11" s="11">
        <f t="shared" si="24"/>
        <v>0.12530783497005249</v>
      </c>
      <c r="I11" s="11">
        <f t="shared" si="24"/>
        <v>-9.3256782618484912E-3</v>
      </c>
      <c r="J11" s="11">
        <f t="shared" si="24"/>
        <v>5.3944473736841081E-2</v>
      </c>
      <c r="K11" s="11">
        <f t="shared" si="24"/>
        <v>6.5367961634005045E-2</v>
      </c>
      <c r="L11" s="11">
        <f t="shared" si="24"/>
        <v>9.0102781454808989E-2</v>
      </c>
      <c r="M11" s="12">
        <v>0.08</v>
      </c>
      <c r="N11" s="12">
        <v>0.08</v>
      </c>
      <c r="O11" s="12">
        <v>0.08</v>
      </c>
      <c r="P11" s="12">
        <v>7.4999999999999997E-2</v>
      </c>
      <c r="Q11" s="12">
        <v>7.0000000000000007E-2</v>
      </c>
    </row>
    <row r="13" spans="1:20" ht="13" x14ac:dyDescent="0.3">
      <c r="A13" s="1" t="s">
        <v>657</v>
      </c>
      <c r="B13" s="1"/>
      <c r="C13" s="5">
        <f>Financials!B17</f>
        <v>22993</v>
      </c>
      <c r="D13" s="5">
        <f>Financials!C17</f>
        <v>31881</v>
      </c>
      <c r="E13" s="5">
        <f>Financials!D17</f>
        <v>42745</v>
      </c>
      <c r="F13" s="5">
        <f>Financials!E17</f>
        <v>53762</v>
      </c>
      <c r="G13" s="5">
        <f>Financials!F17</f>
        <v>80461</v>
      </c>
      <c r="H13" s="5">
        <f>Financials!G17</f>
        <v>103366</v>
      </c>
      <c r="I13" s="5">
        <f>Financials!H17</f>
        <v>117716</v>
      </c>
      <c r="J13" s="5">
        <f>Financials!I17</f>
        <v>140053</v>
      </c>
      <c r="K13" s="5">
        <f>Financials!J17</f>
        <v>156146</v>
      </c>
      <c r="L13" s="5">
        <f>Financials!K17</f>
        <v>172162</v>
      </c>
      <c r="M13" s="5">
        <f>M17*M18</f>
        <v>186783.86039191694</v>
      </c>
      <c r="N13" s="5">
        <f t="shared" ref="N13:Q13" si="25">N17*N18</f>
        <v>202113.47215037321</v>
      </c>
      <c r="O13" s="5">
        <f t="shared" si="25"/>
        <v>218173.39917040858</v>
      </c>
      <c r="P13" s="5">
        <f t="shared" si="25"/>
        <v>235520.22048411876</v>
      </c>
      <c r="Q13" s="5">
        <f t="shared" si="25"/>
        <v>254299.08313750243</v>
      </c>
      <c r="T13" s="20"/>
    </row>
    <row r="14" spans="1:20" ht="13" x14ac:dyDescent="0.3">
      <c r="A14" s="2" t="str">
        <f>A10</f>
        <v>Growth $</v>
      </c>
      <c r="D14" s="5"/>
      <c r="E14" s="3">
        <f>E13-D13</f>
        <v>10864</v>
      </c>
      <c r="F14" s="3">
        <f t="shared" ref="F14:Q14" si="26">F13-E13</f>
        <v>11017</v>
      </c>
      <c r="G14" s="3">
        <f t="shared" si="26"/>
        <v>26699</v>
      </c>
      <c r="H14" s="3">
        <f t="shared" si="26"/>
        <v>22905</v>
      </c>
      <c r="I14" s="3">
        <f t="shared" si="26"/>
        <v>14350</v>
      </c>
      <c r="J14" s="3">
        <f t="shared" si="26"/>
        <v>22337</v>
      </c>
      <c r="K14" s="3">
        <f t="shared" si="26"/>
        <v>16093</v>
      </c>
      <c r="L14" s="3">
        <f t="shared" si="26"/>
        <v>16016</v>
      </c>
      <c r="M14" s="3">
        <f t="shared" si="26"/>
        <v>14621.86039191694</v>
      </c>
      <c r="N14" s="3">
        <f t="shared" si="26"/>
        <v>15329.611758456274</v>
      </c>
      <c r="O14" s="3">
        <f t="shared" si="26"/>
        <v>16059.927020035364</v>
      </c>
      <c r="P14" s="3">
        <f t="shared" si="26"/>
        <v>17346.821313710185</v>
      </c>
      <c r="Q14" s="3">
        <f t="shared" si="26"/>
        <v>18778.862653383665</v>
      </c>
    </row>
    <row r="15" spans="1:20" ht="13" x14ac:dyDescent="0.3">
      <c r="A15" s="2" t="str">
        <f>A11</f>
        <v>Growth %</v>
      </c>
      <c r="D15" s="5"/>
      <c r="E15" s="11">
        <f>E13/D13-1</f>
        <v>0.34076722812960702</v>
      </c>
      <c r="F15" s="11">
        <f t="shared" ref="F15:Q15" si="27">F13/E13-1</f>
        <v>0.25773774710492448</v>
      </c>
      <c r="G15" s="11">
        <f t="shared" si="27"/>
        <v>0.49661470927420859</v>
      </c>
      <c r="H15" s="11">
        <f t="shared" si="27"/>
        <v>0.28467207715539211</v>
      </c>
      <c r="I15" s="11">
        <f t="shared" si="27"/>
        <v>0.13882708047133496</v>
      </c>
      <c r="J15" s="11">
        <f t="shared" si="27"/>
        <v>0.18975330456352579</v>
      </c>
      <c r="K15" s="11">
        <f t="shared" si="27"/>
        <v>0.11490649968226307</v>
      </c>
      <c r="L15" s="11">
        <f t="shared" si="27"/>
        <v>0.10257067103864337</v>
      </c>
      <c r="M15" s="11">
        <f t="shared" si="27"/>
        <v>8.4930823247388654E-2</v>
      </c>
      <c r="N15" s="11">
        <f t="shared" si="27"/>
        <v>8.2071393782584323E-2</v>
      </c>
      <c r="O15" s="11">
        <f t="shared" si="27"/>
        <v>7.9459953110333492E-2</v>
      </c>
      <c r="P15" s="11">
        <f t="shared" si="27"/>
        <v>7.9509332391897614E-2</v>
      </c>
      <c r="Q15" s="11">
        <f t="shared" si="27"/>
        <v>7.9733547356499512E-2</v>
      </c>
    </row>
    <row r="16" spans="1:20" x14ac:dyDescent="0.25">
      <c r="A16" s="2" t="s">
        <v>665</v>
      </c>
      <c r="D16" s="248">
        <v>0.56000000000000005</v>
      </c>
      <c r="E16" s="248">
        <v>0.57999999999999996</v>
      </c>
      <c r="F16" s="35">
        <f>E16+1.5%</f>
        <v>0.59499999999999997</v>
      </c>
      <c r="G16" s="35">
        <f t="shared" ref="G16:L16" si="28">F16+1.5%</f>
        <v>0.61</v>
      </c>
      <c r="H16" s="35">
        <f t="shared" si="28"/>
        <v>0.625</v>
      </c>
      <c r="I16" s="35">
        <f t="shared" si="28"/>
        <v>0.64</v>
      </c>
      <c r="J16" s="35">
        <f t="shared" si="28"/>
        <v>0.65500000000000003</v>
      </c>
      <c r="K16" s="35">
        <f t="shared" si="28"/>
        <v>0.67</v>
      </c>
      <c r="L16" s="35">
        <f>K16</f>
        <v>0.67</v>
      </c>
      <c r="M16" s="20">
        <f t="shared" ref="M16:Q16" si="29">M18/M24</f>
        <v>0.67100637066847491</v>
      </c>
      <c r="N16" s="20">
        <f t="shared" si="29"/>
        <v>0.67142922860259002</v>
      </c>
      <c r="O16" s="20">
        <f t="shared" si="29"/>
        <v>0.67131887596441897</v>
      </c>
      <c r="P16" s="20">
        <f t="shared" si="29"/>
        <v>0.67224184292032751</v>
      </c>
      <c r="Q16" s="20">
        <f t="shared" si="29"/>
        <v>0.67423397759507475</v>
      </c>
    </row>
    <row r="17" spans="1:19" x14ac:dyDescent="0.25">
      <c r="A17" s="2" t="s">
        <v>663</v>
      </c>
      <c r="D17" s="20">
        <f>D13/D18</f>
        <v>0.23118073299423314</v>
      </c>
      <c r="E17" s="20">
        <f>E13/E18</f>
        <v>0.25167924953099896</v>
      </c>
      <c r="F17" s="20">
        <f t="shared" ref="F17:H17" si="30">F13/F18</f>
        <v>0.25908021070187975</v>
      </c>
      <c r="G17" s="20">
        <f t="shared" si="30"/>
        <v>0.26067049085628585</v>
      </c>
      <c r="H17" s="20">
        <f t="shared" si="30"/>
        <v>0.27927321850726106</v>
      </c>
      <c r="I17" s="20">
        <f>I13/I18</f>
        <v>0.30097293685569354</v>
      </c>
      <c r="J17" s="20">
        <f>J13/J18</f>
        <v>0.31814265649065654</v>
      </c>
      <c r="K17" s="20">
        <f>K13/K18</f>
        <v>0.31133078036701584</v>
      </c>
      <c r="L17" s="20">
        <f>L13/L18</f>
        <v>0.31489158019222563</v>
      </c>
      <c r="M17" s="35">
        <f>L17</f>
        <v>0.31489158019222563</v>
      </c>
      <c r="N17" s="35">
        <f t="shared" ref="N17:Q17" si="31">M17</f>
        <v>0.31489158019222563</v>
      </c>
      <c r="O17" s="35">
        <f t="shared" si="31"/>
        <v>0.31489158019222563</v>
      </c>
      <c r="P17" s="35">
        <f t="shared" si="31"/>
        <v>0.31489158019222563</v>
      </c>
      <c r="Q17" s="35">
        <f t="shared" si="31"/>
        <v>0.31489158019222563</v>
      </c>
    </row>
    <row r="18" spans="1:19" x14ac:dyDescent="0.25">
      <c r="A18" s="2" t="s">
        <v>664</v>
      </c>
      <c r="D18" s="28">
        <f t="shared" ref="D18:Q18" si="32">D24-D9</f>
        <v>137905.09090909094</v>
      </c>
      <c r="E18" s="28">
        <f>E24-E9</f>
        <v>169839.19047619047</v>
      </c>
      <c r="F18" s="28">
        <f t="shared" si="32"/>
        <v>207511.02469135798</v>
      </c>
      <c r="G18" s="28">
        <f t="shared" si="32"/>
        <v>308669.38461538462</v>
      </c>
      <c r="H18" s="28">
        <f t="shared" si="32"/>
        <v>370125</v>
      </c>
      <c r="I18" s="28">
        <f t="shared" si="32"/>
        <v>391118.22222222225</v>
      </c>
      <c r="J18" s="28">
        <f>J24-J9</f>
        <v>440220.75362318847</v>
      </c>
      <c r="K18" s="28">
        <f>K24-K9</f>
        <v>501543.72727272741</v>
      </c>
      <c r="L18" s="28">
        <f t="shared" si="32"/>
        <v>546734.21212121227</v>
      </c>
      <c r="M18" s="28">
        <f>M24-M9</f>
        <v>593168.79885417921</v>
      </c>
      <c r="N18" s="28">
        <f t="shared" si="32"/>
        <v>641850.98892448319</v>
      </c>
      <c r="O18" s="28">
        <f t="shared" si="32"/>
        <v>692852.43840824382</v>
      </c>
      <c r="P18" s="28">
        <f t="shared" si="32"/>
        <v>747940.6732321817</v>
      </c>
      <c r="Q18" s="28">
        <f t="shared" si="32"/>
        <v>807576.63632119191</v>
      </c>
    </row>
    <row r="19" spans="1:19" x14ac:dyDescent="0.25"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9" x14ac:dyDescent="0.25">
      <c r="A20" s="2" t="s">
        <v>661</v>
      </c>
      <c r="D20" s="4">
        <f>Daloopa!BJ67</f>
        <v>106110</v>
      </c>
      <c r="E20" s="4">
        <f>Daloopa!BK67</f>
        <v>141366</v>
      </c>
      <c r="F20" s="4">
        <f>Daloopa!BL67</f>
        <v>170773</v>
      </c>
      <c r="G20" s="4">
        <f>Daloopa!BM67</f>
        <v>236282</v>
      </c>
      <c r="H20" s="4">
        <f>Daloopa!BN67</f>
        <v>279833</v>
      </c>
      <c r="I20" s="4">
        <f>Daloopa!BO67</f>
        <v>315880</v>
      </c>
      <c r="J20" s="4">
        <f>Daloopa!BP67</f>
        <v>352828</v>
      </c>
      <c r="K20" s="4">
        <f>Daloopa!BQ67</f>
        <v>387497</v>
      </c>
      <c r="L20" s="4">
        <f>Daloopa!BR67</f>
        <v>426305</v>
      </c>
    </row>
    <row r="21" spans="1:19" x14ac:dyDescent="0.25">
      <c r="A21" s="2" t="s">
        <v>662</v>
      </c>
      <c r="D21" s="4">
        <f>Daloopa!BJ75</f>
        <v>54297</v>
      </c>
      <c r="E21" s="4">
        <f>Daloopa!BK75</f>
        <v>65866</v>
      </c>
      <c r="F21" s="4">
        <f>Daloopa!BL75</f>
        <v>74723</v>
      </c>
      <c r="G21" s="4">
        <f>Daloopa!BM75</f>
        <v>104412</v>
      </c>
      <c r="H21" s="4">
        <f>Daloopa!BN75</f>
        <v>127787</v>
      </c>
      <c r="I21" s="4">
        <f>Daloopa!BO75</f>
        <v>118007</v>
      </c>
      <c r="J21" s="4">
        <f>Daloopa!BP75</f>
        <v>131200</v>
      </c>
      <c r="K21" s="4">
        <f>Daloopa!BQ75</f>
        <v>142906</v>
      </c>
      <c r="L21" s="4">
        <f>Daloopa!BR75</f>
        <v>161894</v>
      </c>
    </row>
    <row r="22" spans="1:19" x14ac:dyDescent="0.25">
      <c r="A22" s="2" t="s">
        <v>668</v>
      </c>
      <c r="D22" s="20">
        <f>D20/(D20+D21)</f>
        <v>0.66150479717219324</v>
      </c>
      <c r="E22" s="20">
        <f t="shared" ref="E22:L22" si="33">E20/(E20+E21)</f>
        <v>0.68216298641136508</v>
      </c>
      <c r="F22" s="20">
        <f t="shared" si="33"/>
        <v>0.69562436862515076</v>
      </c>
      <c r="G22" s="20">
        <f t="shared" si="33"/>
        <v>0.69353143876910073</v>
      </c>
      <c r="H22" s="20">
        <f t="shared" si="33"/>
        <v>0.68650458760610378</v>
      </c>
      <c r="I22" s="20">
        <f t="shared" si="33"/>
        <v>0.72802365592884788</v>
      </c>
      <c r="J22" s="20">
        <f t="shared" si="33"/>
        <v>0.72894130091647591</v>
      </c>
      <c r="K22" s="20">
        <f t="shared" si="33"/>
        <v>0.73057090551901105</v>
      </c>
      <c r="L22" s="20">
        <f t="shared" si="33"/>
        <v>0.72476321789054388</v>
      </c>
      <c r="M22" s="20">
        <f>M153</f>
        <v>0.71976321789054387</v>
      </c>
      <c r="N22" s="20">
        <f t="shared" ref="N22:Q22" si="34">N153</f>
        <v>0.71476321789054387</v>
      </c>
      <c r="O22" s="20">
        <f t="shared" si="34"/>
        <v>0.70976321789054386</v>
      </c>
      <c r="P22" s="20">
        <f t="shared" si="34"/>
        <v>0.70476321789054386</v>
      </c>
      <c r="Q22" s="20">
        <f t="shared" si="34"/>
        <v>0.69976321789054385</v>
      </c>
    </row>
    <row r="23" spans="1:19" x14ac:dyDescent="0.25">
      <c r="D23" s="34"/>
      <c r="E23" s="34"/>
      <c r="F23" s="34"/>
      <c r="G23" s="34"/>
      <c r="H23" s="34"/>
      <c r="I23" s="34"/>
      <c r="J23" s="34"/>
      <c r="K23" s="34"/>
      <c r="L23" s="34"/>
      <c r="M23" s="20"/>
      <c r="N23" s="20"/>
      <c r="O23" s="20"/>
      <c r="P23" s="20"/>
      <c r="Q23" s="20"/>
      <c r="S23" s="28"/>
    </row>
    <row r="24" spans="1:19" x14ac:dyDescent="0.25">
      <c r="A24" s="2" t="s">
        <v>666</v>
      </c>
      <c r="D24" s="28">
        <f>D9/(1-D16)</f>
        <v>246259.09090909094</v>
      </c>
      <c r="E24" s="28">
        <f>E9/(1-E16)</f>
        <v>292826.19047619047</v>
      </c>
      <c r="F24" s="28">
        <f t="shared" ref="F24:H24" si="35">F9/(1-F16)</f>
        <v>348758.02469135798</v>
      </c>
      <c r="G24" s="28">
        <f t="shared" si="35"/>
        <v>506015.38461538462</v>
      </c>
      <c r="H24" s="28">
        <f t="shared" si="35"/>
        <v>592200</v>
      </c>
      <c r="I24" s="28">
        <f>I9/(1-I16)</f>
        <v>611122.22222222225</v>
      </c>
      <c r="J24" s="28">
        <f>J9/(1-J16)</f>
        <v>672092.75362318847</v>
      </c>
      <c r="K24" s="28">
        <f>K9/(1-K16)</f>
        <v>748572.72727272741</v>
      </c>
      <c r="L24" s="28">
        <f>L9/(1-L16)</f>
        <v>816021.21212121227</v>
      </c>
      <c r="M24" s="3">
        <f>M26/M22</f>
        <v>883998.75885417929</v>
      </c>
      <c r="N24" s="3">
        <f t="shared" ref="N24:Q24" si="36">N26/N22</f>
        <v>955947.34572448325</v>
      </c>
      <c r="O24" s="3">
        <f t="shared" si="36"/>
        <v>1032076.5037522439</v>
      </c>
      <c r="P24" s="3">
        <f t="shared" si="36"/>
        <v>1112606.5434769818</v>
      </c>
      <c r="Q24" s="3">
        <f t="shared" si="36"/>
        <v>1197769.1174831281</v>
      </c>
    </row>
    <row r="25" spans="1:19" ht="13" x14ac:dyDescent="0.3">
      <c r="A25" s="2" t="s">
        <v>1</v>
      </c>
      <c r="D25" s="28"/>
      <c r="E25" s="11">
        <f>E24/D24-1</f>
        <v>0.18909799185561948</v>
      </c>
      <c r="F25" s="11">
        <f t="shared" ref="F25:Q25" si="37">F24/E24-1</f>
        <v>0.19100693870384955</v>
      </c>
      <c r="G25" s="11">
        <f t="shared" si="37"/>
        <v>0.4509067857669955</v>
      </c>
      <c r="H25" s="11">
        <f t="shared" si="37"/>
        <v>0.17032014836885478</v>
      </c>
      <c r="I25" s="11">
        <f t="shared" si="37"/>
        <v>3.1952418477241284E-2</v>
      </c>
      <c r="J25" s="11">
        <f t="shared" si="37"/>
        <v>9.9768146508008249E-2</v>
      </c>
      <c r="K25" s="11">
        <f t="shared" si="37"/>
        <v>0.11379377807191449</v>
      </c>
      <c r="L25" s="11">
        <f t="shared" si="37"/>
        <v>9.0102781454808989E-2</v>
      </c>
      <c r="M25" s="11">
        <f t="shared" si="37"/>
        <v>8.330365157575037E-2</v>
      </c>
      <c r="N25" s="11">
        <f t="shared" si="37"/>
        <v>8.138991842427723E-2</v>
      </c>
      <c r="O25" s="11">
        <f t="shared" si="37"/>
        <v>7.963739673346204E-2</v>
      </c>
      <c r="P25" s="11">
        <f t="shared" si="37"/>
        <v>7.8027199952678705E-2</v>
      </c>
      <c r="Q25" s="11">
        <f t="shared" si="37"/>
        <v>7.6543297813085553E-2</v>
      </c>
    </row>
    <row r="26" spans="1:19" x14ac:dyDescent="0.25">
      <c r="A26" s="2" t="s">
        <v>669</v>
      </c>
      <c r="D26" s="28">
        <f t="shared" ref="D26:H26" si="38">D24*D22</f>
        <v>162901.56998362689</v>
      </c>
      <c r="E26" s="28">
        <f t="shared" si="38"/>
        <v>199755.18859470132</v>
      </c>
      <c r="F26" s="28">
        <f t="shared" si="38"/>
        <v>242604.58072888062</v>
      </c>
      <c r="G26" s="28">
        <f t="shared" si="38"/>
        <v>350937.5777316076</v>
      </c>
      <c r="H26" s="28">
        <f t="shared" si="38"/>
        <v>406548.01678033464</v>
      </c>
      <c r="I26" s="28">
        <f>I24*I22</f>
        <v>444911.43444158405</v>
      </c>
      <c r="J26" s="28">
        <f t="shared" ref="J26:L26" si="39">J24*J22</f>
        <v>489916.16616262356</v>
      </c>
      <c r="K26" s="28">
        <f t="shared" si="39"/>
        <v>546885.45521047211</v>
      </c>
      <c r="L26" s="28">
        <f>L24*L22</f>
        <v>591422.15956391185</v>
      </c>
      <c r="M26" s="28">
        <f t="shared" ref="M26:Q26" si="40">M28*M2*1000</f>
        <v>636269.791284131</v>
      </c>
      <c r="N26" s="28">
        <f t="shared" si="40"/>
        <v>683276.00096395588</v>
      </c>
      <c r="O26" s="28">
        <f t="shared" si="40"/>
        <v>732529.94041241461</v>
      </c>
      <c r="P26" s="28">
        <f t="shared" si="40"/>
        <v>784124.16782691306</v>
      </c>
      <c r="Q26" s="28">
        <f t="shared" si="40"/>
        <v>838154.7719399106</v>
      </c>
    </row>
    <row r="27" spans="1:19" ht="13" x14ac:dyDescent="0.3">
      <c r="A27" s="2" t="s">
        <v>1</v>
      </c>
      <c r="D27" s="28"/>
      <c r="E27" s="11">
        <f>E26/D26-1</f>
        <v>0.22623243357801015</v>
      </c>
      <c r="F27" s="11">
        <f t="shared" ref="F27:Q27" si="41">F26/E26-1</f>
        <v>0.21450953257149052</v>
      </c>
      <c r="G27" s="11">
        <f t="shared" si="41"/>
        <v>0.44654143247110833</v>
      </c>
      <c r="H27" s="11">
        <f t="shared" si="41"/>
        <v>0.15846248044504696</v>
      </c>
      <c r="I27" s="11">
        <f>I26/H26-1</f>
        <v>9.4363804711357968E-2</v>
      </c>
      <c r="J27" s="11">
        <f t="shared" ref="J27:K27" si="42">J26/I26-1</f>
        <v>0.10115436070445294</v>
      </c>
      <c r="K27" s="11">
        <f t="shared" si="42"/>
        <v>0.11628375012417558</v>
      </c>
      <c r="L27" s="11">
        <f t="shared" si="41"/>
        <v>8.1436988183018144E-2</v>
      </c>
      <c r="M27" s="11">
        <f t="shared" si="41"/>
        <v>7.5830151094250065E-2</v>
      </c>
      <c r="N27" s="11">
        <f t="shared" si="41"/>
        <v>7.3877795745977748E-2</v>
      </c>
      <c r="O27" s="11">
        <f t="shared" si="41"/>
        <v>7.2084983782500833E-2</v>
      </c>
      <c r="P27" s="11">
        <f t="shared" si="41"/>
        <v>7.043292644864585E-2</v>
      </c>
      <c r="Q27" s="11">
        <f t="shared" si="41"/>
        <v>6.890567378217094E-2</v>
      </c>
    </row>
    <row r="28" spans="1:19" x14ac:dyDescent="0.25">
      <c r="A28" s="2" t="s">
        <v>670</v>
      </c>
      <c r="D28" s="20">
        <f t="shared" ref="D28:H28" si="43">D26/(D2*1000)</f>
        <v>0.35333960181597646</v>
      </c>
      <c r="E28" s="20">
        <f t="shared" si="43"/>
        <v>0.4008226706129896</v>
      </c>
      <c r="F28" s="20">
        <f t="shared" si="43"/>
        <v>0.43189054599276983</v>
      </c>
      <c r="G28" s="20">
        <f t="shared" si="43"/>
        <v>0.43950318255852333</v>
      </c>
      <c r="H28" s="20">
        <f t="shared" si="43"/>
        <v>0.43407163074245203</v>
      </c>
      <c r="I28" s="20">
        <f>I26/(I2*1000)</f>
        <v>0.44603678525077173</v>
      </c>
      <c r="J28" s="20">
        <f t="shared" ref="J28" si="44">J26/(J2*1000)</f>
        <v>0.45069779604424176</v>
      </c>
      <c r="K28" s="20">
        <f>K26/(K2*1000)</f>
        <v>0.46741148108208519</v>
      </c>
      <c r="L28" s="20">
        <f>L26/(L2*1000)</f>
        <v>0.46891724184229255</v>
      </c>
      <c r="M28" s="35">
        <f t="shared" ref="M28:Q28" si="45">L28</f>
        <v>0.46891724184229255</v>
      </c>
      <c r="N28" s="35">
        <f t="shared" si="45"/>
        <v>0.46891724184229255</v>
      </c>
      <c r="O28" s="35">
        <f t="shared" si="45"/>
        <v>0.46891724184229255</v>
      </c>
      <c r="P28" s="35">
        <f t="shared" si="45"/>
        <v>0.46891724184229255</v>
      </c>
      <c r="Q28" s="35">
        <f t="shared" si="45"/>
        <v>0.46891724184229255</v>
      </c>
    </row>
    <row r="29" spans="1:19" x14ac:dyDescent="0.25">
      <c r="A29" s="2" t="s">
        <v>734</v>
      </c>
      <c r="D29" s="3">
        <f t="shared" ref="D29:Q29" si="46">D24-D26</f>
        <v>83357.52092546405</v>
      </c>
      <c r="E29" s="3">
        <f t="shared" si="46"/>
        <v>93071.001881489152</v>
      </c>
      <c r="F29" s="3">
        <f t="shared" si="46"/>
        <v>106153.44396247735</v>
      </c>
      <c r="G29" s="3">
        <f t="shared" si="46"/>
        <v>155077.80688377703</v>
      </c>
      <c r="H29" s="3">
        <f t="shared" si="46"/>
        <v>185651.98321966536</v>
      </c>
      <c r="I29" s="3">
        <f t="shared" si="46"/>
        <v>166210.7877806382</v>
      </c>
      <c r="J29" s="3">
        <f t="shared" si="46"/>
        <v>182176.58746056492</v>
      </c>
      <c r="K29" s="3">
        <f t="shared" si="46"/>
        <v>201687.2720622553</v>
      </c>
      <c r="L29" s="3">
        <f t="shared" si="46"/>
        <v>224599.05255730043</v>
      </c>
      <c r="M29" s="3">
        <f t="shared" si="46"/>
        <v>247728.96757004829</v>
      </c>
      <c r="N29" s="3">
        <f t="shared" si="46"/>
        <v>272671.34476052737</v>
      </c>
      <c r="O29" s="3">
        <f t="shared" si="46"/>
        <v>299546.56333982933</v>
      </c>
      <c r="P29" s="3">
        <f t="shared" si="46"/>
        <v>328482.37565006875</v>
      </c>
      <c r="Q29" s="3">
        <f t="shared" si="46"/>
        <v>359614.3455432175</v>
      </c>
    </row>
    <row r="30" spans="1:19" ht="13" x14ac:dyDescent="0.3">
      <c r="A30" s="2" t="s">
        <v>1</v>
      </c>
      <c r="D30" s="3"/>
      <c r="E30" s="11">
        <f>E29/D29-1</f>
        <v>0.11652794910624342</v>
      </c>
      <c r="F30" s="11">
        <f t="shared" ref="F30:Q30" si="47">F29/E29-1</f>
        <v>0.14056410500068073</v>
      </c>
      <c r="G30" s="11">
        <f t="shared" si="47"/>
        <v>0.46088342586975539</v>
      </c>
      <c r="H30" s="11">
        <f t="shared" si="47"/>
        <v>0.197153783318603</v>
      </c>
      <c r="I30" s="11">
        <f t="shared" si="47"/>
        <v>-0.10471849048886339</v>
      </c>
      <c r="J30" s="11">
        <f t="shared" si="47"/>
        <v>9.6057541710217187E-2</v>
      </c>
      <c r="K30" s="11">
        <f t="shared" si="47"/>
        <v>0.10709765109588409</v>
      </c>
      <c r="L30" s="11">
        <f t="shared" si="47"/>
        <v>0.11360052749373728</v>
      </c>
      <c r="M30" s="11">
        <f t="shared" si="47"/>
        <v>0.10298313705863427</v>
      </c>
      <c r="N30" s="11">
        <f t="shared" si="47"/>
        <v>0.10068413651877961</v>
      </c>
      <c r="O30" s="11">
        <f t="shared" si="47"/>
        <v>9.8562680295228855E-2</v>
      </c>
      <c r="P30" s="11">
        <f t="shared" si="47"/>
        <v>9.6598712359161176E-2</v>
      </c>
      <c r="Q30" s="11">
        <f t="shared" si="47"/>
        <v>9.4775160559340099E-2</v>
      </c>
    </row>
    <row r="31" spans="1:19" x14ac:dyDescent="0.25"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spans="1:19" ht="13" x14ac:dyDescent="0.3">
      <c r="A32" s="1" t="s">
        <v>270</v>
      </c>
      <c r="B32" s="1"/>
      <c r="C32" s="5">
        <f>Financials!B13</f>
        <v>0</v>
      </c>
      <c r="D32" s="5">
        <f>Financials!C13</f>
        <v>5798</v>
      </c>
      <c r="E32" s="5">
        <f>Financials!D13</f>
        <v>17224</v>
      </c>
      <c r="F32" s="5">
        <f>Financials!E13</f>
        <v>17192</v>
      </c>
      <c r="G32" s="5">
        <f>Financials!F13</f>
        <v>16227</v>
      </c>
      <c r="H32" s="5">
        <f>Financials!G13</f>
        <v>17075</v>
      </c>
      <c r="I32" s="5">
        <f>Financials!H13</f>
        <v>18963</v>
      </c>
      <c r="J32" s="5">
        <f>Financials!I13</f>
        <v>20030</v>
      </c>
      <c r="K32" s="5">
        <f>Financials!J13</f>
        <v>21215</v>
      </c>
      <c r="L32" s="5">
        <f>Financials!K13</f>
        <v>22561</v>
      </c>
      <c r="M32" s="5">
        <f t="shared" ref="M32:Q32" si="48">L32*(1+M34)</f>
        <v>23914.66</v>
      </c>
      <c r="N32" s="5">
        <f t="shared" si="48"/>
        <v>25349.5396</v>
      </c>
      <c r="O32" s="5">
        <f t="shared" si="48"/>
        <v>26870.511976000002</v>
      </c>
      <c r="P32" s="5">
        <f t="shared" si="48"/>
        <v>28482.742694560002</v>
      </c>
      <c r="Q32" s="5">
        <f t="shared" si="48"/>
        <v>30191.707256233603</v>
      </c>
    </row>
    <row r="33" spans="1:20" x14ac:dyDescent="0.25">
      <c r="A33" s="2" t="s">
        <v>101</v>
      </c>
      <c r="E33" s="28">
        <f>E32-D32</f>
        <v>11426</v>
      </c>
      <c r="F33" s="28">
        <f t="shared" ref="F33:I33" si="49">F32-E32</f>
        <v>-32</v>
      </c>
      <c r="G33" s="28">
        <f t="shared" si="49"/>
        <v>-965</v>
      </c>
      <c r="H33" s="28">
        <f t="shared" si="49"/>
        <v>848</v>
      </c>
      <c r="I33" s="28">
        <f t="shared" si="49"/>
        <v>1888</v>
      </c>
      <c r="J33" s="28">
        <f t="shared" ref="J33" si="50">J32-I32</f>
        <v>1067</v>
      </c>
      <c r="K33" s="28">
        <f t="shared" ref="K33:L33" si="51">K32-J32</f>
        <v>1185</v>
      </c>
      <c r="L33" s="28">
        <f t="shared" si="51"/>
        <v>1346</v>
      </c>
      <c r="M33" s="28">
        <f t="shared" ref="M33" si="52">M32-L32</f>
        <v>1353.6599999999999</v>
      </c>
      <c r="N33" s="28">
        <f t="shared" ref="N33" si="53">N32-M32</f>
        <v>1434.8796000000002</v>
      </c>
      <c r="O33" s="28">
        <f t="shared" ref="O33" si="54">O32-N32</f>
        <v>1520.9723760000015</v>
      </c>
      <c r="P33" s="28">
        <f t="shared" ref="P33" si="55">P32-O32</f>
        <v>1612.2307185600002</v>
      </c>
      <c r="Q33" s="28">
        <f t="shared" ref="Q33" si="56">Q32-P32</f>
        <v>1708.9645616736016</v>
      </c>
    </row>
    <row r="34" spans="1:20" ht="13" x14ac:dyDescent="0.3">
      <c r="A34" s="2" t="s">
        <v>72</v>
      </c>
      <c r="E34" s="11">
        <f>E32/D32-1</f>
        <v>1.9706795446705763</v>
      </c>
      <c r="F34" s="11">
        <f t="shared" ref="F34:L34" si="57">F32/E32-1</f>
        <v>-1.8578727357175806E-3</v>
      </c>
      <c r="G34" s="11">
        <f t="shared" si="57"/>
        <v>-5.6130758492321964E-2</v>
      </c>
      <c r="H34" s="11">
        <f t="shared" si="57"/>
        <v>5.2258581376717794E-2</v>
      </c>
      <c r="I34" s="11">
        <f t="shared" si="57"/>
        <v>0.11057101024890192</v>
      </c>
      <c r="J34" s="11">
        <f t="shared" si="57"/>
        <v>5.6267468227601203E-2</v>
      </c>
      <c r="K34" s="11">
        <f t="shared" si="57"/>
        <v>5.9161258112830684E-2</v>
      </c>
      <c r="L34" s="11">
        <f t="shared" si="57"/>
        <v>6.3445675229790277E-2</v>
      </c>
      <c r="M34" s="12">
        <v>0.06</v>
      </c>
      <c r="N34" s="12">
        <v>0.06</v>
      </c>
      <c r="O34" s="12">
        <v>0.06</v>
      </c>
      <c r="P34" s="12">
        <v>0.06</v>
      </c>
      <c r="Q34" s="12">
        <v>0.06</v>
      </c>
    </row>
    <row r="36" spans="1:20" ht="13" x14ac:dyDescent="0.3">
      <c r="A36" s="1" t="s">
        <v>272</v>
      </c>
      <c r="B36" s="1"/>
      <c r="C36" s="5">
        <f>Financials!B21</f>
        <v>6394</v>
      </c>
      <c r="D36" s="5">
        <f>Financials!C21</f>
        <v>9721</v>
      </c>
      <c r="E36" s="5">
        <f>Financials!D21</f>
        <v>14168</v>
      </c>
      <c r="F36" s="5">
        <f>Financials!E21</f>
        <v>19210</v>
      </c>
      <c r="G36" s="5">
        <f>Financials!F21</f>
        <v>25207</v>
      </c>
      <c r="H36" s="5">
        <f>Financials!G21</f>
        <v>31768</v>
      </c>
      <c r="I36" s="5">
        <f>Financials!H21</f>
        <v>35218</v>
      </c>
      <c r="J36" s="5">
        <f>Financials!I21</f>
        <v>40209</v>
      </c>
      <c r="K36" s="5">
        <f>Financials!J21</f>
        <v>44374</v>
      </c>
      <c r="L36" s="5">
        <f>Financials!K21</f>
        <v>49619</v>
      </c>
      <c r="M36" s="42">
        <f t="shared" ref="M36:Q36" si="58">M50+M52+M54</f>
        <v>54854.401086440674</v>
      </c>
      <c r="N36" s="42">
        <f t="shared" si="58"/>
        <v>59420.961019694922</v>
      </c>
      <c r="O36" s="42">
        <f t="shared" si="58"/>
        <v>63440.098735947628</v>
      </c>
      <c r="P36" s="42">
        <f t="shared" si="58"/>
        <v>67259.897235879223</v>
      </c>
      <c r="Q36" s="42">
        <f t="shared" si="58"/>
        <v>71204.078162029124</v>
      </c>
      <c r="S36" s="28"/>
      <c r="T36" s="28"/>
    </row>
    <row r="37" spans="1:20" ht="13" x14ac:dyDescent="0.3">
      <c r="A37" s="2" t="s">
        <v>101</v>
      </c>
      <c r="D37" s="5"/>
      <c r="E37" s="3">
        <f>E36-D36</f>
        <v>4447</v>
      </c>
      <c r="F37" s="3">
        <f t="shared" ref="F37:Q37" si="59">F36-E36</f>
        <v>5042</v>
      </c>
      <c r="G37" s="3">
        <f t="shared" si="59"/>
        <v>5997</v>
      </c>
      <c r="H37" s="3">
        <f t="shared" si="59"/>
        <v>6561</v>
      </c>
      <c r="I37" s="3">
        <f t="shared" si="59"/>
        <v>3450</v>
      </c>
      <c r="J37" s="3">
        <f>J36-I36</f>
        <v>4991</v>
      </c>
      <c r="K37" s="3">
        <f t="shared" si="59"/>
        <v>4165</v>
      </c>
      <c r="L37" s="3">
        <f t="shared" si="59"/>
        <v>5245</v>
      </c>
      <c r="M37" s="3">
        <f t="shared" si="59"/>
        <v>5235.4010864406737</v>
      </c>
      <c r="N37" s="3">
        <f t="shared" si="59"/>
        <v>4566.5599332542479</v>
      </c>
      <c r="O37" s="3">
        <f t="shared" si="59"/>
        <v>4019.137716252706</v>
      </c>
      <c r="P37" s="3">
        <f t="shared" si="59"/>
        <v>3819.7984999315959</v>
      </c>
      <c r="Q37" s="3">
        <f t="shared" si="59"/>
        <v>3944.1809261499002</v>
      </c>
    </row>
    <row r="38" spans="1:20" ht="13" x14ac:dyDescent="0.3">
      <c r="A38" s="2" t="s">
        <v>72</v>
      </c>
      <c r="D38" s="5"/>
      <c r="E38" s="11">
        <f>E36/D36-1</f>
        <v>0.45746322394815353</v>
      </c>
      <c r="F38" s="11">
        <f t="shared" ref="F38:Q38" si="60">F36/E36-1</f>
        <v>0.35587238848108416</v>
      </c>
      <c r="G38" s="11">
        <f t="shared" si="60"/>
        <v>0.31218115564810001</v>
      </c>
      <c r="H38" s="11">
        <f t="shared" si="60"/>
        <v>0.26028484151227826</v>
      </c>
      <c r="I38" s="11">
        <f t="shared" si="60"/>
        <v>0.10859984890455809</v>
      </c>
      <c r="J38" s="11">
        <f t="shared" si="60"/>
        <v>0.14171730365154178</v>
      </c>
      <c r="K38" s="11">
        <f t="shared" si="60"/>
        <v>0.10358377477679137</v>
      </c>
      <c r="L38" s="11">
        <f t="shared" si="60"/>
        <v>0.11819984675710993</v>
      </c>
      <c r="M38" s="11">
        <f t="shared" si="60"/>
        <v>0.1055120233467155</v>
      </c>
      <c r="N38" s="11">
        <f t="shared" si="60"/>
        <v>8.3248742905025486E-2</v>
      </c>
      <c r="O38" s="11">
        <f t="shared" si="60"/>
        <v>6.7638382942352138E-2</v>
      </c>
      <c r="P38" s="11">
        <f t="shared" si="60"/>
        <v>6.021110584695788E-2</v>
      </c>
      <c r="Q38" s="11">
        <f t="shared" si="60"/>
        <v>5.8640900272531438E-2</v>
      </c>
    </row>
    <row r="40" spans="1:20" x14ac:dyDescent="0.25">
      <c r="A40" s="2" t="s">
        <v>671</v>
      </c>
      <c r="D40" s="278">
        <v>92</v>
      </c>
      <c r="E40" s="278">
        <v>101</v>
      </c>
      <c r="F40" s="278">
        <v>112</v>
      </c>
      <c r="G40" s="278">
        <v>142</v>
      </c>
      <c r="H40" s="278">
        <v>172</v>
      </c>
      <c r="I40" s="278">
        <v>173</v>
      </c>
      <c r="J40" s="278">
        <v>175</v>
      </c>
      <c r="K40" s="278">
        <v>185</v>
      </c>
      <c r="L40" s="278">
        <v>195</v>
      </c>
      <c r="M40" s="28">
        <f>L40+M41</f>
        <v>203</v>
      </c>
      <c r="N40" s="28">
        <f t="shared" ref="M40:Q40" si="61">M40+N41</f>
        <v>209</v>
      </c>
      <c r="O40" s="28">
        <f t="shared" si="61"/>
        <v>213</v>
      </c>
      <c r="P40" s="28">
        <f t="shared" si="61"/>
        <v>217</v>
      </c>
      <c r="Q40" s="28">
        <f t="shared" si="61"/>
        <v>221</v>
      </c>
    </row>
    <row r="41" spans="1:20" x14ac:dyDescent="0.25">
      <c r="A41" s="2" t="s">
        <v>736</v>
      </c>
      <c r="E41" s="2">
        <f>E40-D40</f>
        <v>9</v>
      </c>
      <c r="F41" s="2">
        <f t="shared" ref="F41:L41" si="62">F40-E40</f>
        <v>11</v>
      </c>
      <c r="G41" s="2">
        <f t="shared" si="62"/>
        <v>30</v>
      </c>
      <c r="H41" s="2">
        <f t="shared" si="62"/>
        <v>30</v>
      </c>
      <c r="I41" s="2">
        <f t="shared" si="62"/>
        <v>1</v>
      </c>
      <c r="J41" s="2">
        <f t="shared" si="62"/>
        <v>2</v>
      </c>
      <c r="K41" s="2">
        <f t="shared" si="62"/>
        <v>10</v>
      </c>
      <c r="L41" s="2">
        <f t="shared" si="62"/>
        <v>10</v>
      </c>
      <c r="M41" s="19">
        <f>L41-2</f>
        <v>8</v>
      </c>
      <c r="N41" s="19">
        <f t="shared" ref="N41:O41" si="63">M41-2</f>
        <v>6</v>
      </c>
      <c r="O41" s="19">
        <f t="shared" si="63"/>
        <v>4</v>
      </c>
      <c r="P41" s="19">
        <f>O41</f>
        <v>4</v>
      </c>
      <c r="Q41" s="19">
        <f>P41</f>
        <v>4</v>
      </c>
    </row>
    <row r="42" spans="1:20" x14ac:dyDescent="0.25">
      <c r="A42" s="2" t="s">
        <v>672</v>
      </c>
      <c r="D42" s="278">
        <v>100</v>
      </c>
      <c r="E42" s="278">
        <v>125</v>
      </c>
      <c r="F42" s="278">
        <v>150</v>
      </c>
      <c r="G42" s="278">
        <v>200</v>
      </c>
      <c r="H42" s="28">
        <f>H43+H40</f>
        <v>245</v>
      </c>
      <c r="I42" s="28">
        <f>I43+I40</f>
        <v>256</v>
      </c>
      <c r="J42" s="28">
        <f t="shared" ref="J42:P42" si="64">J43+J40</f>
        <v>268</v>
      </c>
      <c r="K42" s="28">
        <f>K43+K40</f>
        <v>293</v>
      </c>
      <c r="L42" s="28">
        <f t="shared" si="64"/>
        <v>323</v>
      </c>
      <c r="M42" s="28">
        <f t="shared" si="64"/>
        <v>346</v>
      </c>
      <c r="N42" s="28">
        <f t="shared" si="64"/>
        <v>364</v>
      </c>
      <c r="O42" s="28">
        <f t="shared" si="64"/>
        <v>378</v>
      </c>
      <c r="P42" s="28">
        <f t="shared" si="64"/>
        <v>392</v>
      </c>
      <c r="Q42" s="28">
        <f>Q43+Q40</f>
        <v>406</v>
      </c>
    </row>
    <row r="43" spans="1:20" x14ac:dyDescent="0.25">
      <c r="A43" s="2" t="s">
        <v>673</v>
      </c>
      <c r="D43" s="2">
        <f>D42-D40</f>
        <v>8</v>
      </c>
      <c r="E43" s="2">
        <f t="shared" ref="E43:G43" si="65">E42-E40</f>
        <v>24</v>
      </c>
      <c r="F43" s="2">
        <f t="shared" si="65"/>
        <v>38</v>
      </c>
      <c r="G43" s="2">
        <f t="shared" si="65"/>
        <v>58</v>
      </c>
      <c r="H43" s="28">
        <f>G43+H44</f>
        <v>73</v>
      </c>
      <c r="I43" s="28">
        <f t="shared" ref="I43:Q43" si="66">H43+I44</f>
        <v>83</v>
      </c>
      <c r="J43" s="28">
        <f t="shared" si="66"/>
        <v>93</v>
      </c>
      <c r="K43" s="28">
        <f>J43+K44</f>
        <v>108</v>
      </c>
      <c r="L43" s="28">
        <f t="shared" si="66"/>
        <v>128</v>
      </c>
      <c r="M43" s="28">
        <f t="shared" si="66"/>
        <v>143</v>
      </c>
      <c r="N43" s="28">
        <f t="shared" si="66"/>
        <v>155</v>
      </c>
      <c r="O43" s="28">
        <f t="shared" si="66"/>
        <v>165</v>
      </c>
      <c r="P43" s="28">
        <f t="shared" si="66"/>
        <v>175</v>
      </c>
      <c r="Q43" s="28">
        <f t="shared" si="66"/>
        <v>185</v>
      </c>
    </row>
    <row r="44" spans="1:20" x14ac:dyDescent="0.25">
      <c r="A44" s="2" t="s">
        <v>736</v>
      </c>
      <c r="E44" s="2">
        <f>E43-D43</f>
        <v>16</v>
      </c>
      <c r="F44" s="2">
        <f t="shared" ref="F44:G44" si="67">F43-E43</f>
        <v>14</v>
      </c>
      <c r="G44" s="2">
        <f t="shared" si="67"/>
        <v>20</v>
      </c>
      <c r="H44" s="19">
        <v>15</v>
      </c>
      <c r="I44" s="19">
        <v>10</v>
      </c>
      <c r="J44" s="19">
        <v>10</v>
      </c>
      <c r="K44" s="19">
        <v>15</v>
      </c>
      <c r="L44" s="19">
        <v>20</v>
      </c>
      <c r="M44" s="19">
        <v>15</v>
      </c>
      <c r="N44" s="19">
        <v>12</v>
      </c>
      <c r="O44" s="19">
        <v>10</v>
      </c>
      <c r="P44" s="19">
        <v>10</v>
      </c>
      <c r="Q44" s="19">
        <v>10</v>
      </c>
    </row>
    <row r="46" spans="1:20" ht="25" x14ac:dyDescent="0.25">
      <c r="A46" s="8" t="s">
        <v>674</v>
      </c>
      <c r="B46" s="8"/>
      <c r="C46" s="8"/>
      <c r="E46" s="231">
        <f t="shared" ref="E46:H46" si="68">E36/AVERAGE(D42:E42)</f>
        <v>125.93777777777778</v>
      </c>
      <c r="F46" s="231">
        <f t="shared" si="68"/>
        <v>139.70909090909092</v>
      </c>
      <c r="G46" s="231">
        <f t="shared" si="68"/>
        <v>144.04</v>
      </c>
      <c r="H46" s="231">
        <f t="shared" si="68"/>
        <v>142.77752808988765</v>
      </c>
      <c r="I46" s="231">
        <f t="shared" ref="I46" si="69">I36/AVERAGE(H42:I42)</f>
        <v>140.59081836327346</v>
      </c>
      <c r="J46" s="231">
        <f t="shared" ref="J46" si="70">J36/AVERAGE(I42:J42)</f>
        <v>153.46946564885496</v>
      </c>
      <c r="K46" s="231">
        <f t="shared" ref="K46:L46" si="71">K36/AVERAGE(J42:K42)</f>
        <v>158.19607843137254</v>
      </c>
      <c r="L46" s="231">
        <f t="shared" si="71"/>
        <v>161.10064935064935</v>
      </c>
      <c r="M46" s="231">
        <f>M36/AVERAGE(L42:M42)</f>
        <v>163.98924091611562</v>
      </c>
      <c r="N46" s="231">
        <f t="shared" ref="N46:Q46" si="72">N36/AVERAGE(M42:N42)</f>
        <v>167.38298878787302</v>
      </c>
      <c r="O46" s="231">
        <f t="shared" si="72"/>
        <v>170.99757071683996</v>
      </c>
      <c r="P46" s="231">
        <f t="shared" si="72"/>
        <v>174.70103178150447</v>
      </c>
      <c r="Q46" s="231">
        <f t="shared" si="72"/>
        <v>178.45633624568703</v>
      </c>
    </row>
    <row r="47" spans="1:20" ht="13" x14ac:dyDescent="0.3">
      <c r="A47" s="2" t="s">
        <v>1</v>
      </c>
      <c r="E47" s="231"/>
      <c r="F47" s="11">
        <f>F46/E46-1</f>
        <v>0.10935013602997801</v>
      </c>
      <c r="G47" s="11">
        <f t="shared" ref="G47:I47" si="73">G46/F46-1</f>
        <v>3.0999479437792798E-2</v>
      </c>
      <c r="H47" s="11">
        <f t="shared" si="73"/>
        <v>-8.764731394837133E-3</v>
      </c>
      <c r="I47" s="11">
        <f t="shared" si="73"/>
        <v>-1.5315503468007363E-2</v>
      </c>
      <c r="J47" s="11">
        <f t="shared" ref="J47" si="74">J46/I46-1</f>
        <v>9.1603757880577286E-2</v>
      </c>
      <c r="K47" s="11">
        <f t="shared" ref="K47" si="75">K46/J46-1</f>
        <v>3.0798392126628604E-2</v>
      </c>
      <c r="L47" s="11">
        <f t="shared" ref="L47" si="76">L46/K46-1</f>
        <v>1.8360574725225343E-2</v>
      </c>
      <c r="M47" s="11">
        <f t="shared" ref="M47" si="77">M46/L46-1</f>
        <v>1.7930353335690263E-2</v>
      </c>
      <c r="N47" s="11">
        <f t="shared" ref="N47" si="78">N46/M46-1</f>
        <v>2.0694942258397298E-2</v>
      </c>
      <c r="O47" s="11">
        <f t="shared" ref="O47" si="79">O46/N46-1</f>
        <v>2.1594679095781721E-2</v>
      </c>
      <c r="P47" s="11">
        <f t="shared" ref="P47" si="80">P46/O46-1</f>
        <v>2.1657974725250329E-2</v>
      </c>
      <c r="Q47" s="11">
        <f t="shared" ref="Q47" si="81">Q46/P46-1</f>
        <v>2.1495605526126838E-2</v>
      </c>
    </row>
    <row r="49" spans="1:22" x14ac:dyDescent="0.25">
      <c r="A49" s="2" t="s">
        <v>675</v>
      </c>
      <c r="D49" s="232">
        <v>99</v>
      </c>
      <c r="E49" s="232">
        <v>119</v>
      </c>
      <c r="F49" s="232">
        <v>119</v>
      </c>
      <c r="G49" s="232">
        <v>119</v>
      </c>
      <c r="H49" s="232">
        <v>119</v>
      </c>
      <c r="I49" s="232">
        <v>129</v>
      </c>
      <c r="J49" s="232">
        <v>139</v>
      </c>
      <c r="K49" s="232">
        <v>139</v>
      </c>
      <c r="L49" s="232">
        <f>K49*1.03</f>
        <v>143.17000000000002</v>
      </c>
      <c r="M49" s="233">
        <f>L49*1.03</f>
        <v>147.46510000000001</v>
      </c>
      <c r="N49" s="233">
        <f t="shared" ref="N49:Q49" si="82">M49*1.03</f>
        <v>151.88905300000002</v>
      </c>
      <c r="O49" s="233">
        <f t="shared" si="82"/>
        <v>156.44572459000003</v>
      </c>
      <c r="P49" s="233">
        <f t="shared" si="82"/>
        <v>161.13909632770003</v>
      </c>
      <c r="Q49" s="233">
        <f t="shared" si="82"/>
        <v>165.97326921753103</v>
      </c>
    </row>
    <row r="50" spans="1:22" x14ac:dyDescent="0.25">
      <c r="A50" s="2" t="s">
        <v>680</v>
      </c>
      <c r="E50" s="3">
        <f>E49*AVERAGE(D40:E40)</f>
        <v>11483.5</v>
      </c>
      <c r="F50" s="3">
        <f t="shared" ref="F50:H50" si="83">F49*AVERAGE(E40:F40)</f>
        <v>12673.5</v>
      </c>
      <c r="G50" s="3">
        <f t="shared" si="83"/>
        <v>15113</v>
      </c>
      <c r="H50" s="3">
        <f t="shared" si="83"/>
        <v>18683</v>
      </c>
      <c r="I50" s="3">
        <f>I49*AVERAGE(H40:I40)</f>
        <v>22252.5</v>
      </c>
      <c r="J50" s="3">
        <f>J49*AVERAGE(I40:J40)</f>
        <v>24186</v>
      </c>
      <c r="K50" s="3">
        <f>K49*AVERAGE(J40:K40)</f>
        <v>25020</v>
      </c>
      <c r="L50" s="3">
        <f t="shared" ref="L50:Q50" si="84">L49*AVERAGE(K40:L40)</f>
        <v>27202.300000000003</v>
      </c>
      <c r="M50" s="3">
        <f t="shared" si="84"/>
        <v>29345.554900000003</v>
      </c>
      <c r="N50" s="3">
        <f t="shared" si="84"/>
        <v>31289.144918000005</v>
      </c>
      <c r="O50" s="3">
        <f t="shared" si="84"/>
        <v>33010.047888490008</v>
      </c>
      <c r="P50" s="3">
        <f t="shared" si="84"/>
        <v>34644.905710455503</v>
      </c>
      <c r="Q50" s="3">
        <f t="shared" si="84"/>
        <v>36348.145958639296</v>
      </c>
      <c r="T50" s="20"/>
      <c r="U50" s="20"/>
      <c r="V50" s="20"/>
    </row>
    <row r="51" spans="1:22" x14ac:dyDescent="0.25">
      <c r="A51" s="2" t="s">
        <v>678</v>
      </c>
      <c r="E51" s="232">
        <v>15</v>
      </c>
      <c r="F51" s="232">
        <v>35</v>
      </c>
      <c r="G51" s="232">
        <v>45</v>
      </c>
      <c r="H51" s="232">
        <v>50</v>
      </c>
      <c r="I51" s="232">
        <v>40</v>
      </c>
      <c r="J51" s="232">
        <v>45</v>
      </c>
      <c r="K51" s="232">
        <v>45</v>
      </c>
      <c r="L51" s="232">
        <f>K51+2</f>
        <v>47</v>
      </c>
      <c r="M51" s="234">
        <f>L51+2</f>
        <v>49</v>
      </c>
      <c r="N51" s="234">
        <f t="shared" ref="N51:Q51" si="85">M51+2</f>
        <v>51</v>
      </c>
      <c r="O51" s="234">
        <f t="shared" si="85"/>
        <v>53</v>
      </c>
      <c r="P51" s="234">
        <f t="shared" si="85"/>
        <v>55</v>
      </c>
      <c r="Q51" s="234">
        <f t="shared" si="85"/>
        <v>57</v>
      </c>
    </row>
    <row r="52" spans="1:22" x14ac:dyDescent="0.25">
      <c r="A52" s="2" t="s">
        <v>679</v>
      </c>
      <c r="E52" s="3">
        <f>E51*AVERAGE(D40:E40)</f>
        <v>1447.5</v>
      </c>
      <c r="F52" s="3">
        <f t="shared" ref="F52:G52" si="86">F51*AVERAGE(E40:F40)</f>
        <v>3727.5</v>
      </c>
      <c r="G52" s="3">
        <f t="shared" si="86"/>
        <v>5715</v>
      </c>
      <c r="H52" s="3">
        <f>H51*AVERAGE(G40:H40)</f>
        <v>7850</v>
      </c>
      <c r="I52" s="3">
        <f>I51*AVERAGE(H40:I40)</f>
        <v>6900</v>
      </c>
      <c r="J52" s="3">
        <f>J51*AVERAGE(I40:J40)</f>
        <v>7830</v>
      </c>
      <c r="K52" s="3">
        <f>K51*AVERAGE(J40:K40)</f>
        <v>8100</v>
      </c>
      <c r="L52" s="3">
        <f t="shared" ref="L52:Q52" si="87">L51*AVERAGE(K40:L40)</f>
        <v>8930</v>
      </c>
      <c r="M52" s="3">
        <f t="shared" si="87"/>
        <v>9751</v>
      </c>
      <c r="N52" s="3">
        <f t="shared" si="87"/>
        <v>10506</v>
      </c>
      <c r="O52" s="3">
        <f t="shared" si="87"/>
        <v>11183</v>
      </c>
      <c r="P52" s="3">
        <f t="shared" si="87"/>
        <v>11825</v>
      </c>
      <c r="Q52" s="3">
        <f t="shared" si="87"/>
        <v>12483</v>
      </c>
      <c r="U52" s="20"/>
    </row>
    <row r="53" spans="1:22" x14ac:dyDescent="0.25">
      <c r="E53" s="3"/>
      <c r="F53" s="3"/>
      <c r="G53" s="3"/>
      <c r="H53" s="3"/>
      <c r="I53" s="3"/>
      <c r="J53" s="3"/>
      <c r="K53" s="3"/>
      <c r="L53" s="3"/>
    </row>
    <row r="54" spans="1:22" x14ac:dyDescent="0.25">
      <c r="A54" s="2" t="s">
        <v>676</v>
      </c>
      <c r="E54" s="28">
        <f>E36-E50-E52</f>
        <v>1237</v>
      </c>
      <c r="F54" s="28">
        <f t="shared" ref="F54:I54" si="88">F36-F50-F52</f>
        <v>2809</v>
      </c>
      <c r="G54" s="28">
        <f t="shared" si="88"/>
        <v>4379</v>
      </c>
      <c r="H54" s="28">
        <f t="shared" si="88"/>
        <v>5235</v>
      </c>
      <c r="I54" s="28">
        <f t="shared" si="88"/>
        <v>6065.5</v>
      </c>
      <c r="J54" s="28">
        <f>J36-J50-J52</f>
        <v>8193</v>
      </c>
      <c r="K54" s="28">
        <f>K36-K50-K52</f>
        <v>11254</v>
      </c>
      <c r="L54" s="28">
        <f>L36-L50-L52</f>
        <v>13486.699999999997</v>
      </c>
      <c r="M54" s="3">
        <f>M55*AVERAGE(L43:M43)</f>
        <v>15757.846186440675</v>
      </c>
      <c r="N54" s="3">
        <f t="shared" ref="N54:Q54" si="89">N55*AVERAGE(M43:N43)</f>
        <v>17625.816101694913</v>
      </c>
      <c r="O54" s="3">
        <f t="shared" si="89"/>
        <v>19247.050847457624</v>
      </c>
      <c r="P54" s="3">
        <f t="shared" si="89"/>
        <v>20789.991525423724</v>
      </c>
      <c r="Q54" s="3">
        <f t="shared" si="89"/>
        <v>22372.932203389828</v>
      </c>
    </row>
    <row r="55" spans="1:22" x14ac:dyDescent="0.25">
      <c r="A55" s="2" t="s">
        <v>677</v>
      </c>
      <c r="E55" s="231">
        <f t="shared" ref="E55:I55" si="90">E54/AVERAGE(D43:E43)</f>
        <v>77.3125</v>
      </c>
      <c r="F55" s="231">
        <f t="shared" si="90"/>
        <v>90.612903225806448</v>
      </c>
      <c r="G55" s="231">
        <f t="shared" si="90"/>
        <v>91.229166666666671</v>
      </c>
      <c r="H55" s="231">
        <f t="shared" si="90"/>
        <v>79.92366412213741</v>
      </c>
      <c r="I55" s="231">
        <f t="shared" si="90"/>
        <v>77.762820512820511</v>
      </c>
      <c r="J55" s="231">
        <f t="shared" ref="J55" si="91">J54/AVERAGE(I43:J43)</f>
        <v>93.102272727272734</v>
      </c>
      <c r="K55" s="231">
        <f t="shared" ref="K55:L55" si="92">K54/AVERAGE(J43:K43)</f>
        <v>111.98009950248756</v>
      </c>
      <c r="L55" s="231">
        <f t="shared" si="92"/>
        <v>114.29406779661015</v>
      </c>
      <c r="M55" s="233">
        <f t="shared" ref="M55:Q55" si="93">L55+2</f>
        <v>116.29406779661015</v>
      </c>
      <c r="N55" s="233">
        <f t="shared" si="93"/>
        <v>118.29406779661015</v>
      </c>
      <c r="O55" s="233">
        <f t="shared" si="93"/>
        <v>120.29406779661015</v>
      </c>
      <c r="P55" s="233">
        <f t="shared" si="93"/>
        <v>122.29406779661015</v>
      </c>
      <c r="Q55" s="233">
        <f t="shared" si="93"/>
        <v>124.29406779661015</v>
      </c>
    </row>
    <row r="57" spans="1:22" ht="13" x14ac:dyDescent="0.3">
      <c r="A57" s="1" t="s">
        <v>659</v>
      </c>
      <c r="B57" s="1"/>
      <c r="C57" s="5">
        <f>Financials!B25</f>
        <v>2802.5</v>
      </c>
      <c r="D57" s="5">
        <f>Financials!C25</f>
        <v>4420.3499999999995</v>
      </c>
      <c r="E57" s="5">
        <f>Financials!D25</f>
        <v>9602.6</v>
      </c>
      <c r="F57" s="5">
        <f>Financials!E25</f>
        <v>13380.75</v>
      </c>
      <c r="G57" s="5">
        <f>Financials!F25</f>
        <v>20380.349999999999</v>
      </c>
      <c r="H57" s="5">
        <f>Financials!G25</f>
        <v>31160</v>
      </c>
      <c r="I57" s="5">
        <f>Financials!H25</f>
        <v>37739</v>
      </c>
      <c r="J57" s="5">
        <f>Financials!I25</f>
        <v>46906</v>
      </c>
      <c r="K57" s="5">
        <f>Financials!J25</f>
        <v>56214</v>
      </c>
      <c r="L57" s="5">
        <f>Financials!K25</f>
        <v>68635</v>
      </c>
      <c r="M57" s="42">
        <f t="shared" ref="M57:Q57" si="94">M62+M67</f>
        <v>78593.035659575486</v>
      </c>
      <c r="N57" s="42">
        <f t="shared" si="94"/>
        <v>88506.222377505343</v>
      </c>
      <c r="O57" s="42">
        <f t="shared" si="94"/>
        <v>98704.889708434639</v>
      </c>
      <c r="P57" s="42">
        <f t="shared" si="94"/>
        <v>109204.08210095749</v>
      </c>
      <c r="Q57" s="42">
        <f t="shared" si="94"/>
        <v>120019.61852318034</v>
      </c>
    </row>
    <row r="58" spans="1:22" x14ac:dyDescent="0.25">
      <c r="A58" s="2" t="s">
        <v>101</v>
      </c>
      <c r="D58" s="3"/>
      <c r="E58" s="3">
        <f>E57-D57</f>
        <v>5182.2500000000009</v>
      </c>
      <c r="F58" s="3">
        <f t="shared" ref="F58:Q58" si="95">F57-E57</f>
        <v>3778.1499999999996</v>
      </c>
      <c r="G58" s="3">
        <f t="shared" ref="G58:L58" si="96">G57-F57</f>
        <v>6999.5999999999985</v>
      </c>
      <c r="H58" s="3">
        <f t="shared" si="96"/>
        <v>10779.650000000001</v>
      </c>
      <c r="I58" s="3">
        <f t="shared" si="96"/>
        <v>6579</v>
      </c>
      <c r="J58" s="3">
        <f t="shared" si="96"/>
        <v>9167</v>
      </c>
      <c r="K58" s="3">
        <f t="shared" si="96"/>
        <v>9308</v>
      </c>
      <c r="L58" s="3">
        <f t="shared" si="96"/>
        <v>12421</v>
      </c>
      <c r="M58" s="3">
        <f t="shared" si="95"/>
        <v>9958.0356595754856</v>
      </c>
      <c r="N58" s="3">
        <f t="shared" si="95"/>
        <v>9913.186717929857</v>
      </c>
      <c r="O58" s="3">
        <f t="shared" si="95"/>
        <v>10198.667330929296</v>
      </c>
      <c r="P58" s="3">
        <f t="shared" si="95"/>
        <v>10499.192392522848</v>
      </c>
      <c r="Q58" s="3">
        <f t="shared" si="95"/>
        <v>10815.536422222853</v>
      </c>
    </row>
    <row r="59" spans="1:22" ht="13" x14ac:dyDescent="0.3">
      <c r="A59" s="2" t="s">
        <v>72</v>
      </c>
      <c r="D59" s="3"/>
      <c r="E59" s="11">
        <f>E57/D57-1</f>
        <v>1.1723619170427684</v>
      </c>
      <c r="F59" s="11">
        <f t="shared" ref="F59:Q59" si="97">F57/E57-1</f>
        <v>0.39345073209339132</v>
      </c>
      <c r="G59" s="11">
        <f t="shared" si="97"/>
        <v>0.5231096911608093</v>
      </c>
      <c r="H59" s="11">
        <f t="shared" si="97"/>
        <v>0.52892369365589897</v>
      </c>
      <c r="I59" s="11">
        <f t="shared" si="97"/>
        <v>0.21113607188703476</v>
      </c>
      <c r="J59" s="11">
        <f t="shared" si="97"/>
        <v>0.24290521741434601</v>
      </c>
      <c r="K59" s="11">
        <f t="shared" si="97"/>
        <v>0.19843943205560066</v>
      </c>
      <c r="L59" s="11">
        <f t="shared" si="97"/>
        <v>0.22095919166044053</v>
      </c>
      <c r="M59" s="11">
        <f t="shared" si="97"/>
        <v>0.14508684577220787</v>
      </c>
      <c r="N59" s="11">
        <f t="shared" si="97"/>
        <v>0.12613314442858115</v>
      </c>
      <c r="O59" s="11">
        <f t="shared" si="97"/>
        <v>0.11523107705838975</v>
      </c>
      <c r="P59" s="11">
        <f t="shared" si="97"/>
        <v>0.10636952661146282</v>
      </c>
      <c r="Q59" s="11">
        <f t="shared" si="97"/>
        <v>9.903967154106974E-2</v>
      </c>
    </row>
    <row r="60" spans="1:22" x14ac:dyDescent="0.25">
      <c r="D60" s="20"/>
      <c r="E60" s="20"/>
      <c r="F60" s="20"/>
      <c r="G60" s="20"/>
      <c r="H60" s="20"/>
      <c r="I60" s="20"/>
      <c r="J60" s="20"/>
      <c r="K60" s="20"/>
      <c r="L60" s="20"/>
      <c r="S60" s="20"/>
      <c r="T60" s="20"/>
      <c r="U60" s="20"/>
    </row>
    <row r="61" spans="1:22" x14ac:dyDescent="0.25">
      <c r="A61" s="2" t="s">
        <v>682</v>
      </c>
      <c r="D61" s="229">
        <v>0.9</v>
      </c>
      <c r="E61" s="229">
        <f>D61-1%</f>
        <v>0.89</v>
      </c>
      <c r="F61" s="229">
        <f t="shared" ref="F61:J61" si="98">E61-1%</f>
        <v>0.88</v>
      </c>
      <c r="G61" s="229">
        <f t="shared" si="98"/>
        <v>0.87</v>
      </c>
      <c r="H61" s="229">
        <f t="shared" si="98"/>
        <v>0.86</v>
      </c>
      <c r="I61" s="229">
        <f t="shared" si="98"/>
        <v>0.85</v>
      </c>
      <c r="J61" s="229">
        <f t="shared" si="98"/>
        <v>0.84</v>
      </c>
      <c r="K61" s="229">
        <f>J61-2%</f>
        <v>0.82</v>
      </c>
      <c r="L61" s="229">
        <f>K61-2%</f>
        <v>0.79999999999999993</v>
      </c>
    </row>
    <row r="62" spans="1:22" x14ac:dyDescent="0.25">
      <c r="A62" s="2" t="s">
        <v>683</v>
      </c>
      <c r="D62" s="28">
        <f t="shared" ref="D62:G62" si="99">D61*D57</f>
        <v>3978.3149999999996</v>
      </c>
      <c r="E62" s="28">
        <f t="shared" si="99"/>
        <v>8546.3140000000003</v>
      </c>
      <c r="F62" s="28">
        <f t="shared" si="99"/>
        <v>11775.06</v>
      </c>
      <c r="G62" s="28">
        <f t="shared" si="99"/>
        <v>17730.904499999997</v>
      </c>
      <c r="H62" s="28">
        <f>H61*H57</f>
        <v>26797.599999999999</v>
      </c>
      <c r="I62" s="28">
        <f>I61*I57</f>
        <v>32078.149999999998</v>
      </c>
      <c r="J62" s="28">
        <f>J61*J57</f>
        <v>39401.040000000001</v>
      </c>
      <c r="K62" s="28">
        <f>K61*K57</f>
        <v>46095.479999999996</v>
      </c>
      <c r="L62" s="28">
        <f>L61*L57</f>
        <v>54907.999999999993</v>
      </c>
      <c r="M62" s="28">
        <f t="shared" ref="M62:Q62" si="100">M63*M24</f>
        <v>60366.035659575478</v>
      </c>
      <c r="N62" s="28">
        <f t="shared" si="100"/>
        <v>65279.222377505335</v>
      </c>
      <c r="O62" s="28">
        <f t="shared" si="100"/>
        <v>70477.889708434624</v>
      </c>
      <c r="P62" s="28">
        <f t="shared" si="100"/>
        <v>75977.082100957487</v>
      </c>
      <c r="Q62" s="28">
        <f t="shared" si="100"/>
        <v>81792.618523180325</v>
      </c>
      <c r="S62" s="239"/>
    </row>
    <row r="63" spans="1:22" x14ac:dyDescent="0.25">
      <c r="A63" s="2" t="s">
        <v>684</v>
      </c>
      <c r="D63" s="20">
        <f>D62/D24</f>
        <v>1.6154997508167668E-2</v>
      </c>
      <c r="E63" s="20">
        <f t="shared" ref="E63:H63" si="101">E62/E24</f>
        <v>2.9185620268808901E-2</v>
      </c>
      <c r="F63" s="20">
        <f t="shared" si="101"/>
        <v>3.3762836024835929E-2</v>
      </c>
      <c r="G63" s="20">
        <f t="shared" si="101"/>
        <v>3.504024786415736E-2</v>
      </c>
      <c r="H63" s="20">
        <f t="shared" si="101"/>
        <v>4.5250928740290443E-2</v>
      </c>
      <c r="I63" s="20">
        <f>I62/I24</f>
        <v>5.2490563807930761E-2</v>
      </c>
      <c r="J63" s="20">
        <f>J62/J24</f>
        <v>5.8624408294231295E-2</v>
      </c>
      <c r="K63" s="20">
        <f>K62/K24</f>
        <v>6.1577824465953376E-2</v>
      </c>
      <c r="L63" s="20">
        <f>L62/L24</f>
        <v>6.7287466531990012E-2</v>
      </c>
      <c r="M63" s="20">
        <f t="shared" ref="M63:Q63" si="102">L63+(M64/10000)</f>
        <v>6.8287466531990013E-2</v>
      </c>
      <c r="N63" s="20">
        <f t="shared" si="102"/>
        <v>6.8287466531990013E-2</v>
      </c>
      <c r="O63" s="20">
        <f t="shared" si="102"/>
        <v>6.8287466531990013E-2</v>
      </c>
      <c r="P63" s="20">
        <f t="shared" si="102"/>
        <v>6.8287466531990013E-2</v>
      </c>
      <c r="Q63" s="20">
        <f t="shared" si="102"/>
        <v>6.8287466531990013E-2</v>
      </c>
    </row>
    <row r="64" spans="1:22" x14ac:dyDescent="0.25">
      <c r="A64" s="2" t="s">
        <v>685</v>
      </c>
      <c r="E64" s="3">
        <f>(E63-D63)*10000</f>
        <v>130.30622760641234</v>
      </c>
      <c r="F64" s="3">
        <f t="shared" ref="F64:I64" si="103">(F63-E63)*10000</f>
        <v>45.77215756027028</v>
      </c>
      <c r="G64" s="3">
        <f t="shared" si="103"/>
        <v>12.774118393214309</v>
      </c>
      <c r="H64" s="3">
        <f t="shared" si="103"/>
        <v>102.10680876133083</v>
      </c>
      <c r="I64" s="3">
        <f t="shared" si="103"/>
        <v>72.396350676403188</v>
      </c>
      <c r="J64" s="3">
        <f>(J63-I63)*10000</f>
        <v>61.338444863005343</v>
      </c>
      <c r="K64" s="3">
        <f>(K63-J63)*10000</f>
        <v>29.534161717220815</v>
      </c>
      <c r="L64" s="3">
        <f>(L63-K63)*10000</f>
        <v>57.096420660366356</v>
      </c>
      <c r="M64" s="19">
        <v>10</v>
      </c>
      <c r="N64" s="19">
        <v>0</v>
      </c>
      <c r="O64" s="19">
        <v>0</v>
      </c>
      <c r="P64" s="19">
        <v>0</v>
      </c>
      <c r="Q64" s="19">
        <v>0</v>
      </c>
    </row>
    <row r="65" spans="1:23" ht="13" x14ac:dyDescent="0.3">
      <c r="A65" s="2" t="s">
        <v>782</v>
      </c>
      <c r="E65" s="11">
        <f>E62/D62-1</f>
        <v>1.1482245624089598</v>
      </c>
      <c r="F65" s="11">
        <f t="shared" ref="F65:Q65" si="104">F62/E62-1</f>
        <v>0.37779398229458905</v>
      </c>
      <c r="G65" s="11">
        <f t="shared" si="104"/>
        <v>0.50580162648852722</v>
      </c>
      <c r="H65" s="11">
        <f t="shared" si="104"/>
        <v>0.51134985809663602</v>
      </c>
      <c r="I65" s="11">
        <f t="shared" si="104"/>
        <v>0.19705309430695284</v>
      </c>
      <c r="J65" s="11">
        <f t="shared" si="104"/>
        <v>0.22828280309182425</v>
      </c>
      <c r="K65" s="11">
        <f t="shared" si="104"/>
        <v>0.16990515986380039</v>
      </c>
      <c r="L65" s="11">
        <f t="shared" si="104"/>
        <v>0.19117969918091737</v>
      </c>
      <c r="M65" s="11">
        <f t="shared" si="104"/>
        <v>9.9403286580743933E-2</v>
      </c>
      <c r="N65" s="11">
        <f t="shared" si="104"/>
        <v>8.138991842427723E-2</v>
      </c>
      <c r="O65" s="11">
        <f t="shared" si="104"/>
        <v>7.963739673346204E-2</v>
      </c>
      <c r="P65" s="11">
        <f t="shared" si="104"/>
        <v>7.8027199952678705E-2</v>
      </c>
      <c r="Q65" s="11">
        <f t="shared" si="104"/>
        <v>7.6543297813085553E-2</v>
      </c>
    </row>
    <row r="67" spans="1:23" x14ac:dyDescent="0.25">
      <c r="A67" s="2" t="s">
        <v>681</v>
      </c>
      <c r="D67" s="28">
        <f t="shared" ref="D67:L67" si="105">D57-D62</f>
        <v>442.03499999999985</v>
      </c>
      <c r="E67" s="28">
        <f t="shared" si="105"/>
        <v>1056.2860000000001</v>
      </c>
      <c r="F67" s="28">
        <f t="shared" si="105"/>
        <v>1605.6900000000005</v>
      </c>
      <c r="G67" s="28">
        <f t="shared" si="105"/>
        <v>2649.4455000000016</v>
      </c>
      <c r="H67" s="28">
        <f t="shared" si="105"/>
        <v>4362.4000000000015</v>
      </c>
      <c r="I67" s="28">
        <f t="shared" si="105"/>
        <v>5660.8500000000022</v>
      </c>
      <c r="J67" s="28">
        <f t="shared" si="105"/>
        <v>7504.9599999999991</v>
      </c>
      <c r="K67" s="28">
        <f t="shared" si="105"/>
        <v>10118.520000000004</v>
      </c>
      <c r="L67" s="28">
        <f t="shared" si="105"/>
        <v>13727.000000000007</v>
      </c>
      <c r="M67" s="28">
        <f t="shared" ref="M67:Q67" si="106">L67+M68</f>
        <v>18227.000000000007</v>
      </c>
      <c r="N67" s="28">
        <f t="shared" si="106"/>
        <v>23227.000000000007</v>
      </c>
      <c r="O67" s="28">
        <f t="shared" si="106"/>
        <v>28227.000000000007</v>
      </c>
      <c r="P67" s="28">
        <f t="shared" si="106"/>
        <v>33227.000000000007</v>
      </c>
      <c r="Q67" s="28">
        <f t="shared" si="106"/>
        <v>38227.000000000007</v>
      </c>
    </row>
    <row r="68" spans="1:23" x14ac:dyDescent="0.25">
      <c r="A68" s="2" t="s">
        <v>101</v>
      </c>
      <c r="D68" s="28"/>
      <c r="E68" s="28">
        <f>E67-D67</f>
        <v>614.2510000000002</v>
      </c>
      <c r="F68" s="28">
        <f t="shared" ref="F68:I68" si="107">F67-E67</f>
        <v>549.40400000000045</v>
      </c>
      <c r="G68" s="28">
        <f t="shared" si="107"/>
        <v>1043.7555000000011</v>
      </c>
      <c r="H68" s="28">
        <f t="shared" si="107"/>
        <v>1712.9544999999998</v>
      </c>
      <c r="I68" s="28">
        <f t="shared" si="107"/>
        <v>1298.4500000000007</v>
      </c>
      <c r="J68" s="28">
        <f t="shared" ref="J68" si="108">J67-I67</f>
        <v>1844.1099999999969</v>
      </c>
      <c r="K68" s="28">
        <f t="shared" ref="K68:L68" si="109">K67-J67</f>
        <v>2613.5600000000049</v>
      </c>
      <c r="L68" s="28">
        <f t="shared" si="109"/>
        <v>3608.4800000000032</v>
      </c>
      <c r="M68" s="19">
        <v>4500</v>
      </c>
      <c r="N68" s="19">
        <v>5000</v>
      </c>
      <c r="O68" s="19">
        <v>5000</v>
      </c>
      <c r="P68" s="19">
        <v>5000</v>
      </c>
      <c r="Q68" s="19">
        <v>5000</v>
      </c>
    </row>
    <row r="69" spans="1:23" ht="13" x14ac:dyDescent="0.3">
      <c r="A69" s="2" t="s">
        <v>72</v>
      </c>
      <c r="E69" s="11">
        <f>E67/D67-1</f>
        <v>1.3895981087470459</v>
      </c>
      <c r="F69" s="11">
        <f t="shared" ref="F69:I69" si="110">F67/E67-1</f>
        <v>0.52012807137460926</v>
      </c>
      <c r="G69" s="11">
        <f t="shared" si="110"/>
        <v>0.65003549875754407</v>
      </c>
      <c r="H69" s="11">
        <f t="shared" si="110"/>
        <v>0.64653320855250618</v>
      </c>
      <c r="I69" s="11">
        <f t="shared" si="110"/>
        <v>0.29764579130753721</v>
      </c>
      <c r="J69" s="11">
        <f t="shared" ref="J69" si="111">J67/I67-1</f>
        <v>0.3257655652419682</v>
      </c>
      <c r="K69" s="11">
        <f t="shared" ref="K69:L69" si="112">K67/J67-1</f>
        <v>0.34824436106255141</v>
      </c>
      <c r="L69" s="11">
        <f t="shared" si="112"/>
        <v>0.3566213240671563</v>
      </c>
      <c r="M69" s="11">
        <f t="shared" ref="M69" si="113">M67/L67-1</f>
        <v>0.32782108253806341</v>
      </c>
      <c r="N69" s="11">
        <f t="shared" ref="N69" si="114">N67/M67-1</f>
        <v>0.27431831897734127</v>
      </c>
      <c r="O69" s="11">
        <f t="shared" ref="O69" si="115">O67/N67-1</f>
        <v>0.2152667154604555</v>
      </c>
      <c r="P69" s="11">
        <f t="shared" ref="P69" si="116">P67/O67-1</f>
        <v>0.17713536684734477</v>
      </c>
      <c r="Q69" s="11">
        <f t="shared" ref="Q69" si="117">Q67/P67-1</f>
        <v>0.15048003129984644</v>
      </c>
    </row>
    <row r="71" spans="1:23" ht="13" x14ac:dyDescent="0.3">
      <c r="A71" s="1" t="s">
        <v>262</v>
      </c>
      <c r="B71" s="5">
        <f>Daloopa!BH59</f>
        <v>7880</v>
      </c>
      <c r="C71" s="5">
        <f>Daloopa!BI59</f>
        <v>12219</v>
      </c>
      <c r="D71" s="5">
        <f>Daloopa!BJ59</f>
        <v>17459</v>
      </c>
      <c r="E71" s="5">
        <f>Daloopa!BK59</f>
        <v>25655</v>
      </c>
      <c r="F71" s="5">
        <f>Daloopa!BL59</f>
        <v>35026</v>
      </c>
      <c r="G71" s="5">
        <f>Daloopa!BM59</f>
        <v>45370</v>
      </c>
      <c r="H71" s="5">
        <f>Daloopa!BN59</f>
        <v>62202</v>
      </c>
      <c r="I71" s="5">
        <f>Daloopa!BO59</f>
        <v>80096</v>
      </c>
      <c r="J71" s="5">
        <f>Daloopa!BP59</f>
        <v>90757</v>
      </c>
      <c r="K71" s="5">
        <f>Daloopa!BQ59</f>
        <v>107556</v>
      </c>
      <c r="L71" s="5">
        <f>Daloopa!BR59</f>
        <v>128725</v>
      </c>
      <c r="M71" s="5">
        <f>L71+M185</f>
        <v>170327.68445674633</v>
      </c>
      <c r="N71" s="5">
        <f t="shared" ref="N71:Q71" si="118">M71+N185</f>
        <v>233582.52982414677</v>
      </c>
      <c r="O71" s="5">
        <f t="shared" si="118"/>
        <v>291413.12403701211</v>
      </c>
      <c r="P71" s="5">
        <f t="shared" si="118"/>
        <v>335125.09264256392</v>
      </c>
      <c r="Q71" s="5">
        <f t="shared" si="118"/>
        <v>376345.47903759929</v>
      </c>
      <c r="S71" s="20"/>
    </row>
    <row r="72" spans="1:23" x14ac:dyDescent="0.25">
      <c r="A72" s="2" t="s">
        <v>101</v>
      </c>
      <c r="C72" s="3">
        <f t="shared" ref="C72:D72" si="119">C71-B71</f>
        <v>4339</v>
      </c>
      <c r="D72" s="3">
        <f t="shared" si="119"/>
        <v>5240</v>
      </c>
      <c r="E72" s="3">
        <f>E71-D71</f>
        <v>8196</v>
      </c>
      <c r="F72" s="3">
        <f t="shared" ref="F72:Q72" si="120">F71-E71</f>
        <v>9371</v>
      </c>
      <c r="G72" s="3">
        <f t="shared" si="120"/>
        <v>10344</v>
      </c>
      <c r="H72" s="3">
        <f t="shared" si="120"/>
        <v>16832</v>
      </c>
      <c r="I72" s="3">
        <f t="shared" si="120"/>
        <v>17894</v>
      </c>
      <c r="J72" s="3">
        <f t="shared" si="120"/>
        <v>10661</v>
      </c>
      <c r="K72" s="3">
        <f t="shared" si="120"/>
        <v>16799</v>
      </c>
      <c r="L72" s="3">
        <f t="shared" si="120"/>
        <v>21169</v>
      </c>
      <c r="M72" s="3">
        <f t="shared" si="120"/>
        <v>41602.684456746327</v>
      </c>
      <c r="N72" s="3">
        <f t="shared" si="120"/>
        <v>63254.845367400441</v>
      </c>
      <c r="O72" s="3">
        <f t="shared" si="120"/>
        <v>57830.594212865341</v>
      </c>
      <c r="P72" s="3">
        <f t="shared" si="120"/>
        <v>43711.96860555181</v>
      </c>
      <c r="Q72" s="3">
        <f t="shared" si="120"/>
        <v>41220.38639503537</v>
      </c>
    </row>
    <row r="73" spans="1:23" ht="13" x14ac:dyDescent="0.3">
      <c r="A73" s="2" t="s">
        <v>72</v>
      </c>
      <c r="C73" s="11">
        <f t="shared" ref="C73:D73" si="121">C71/B71-1</f>
        <v>0.55063451776649752</v>
      </c>
      <c r="D73" s="11">
        <f t="shared" si="121"/>
        <v>0.42884033063262139</v>
      </c>
      <c r="E73" s="11">
        <f>E71/D71-1</f>
        <v>0.46944269431238905</v>
      </c>
      <c r="F73" s="11">
        <f t="shared" ref="F73:J73" si="122">F71/E71-1</f>
        <v>0.36526992788930035</v>
      </c>
      <c r="G73" s="11">
        <f t="shared" si="122"/>
        <v>0.29532347399074976</v>
      </c>
      <c r="H73" s="11">
        <f t="shared" si="122"/>
        <v>0.37099404893101173</v>
      </c>
      <c r="I73" s="11">
        <f t="shared" si="122"/>
        <v>0.28767563743931057</v>
      </c>
      <c r="J73" s="11">
        <f t="shared" si="122"/>
        <v>0.13310277666799841</v>
      </c>
      <c r="K73" s="11">
        <f>K71/J71-1</f>
        <v>0.18509867007503544</v>
      </c>
      <c r="L73" s="11">
        <f t="shared" ref="L73:Q73" si="123">L71/K71-1</f>
        <v>0.19681840157685304</v>
      </c>
      <c r="M73" s="11">
        <f t="shared" si="123"/>
        <v>0.32319040168379365</v>
      </c>
      <c r="N73" s="11">
        <f t="shared" si="123"/>
        <v>0.37137148649175478</v>
      </c>
      <c r="O73" s="11">
        <f t="shared" si="123"/>
        <v>0.24758099099450304</v>
      </c>
      <c r="P73" s="11">
        <f t="shared" si="123"/>
        <v>0.14999999999999991</v>
      </c>
      <c r="Q73" s="11">
        <f t="shared" si="123"/>
        <v>0.123</v>
      </c>
    </row>
    <row r="74" spans="1:23" ht="13" hidden="1" x14ac:dyDescent="0.3">
      <c r="A74" s="2" t="s">
        <v>756</v>
      </c>
      <c r="C74" s="11"/>
      <c r="D74" s="11"/>
      <c r="E74" s="11"/>
      <c r="F74" s="11"/>
      <c r="G74" s="11"/>
      <c r="H74" s="11"/>
      <c r="I74" s="11"/>
      <c r="J74" s="11"/>
      <c r="K74" s="11"/>
      <c r="L74" s="7">
        <v>127700</v>
      </c>
      <c r="M74" s="7">
        <v>151100</v>
      </c>
      <c r="N74" s="11"/>
      <c r="O74" s="11"/>
      <c r="P74" s="11"/>
      <c r="Q74" s="11"/>
    </row>
    <row r="75" spans="1:23" ht="13" x14ac:dyDescent="0.3">
      <c r="A75" s="1"/>
      <c r="B75" s="1"/>
      <c r="C75" s="1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S75" s="240"/>
      <c r="T75" s="240"/>
      <c r="U75" s="240"/>
      <c r="V75" s="240"/>
      <c r="W75" s="240"/>
    </row>
    <row r="76" spans="1:23" ht="13" outlineLevel="1" x14ac:dyDescent="0.3">
      <c r="A76" s="1" t="s">
        <v>733</v>
      </c>
      <c r="B76" s="1"/>
      <c r="C76" s="5">
        <f>Financials!B30</f>
        <v>147.5</v>
      </c>
      <c r="D76" s="5">
        <f>Financials!C30</f>
        <v>232.65000000000055</v>
      </c>
      <c r="E76" s="5">
        <f>Financials!D30</f>
        <v>505.39999999999964</v>
      </c>
      <c r="F76" s="5">
        <f>Financials!E30</f>
        <v>704.25</v>
      </c>
      <c r="G76" s="5">
        <f>Financials!F30</f>
        <v>1072.6500000000015</v>
      </c>
      <c r="H76" s="5">
        <f>Financials!G30</f>
        <v>2176</v>
      </c>
      <c r="I76" s="5">
        <f>Financials!H30</f>
        <v>4247</v>
      </c>
      <c r="J76" s="5">
        <f>Financials!I30</f>
        <v>4958</v>
      </c>
      <c r="K76" s="5">
        <f>Financials!J30</f>
        <v>5425</v>
      </c>
      <c r="L76" s="5">
        <f>Financials!K30</f>
        <v>5935</v>
      </c>
      <c r="M76" s="5">
        <f t="shared" ref="M76:Q76" si="124">L76+M77</f>
        <v>6935</v>
      </c>
      <c r="N76" s="5">
        <f t="shared" si="124"/>
        <v>8435</v>
      </c>
      <c r="O76" s="5">
        <f t="shared" si="124"/>
        <v>9935</v>
      </c>
      <c r="P76" s="5">
        <f t="shared" si="124"/>
        <v>11435</v>
      </c>
      <c r="Q76" s="5">
        <f t="shared" si="124"/>
        <v>12935</v>
      </c>
      <c r="S76" s="28"/>
      <c r="T76" s="28"/>
      <c r="U76" s="28"/>
      <c r="V76" s="28"/>
      <c r="W76" s="28"/>
    </row>
    <row r="77" spans="1:23" ht="13" outlineLevel="1" x14ac:dyDescent="0.3">
      <c r="A77" s="2" t="s">
        <v>101</v>
      </c>
      <c r="D77" s="5"/>
      <c r="E77" s="3">
        <f>E76-D76</f>
        <v>272.74999999999909</v>
      </c>
      <c r="F77" s="3">
        <f t="shared" ref="F77:L77" si="125">F76-E76</f>
        <v>198.85000000000036</v>
      </c>
      <c r="G77" s="3">
        <f t="shared" si="125"/>
        <v>368.40000000000146</v>
      </c>
      <c r="H77" s="3">
        <f t="shared" si="125"/>
        <v>1103.3499999999985</v>
      </c>
      <c r="I77" s="3">
        <f t="shared" si="125"/>
        <v>2071</v>
      </c>
      <c r="J77" s="3">
        <f t="shared" si="125"/>
        <v>711</v>
      </c>
      <c r="K77" s="3">
        <f t="shared" si="125"/>
        <v>467</v>
      </c>
      <c r="L77" s="3">
        <f t="shared" si="125"/>
        <v>510</v>
      </c>
      <c r="M77" s="19">
        <v>1000</v>
      </c>
      <c r="N77" s="19">
        <v>1500</v>
      </c>
      <c r="O77" s="19">
        <v>1500</v>
      </c>
      <c r="P77" s="19">
        <v>1500</v>
      </c>
      <c r="Q77" s="19">
        <v>1500</v>
      </c>
      <c r="S77" s="20"/>
      <c r="T77" s="20"/>
      <c r="U77" s="20"/>
      <c r="V77" s="20"/>
      <c r="W77" s="20"/>
    </row>
    <row r="78" spans="1:23" ht="13" outlineLevel="1" x14ac:dyDescent="0.3">
      <c r="A78" s="2" t="s">
        <v>72</v>
      </c>
      <c r="D78" s="5"/>
      <c r="E78" s="11">
        <f>E76/D76-1</f>
        <v>1.1723619170427613</v>
      </c>
      <c r="F78" s="11">
        <f t="shared" ref="F78:I78" si="126">F76/E76-1</f>
        <v>0.39345073209339243</v>
      </c>
      <c r="G78" s="11">
        <f t="shared" si="126"/>
        <v>0.52310969116081152</v>
      </c>
      <c r="H78" s="11">
        <f t="shared" si="126"/>
        <v>1.0286207057287999</v>
      </c>
      <c r="I78" s="11">
        <f t="shared" si="126"/>
        <v>0.95174632352941169</v>
      </c>
      <c r="J78" s="11">
        <f t="shared" ref="J78" si="127">J76/I76-1</f>
        <v>0.16741229102896171</v>
      </c>
      <c r="K78" s="11">
        <f t="shared" ref="K78:L78" si="128">K76/J76-1</f>
        <v>9.4191206131504668E-2</v>
      </c>
      <c r="L78" s="11">
        <f t="shared" si="128"/>
        <v>9.4009216589861833E-2</v>
      </c>
      <c r="M78" s="11">
        <f t="shared" ref="M78" si="129">M76/L76-1</f>
        <v>0.16849199663016012</v>
      </c>
      <c r="N78" s="11">
        <f t="shared" ref="N78" si="130">N76/M76-1</f>
        <v>0.21629416005767843</v>
      </c>
      <c r="O78" s="11">
        <f t="shared" ref="O78" si="131">O76/N76-1</f>
        <v>0.17783046828689986</v>
      </c>
      <c r="P78" s="11">
        <f t="shared" ref="P78" si="132">P76/O76-1</f>
        <v>0.15098137896326125</v>
      </c>
      <c r="Q78" s="11">
        <f t="shared" ref="Q78" si="133">Q76/P76-1</f>
        <v>0.13117621337997387</v>
      </c>
      <c r="S78" s="20"/>
      <c r="T78" s="20"/>
      <c r="U78" s="20"/>
      <c r="V78" s="20"/>
      <c r="W78" s="20"/>
    </row>
    <row r="79" spans="1:23" outlineLevel="1" x14ac:dyDescent="0.25">
      <c r="S79" s="20"/>
      <c r="T79" s="20"/>
      <c r="U79" s="20"/>
      <c r="V79" s="20"/>
      <c r="W79" s="20"/>
    </row>
    <row r="80" spans="1:23" s="1" customFormat="1" ht="13" outlineLevel="1" x14ac:dyDescent="0.3">
      <c r="A80" s="1" t="s">
        <v>690</v>
      </c>
      <c r="C80" s="42">
        <f t="shared" ref="C80:Q80" si="134">C71+C76+C57+C36+C32+C13+C9</f>
        <v>135987</v>
      </c>
      <c r="D80" s="42">
        <f t="shared" si="134"/>
        <v>177866</v>
      </c>
      <c r="E80" s="42">
        <f t="shared" si="134"/>
        <v>232887</v>
      </c>
      <c r="F80" s="42">
        <f t="shared" si="134"/>
        <v>280522</v>
      </c>
      <c r="G80" s="42">
        <f t="shared" si="134"/>
        <v>386064</v>
      </c>
      <c r="H80" s="42">
        <f t="shared" si="134"/>
        <v>469822</v>
      </c>
      <c r="I80" s="42">
        <f t="shared" si="134"/>
        <v>513983</v>
      </c>
      <c r="J80" s="42">
        <f>J71+J76+J57+J36+J32+J13+J9</f>
        <v>574785</v>
      </c>
      <c r="K80" s="42">
        <f t="shared" si="134"/>
        <v>637959</v>
      </c>
      <c r="L80" s="42">
        <f t="shared" si="134"/>
        <v>716924</v>
      </c>
      <c r="M80" s="42">
        <f t="shared" si="134"/>
        <v>812238.60159467941</v>
      </c>
      <c r="N80" s="42">
        <f t="shared" si="134"/>
        <v>931504.08177172032</v>
      </c>
      <c r="O80" s="42">
        <f t="shared" si="134"/>
        <v>1047761.0889718031</v>
      </c>
      <c r="P80" s="42">
        <f t="shared" si="134"/>
        <v>1151692.9054028795</v>
      </c>
      <c r="Q80" s="42">
        <f t="shared" si="134"/>
        <v>1255187.447278481</v>
      </c>
      <c r="R80" s="2"/>
      <c r="S80" s="20"/>
      <c r="T80" s="20"/>
      <c r="U80" s="20"/>
      <c r="V80" s="20"/>
      <c r="W80" s="20"/>
    </row>
    <row r="81" spans="1:32" outlineLevel="1" x14ac:dyDescent="0.25">
      <c r="D81" s="239"/>
      <c r="E81" s="239"/>
      <c r="F81" s="239">
        <f t="shared" ref="F81:K81" si="135">(F80-F71)/(E80-E71)-1</f>
        <v>0.18464329833230386</v>
      </c>
      <c r="G81" s="239">
        <f t="shared" si="135"/>
        <v>0.3877782122722977</v>
      </c>
      <c r="H81" s="239">
        <f t="shared" si="135"/>
        <v>0.19644020734148526</v>
      </c>
      <c r="I81" s="239">
        <f t="shared" si="135"/>
        <v>6.4439919532898182E-2</v>
      </c>
      <c r="J81" s="239">
        <f t="shared" si="135"/>
        <v>0.11556234687833467</v>
      </c>
      <c r="K81" s="239">
        <f t="shared" si="135"/>
        <v>9.5810572942061301E-2</v>
      </c>
      <c r="L81" s="239">
        <f>(L80-L71)/(K80-K71)-1</f>
        <v>0.10896620117156197</v>
      </c>
      <c r="M81" s="239">
        <f t="shared" ref="M81:Q81" si="136">(M80-M71)/(L80-L71)-1</f>
        <v>9.1315893325104369E-2</v>
      </c>
      <c r="N81" s="239">
        <f t="shared" si="136"/>
        <v>8.7256086965109114E-2</v>
      </c>
      <c r="O81" s="239">
        <f t="shared" si="136"/>
        <v>8.3714871426704862E-2</v>
      </c>
      <c r="P81" s="239">
        <f t="shared" si="136"/>
        <v>7.9619236935100979E-2</v>
      </c>
      <c r="Q81" s="239">
        <f t="shared" si="136"/>
        <v>7.62632992721759E-2</v>
      </c>
    </row>
    <row r="82" spans="1:32" s="1" customFormat="1" ht="13" outlineLevel="1" x14ac:dyDescent="0.3">
      <c r="A82" s="1" t="s">
        <v>689</v>
      </c>
      <c r="C82" s="5">
        <f>Daloopa!BI349</f>
        <v>88265</v>
      </c>
      <c r="D82" s="16">
        <f>Daloopa!BJ349</f>
        <v>111934</v>
      </c>
      <c r="E82" s="16">
        <f>Daloopa!BK349</f>
        <v>139156</v>
      </c>
      <c r="F82" s="16">
        <f>Daloopa!BL349</f>
        <v>165536</v>
      </c>
      <c r="G82" s="16">
        <f>Daloopa!BM349</f>
        <v>233307</v>
      </c>
      <c r="H82" s="16">
        <f>Daloopa!BN349</f>
        <v>272344</v>
      </c>
      <c r="I82" s="16">
        <f>Daloopa!BO349</f>
        <v>288831</v>
      </c>
      <c r="J82" s="16">
        <f>Daloopa!BP349</f>
        <v>304739</v>
      </c>
      <c r="K82" s="16">
        <f>Daloopa!BQ349</f>
        <v>326288</v>
      </c>
      <c r="L82" s="16">
        <f>Daloopa!BR349</f>
        <v>356414</v>
      </c>
      <c r="M82" s="42">
        <f t="shared" ref="M82:Q82" si="137">M85+M88+M91</f>
        <v>382950.82873525948</v>
      </c>
      <c r="N82" s="42">
        <f t="shared" si="137"/>
        <v>410035.81770738482</v>
      </c>
      <c r="O82" s="42">
        <f t="shared" si="137"/>
        <v>437673.08951883536</v>
      </c>
      <c r="P82" s="42">
        <f t="shared" si="137"/>
        <v>465580.09744518774</v>
      </c>
      <c r="Q82" s="42">
        <f t="shared" si="137"/>
        <v>493814.42451365944</v>
      </c>
    </row>
    <row r="83" spans="1:32" outlineLevel="1" x14ac:dyDescent="0.25">
      <c r="A83" s="2" t="s">
        <v>749</v>
      </c>
      <c r="D83" s="20">
        <f>D82/(D80-D71)</f>
        <v>0.69781243960675032</v>
      </c>
      <c r="E83" s="20">
        <f t="shared" ref="E83:J83" si="138">E82/(E80-E71)</f>
        <v>0.67149861025324276</v>
      </c>
      <c r="F83" s="20">
        <f t="shared" si="138"/>
        <v>0.67429204549157629</v>
      </c>
      <c r="G83" s="20">
        <f t="shared" si="138"/>
        <v>0.68479926268146785</v>
      </c>
      <c r="H83" s="20">
        <f t="shared" si="138"/>
        <v>0.6681320838035425</v>
      </c>
      <c r="I83" s="20">
        <f t="shared" si="138"/>
        <v>0.6656825394630399</v>
      </c>
      <c r="J83" s="20">
        <f t="shared" si="138"/>
        <v>0.62958961051839979</v>
      </c>
      <c r="K83" s="20">
        <f>K82/(K80-K71)</f>
        <v>0.61516997452880173</v>
      </c>
      <c r="L83" s="20">
        <f>L82/(L80-L71)</f>
        <v>0.60594118657121143</v>
      </c>
      <c r="M83" s="20">
        <f t="shared" ref="M83:Q83" si="139">M82/(M80-M71)</f>
        <v>0.59657939834192197</v>
      </c>
      <c r="N83" s="20">
        <f t="shared" si="139"/>
        <v>0.58750989500634576</v>
      </c>
      <c r="O83" s="20">
        <f t="shared" si="139"/>
        <v>0.57866631472535213</v>
      </c>
      <c r="P83" s="20">
        <f t="shared" si="139"/>
        <v>0.57016709472217209</v>
      </c>
      <c r="Q83" s="20">
        <f t="shared" si="139"/>
        <v>0.56189217442823569</v>
      </c>
      <c r="S83" s="243"/>
    </row>
    <row r="84" spans="1:32" outlineLevel="1" x14ac:dyDescent="0.25"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S84" s="243"/>
    </row>
    <row r="85" spans="1:32" ht="13" outlineLevel="1" x14ac:dyDescent="0.3">
      <c r="A85" s="2" t="s">
        <v>746</v>
      </c>
      <c r="C85" s="4"/>
      <c r="D85" s="4">
        <f>Daloopa!BJ196</f>
        <v>21720</v>
      </c>
      <c r="E85" s="4">
        <f>Daloopa!BK196</f>
        <v>27668</v>
      </c>
      <c r="F85" s="4">
        <f>Daloopa!BL196</f>
        <v>37946</v>
      </c>
      <c r="G85" s="4">
        <f>Daloopa!BM196</f>
        <v>61116</v>
      </c>
      <c r="H85" s="4">
        <f>Daloopa!BN196</f>
        <v>76673</v>
      </c>
      <c r="I85" s="4">
        <f>Daloopa!BO196</f>
        <v>83520</v>
      </c>
      <c r="J85" s="4">
        <f>Daloopa!BP196</f>
        <v>89500</v>
      </c>
      <c r="K85" s="4">
        <f>Daloopa!BQ196</f>
        <v>95800</v>
      </c>
      <c r="L85" s="4">
        <f>Daloopa!BR196</f>
        <v>102741</v>
      </c>
      <c r="M85" s="3">
        <f t="shared" ref="M85:Q85" si="140">M86*M24</f>
        <v>107763.70543112747</v>
      </c>
      <c r="N85" s="3">
        <f t="shared" si="140"/>
        <v>112710.79524236683</v>
      </c>
      <c r="O85" s="3">
        <f t="shared" si="140"/>
        <v>117558.48354421824</v>
      </c>
      <c r="P85" s="3">
        <f t="shared" si="140"/>
        <v>122280.81667194871</v>
      </c>
      <c r="Q85" s="3">
        <f t="shared" si="140"/>
        <v>126849.51716936447</v>
      </c>
      <c r="S85" s="9"/>
      <c r="T85" s="9"/>
      <c r="U85" s="9"/>
      <c r="V85" s="9"/>
      <c r="W85" s="9"/>
      <c r="X85" s="9"/>
      <c r="Y85" s="10"/>
      <c r="Z85" s="10"/>
      <c r="AA85" s="10"/>
      <c r="AB85" s="10"/>
      <c r="AC85" s="10"/>
      <c r="AD85" s="10"/>
      <c r="AE85" s="10"/>
      <c r="AF85" s="10"/>
    </row>
    <row r="86" spans="1:32" outlineLevel="1" x14ac:dyDescent="0.25">
      <c r="A86" s="2" t="s">
        <v>794</v>
      </c>
      <c r="C86" s="20"/>
      <c r="D86" s="20">
        <f t="shared" ref="D86:L86" si="141">D85/D24</f>
        <v>8.8199789578603457E-2</v>
      </c>
      <c r="E86" s="20">
        <f t="shared" si="141"/>
        <v>9.4486083895045814E-2</v>
      </c>
      <c r="F86" s="20">
        <f t="shared" si="141"/>
        <v>0.10880323121907015</v>
      </c>
      <c r="G86" s="20">
        <f t="shared" si="141"/>
        <v>0.12077893648718495</v>
      </c>
      <c r="H86" s="20">
        <f t="shared" si="141"/>
        <v>0.12947146234380277</v>
      </c>
      <c r="I86" s="20">
        <f t="shared" si="141"/>
        <v>0.13666660606170797</v>
      </c>
      <c r="J86" s="20">
        <f t="shared" si="141"/>
        <v>0.13316614338945623</v>
      </c>
      <c r="K86" s="20">
        <f t="shared" si="141"/>
        <v>0.12797687720874876</v>
      </c>
      <c r="L86" s="20">
        <f t="shared" si="141"/>
        <v>0.12590481530857411</v>
      </c>
      <c r="M86" s="35">
        <f t="shared" ref="M86:Q86" si="142">L86-0.4%</f>
        <v>0.12190481530857411</v>
      </c>
      <c r="N86" s="35">
        <f t="shared" si="142"/>
        <v>0.11790481530857411</v>
      </c>
      <c r="O86" s="35">
        <f t="shared" si="142"/>
        <v>0.1139048153085741</v>
      </c>
      <c r="P86" s="35">
        <f t="shared" si="142"/>
        <v>0.1099048153085741</v>
      </c>
      <c r="Q86" s="35">
        <f t="shared" si="142"/>
        <v>0.1059048153085741</v>
      </c>
      <c r="S86" s="239"/>
      <c r="T86" s="239"/>
      <c r="U86" s="239"/>
      <c r="V86" s="239"/>
      <c r="W86" s="239"/>
      <c r="X86" s="239"/>
      <c r="Y86" s="239"/>
      <c r="Z86" s="239"/>
      <c r="AA86" s="239"/>
      <c r="AB86" s="239"/>
      <c r="AC86" s="239"/>
      <c r="AD86" s="239"/>
      <c r="AE86" s="239"/>
      <c r="AF86" s="239"/>
    </row>
    <row r="87" spans="1:32" outlineLevel="1" x14ac:dyDescent="0.25">
      <c r="D87" s="20"/>
      <c r="E87" s="276"/>
      <c r="F87" s="276"/>
      <c r="G87" s="276"/>
      <c r="H87" s="276"/>
      <c r="I87" s="276"/>
      <c r="J87" s="276"/>
      <c r="K87" s="276"/>
      <c r="L87" s="276"/>
      <c r="M87" s="20"/>
      <c r="N87" s="20"/>
      <c r="O87" s="20"/>
      <c r="P87" s="20"/>
      <c r="Q87" s="20"/>
      <c r="S87" s="243"/>
    </row>
    <row r="88" spans="1:32" outlineLevel="1" x14ac:dyDescent="0.25">
      <c r="A88" s="2" t="s">
        <v>708</v>
      </c>
      <c r="D88" s="244" t="s">
        <v>750</v>
      </c>
      <c r="E88" s="4">
        <v>6700</v>
      </c>
      <c r="F88" s="4">
        <v>7800</v>
      </c>
      <c r="G88" s="4">
        <v>11000</v>
      </c>
      <c r="H88" s="4">
        <v>13000</v>
      </c>
      <c r="I88" s="4">
        <v>16600</v>
      </c>
      <c r="J88" s="4">
        <v>18900</v>
      </c>
      <c r="K88" s="4">
        <v>20400</v>
      </c>
      <c r="L88" s="4">
        <v>22400</v>
      </c>
      <c r="M88" s="28">
        <f t="shared" ref="M88:Q88" si="143">L88+M89</f>
        <v>24400</v>
      </c>
      <c r="N88" s="28">
        <f t="shared" si="143"/>
        <v>26400</v>
      </c>
      <c r="O88" s="28">
        <f t="shared" si="143"/>
        <v>28400</v>
      </c>
      <c r="P88" s="28">
        <f t="shared" si="143"/>
        <v>30400</v>
      </c>
      <c r="Q88" s="28">
        <f t="shared" si="143"/>
        <v>32400</v>
      </c>
    </row>
    <row r="89" spans="1:32" outlineLevel="1" x14ac:dyDescent="0.25">
      <c r="A89" s="2" t="s">
        <v>96</v>
      </c>
      <c r="D89" s="244"/>
      <c r="E89" s="4"/>
      <c r="F89" s="3">
        <f>F88-E88</f>
        <v>1100</v>
      </c>
      <c r="G89" s="3">
        <f t="shared" ref="G89:L89" si="144">G88-F88</f>
        <v>3200</v>
      </c>
      <c r="H89" s="3">
        <f t="shared" si="144"/>
        <v>2000</v>
      </c>
      <c r="I89" s="3">
        <f t="shared" si="144"/>
        <v>3600</v>
      </c>
      <c r="J89" s="3">
        <f t="shared" si="144"/>
        <v>2300</v>
      </c>
      <c r="K89" s="3">
        <f t="shared" si="144"/>
        <v>1500</v>
      </c>
      <c r="L89" s="3">
        <f t="shared" si="144"/>
        <v>2000</v>
      </c>
      <c r="M89" s="245">
        <v>2000</v>
      </c>
      <c r="N89" s="245">
        <v>2000</v>
      </c>
      <c r="O89" s="245">
        <v>2000</v>
      </c>
      <c r="P89" s="245">
        <v>2000</v>
      </c>
      <c r="Q89" s="245">
        <v>2000</v>
      </c>
    </row>
    <row r="90" spans="1:32" outlineLevel="1" x14ac:dyDescent="0.25"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S90" s="243"/>
    </row>
    <row r="91" spans="1:32" outlineLevel="1" x14ac:dyDescent="0.25">
      <c r="A91" s="2" t="s">
        <v>748</v>
      </c>
      <c r="D91" s="3"/>
      <c r="E91" s="3">
        <f t="shared" ref="E91:L91" si="145">E82-E85-E88</f>
        <v>104788</v>
      </c>
      <c r="F91" s="3">
        <f t="shared" si="145"/>
        <v>119790</v>
      </c>
      <c r="G91" s="3">
        <f t="shared" si="145"/>
        <v>161191</v>
      </c>
      <c r="H91" s="3">
        <f t="shared" si="145"/>
        <v>182671</v>
      </c>
      <c r="I91" s="3">
        <f t="shared" si="145"/>
        <v>188711</v>
      </c>
      <c r="J91" s="3">
        <f t="shared" si="145"/>
        <v>196339</v>
      </c>
      <c r="K91" s="3">
        <f t="shared" si="145"/>
        <v>210088</v>
      </c>
      <c r="L91" s="3">
        <f t="shared" si="145"/>
        <v>231273</v>
      </c>
      <c r="M91" s="3">
        <f t="shared" ref="M91:Q91" si="146">M92*(M80-M71)</f>
        <v>250787.12330413202</v>
      </c>
      <c r="N91" s="3">
        <f t="shared" si="146"/>
        <v>270925.02246501797</v>
      </c>
      <c r="O91" s="3">
        <f t="shared" si="146"/>
        <v>291714.60597461712</v>
      </c>
      <c r="P91" s="3">
        <f t="shared" si="146"/>
        <v>312899.28077323904</v>
      </c>
      <c r="Q91" s="3">
        <f t="shared" si="146"/>
        <v>334564.90734429494</v>
      </c>
      <c r="S91" s="243"/>
    </row>
    <row r="92" spans="1:32" outlineLevel="1" x14ac:dyDescent="0.25">
      <c r="A92" s="2" t="s">
        <v>749</v>
      </c>
      <c r="D92" s="20"/>
      <c r="E92" s="20">
        <f>E91/(E80-E71)</f>
        <v>0.50565549722050651</v>
      </c>
      <c r="F92" s="20">
        <f t="shared" ref="F92:L92" si="147">F91/(F80-F71)</f>
        <v>0.48795092384397304</v>
      </c>
      <c r="G92" s="20">
        <f t="shared" si="147"/>
        <v>0.47312544394676748</v>
      </c>
      <c r="H92" s="20">
        <f t="shared" si="147"/>
        <v>0.44814042490554928</v>
      </c>
      <c r="I92" s="20">
        <f t="shared" si="147"/>
        <v>0.43493121480938585</v>
      </c>
      <c r="J92" s="20">
        <f t="shared" si="147"/>
        <v>0.40563562438536616</v>
      </c>
      <c r="K92" s="20">
        <f t="shared" si="147"/>
        <v>0.39609127399354832</v>
      </c>
      <c r="L92" s="20">
        <f t="shared" si="147"/>
        <v>0.39318835972179483</v>
      </c>
      <c r="M92" s="35">
        <f>L92-0.25%</f>
        <v>0.39068835972179483</v>
      </c>
      <c r="N92" s="35">
        <f t="shared" ref="N92:Q92" si="148">M92-0.25%</f>
        <v>0.38818835972179483</v>
      </c>
      <c r="O92" s="35">
        <f t="shared" si="148"/>
        <v>0.38568835972179483</v>
      </c>
      <c r="P92" s="35">
        <f t="shared" si="148"/>
        <v>0.38318835972179482</v>
      </c>
      <c r="Q92" s="35">
        <f t="shared" si="148"/>
        <v>0.38068835972179482</v>
      </c>
      <c r="S92" s="243"/>
    </row>
    <row r="93" spans="1:32" outlineLevel="1" x14ac:dyDescent="0.25"/>
    <row r="94" spans="1:32" s="1" customFormat="1" ht="13" outlineLevel="1" x14ac:dyDescent="0.3">
      <c r="A94" s="1" t="s">
        <v>382</v>
      </c>
      <c r="C94" s="5">
        <f>Daloopa!BI350</f>
        <v>17619</v>
      </c>
      <c r="D94" s="16">
        <f>Daloopa!BJ350</f>
        <v>25249</v>
      </c>
      <c r="E94" s="16">
        <f>Daloopa!BK350</f>
        <v>34027</v>
      </c>
      <c r="F94" s="16">
        <f>Daloopa!BL350</f>
        <v>40232</v>
      </c>
      <c r="G94" s="16">
        <f>Daloopa!BM350</f>
        <v>58517</v>
      </c>
      <c r="H94" s="16">
        <f>Daloopa!BN350</f>
        <v>75111</v>
      </c>
      <c r="I94" s="16">
        <f>Daloopa!BO350</f>
        <v>84299</v>
      </c>
      <c r="J94" s="16">
        <f>Daloopa!BP350</f>
        <v>90619</v>
      </c>
      <c r="K94" s="16">
        <f>Daloopa!BQ350</f>
        <v>98505</v>
      </c>
      <c r="L94" s="16">
        <f>Daloopa!BR350</f>
        <v>109074</v>
      </c>
      <c r="M94" s="42">
        <f t="shared" ref="M94:Q94" si="149">M99+M97</f>
        <v>118069.38443697715</v>
      </c>
      <c r="N94" s="42">
        <f t="shared" si="149"/>
        <v>125108.60543576126</v>
      </c>
      <c r="O94" s="42">
        <f t="shared" si="149"/>
        <v>132250.90567144667</v>
      </c>
      <c r="P94" s="42">
        <f t="shared" si="149"/>
        <v>142260.53208682683</v>
      </c>
      <c r="Q94" s="42">
        <f t="shared" si="149"/>
        <v>152764.86439607124</v>
      </c>
      <c r="S94" s="42"/>
    </row>
    <row r="95" spans="1:32" outlineLevel="1" x14ac:dyDescent="0.25">
      <c r="A95" s="2" t="s">
        <v>684</v>
      </c>
      <c r="D95" s="20">
        <f t="shared" ref="D95:Q95" si="150">D94/D24</f>
        <v>0.10253022500323014</v>
      </c>
      <c r="E95" s="20">
        <f t="shared" si="150"/>
        <v>0.11620203761373153</v>
      </c>
      <c r="F95" s="20">
        <f t="shared" si="150"/>
        <v>0.11535791910624651</v>
      </c>
      <c r="G95" s="20">
        <f t="shared" si="150"/>
        <v>0.115642729014016</v>
      </c>
      <c r="H95" s="20">
        <f t="shared" si="150"/>
        <v>0.12683383991894631</v>
      </c>
      <c r="I95" s="20">
        <f t="shared" si="150"/>
        <v>0.13794131015799713</v>
      </c>
      <c r="J95" s="20">
        <f t="shared" si="150"/>
        <v>0.13483109215429201</v>
      </c>
      <c r="K95" s="20">
        <f t="shared" si="150"/>
        <v>0.13159042055791018</v>
      </c>
      <c r="L95" s="20">
        <f t="shared" si="150"/>
        <v>0.1336656429757099</v>
      </c>
      <c r="M95" s="20">
        <f t="shared" si="150"/>
        <v>0.13356283960173906</v>
      </c>
      <c r="N95" s="20">
        <f t="shared" si="150"/>
        <v>0.13087395032301205</v>
      </c>
      <c r="O95" s="20">
        <f t="shared" si="150"/>
        <v>0.12814060313419778</v>
      </c>
      <c r="P95" s="20">
        <f t="shared" si="150"/>
        <v>0.12786239027702609</v>
      </c>
      <c r="Q95" s="20">
        <f t="shared" si="150"/>
        <v>0.12754116145278149</v>
      </c>
    </row>
    <row r="96" spans="1:32" outlineLevel="1" x14ac:dyDescent="0.25">
      <c r="A96" s="2" t="s">
        <v>735</v>
      </c>
      <c r="D96" s="20">
        <f t="shared" ref="D96:Q96" si="151">D94/(D9+D13)</f>
        <v>0.1800477769458409</v>
      </c>
      <c r="E96" s="20">
        <f t="shared" si="151"/>
        <v>0.20531339753336711</v>
      </c>
      <c r="F96" s="20">
        <f t="shared" si="151"/>
        <v>0.20630842679055839</v>
      </c>
      <c r="G96" s="20">
        <f t="shared" si="151"/>
        <v>0.21063904077291068</v>
      </c>
      <c r="H96" s="20">
        <f t="shared" si="151"/>
        <v>0.23079759464849237</v>
      </c>
      <c r="I96" s="20">
        <f>I94/(I9+I13)</f>
        <v>0.24961210470212011</v>
      </c>
      <c r="J96" s="20">
        <f t="shared" ref="J96:L96" si="152">J94/(J9+J13)</f>
        <v>0.24364858506419304</v>
      </c>
      <c r="K96" s="20">
        <f t="shared" si="152"/>
        <v>0.24432318472127487</v>
      </c>
      <c r="L96" s="20">
        <f t="shared" si="152"/>
        <v>0.24708176935501044</v>
      </c>
      <c r="M96" s="20">
        <f t="shared" si="151"/>
        <v>0.24720680054880451</v>
      </c>
      <c r="N96" s="20">
        <f t="shared" si="151"/>
        <v>0.24235998312962923</v>
      </c>
      <c r="O96" s="20">
        <f t="shared" si="151"/>
        <v>0.23726499327846867</v>
      </c>
      <c r="P96" s="20">
        <f t="shared" si="151"/>
        <v>0.23702737248384598</v>
      </c>
      <c r="Q96" s="20">
        <f t="shared" si="151"/>
        <v>0.2370315964680258</v>
      </c>
    </row>
    <row r="97" spans="1:17" outlineLevel="1" x14ac:dyDescent="0.25">
      <c r="A97" s="2" t="s">
        <v>707</v>
      </c>
      <c r="D97" s="3">
        <f>D160+D174</f>
        <v>4307</v>
      </c>
      <c r="E97" s="3">
        <f t="shared" ref="E97:Q97" si="153">E160+E174</f>
        <v>6043</v>
      </c>
      <c r="F97" s="3">
        <f t="shared" si="153"/>
        <v>6992</v>
      </c>
      <c r="G97" s="3">
        <f t="shared" si="153"/>
        <v>8636</v>
      </c>
      <c r="H97" s="3">
        <f t="shared" si="153"/>
        <v>12256</v>
      </c>
      <c r="I97" s="3">
        <f t="shared" si="153"/>
        <v>15048</v>
      </c>
      <c r="J97" s="3">
        <f t="shared" si="153"/>
        <v>17694</v>
      </c>
      <c r="K97" s="3">
        <f t="shared" si="153"/>
        <v>18747</v>
      </c>
      <c r="L97" s="3">
        <f t="shared" si="153"/>
        <v>20410</v>
      </c>
      <c r="M97" s="3">
        <f t="shared" si="153"/>
        <v>24229.34637080026</v>
      </c>
      <c r="N97" s="3">
        <f t="shared" si="153"/>
        <v>26020.802690758366</v>
      </c>
      <c r="O97" s="3">
        <f t="shared" si="153"/>
        <v>27852.199527173572</v>
      </c>
      <c r="P97" s="3">
        <f t="shared" si="153"/>
        <v>29715.887223433579</v>
      </c>
      <c r="Q97" s="3">
        <f t="shared" si="153"/>
        <v>31605.681263631355</v>
      </c>
    </row>
    <row r="98" spans="1:17" ht="13" outlineLevel="1" x14ac:dyDescent="0.3">
      <c r="A98" s="6" t="s">
        <v>784</v>
      </c>
      <c r="B98" s="6"/>
      <c r="C98" s="6"/>
      <c r="D98" s="11">
        <f>D97/(D9+D13)</f>
        <v>3.0712732199522232E-2</v>
      </c>
      <c r="E98" s="11">
        <f t="shared" ref="E98:Q98" si="154">E97/(E9+E13)</f>
        <v>3.6462481596794827E-2</v>
      </c>
      <c r="F98" s="11">
        <f t="shared" si="154"/>
        <v>3.5854755421544648E-2</v>
      </c>
      <c r="G98" s="11">
        <f t="shared" si="154"/>
        <v>3.1086329718113655E-2</v>
      </c>
      <c r="H98" s="11">
        <f t="shared" si="154"/>
        <v>3.7659667958247427E-2</v>
      </c>
      <c r="I98" s="11">
        <f t="shared" si="154"/>
        <v>4.4557621698448416E-2</v>
      </c>
      <c r="J98" s="11">
        <f t="shared" si="154"/>
        <v>4.7574107683000605E-2</v>
      </c>
      <c r="K98" s="11">
        <f t="shared" si="154"/>
        <v>4.6498418800768895E-2</v>
      </c>
      <c r="L98" s="11">
        <f t="shared" si="154"/>
        <v>4.6234106318057126E-2</v>
      </c>
      <c r="M98" s="11">
        <f t="shared" si="154"/>
        <v>5.0729994268001531E-2</v>
      </c>
      <c r="N98" s="11">
        <f t="shared" si="154"/>
        <v>5.0407414255686171E-2</v>
      </c>
      <c r="O98" s="11">
        <f t="shared" si="154"/>
        <v>4.9968292466916295E-2</v>
      </c>
      <c r="P98" s="11">
        <f t="shared" si="154"/>
        <v>4.9511122770845933E-2</v>
      </c>
      <c r="Q98" s="11">
        <f t="shared" si="154"/>
        <v>4.9039712875042336E-2</v>
      </c>
    </row>
    <row r="99" spans="1:17" outlineLevel="1" x14ac:dyDescent="0.25">
      <c r="A99" s="2" t="s">
        <v>785</v>
      </c>
      <c r="D99" s="3">
        <f>D94-D97</f>
        <v>20942</v>
      </c>
      <c r="E99" s="3">
        <f t="shared" ref="E99:L99" si="155">E94-E97</f>
        <v>27984</v>
      </c>
      <c r="F99" s="3">
        <f t="shared" si="155"/>
        <v>33240</v>
      </c>
      <c r="G99" s="3">
        <f t="shared" si="155"/>
        <v>49881</v>
      </c>
      <c r="H99" s="3">
        <f t="shared" si="155"/>
        <v>62855</v>
      </c>
      <c r="I99" s="3">
        <f t="shared" si="155"/>
        <v>69251</v>
      </c>
      <c r="J99" s="3">
        <f t="shared" si="155"/>
        <v>72925</v>
      </c>
      <c r="K99" s="3">
        <f t="shared" si="155"/>
        <v>79758</v>
      </c>
      <c r="L99" s="3">
        <f t="shared" si="155"/>
        <v>88664</v>
      </c>
      <c r="M99" s="3">
        <f t="shared" ref="M99:Q99" si="156">M100*M24</f>
        <v>93840.038066176887</v>
      </c>
      <c r="N99" s="3">
        <f t="shared" si="156"/>
        <v>99087.802745002889</v>
      </c>
      <c r="O99" s="3">
        <f t="shared" si="156"/>
        <v>104398.70614427309</v>
      </c>
      <c r="P99" s="3">
        <f t="shared" si="156"/>
        <v>112544.64486339325</v>
      </c>
      <c r="Q99" s="3">
        <f t="shared" si="156"/>
        <v>121159.1831324399</v>
      </c>
    </row>
    <row r="100" spans="1:17" outlineLevel="1" x14ac:dyDescent="0.25">
      <c r="A100" s="2" t="s">
        <v>684</v>
      </c>
      <c r="D100" s="20">
        <f>D99/D24</f>
        <v>8.5040515347841322E-2</v>
      </c>
      <c r="E100" s="20">
        <f t="shared" ref="E100:L100" si="157">E99/E24</f>
        <v>9.5565222340572575E-2</v>
      </c>
      <c r="F100" s="20">
        <f t="shared" si="157"/>
        <v>9.5309634894900436E-2</v>
      </c>
      <c r="G100" s="20">
        <f t="shared" si="157"/>
        <v>9.8576054239761637E-2</v>
      </c>
      <c r="H100" s="20">
        <f t="shared" si="157"/>
        <v>0.10613812901046944</v>
      </c>
      <c r="I100" s="20">
        <f t="shared" si="157"/>
        <v>0.11331775785894802</v>
      </c>
      <c r="J100" s="20">
        <f t="shared" si="157"/>
        <v>0.10850436878967705</v>
      </c>
      <c r="K100" s="20">
        <f t="shared" si="157"/>
        <v>0.10654676171623573</v>
      </c>
      <c r="L100" s="20">
        <f t="shared" si="157"/>
        <v>0.10865403825658125</v>
      </c>
      <c r="M100" s="35">
        <f t="shared" ref="M100" si="158">L100-0.25%</f>
        <v>0.10615403825658125</v>
      </c>
      <c r="N100" s="35">
        <f t="shared" ref="N100" si="159">M100-0.25%</f>
        <v>0.10365403825658125</v>
      </c>
      <c r="O100" s="35">
        <f t="shared" ref="O100" si="160">N100-0.25%</f>
        <v>0.10115403825658124</v>
      </c>
      <c r="P100" s="35">
        <f>O100</f>
        <v>0.10115403825658124</v>
      </c>
      <c r="Q100" s="35">
        <f>P100</f>
        <v>0.10115403825658124</v>
      </c>
    </row>
    <row r="101" spans="1:17" outlineLevel="1" x14ac:dyDescent="0.25"/>
    <row r="102" spans="1:17" outlineLevel="1" x14ac:dyDescent="0.25">
      <c r="A102" s="2" t="s">
        <v>753</v>
      </c>
      <c r="D102" s="239">
        <f>(D95+D86)</f>
        <v>0.19073001458183358</v>
      </c>
      <c r="E102" s="239">
        <f t="shared" ref="E102:Q102" si="161">(E95+E86)</f>
        <v>0.21068812150877736</v>
      </c>
      <c r="F102" s="239">
        <f t="shared" si="161"/>
        <v>0.22416115032531667</v>
      </c>
      <c r="G102" s="239">
        <f t="shared" si="161"/>
        <v>0.23642166550120094</v>
      </c>
      <c r="H102" s="239">
        <f t="shared" si="161"/>
        <v>0.25630530226274906</v>
      </c>
      <c r="I102" s="239">
        <f t="shared" si="161"/>
        <v>0.27460791621970509</v>
      </c>
      <c r="J102" s="239">
        <f t="shared" si="161"/>
        <v>0.26799723554374821</v>
      </c>
      <c r="K102" s="239">
        <f t="shared" si="161"/>
        <v>0.25956729776665893</v>
      </c>
      <c r="L102" s="239">
        <f t="shared" si="161"/>
        <v>0.25957045828428404</v>
      </c>
      <c r="M102" s="239">
        <f t="shared" si="161"/>
        <v>0.2554676549103132</v>
      </c>
      <c r="N102" s="239">
        <f t="shared" si="161"/>
        <v>0.24877876563158616</v>
      </c>
      <c r="O102" s="239">
        <f t="shared" si="161"/>
        <v>0.24204541844277189</v>
      </c>
      <c r="P102" s="239">
        <f t="shared" si="161"/>
        <v>0.23776720558560019</v>
      </c>
      <c r="Q102" s="239">
        <f t="shared" si="161"/>
        <v>0.23344597676135559</v>
      </c>
    </row>
    <row r="103" spans="1:17" outlineLevel="1" x14ac:dyDescent="0.25"/>
    <row r="104" spans="1:17" s="1" customFormat="1" ht="13" outlineLevel="1" x14ac:dyDescent="0.3">
      <c r="A104" s="1" t="s">
        <v>691</v>
      </c>
      <c r="C104" s="5">
        <f>Daloopa!BI351</f>
        <v>7233</v>
      </c>
      <c r="D104" s="16">
        <f>Daloopa!BJ351</f>
        <v>10069</v>
      </c>
      <c r="E104" s="16">
        <f>Daloopa!BK351</f>
        <v>13814</v>
      </c>
      <c r="F104" s="16">
        <f>Daloopa!BL351</f>
        <v>18878</v>
      </c>
      <c r="G104" s="16">
        <f>Daloopa!BM351</f>
        <v>22008</v>
      </c>
      <c r="H104" s="16">
        <f>Daloopa!BN351</f>
        <v>32551</v>
      </c>
      <c r="I104" s="16">
        <f>Daloopa!BO351</f>
        <v>42238</v>
      </c>
      <c r="J104" s="16">
        <f>Daloopa!BP351</f>
        <v>44370</v>
      </c>
      <c r="K104" s="16">
        <f>Daloopa!BQ351</f>
        <v>43907</v>
      </c>
      <c r="L104" s="16">
        <f>Daloopa!BR351</f>
        <v>47129</v>
      </c>
      <c r="M104" s="5"/>
      <c r="N104" s="5"/>
      <c r="O104" s="5"/>
      <c r="P104" s="5"/>
      <c r="Q104" s="5"/>
    </row>
    <row r="105" spans="1:17" outlineLevel="1" x14ac:dyDescent="0.25">
      <c r="A105" s="2" t="s">
        <v>3</v>
      </c>
      <c r="D105" s="20">
        <f t="shared" ref="D105:I105" si="162">D104/D80</f>
        <v>5.6610032271485276E-2</v>
      </c>
      <c r="E105" s="20">
        <f t="shared" si="162"/>
        <v>5.9316320790769775E-2</v>
      </c>
      <c r="F105" s="20">
        <f t="shared" si="162"/>
        <v>6.7295969656568824E-2</v>
      </c>
      <c r="G105" s="20">
        <f t="shared" si="162"/>
        <v>5.7006092254134028E-2</v>
      </c>
      <c r="H105" s="20">
        <f t="shared" si="162"/>
        <v>6.9283686161993263E-2</v>
      </c>
      <c r="I105" s="20">
        <f t="shared" si="162"/>
        <v>8.2177815219569517E-2</v>
      </c>
      <c r="J105" s="20">
        <f t="shared" ref="J105:K105" si="163">J104/J80</f>
        <v>7.7194081265168718E-2</v>
      </c>
      <c r="K105" s="20">
        <f t="shared" si="163"/>
        <v>6.8824172086293947E-2</v>
      </c>
      <c r="L105" s="20">
        <f t="shared" ref="L105" si="164">L104/L80</f>
        <v>6.5737790895548209E-2</v>
      </c>
      <c r="M105" s="20"/>
      <c r="N105" s="20"/>
      <c r="O105" s="20"/>
      <c r="P105" s="20"/>
      <c r="Q105" s="20"/>
    </row>
    <row r="106" spans="1:17" outlineLevel="1" x14ac:dyDescent="0.25">
      <c r="A106" s="2" t="s">
        <v>692</v>
      </c>
      <c r="D106" s="236">
        <f>Daloopa!BJ348</f>
        <v>1.808521203694508</v>
      </c>
      <c r="E106" s="236">
        <f>Daloopa!BK348</f>
        <v>2.012378746199508</v>
      </c>
      <c r="F106" s="236">
        <f>Daloopa!BL348</f>
        <v>1.1259137620510646</v>
      </c>
      <c r="G106" s="236">
        <f>Daloopa!BM348</f>
        <v>1.7162395492548164</v>
      </c>
      <c r="H106" s="236">
        <f>Daloopa!BN348</f>
        <v>1.3738748425547602</v>
      </c>
      <c r="I106" s="236">
        <f>Daloopa!BO348</f>
        <v>0.65519200719731052</v>
      </c>
      <c r="J106" s="236">
        <f>Daloopa!BP348</f>
        <v>1.0118097813838178</v>
      </c>
      <c r="K106" s="236">
        <f>Daloopa!BQ348</f>
        <v>0.94802651057917875</v>
      </c>
      <c r="L106" s="236">
        <f>Daloopa!BR348</f>
        <v>0</v>
      </c>
      <c r="M106" s="236"/>
      <c r="N106" s="236"/>
      <c r="O106" s="236"/>
      <c r="P106" s="236"/>
      <c r="Q106" s="236"/>
    </row>
    <row r="107" spans="1:17" outlineLevel="1" x14ac:dyDescent="0.25">
      <c r="D107" s="236"/>
      <c r="E107" s="236"/>
      <c r="F107" s="236"/>
      <c r="G107" s="236"/>
      <c r="H107" s="236"/>
      <c r="I107" s="236"/>
      <c r="J107" s="236"/>
      <c r="K107" s="236"/>
      <c r="L107" s="236"/>
    </row>
    <row r="108" spans="1:17" s="1" customFormat="1" ht="13" outlineLevel="1" x14ac:dyDescent="0.3">
      <c r="A108" s="1" t="s">
        <v>693</v>
      </c>
      <c r="C108" s="5">
        <f>Daloopa!BI352</f>
        <v>16085</v>
      </c>
      <c r="D108" s="16">
        <f>Daloopa!BJ352</f>
        <v>22620</v>
      </c>
      <c r="E108" s="16">
        <f>Daloopa!BK352</f>
        <v>28837</v>
      </c>
      <c r="F108" s="16">
        <f>Daloopa!BL352</f>
        <v>35931</v>
      </c>
      <c r="G108" s="16">
        <f>Daloopa!BM352</f>
        <v>42740</v>
      </c>
      <c r="H108" s="16">
        <f>Daloopa!BN352</f>
        <v>56052</v>
      </c>
      <c r="I108" s="16">
        <f>Daloopa!BO352</f>
        <v>73213</v>
      </c>
      <c r="J108" s="16">
        <f>Daloopa!BP352</f>
        <v>85622</v>
      </c>
      <c r="K108" s="16">
        <f>Daloopa!BQ352</f>
        <v>88544</v>
      </c>
      <c r="L108" s="16">
        <f>Daloopa!BR352</f>
        <v>108521</v>
      </c>
      <c r="M108" s="42"/>
      <c r="N108" s="42"/>
      <c r="O108" s="42"/>
      <c r="P108" s="42"/>
      <c r="Q108" s="42"/>
    </row>
    <row r="109" spans="1:17" outlineLevel="1" x14ac:dyDescent="0.25">
      <c r="A109" s="2" t="s">
        <v>3</v>
      </c>
      <c r="D109" s="20">
        <f t="shared" ref="D109:K109" si="165">D108/D80</f>
        <v>0.12717438970910686</v>
      </c>
      <c r="E109" s="20">
        <f t="shared" si="165"/>
        <v>0.12382400048091993</v>
      </c>
      <c r="F109" s="20">
        <f t="shared" si="165"/>
        <v>0.12808621070718162</v>
      </c>
      <c r="G109" s="20">
        <f t="shared" si="165"/>
        <v>0.11070703303079282</v>
      </c>
      <c r="H109" s="20">
        <f t="shared" si="165"/>
        <v>0.11930475797216818</v>
      </c>
      <c r="I109" s="20">
        <f t="shared" si="165"/>
        <v>0.14244245432241923</v>
      </c>
      <c r="J109" s="20">
        <f t="shared" si="165"/>
        <v>0.14896352549214054</v>
      </c>
      <c r="K109" s="20">
        <f t="shared" si="165"/>
        <v>0.13879261833440706</v>
      </c>
      <c r="L109" s="20">
        <f t="shared" ref="L109" si="166">L108/L80</f>
        <v>0.15137029866485149</v>
      </c>
      <c r="M109" s="20"/>
      <c r="N109" s="20"/>
      <c r="O109" s="20"/>
      <c r="P109" s="20"/>
      <c r="Q109" s="20"/>
    </row>
    <row r="110" spans="1:17" outlineLevel="1" x14ac:dyDescent="0.25"/>
    <row r="111" spans="1:17" s="1" customFormat="1" ht="13" outlineLevel="1" x14ac:dyDescent="0.3">
      <c r="A111" s="1" t="s">
        <v>694</v>
      </c>
      <c r="C111" s="5">
        <f>Daloopa!BI353</f>
        <v>2432</v>
      </c>
      <c r="D111" s="16">
        <f>Daloopa!BJ353</f>
        <v>3674</v>
      </c>
      <c r="E111" s="16">
        <f>Daloopa!BK353</f>
        <v>4336</v>
      </c>
      <c r="F111" s="16">
        <f>Daloopa!BL353</f>
        <v>5203</v>
      </c>
      <c r="G111" s="16">
        <f>Daloopa!BM353</f>
        <v>6668</v>
      </c>
      <c r="H111" s="16">
        <f>Daloopa!BN353</f>
        <v>8823</v>
      </c>
      <c r="I111" s="16">
        <f>Daloopa!BO353</f>
        <v>11891</v>
      </c>
      <c r="J111" s="16">
        <f>Daloopa!BP353</f>
        <v>11816</v>
      </c>
      <c r="K111" s="16">
        <f>Daloopa!BQ353</f>
        <v>11359</v>
      </c>
      <c r="L111" s="16">
        <f>Daloopa!BR353</f>
        <v>11172</v>
      </c>
      <c r="M111" s="5"/>
      <c r="N111" s="5"/>
      <c r="O111" s="5"/>
      <c r="P111" s="5"/>
      <c r="Q111" s="5"/>
    </row>
    <row r="112" spans="1:17" outlineLevel="1" x14ac:dyDescent="0.25">
      <c r="A112" s="2" t="s">
        <v>3</v>
      </c>
      <c r="D112" s="20">
        <f t="shared" ref="D112:K112" si="167">D111/D80</f>
        <v>2.0655999460267842E-2</v>
      </c>
      <c r="E112" s="20">
        <f t="shared" si="167"/>
        <v>1.8618471619283171E-2</v>
      </c>
      <c r="F112" s="20">
        <f t="shared" si="167"/>
        <v>1.8547564896870834E-2</v>
      </c>
      <c r="G112" s="20">
        <f t="shared" si="167"/>
        <v>1.7271747689502258E-2</v>
      </c>
      <c r="H112" s="20">
        <f t="shared" si="167"/>
        <v>1.8779452643767215E-2</v>
      </c>
      <c r="I112" s="20">
        <f t="shared" si="167"/>
        <v>2.3135006410717866E-2</v>
      </c>
      <c r="J112" s="20">
        <f t="shared" si="167"/>
        <v>2.0557251841993092E-2</v>
      </c>
      <c r="K112" s="20">
        <f t="shared" si="167"/>
        <v>1.7805219457676748E-2</v>
      </c>
      <c r="L112" s="20">
        <f t="shared" ref="L112" si="168">L111/L80</f>
        <v>1.5583241738315358E-2</v>
      </c>
      <c r="M112" s="20"/>
      <c r="N112" s="20"/>
      <c r="O112" s="20"/>
      <c r="P112" s="20"/>
      <c r="Q112" s="20"/>
    </row>
    <row r="113" spans="1:21" outlineLevel="1" x14ac:dyDescent="0.25"/>
    <row r="114" spans="1:21" outlineLevel="1" x14ac:dyDescent="0.25">
      <c r="A114" s="2" t="s">
        <v>698</v>
      </c>
      <c r="C114" s="3">
        <f>Daloopa!BI354</f>
        <v>167</v>
      </c>
      <c r="D114" s="3">
        <f>Daloopa!BJ354</f>
        <v>214</v>
      </c>
      <c r="E114" s="3">
        <f>Daloopa!BK354</f>
        <v>296</v>
      </c>
      <c r="F114" s="3">
        <f>Daloopa!BL354</f>
        <v>201</v>
      </c>
      <c r="G114" s="3">
        <f>Daloopa!BM354</f>
        <v>-75</v>
      </c>
      <c r="H114" s="3">
        <f>Daloopa!BN354</f>
        <v>62</v>
      </c>
      <c r="I114" s="3">
        <f>Daloopa!BO354</f>
        <v>1263</v>
      </c>
      <c r="J114" s="3">
        <f>Daloopa!BP354</f>
        <v>767</v>
      </c>
      <c r="K114" s="3">
        <f>Daloopa!BQ354</f>
        <v>763</v>
      </c>
      <c r="L114" s="3">
        <f>Daloopa!BR354</f>
        <v>4639</v>
      </c>
    </row>
    <row r="115" spans="1:21" outlineLevel="1" x14ac:dyDescent="0.25">
      <c r="D115" s="3"/>
      <c r="E115" s="3"/>
      <c r="F115" s="3"/>
      <c r="G115" s="3"/>
      <c r="H115" s="3"/>
      <c r="I115" s="3"/>
      <c r="J115" s="3"/>
      <c r="K115" s="3"/>
      <c r="L115" s="3"/>
    </row>
    <row r="116" spans="1:21" s="1" customFormat="1" ht="13" x14ac:dyDescent="0.3">
      <c r="A116" s="1" t="s">
        <v>751</v>
      </c>
      <c r="B116" s="42">
        <f t="shared" ref="B116:K116" si="169">B71-B140</f>
        <v>6016</v>
      </c>
      <c r="C116" s="42">
        <f t="shared" si="169"/>
        <v>9110</v>
      </c>
      <c r="D116" s="42">
        <f t="shared" si="169"/>
        <v>13128</v>
      </c>
      <c r="E116" s="42">
        <f t="shared" si="169"/>
        <v>18359</v>
      </c>
      <c r="F116" s="42">
        <f t="shared" si="169"/>
        <v>25825</v>
      </c>
      <c r="G116" s="42">
        <f t="shared" si="169"/>
        <v>31839</v>
      </c>
      <c r="H116" s="42">
        <f t="shared" si="169"/>
        <v>43670</v>
      </c>
      <c r="I116" s="42">
        <f t="shared" si="169"/>
        <v>57255</v>
      </c>
      <c r="J116" s="42">
        <f t="shared" si="169"/>
        <v>66126</v>
      </c>
      <c r="K116" s="42">
        <f t="shared" si="169"/>
        <v>67722</v>
      </c>
      <c r="L116" s="42">
        <f>L71-L140</f>
        <v>83119</v>
      </c>
      <c r="M116" s="42">
        <f t="shared" ref="M116:Q116" si="170">M118+M120</f>
        <v>116728.58360450048</v>
      </c>
      <c r="N116" s="42">
        <f t="shared" si="170"/>
        <v>166634.18212564837</v>
      </c>
      <c r="O116" s="42">
        <f t="shared" si="170"/>
        <v>205917.23518444691</v>
      </c>
      <c r="P116" s="42">
        <f t="shared" si="170"/>
        <v>235888.82818414236</v>
      </c>
      <c r="Q116" s="42">
        <f t="shared" si="170"/>
        <v>252509.86254774762</v>
      </c>
    </row>
    <row r="117" spans="1:21" x14ac:dyDescent="0.25">
      <c r="A117" s="2" t="s">
        <v>752</v>
      </c>
      <c r="B117" s="20">
        <f>B116/B71</f>
        <v>0.76345177664974617</v>
      </c>
      <c r="C117" s="20">
        <f t="shared" ref="C117:Q117" si="171">C116/C71</f>
        <v>0.74556019314182831</v>
      </c>
      <c r="D117" s="20">
        <f t="shared" si="171"/>
        <v>0.75193310040666705</v>
      </c>
      <c r="E117" s="20">
        <f t="shared" si="171"/>
        <v>0.71561099200935485</v>
      </c>
      <c r="F117" s="20">
        <f t="shared" si="171"/>
        <v>0.73730942728259008</v>
      </c>
      <c r="G117" s="20">
        <f t="shared" si="171"/>
        <v>0.70176327970024244</v>
      </c>
      <c r="H117" s="20">
        <f t="shared" si="171"/>
        <v>0.70206745763801803</v>
      </c>
      <c r="I117" s="20">
        <f t="shared" si="171"/>
        <v>0.71482970435477422</v>
      </c>
      <c r="J117" s="20">
        <f t="shared" si="171"/>
        <v>0.72860495609154119</v>
      </c>
      <c r="K117" s="20">
        <f t="shared" si="171"/>
        <v>0.62964409237978358</v>
      </c>
      <c r="L117" s="20">
        <f t="shared" ref="L117" si="172">L116/L71</f>
        <v>0.64570984657214991</v>
      </c>
      <c r="M117" s="20">
        <f t="shared" si="171"/>
        <v>0.68531773902053483</v>
      </c>
      <c r="N117" s="20">
        <f t="shared" si="171"/>
        <v>0.71338461078874071</v>
      </c>
      <c r="O117" s="20">
        <f t="shared" si="171"/>
        <v>0.70661620290750371</v>
      </c>
      <c r="P117" s="20">
        <f t="shared" si="171"/>
        <v>0.70388291823834126</v>
      </c>
      <c r="Q117" s="20">
        <f t="shared" si="171"/>
        <v>0.67095229413535828</v>
      </c>
    </row>
    <row r="118" spans="1:21" x14ac:dyDescent="0.25">
      <c r="A118" s="2" t="s">
        <v>770</v>
      </c>
      <c r="B118" s="28">
        <f>B180</f>
        <v>2576</v>
      </c>
      <c r="C118" s="28">
        <f>C180</f>
        <v>3461</v>
      </c>
      <c r="D118" s="28">
        <f t="shared" ref="D118:Q118" si="173">D180</f>
        <v>4524</v>
      </c>
      <c r="E118" s="28">
        <f t="shared" si="173"/>
        <v>6095</v>
      </c>
      <c r="F118" s="28">
        <f t="shared" si="173"/>
        <v>8158</v>
      </c>
      <c r="G118" s="28">
        <f t="shared" si="173"/>
        <v>7603</v>
      </c>
      <c r="H118" s="28">
        <f t="shared" si="173"/>
        <v>10653</v>
      </c>
      <c r="I118" s="28">
        <f t="shared" si="173"/>
        <v>9876</v>
      </c>
      <c r="J118" s="28">
        <f t="shared" si="173"/>
        <v>12531</v>
      </c>
      <c r="K118" s="28">
        <f t="shared" si="173"/>
        <v>13320</v>
      </c>
      <c r="L118" s="28">
        <f t="shared" ref="L118" si="174">L180</f>
        <v>21450</v>
      </c>
      <c r="M118" s="28">
        <f t="shared" si="173"/>
        <v>36832.031567630074</v>
      </c>
      <c r="N118" s="28">
        <f t="shared" si="173"/>
        <v>59402.154091521035</v>
      </c>
      <c r="O118" s="28">
        <f t="shared" si="173"/>
        <v>75050.726623650116</v>
      </c>
      <c r="P118" s="28">
        <f t="shared" si="173"/>
        <v>88743.5942656517</v>
      </c>
      <c r="Q118" s="28">
        <f t="shared" si="173"/>
        <v>91029.219647658596</v>
      </c>
    </row>
    <row r="119" spans="1:21" ht="13" x14ac:dyDescent="0.3">
      <c r="A119" s="2" t="s">
        <v>752</v>
      </c>
      <c r="B119" s="28"/>
      <c r="C119" s="28"/>
      <c r="D119" s="28"/>
      <c r="E119" s="11">
        <f>E118/E116</f>
        <v>0.33198975979083828</v>
      </c>
      <c r="F119" s="11">
        <f t="shared" ref="F119:Q119" si="175">F118/F116</f>
        <v>0.31589545014520815</v>
      </c>
      <c r="G119" s="11">
        <f t="shared" si="175"/>
        <v>0.23879518829108953</v>
      </c>
      <c r="H119" s="11">
        <f t="shared" si="175"/>
        <v>0.243943210441951</v>
      </c>
      <c r="I119" s="11">
        <f t="shared" si="175"/>
        <v>0.17249148545978518</v>
      </c>
      <c r="J119" s="11">
        <f t="shared" si="175"/>
        <v>0.18950186008529171</v>
      </c>
      <c r="K119" s="11">
        <f t="shared" si="175"/>
        <v>0.19668645344201294</v>
      </c>
      <c r="L119" s="11">
        <f t="shared" si="175"/>
        <v>0.2580637399391234</v>
      </c>
      <c r="M119" s="11">
        <f t="shared" si="175"/>
        <v>0.31553566770264496</v>
      </c>
      <c r="N119" s="11">
        <f t="shared" si="175"/>
        <v>0.35648240555307914</v>
      </c>
      <c r="O119" s="11">
        <f t="shared" si="175"/>
        <v>0.36447034924699084</v>
      </c>
      <c r="P119" s="11">
        <f t="shared" si="175"/>
        <v>0.37620939893082012</v>
      </c>
      <c r="Q119" s="11">
        <f t="shared" si="175"/>
        <v>0.36049768008742905</v>
      </c>
    </row>
    <row r="120" spans="1:21" x14ac:dyDescent="0.25">
      <c r="A120" s="2" t="s">
        <v>771</v>
      </c>
      <c r="B120" s="28">
        <f>B116-B118</f>
        <v>3440</v>
      </c>
      <c r="C120" s="28">
        <f>C116-C118</f>
        <v>5649</v>
      </c>
      <c r="D120" s="28">
        <f t="shared" ref="D120:K120" si="176">D116-D118</f>
        <v>8604</v>
      </c>
      <c r="E120" s="28">
        <f t="shared" si="176"/>
        <v>12264</v>
      </c>
      <c r="F120" s="28">
        <f t="shared" si="176"/>
        <v>17667</v>
      </c>
      <c r="G120" s="28">
        <f t="shared" si="176"/>
        <v>24236</v>
      </c>
      <c r="H120" s="28">
        <f t="shared" si="176"/>
        <v>33017</v>
      </c>
      <c r="I120" s="28">
        <f t="shared" si="176"/>
        <v>47379</v>
      </c>
      <c r="J120" s="28">
        <f t="shared" si="176"/>
        <v>53595</v>
      </c>
      <c r="K120" s="28">
        <f t="shared" si="176"/>
        <v>54402</v>
      </c>
      <c r="L120" s="28">
        <f t="shared" ref="L120" si="177">L116-L118</f>
        <v>61669</v>
      </c>
      <c r="M120" s="28">
        <f t="shared" ref="M120:Q120" si="178">M121*M71</f>
        <v>79896.552036870402</v>
      </c>
      <c r="N120" s="28">
        <f t="shared" si="178"/>
        <v>107232.02803412733</v>
      </c>
      <c r="O120" s="28">
        <f t="shared" si="178"/>
        <v>130866.50856079679</v>
      </c>
      <c r="P120" s="28">
        <f t="shared" si="178"/>
        <v>147145.23391849067</v>
      </c>
      <c r="Q120" s="28">
        <f t="shared" si="178"/>
        <v>161480.64290008903</v>
      </c>
    </row>
    <row r="121" spans="1:21" x14ac:dyDescent="0.25">
      <c r="A121" s="2" t="s">
        <v>752</v>
      </c>
      <c r="B121" s="20">
        <f>B120/B71</f>
        <v>0.43654822335025378</v>
      </c>
      <c r="C121" s="20">
        <f>C120/C71</f>
        <v>0.46231279155413701</v>
      </c>
      <c r="D121" s="20">
        <f t="shared" ref="D121:K121" si="179">D120/D71</f>
        <v>0.49281173033965292</v>
      </c>
      <c r="E121" s="20">
        <f t="shared" si="179"/>
        <v>0.47803547066848567</v>
      </c>
      <c r="F121" s="20">
        <f t="shared" si="179"/>
        <v>0.50439673385485073</v>
      </c>
      <c r="G121" s="20">
        <f t="shared" si="179"/>
        <v>0.5341855851884505</v>
      </c>
      <c r="H121" s="20">
        <f t="shared" si="179"/>
        <v>0.53080286807498156</v>
      </c>
      <c r="I121" s="20">
        <f t="shared" si="179"/>
        <v>0.59152766679984015</v>
      </c>
      <c r="J121" s="20">
        <f t="shared" si="179"/>
        <v>0.59053296164483182</v>
      </c>
      <c r="K121" s="20">
        <f t="shared" si="179"/>
        <v>0.5058016289188888</v>
      </c>
      <c r="L121" s="20">
        <f t="shared" ref="L121" si="180">L120/L71</f>
        <v>0.47907554865022334</v>
      </c>
      <c r="M121" s="35">
        <f>L121-1%</f>
        <v>0.46907554865022333</v>
      </c>
      <c r="N121" s="35">
        <f t="shared" ref="N121:Q121" si="181">M121-1%</f>
        <v>0.45907554865022332</v>
      </c>
      <c r="O121" s="35">
        <f t="shared" si="181"/>
        <v>0.44907554865022331</v>
      </c>
      <c r="P121" s="35">
        <f t="shared" si="181"/>
        <v>0.4390755486502233</v>
      </c>
      <c r="Q121" s="35">
        <f t="shared" si="181"/>
        <v>0.42907554865022329</v>
      </c>
    </row>
    <row r="122" spans="1:21" x14ac:dyDescent="0.25">
      <c r="D122" s="3"/>
      <c r="E122" s="3"/>
      <c r="F122" s="3"/>
      <c r="G122" s="3"/>
      <c r="H122" s="3"/>
      <c r="I122" s="3"/>
      <c r="J122" s="3"/>
      <c r="K122" s="3"/>
      <c r="L122" s="3"/>
    </row>
    <row r="123" spans="1:21" s="1" customFormat="1" ht="13" outlineLevel="1" x14ac:dyDescent="0.3">
      <c r="A123" s="1" t="s">
        <v>777</v>
      </c>
      <c r="C123" s="42">
        <f t="shared" ref="C123:L123" si="182">C104+C108+C111-C116</f>
        <v>16640</v>
      </c>
      <c r="D123" s="42">
        <f>D104+D108+D111-D116</f>
        <v>23235</v>
      </c>
      <c r="E123" s="42">
        <f t="shared" si="182"/>
        <v>28628</v>
      </c>
      <c r="F123" s="42">
        <f t="shared" si="182"/>
        <v>34187</v>
      </c>
      <c r="G123" s="42">
        <f t="shared" si="182"/>
        <v>39577</v>
      </c>
      <c r="H123" s="42">
        <f t="shared" si="182"/>
        <v>53756</v>
      </c>
      <c r="I123" s="42">
        <f t="shared" si="182"/>
        <v>70087</v>
      </c>
      <c r="J123" s="42">
        <f t="shared" si="182"/>
        <v>75682</v>
      </c>
      <c r="K123" s="42">
        <f t="shared" si="182"/>
        <v>76088</v>
      </c>
      <c r="L123" s="42">
        <f t="shared" si="182"/>
        <v>83703</v>
      </c>
      <c r="M123" s="42">
        <f>M124*(M80-M71)</f>
        <v>89741.636926146384</v>
      </c>
      <c r="N123" s="42">
        <f t="shared" ref="N123:Q123" si="183">N124*(N80-N71)</f>
        <v>95827.337122296536</v>
      </c>
      <c r="O123" s="42">
        <f t="shared" si="183"/>
        <v>101958.64041631611</v>
      </c>
      <c r="P123" s="42">
        <f t="shared" si="183"/>
        <v>108035.09003330277</v>
      </c>
      <c r="Q123" s="42">
        <f t="shared" si="183"/>
        <v>114077.0975158068</v>
      </c>
      <c r="U123" s="42"/>
    </row>
    <row r="124" spans="1:21" outlineLevel="1" x14ac:dyDescent="0.25">
      <c r="A124" s="2" t="s">
        <v>747</v>
      </c>
      <c r="C124" s="20">
        <f t="shared" ref="C124:L124" si="184">C123/(C80-C71)</f>
        <v>0.13444509081507336</v>
      </c>
      <c r="D124" s="20">
        <f>D123/(D80-D71)</f>
        <v>0.14485028708223457</v>
      </c>
      <c r="E124" s="20">
        <f t="shared" si="184"/>
        <v>0.13814468807906116</v>
      </c>
      <c r="F124" s="20">
        <f t="shared" si="184"/>
        <v>0.13925685143546127</v>
      </c>
      <c r="G124" s="20">
        <f t="shared" si="184"/>
        <v>0.11616582622529308</v>
      </c>
      <c r="H124" s="20">
        <f t="shared" si="184"/>
        <v>0.13187772925764193</v>
      </c>
      <c r="I124" s="20">
        <f t="shared" si="184"/>
        <v>0.16153284150020628</v>
      </c>
      <c r="J124" s="20">
        <f t="shared" si="184"/>
        <v>0.1563587230490798</v>
      </c>
      <c r="K124" s="20">
        <f t="shared" si="184"/>
        <v>0.14345318559661238</v>
      </c>
      <c r="L124" s="20">
        <f t="shared" si="184"/>
        <v>0.14230388014940523</v>
      </c>
      <c r="M124" s="35">
        <f>L124-0.25%</f>
        <v>0.13980388014940523</v>
      </c>
      <c r="N124" s="35">
        <f t="shared" ref="N124:Q124" si="185">M124-0.25%</f>
        <v>0.13730388014940523</v>
      </c>
      <c r="O124" s="35">
        <f t="shared" si="185"/>
        <v>0.13480388014940523</v>
      </c>
      <c r="P124" s="35">
        <f t="shared" si="185"/>
        <v>0.13230388014940522</v>
      </c>
      <c r="Q124" s="35">
        <f t="shared" si="185"/>
        <v>0.12980388014940522</v>
      </c>
    </row>
    <row r="125" spans="1:21" outlineLevel="1" x14ac:dyDescent="0.25">
      <c r="A125" s="2" t="s">
        <v>754</v>
      </c>
      <c r="C125" s="20"/>
      <c r="D125" s="3">
        <f t="shared" ref="D125:Q125" si="186">D126*(D80-D71)</f>
        <v>22456.980000000003</v>
      </c>
      <c r="E125" s="3">
        <f t="shared" si="186"/>
        <v>27458.240000000002</v>
      </c>
      <c r="F125" s="3">
        <f t="shared" si="186"/>
        <v>30687</v>
      </c>
      <c r="G125" s="3">
        <f t="shared" si="186"/>
        <v>35772.869999999995</v>
      </c>
      <c r="H125" s="3">
        <f t="shared" si="186"/>
        <v>48914.400000000001</v>
      </c>
      <c r="I125" s="3">
        <f t="shared" si="186"/>
        <v>56405.310000000005</v>
      </c>
      <c r="J125" s="3">
        <f t="shared" si="186"/>
        <v>60503.5</v>
      </c>
      <c r="K125" s="3">
        <f t="shared" si="186"/>
        <v>60996.345000000001</v>
      </c>
      <c r="L125" s="3">
        <f t="shared" si="186"/>
        <v>66172.387499999997</v>
      </c>
      <c r="M125" s="3">
        <f t="shared" si="186"/>
        <v>70610.200885172642</v>
      </c>
      <c r="N125" s="3">
        <f t="shared" si="186"/>
        <v>75026.566834364159</v>
      </c>
      <c r="O125" s="3">
        <f t="shared" si="186"/>
        <v>79416.536318153056</v>
      </c>
      <c r="P125" s="3">
        <f t="shared" si="186"/>
        <v>83698.200807932342</v>
      </c>
      <c r="Q125" s="3">
        <f t="shared" si="186"/>
        <v>87884.196824088154</v>
      </c>
    </row>
    <row r="126" spans="1:21" outlineLevel="1" x14ac:dyDescent="0.25">
      <c r="A126" s="2" t="s">
        <v>747</v>
      </c>
      <c r="C126" s="20"/>
      <c r="D126" s="35">
        <v>0.14000000000000001</v>
      </c>
      <c r="E126" s="35">
        <f>D126-0.75%</f>
        <v>0.13250000000000001</v>
      </c>
      <c r="F126" s="35">
        <f>E126-0.75%</f>
        <v>0.125</v>
      </c>
      <c r="G126" s="35">
        <f>10.5%</f>
        <v>0.105</v>
      </c>
      <c r="H126" s="35">
        <v>0.12</v>
      </c>
      <c r="I126" s="35">
        <v>0.13</v>
      </c>
      <c r="J126" s="35">
        <v>0.125</v>
      </c>
      <c r="K126" s="35">
        <v>0.115</v>
      </c>
      <c r="L126" s="35">
        <f>K126-0.25%</f>
        <v>0.1125</v>
      </c>
      <c r="M126" s="35">
        <f t="shared" ref="M126:Q126" si="187">L126-0.25%</f>
        <v>0.11</v>
      </c>
      <c r="N126" s="35">
        <f t="shared" si="187"/>
        <v>0.1075</v>
      </c>
      <c r="O126" s="35">
        <f t="shared" si="187"/>
        <v>0.105</v>
      </c>
      <c r="P126" s="35">
        <f t="shared" si="187"/>
        <v>0.10249999999999999</v>
      </c>
      <c r="Q126" s="35">
        <f t="shared" si="187"/>
        <v>9.9999999999999992E-2</v>
      </c>
    </row>
    <row r="127" spans="1:21" outlineLevel="1" x14ac:dyDescent="0.25">
      <c r="A127" s="2" t="s">
        <v>755</v>
      </c>
      <c r="C127" s="20"/>
      <c r="D127" s="3">
        <f t="shared" ref="D127:Q127" si="188">D123-D125</f>
        <v>778.0199999999968</v>
      </c>
      <c r="E127" s="3">
        <f t="shared" si="188"/>
        <v>1169.7599999999984</v>
      </c>
      <c r="F127" s="3">
        <f t="shared" si="188"/>
        <v>3500</v>
      </c>
      <c r="G127" s="3">
        <f t="shared" si="188"/>
        <v>3804.1300000000047</v>
      </c>
      <c r="H127" s="3">
        <f t="shared" si="188"/>
        <v>4841.5999999999985</v>
      </c>
      <c r="I127" s="3">
        <f t="shared" si="188"/>
        <v>13681.689999999995</v>
      </c>
      <c r="J127" s="3">
        <f t="shared" si="188"/>
        <v>15178.5</v>
      </c>
      <c r="K127" s="3">
        <f t="shared" si="188"/>
        <v>15091.654999999999</v>
      </c>
      <c r="L127" s="3">
        <f t="shared" si="188"/>
        <v>17530.612500000003</v>
      </c>
      <c r="M127" s="3">
        <f t="shared" si="188"/>
        <v>19131.436040973742</v>
      </c>
      <c r="N127" s="3">
        <f t="shared" si="188"/>
        <v>20800.770287932377</v>
      </c>
      <c r="O127" s="3">
        <f t="shared" si="188"/>
        <v>22542.10409816305</v>
      </c>
      <c r="P127" s="3">
        <f t="shared" si="188"/>
        <v>24336.889225370425</v>
      </c>
      <c r="Q127" s="3">
        <f t="shared" si="188"/>
        <v>26192.900691718649</v>
      </c>
    </row>
    <row r="128" spans="1:21" outlineLevel="1" x14ac:dyDescent="0.25">
      <c r="A128" s="2" t="s">
        <v>776</v>
      </c>
      <c r="D128" s="3">
        <f t="shared" ref="D128:Q128" si="189">D76-D127</f>
        <v>-545.36999999999625</v>
      </c>
      <c r="E128" s="3">
        <f t="shared" si="189"/>
        <v>-664.35999999999876</v>
      </c>
      <c r="F128" s="3">
        <f t="shared" si="189"/>
        <v>-2795.75</v>
      </c>
      <c r="G128" s="3">
        <f t="shared" si="189"/>
        <v>-2731.4800000000032</v>
      </c>
      <c r="H128" s="3">
        <f t="shared" si="189"/>
        <v>-2665.5999999999985</v>
      </c>
      <c r="I128" s="3">
        <f t="shared" si="189"/>
        <v>-9434.6899999999951</v>
      </c>
      <c r="J128" s="3">
        <f t="shared" si="189"/>
        <v>-10220.5</v>
      </c>
      <c r="K128" s="3">
        <f t="shared" si="189"/>
        <v>-9666.6549999999988</v>
      </c>
      <c r="L128" s="3">
        <f t="shared" si="189"/>
        <v>-11595.612500000003</v>
      </c>
      <c r="M128" s="3">
        <f t="shared" si="189"/>
        <v>-12196.436040973742</v>
      </c>
      <c r="N128" s="3">
        <f t="shared" si="189"/>
        <v>-12365.770287932377</v>
      </c>
      <c r="O128" s="3">
        <f t="shared" si="189"/>
        <v>-12607.10409816305</v>
      </c>
      <c r="P128" s="3">
        <f t="shared" si="189"/>
        <v>-12901.889225370425</v>
      </c>
      <c r="Q128" s="3">
        <f t="shared" si="189"/>
        <v>-13257.900691718649</v>
      </c>
    </row>
    <row r="129" spans="1:17" ht="13" outlineLevel="1" x14ac:dyDescent="0.3">
      <c r="A129" s="1" t="s">
        <v>102</v>
      </c>
      <c r="B129" s="1"/>
      <c r="C129" s="1"/>
    </row>
    <row r="130" spans="1:17" outlineLevel="1" x14ac:dyDescent="0.25">
      <c r="A130" s="2" t="s">
        <v>686</v>
      </c>
      <c r="C130" s="3">
        <f>Daloopa!BI220</f>
        <v>2361</v>
      </c>
      <c r="D130" s="4">
        <f>Daloopa!BJ220</f>
        <v>2836</v>
      </c>
      <c r="E130" s="4">
        <f>Daloopa!BK220</f>
        <v>7267</v>
      </c>
      <c r="F130" s="4">
        <f>Daloopa!BL220</f>
        <v>7033</v>
      </c>
      <c r="G130" s="4">
        <f>Daloopa!BM220</f>
        <v>8651</v>
      </c>
      <c r="H130" s="4">
        <f>Daloopa!BN220</f>
        <v>7271</v>
      </c>
      <c r="I130" s="4">
        <f>Daloopa!BO220</f>
        <v>-2847</v>
      </c>
      <c r="J130" s="4">
        <f>Daloopa!BP220</f>
        <v>14877</v>
      </c>
      <c r="K130" s="4">
        <f>Daloopa!BQ220</f>
        <v>24967</v>
      </c>
      <c r="L130" s="4">
        <f>Daloopa!BR220</f>
        <v>29619</v>
      </c>
    </row>
    <row r="131" spans="1:17" outlineLevel="1" x14ac:dyDescent="0.25">
      <c r="A131" s="2" t="s">
        <v>687</v>
      </c>
      <c r="C131" s="3">
        <f>Daloopa!BI240</f>
        <v>-1284</v>
      </c>
      <c r="D131" s="4">
        <f>Daloopa!BJ240</f>
        <v>-3060</v>
      </c>
      <c r="E131" s="4">
        <f>Daloopa!BK240</f>
        <v>-2143</v>
      </c>
      <c r="F131" s="4">
        <f>Daloopa!BL240</f>
        <v>-1694</v>
      </c>
      <c r="G131" s="4">
        <f>Daloopa!BM240</f>
        <v>717</v>
      </c>
      <c r="H131" s="4">
        <f>Daloopa!BN240</f>
        <v>-924</v>
      </c>
      <c r="I131" s="4">
        <f>Daloopa!BO240</f>
        <v>-7746</v>
      </c>
      <c r="J131" s="4">
        <f>Daloopa!BP240</f>
        <v>-2656</v>
      </c>
      <c r="K131" s="4">
        <f>Daloopa!BQ240</f>
        <v>3792</v>
      </c>
      <c r="L131" s="4">
        <f>Daloopa!BR240</f>
        <v>4750</v>
      </c>
    </row>
    <row r="132" spans="1:17" outlineLevel="1" x14ac:dyDescent="0.25">
      <c r="A132" s="2" t="s">
        <v>688</v>
      </c>
      <c r="C132" s="28">
        <f>C130+C131</f>
        <v>1077</v>
      </c>
      <c r="D132" s="28">
        <f>D130+D131</f>
        <v>-224</v>
      </c>
      <c r="E132" s="28">
        <f t="shared" ref="E132:L132" si="190">E130+E131</f>
        <v>5124</v>
      </c>
      <c r="F132" s="28">
        <f t="shared" si="190"/>
        <v>5339</v>
      </c>
      <c r="G132" s="28">
        <f t="shared" si="190"/>
        <v>9368</v>
      </c>
      <c r="H132" s="28">
        <f t="shared" si="190"/>
        <v>6347</v>
      </c>
      <c r="I132" s="28">
        <f t="shared" si="190"/>
        <v>-10593</v>
      </c>
      <c r="J132" s="28">
        <f t="shared" si="190"/>
        <v>12221</v>
      </c>
      <c r="K132" s="28">
        <f t="shared" si="190"/>
        <v>28759</v>
      </c>
      <c r="L132" s="28">
        <f t="shared" si="190"/>
        <v>34369</v>
      </c>
    </row>
    <row r="133" spans="1:17" outlineLevel="1" x14ac:dyDescent="0.25"/>
    <row r="134" spans="1:17" outlineLevel="1" x14ac:dyDescent="0.25"/>
    <row r="135" spans="1:17" ht="13" outlineLevel="1" x14ac:dyDescent="0.3">
      <c r="A135" s="1" t="s">
        <v>732</v>
      </c>
      <c r="B135" s="1"/>
      <c r="C135" s="1"/>
      <c r="D135" s="28"/>
      <c r="E135" s="28"/>
      <c r="F135" s="28"/>
      <c r="G135" s="28"/>
      <c r="H135" s="28"/>
      <c r="I135" s="28"/>
      <c r="J135" s="28"/>
      <c r="K135" s="28"/>
      <c r="L135" s="28"/>
    </row>
    <row r="136" spans="1:17" outlineLevel="1" x14ac:dyDescent="0.25">
      <c r="A136" s="8" t="s">
        <v>783</v>
      </c>
      <c r="B136" s="8"/>
      <c r="C136" s="28">
        <f t="shared" ref="C136:Q136" si="191">(C80-C71-C82-C94-C123-C114)</f>
        <v>1077</v>
      </c>
      <c r="D136" s="28">
        <f t="shared" si="191"/>
        <v>-225</v>
      </c>
      <c r="E136" s="28">
        <f t="shared" si="191"/>
        <v>5125</v>
      </c>
      <c r="F136" s="28">
        <f t="shared" si="191"/>
        <v>5340</v>
      </c>
      <c r="G136" s="28">
        <f t="shared" si="191"/>
        <v>9368</v>
      </c>
      <c r="H136" s="28">
        <f t="shared" si="191"/>
        <v>6347</v>
      </c>
      <c r="I136" s="28">
        <f t="shared" si="191"/>
        <v>-10593</v>
      </c>
      <c r="J136" s="28">
        <f t="shared" si="191"/>
        <v>12221</v>
      </c>
      <c r="K136" s="28">
        <f t="shared" si="191"/>
        <v>28759</v>
      </c>
      <c r="L136" s="28">
        <f t="shared" si="191"/>
        <v>34369</v>
      </c>
      <c r="M136" s="28">
        <f t="shared" si="191"/>
        <v>51149.067039550064</v>
      </c>
      <c r="N136" s="28">
        <f t="shared" si="191"/>
        <v>66949.791682130919</v>
      </c>
      <c r="O136" s="28">
        <f t="shared" si="191"/>
        <v>84465.329328192835</v>
      </c>
      <c r="P136" s="28">
        <f t="shared" si="191"/>
        <v>100692.09319499826</v>
      </c>
      <c r="Q136" s="28">
        <f t="shared" si="191"/>
        <v>118185.58181534421</v>
      </c>
    </row>
    <row r="137" spans="1:17" outlineLevel="1" x14ac:dyDescent="0.25">
      <c r="A137" s="2" t="s">
        <v>737</v>
      </c>
      <c r="C137" s="20">
        <f t="shared" ref="C137:J137" si="192">C136/(C9+C13+C32+C36+C57+C76)</f>
        <v>8.7017645918169486E-3</v>
      </c>
      <c r="D137" s="20">
        <f t="shared" si="192"/>
        <v>-1.4026819278460416E-3</v>
      </c>
      <c r="E137" s="20">
        <f t="shared" si="192"/>
        <v>2.4730736565781345E-2</v>
      </c>
      <c r="F137" s="20">
        <f t="shared" si="192"/>
        <v>2.1751881904389481E-2</v>
      </c>
      <c r="G137" s="20">
        <f t="shared" si="192"/>
        <v>2.74968153240151E-2</v>
      </c>
      <c r="H137" s="20">
        <f t="shared" si="192"/>
        <v>1.5570874834404592E-2</v>
      </c>
      <c r="I137" s="20">
        <f t="shared" si="192"/>
        <v>-2.441419079161164E-2</v>
      </c>
      <c r="J137" s="20">
        <f t="shared" si="192"/>
        <v>2.5248539340699299E-2</v>
      </c>
      <c r="K137" s="20">
        <f t="shared" ref="K137:Q137" si="193">K136/(K9+K13+K32+K36+K57)</f>
        <v>5.4781343218192002E-2</v>
      </c>
      <c r="L137" s="20">
        <f t="shared" si="193"/>
        <v>5.9026489702265636E-2</v>
      </c>
      <c r="M137" s="20">
        <f t="shared" si="193"/>
        <v>8.0552766898778577E-2</v>
      </c>
      <c r="N137" s="20">
        <f t="shared" si="193"/>
        <v>9.7100939087237742E-2</v>
      </c>
      <c r="O137" s="20">
        <f t="shared" si="193"/>
        <v>0.11316165888888599</v>
      </c>
      <c r="P137" s="20">
        <f t="shared" si="193"/>
        <v>0.12506271213787165</v>
      </c>
      <c r="Q137" s="20">
        <f t="shared" si="193"/>
        <v>0.13648762066835204</v>
      </c>
    </row>
    <row r="138" spans="1:17" ht="37.5" outlineLevel="1" x14ac:dyDescent="0.25">
      <c r="A138" s="8" t="s">
        <v>778</v>
      </c>
      <c r="B138" s="8"/>
      <c r="C138" s="8"/>
      <c r="D138" s="20">
        <f t="shared" ref="D138:Q138" si="194">D136/(D24+D32+D36+D57+D76)</f>
        <v>-8.444960354749752E-4</v>
      </c>
      <c r="E138" s="20">
        <f t="shared" si="194"/>
        <v>1.5329340464473675E-2</v>
      </c>
      <c r="F138" s="20">
        <f t="shared" si="194"/>
        <v>1.337524494920923E-2</v>
      </c>
      <c r="G138" s="20">
        <f t="shared" si="194"/>
        <v>1.6466796858890621E-2</v>
      </c>
      <c r="H138" s="20">
        <f t="shared" si="194"/>
        <v>9.4116216548854569E-3</v>
      </c>
      <c r="I138" s="20">
        <f t="shared" si="194"/>
        <v>-1.4976900067440586E-2</v>
      </c>
      <c r="J138" s="20">
        <f t="shared" si="194"/>
        <v>1.5584119071718763E-2</v>
      </c>
      <c r="K138" s="20">
        <f t="shared" si="194"/>
        <v>3.283737853193669E-2</v>
      </c>
      <c r="L138" s="20">
        <f t="shared" ref="L138" si="195">L136/(L24+L32+L36+L57+L76)</f>
        <v>3.5697993009447156E-2</v>
      </c>
      <c r="M138" s="20">
        <f t="shared" si="194"/>
        <v>4.8792587289458449E-2</v>
      </c>
      <c r="N138" s="20">
        <f t="shared" si="194"/>
        <v>5.8848730276776347E-2</v>
      </c>
      <c r="O138" s="20">
        <f t="shared" si="194"/>
        <v>6.8613709562741904E-2</v>
      </c>
      <c r="P138" s="20">
        <f t="shared" si="194"/>
        <v>7.5765976125064194E-2</v>
      </c>
      <c r="Q138" s="20">
        <f t="shared" si="194"/>
        <v>8.2524942958518963E-2</v>
      </c>
    </row>
    <row r="139" spans="1:17" outlineLevel="1" x14ac:dyDescent="0.25">
      <c r="A139" s="8"/>
      <c r="B139" s="8"/>
      <c r="C139" s="8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</row>
    <row r="140" spans="1:17" outlineLevel="1" x14ac:dyDescent="0.25">
      <c r="A140" s="2" t="s">
        <v>695</v>
      </c>
      <c r="B140" s="3">
        <f>Daloopa!BH260</f>
        <v>1864</v>
      </c>
      <c r="C140" s="3">
        <f>Daloopa!BI260</f>
        <v>3109</v>
      </c>
      <c r="D140" s="4">
        <f>Daloopa!BJ260</f>
        <v>4331</v>
      </c>
      <c r="E140" s="4">
        <f>Daloopa!BK260</f>
        <v>7296</v>
      </c>
      <c r="F140" s="4">
        <f>Daloopa!BL260</f>
        <v>9201</v>
      </c>
      <c r="G140" s="4">
        <f>Daloopa!BM260</f>
        <v>13531</v>
      </c>
      <c r="H140" s="4">
        <f>Daloopa!BN260</f>
        <v>18532</v>
      </c>
      <c r="I140" s="4">
        <f>Daloopa!BO260</f>
        <v>22841</v>
      </c>
      <c r="J140" s="4">
        <f>Daloopa!BP260</f>
        <v>24631</v>
      </c>
      <c r="K140" s="4">
        <f>Daloopa!BQ260</f>
        <v>39834</v>
      </c>
      <c r="L140" s="4">
        <f>Daloopa!BR260</f>
        <v>45606</v>
      </c>
    </row>
    <row r="141" spans="1:17" ht="13" x14ac:dyDescent="0.3">
      <c r="A141" s="1" t="s">
        <v>780</v>
      </c>
      <c r="B141" s="42">
        <f t="shared" ref="B141:Q141" si="196">B71-B116</f>
        <v>1864</v>
      </c>
      <c r="C141" s="42">
        <f t="shared" si="196"/>
        <v>3109</v>
      </c>
      <c r="D141" s="42">
        <f t="shared" si="196"/>
        <v>4331</v>
      </c>
      <c r="E141" s="42">
        <f t="shared" si="196"/>
        <v>7296</v>
      </c>
      <c r="F141" s="42">
        <f t="shared" si="196"/>
        <v>9201</v>
      </c>
      <c r="G141" s="42">
        <f t="shared" si="196"/>
        <v>13531</v>
      </c>
      <c r="H141" s="42">
        <f t="shared" si="196"/>
        <v>18532</v>
      </c>
      <c r="I141" s="42">
        <f t="shared" si="196"/>
        <v>22841</v>
      </c>
      <c r="J141" s="42">
        <f t="shared" si="196"/>
        <v>24631</v>
      </c>
      <c r="K141" s="42">
        <f t="shared" si="196"/>
        <v>39834</v>
      </c>
      <c r="L141" s="42">
        <f t="shared" si="196"/>
        <v>45606</v>
      </c>
      <c r="M141" s="42">
        <f t="shared" si="196"/>
        <v>53599.100852245843</v>
      </c>
      <c r="N141" s="42">
        <f t="shared" si="196"/>
        <v>66948.347698498401</v>
      </c>
      <c r="O141" s="42">
        <f t="shared" si="196"/>
        <v>85495.8888525652</v>
      </c>
      <c r="P141" s="42">
        <f t="shared" si="196"/>
        <v>99236.26445842156</v>
      </c>
      <c r="Q141" s="42">
        <f t="shared" si="196"/>
        <v>123835.61648985167</v>
      </c>
    </row>
    <row r="142" spans="1:17" x14ac:dyDescent="0.25">
      <c r="A142" s="2" t="s">
        <v>781</v>
      </c>
      <c r="B142" s="20">
        <f t="shared" ref="B142:Q142" si="197">B141/B71</f>
        <v>0.2365482233502538</v>
      </c>
      <c r="C142" s="20">
        <f t="shared" si="197"/>
        <v>0.25443980685817169</v>
      </c>
      <c r="D142" s="20">
        <f t="shared" si="197"/>
        <v>0.24806689959333295</v>
      </c>
      <c r="E142" s="20">
        <f t="shared" si="197"/>
        <v>0.28438900799064509</v>
      </c>
      <c r="F142" s="20">
        <f t="shared" si="197"/>
        <v>0.26269057271740992</v>
      </c>
      <c r="G142" s="20">
        <f t="shared" si="197"/>
        <v>0.29823672029975756</v>
      </c>
      <c r="H142" s="20">
        <f t="shared" si="197"/>
        <v>0.29793254236198191</v>
      </c>
      <c r="I142" s="20">
        <f t="shared" si="197"/>
        <v>0.28517029564522572</v>
      </c>
      <c r="J142" s="20">
        <f t="shared" si="197"/>
        <v>0.27139504390845887</v>
      </c>
      <c r="K142" s="20">
        <f t="shared" si="197"/>
        <v>0.37035590762021642</v>
      </c>
      <c r="L142" s="20">
        <f t="shared" si="197"/>
        <v>0.35429015342785009</v>
      </c>
      <c r="M142" s="20">
        <f t="shared" si="197"/>
        <v>0.31468226097946517</v>
      </c>
      <c r="N142" s="20">
        <f t="shared" si="197"/>
        <v>0.28661538921125929</v>
      </c>
      <c r="O142" s="20">
        <f t="shared" si="197"/>
        <v>0.29338379709249623</v>
      </c>
      <c r="P142" s="20">
        <f t="shared" si="197"/>
        <v>0.29611708176165874</v>
      </c>
      <c r="Q142" s="20">
        <f t="shared" si="197"/>
        <v>0.32904770586464177</v>
      </c>
    </row>
    <row r="143" spans="1:17" ht="13" hidden="1" x14ac:dyDescent="0.3">
      <c r="A143" s="2" t="s">
        <v>756</v>
      </c>
      <c r="D143" s="3">
        <f t="shared" ref="D143:J143" si="198">D141-D140</f>
        <v>0</v>
      </c>
      <c r="E143" s="3">
        <f t="shared" si="198"/>
        <v>0</v>
      </c>
      <c r="F143" s="3">
        <f t="shared" si="198"/>
        <v>0</v>
      </c>
      <c r="G143" s="3">
        <f t="shared" si="198"/>
        <v>0</v>
      </c>
      <c r="H143" s="3">
        <f t="shared" si="198"/>
        <v>0</v>
      </c>
      <c r="I143" s="3">
        <f t="shared" si="198"/>
        <v>0</v>
      </c>
      <c r="J143" s="3">
        <f t="shared" si="198"/>
        <v>0</v>
      </c>
      <c r="K143" s="3"/>
      <c r="L143" s="3"/>
      <c r="M143" s="7"/>
    </row>
    <row r="144" spans="1:17" x14ac:dyDescent="0.25">
      <c r="D144" s="20"/>
      <c r="E144" s="20"/>
      <c r="F144" s="20"/>
      <c r="G144" s="20"/>
      <c r="H144" s="20"/>
      <c r="I144" s="20"/>
      <c r="J144" s="20"/>
      <c r="K144" s="20"/>
      <c r="L144" s="20"/>
    </row>
    <row r="145" spans="1:20" x14ac:dyDescent="0.25">
      <c r="A145" s="2" t="s">
        <v>696</v>
      </c>
      <c r="C145" s="28"/>
      <c r="D145" s="28">
        <f t="shared" ref="D145:Q145" si="199">D136+D141</f>
        <v>4106</v>
      </c>
      <c r="E145" s="28">
        <f t="shared" si="199"/>
        <v>12421</v>
      </c>
      <c r="F145" s="28">
        <f t="shared" si="199"/>
        <v>14541</v>
      </c>
      <c r="G145" s="28">
        <f t="shared" si="199"/>
        <v>22899</v>
      </c>
      <c r="H145" s="28">
        <f t="shared" si="199"/>
        <v>24879</v>
      </c>
      <c r="I145" s="28">
        <f>I136+I141</f>
        <v>12248</v>
      </c>
      <c r="J145" s="28">
        <f>J136+J141</f>
        <v>36852</v>
      </c>
      <c r="K145" s="28">
        <f>K136+K141</f>
        <v>68593</v>
      </c>
      <c r="L145" s="28">
        <f>L136+L141</f>
        <v>79975</v>
      </c>
      <c r="M145" s="28">
        <f t="shared" si="199"/>
        <v>104748.16789179591</v>
      </c>
      <c r="N145" s="28">
        <f t="shared" si="199"/>
        <v>133898.13938062932</v>
      </c>
      <c r="O145" s="28">
        <f t="shared" si="199"/>
        <v>169961.21818075803</v>
      </c>
      <c r="P145" s="28">
        <f t="shared" si="199"/>
        <v>199928.35765341984</v>
      </c>
      <c r="Q145" s="28">
        <f t="shared" si="199"/>
        <v>242021.1983051959</v>
      </c>
    </row>
    <row r="146" spans="1:20" x14ac:dyDescent="0.25">
      <c r="A146" s="2" t="s">
        <v>697</v>
      </c>
      <c r="C146" s="3">
        <f>Daloopa!BI357</f>
        <v>4186</v>
      </c>
      <c r="D146" s="4">
        <f>Daloopa!BJ357</f>
        <v>4106</v>
      </c>
      <c r="E146" s="4">
        <f>Daloopa!BK357</f>
        <v>12421</v>
      </c>
      <c r="F146" s="4">
        <f>Daloopa!BL357</f>
        <v>14541</v>
      </c>
      <c r="G146" s="4">
        <f>Daloopa!BM357</f>
        <v>22899</v>
      </c>
      <c r="H146" s="4">
        <f>Daloopa!BN357</f>
        <v>24879</v>
      </c>
      <c r="I146" s="4">
        <f>Daloopa!BO357</f>
        <v>12248</v>
      </c>
      <c r="J146" s="4">
        <f>Daloopa!BP357</f>
        <v>36852</v>
      </c>
      <c r="K146" s="4">
        <f>Daloopa!BQ357</f>
        <v>68593</v>
      </c>
      <c r="L146" s="4">
        <f>Daloopa!BR357</f>
        <v>79975</v>
      </c>
    </row>
    <row r="147" spans="1:20" ht="13" x14ac:dyDescent="0.3">
      <c r="A147" s="2" t="s">
        <v>1</v>
      </c>
      <c r="E147" s="287">
        <f>E146/D146-1</f>
        <v>2.02508524111057</v>
      </c>
      <c r="F147" s="287">
        <f t="shared" ref="F147:L147" si="200">F146/E146-1</f>
        <v>0.17067868931648023</v>
      </c>
      <c r="G147" s="287">
        <f t="shared" si="200"/>
        <v>0.57478852898700228</v>
      </c>
      <c r="H147" s="287">
        <f t="shared" si="200"/>
        <v>8.6466657932660729E-2</v>
      </c>
      <c r="I147" s="287">
        <f t="shared" si="200"/>
        <v>-0.50769725471281002</v>
      </c>
      <c r="J147" s="287">
        <f t="shared" si="200"/>
        <v>2.0088177661659046</v>
      </c>
      <c r="K147" s="287">
        <f t="shared" si="200"/>
        <v>0.86131010528600882</v>
      </c>
      <c r="L147" s="287">
        <f t="shared" si="200"/>
        <v>0.16593529952035913</v>
      </c>
      <c r="M147" s="287">
        <f>M145/L145-1</f>
        <v>0.30976139908466283</v>
      </c>
      <c r="N147" s="287">
        <f t="shared" ref="N147:Q147" si="201">N145/M145-1</f>
        <v>0.27828621803624398</v>
      </c>
      <c r="O147" s="287">
        <f t="shared" si="201"/>
        <v>0.26933218763864208</v>
      </c>
      <c r="P147" s="287">
        <f t="shared" si="201"/>
        <v>0.17631751403894391</v>
      </c>
      <c r="Q147" s="287">
        <f t="shared" si="201"/>
        <v>0.21053962102137058</v>
      </c>
    </row>
    <row r="148" spans="1:20" ht="13" x14ac:dyDescent="0.3">
      <c r="A148" s="1" t="s">
        <v>7</v>
      </c>
      <c r="B148" s="1"/>
      <c r="C148" s="1"/>
    </row>
    <row r="150" spans="1:20" ht="13" x14ac:dyDescent="0.3">
      <c r="A150" s="1" t="s">
        <v>277</v>
      </c>
      <c r="B150" s="1"/>
      <c r="C150" s="1"/>
    </row>
    <row r="151" spans="1:20" ht="13" x14ac:dyDescent="0.3">
      <c r="A151" s="1" t="s">
        <v>18</v>
      </c>
      <c r="B151" s="1"/>
      <c r="C151" s="1"/>
      <c r="D151" s="16">
        <f>Daloopa!X313</f>
        <v>20401</v>
      </c>
      <c r="E151" s="16">
        <f>Daloopa!AB313</f>
        <v>27052</v>
      </c>
      <c r="F151" s="16">
        <f>Daloopa!AF313</f>
        <v>31719</v>
      </c>
      <c r="G151" s="16">
        <f>Daloopa!AJ313</f>
        <v>54912</v>
      </c>
      <c r="H151" s="16">
        <f>Daloopa!AN313</f>
        <v>83640</v>
      </c>
      <c r="I151" s="16">
        <f>Daloopa!AR313</f>
        <v>90076</v>
      </c>
      <c r="J151" s="16">
        <f>Daloopa!AV313</f>
        <v>93632</v>
      </c>
      <c r="K151" s="16">
        <f>Daloopa!AZ313</f>
        <v>103041</v>
      </c>
      <c r="L151" s="16">
        <f>Daloopa!BD313</f>
        <v>122043</v>
      </c>
      <c r="M151" s="42">
        <f t="shared" ref="M151:Q151" si="202">L151+M158-M160</f>
        <v>128688.71380134426</v>
      </c>
      <c r="N151" s="42">
        <f t="shared" si="202"/>
        <v>135334.54890331411</v>
      </c>
      <c r="O151" s="42">
        <f t="shared" si="202"/>
        <v>141980.48705566351</v>
      </c>
      <c r="P151" s="42">
        <f t="shared" si="202"/>
        <v>148626.51275398128</v>
      </c>
      <c r="Q151" s="42">
        <f t="shared" si="202"/>
        <v>148020.69945032801</v>
      </c>
    </row>
    <row r="152" spans="1:20" x14ac:dyDescent="0.25">
      <c r="A152" s="2" t="s">
        <v>711</v>
      </c>
      <c r="D152" s="4">
        <f>Daloopa!BJ211</f>
        <v>106110</v>
      </c>
      <c r="E152" s="4">
        <f>Daloopa!BK211</f>
        <v>141366</v>
      </c>
      <c r="F152" s="4">
        <f>Daloopa!BL211</f>
        <v>170773</v>
      </c>
      <c r="G152" s="4">
        <f>Daloopa!BM211</f>
        <v>236282</v>
      </c>
      <c r="H152" s="4">
        <f>Daloopa!BN211</f>
        <v>279833</v>
      </c>
      <c r="I152" s="4">
        <f>Daloopa!BO211</f>
        <v>315880</v>
      </c>
      <c r="J152" s="4">
        <f>Daloopa!BP211</f>
        <v>352828</v>
      </c>
      <c r="K152" s="4">
        <f>Daloopa!BQ211</f>
        <v>387497</v>
      </c>
      <c r="L152" s="4">
        <f>Daloopa!BR211</f>
        <v>426305</v>
      </c>
      <c r="M152" s="28">
        <f t="shared" ref="M152:Q152" si="203">M153*(M80-M71)</f>
        <v>462023.86731826898</v>
      </c>
      <c r="N152" s="28">
        <f t="shared" si="203"/>
        <v>498848.65430521005</v>
      </c>
      <c r="O152" s="28">
        <f t="shared" si="203"/>
        <v>536827.96543708153</v>
      </c>
      <c r="P152" s="28">
        <f t="shared" si="203"/>
        <v>575486.95934680314</v>
      </c>
      <c r="Q152" s="28">
        <f t="shared" si="203"/>
        <v>614981.2837134985</v>
      </c>
    </row>
    <row r="153" spans="1:20" ht="13" x14ac:dyDescent="0.3">
      <c r="A153" s="2" t="s">
        <v>715</v>
      </c>
      <c r="D153" s="34">
        <f t="shared" ref="D153:L153" si="204">D152/(D80-D71)</f>
        <v>0.66150479717219324</v>
      </c>
      <c r="E153" s="34">
        <f t="shared" si="204"/>
        <v>0.68216298641136508</v>
      </c>
      <c r="F153" s="34">
        <f t="shared" si="204"/>
        <v>0.69562436862515076</v>
      </c>
      <c r="G153" s="34">
        <f t="shared" si="204"/>
        <v>0.69353143876910073</v>
      </c>
      <c r="H153" s="34">
        <f t="shared" si="204"/>
        <v>0.68650458760610378</v>
      </c>
      <c r="I153" s="34">
        <f t="shared" si="204"/>
        <v>0.72802365592884788</v>
      </c>
      <c r="J153" s="34">
        <f t="shared" si="204"/>
        <v>0.72894130091647591</v>
      </c>
      <c r="K153" s="34">
        <f t="shared" si="204"/>
        <v>0.73057090551901105</v>
      </c>
      <c r="L153" s="34">
        <f t="shared" si="204"/>
        <v>0.72476321789054388</v>
      </c>
      <c r="M153" s="12">
        <f t="shared" ref="M153:Q153" si="205">L153-0.5%</f>
        <v>0.71976321789054387</v>
      </c>
      <c r="N153" s="12">
        <f t="shared" si="205"/>
        <v>0.71476321789054387</v>
      </c>
      <c r="O153" s="12">
        <f t="shared" si="205"/>
        <v>0.70976321789054386</v>
      </c>
      <c r="P153" s="12">
        <f t="shared" si="205"/>
        <v>0.70476321789054386</v>
      </c>
      <c r="Q153" s="12">
        <f t="shared" si="205"/>
        <v>0.69976321789054385</v>
      </c>
      <c r="S153" s="241"/>
      <c r="T153" s="242"/>
    </row>
    <row r="154" spans="1:20" x14ac:dyDescent="0.25">
      <c r="A154" s="2" t="s">
        <v>713</v>
      </c>
      <c r="D154" s="4">
        <f>147277+2140</f>
        <v>149417</v>
      </c>
      <c r="E154" s="4">
        <f>165503+1977</f>
        <v>167480</v>
      </c>
      <c r="F154" s="4">
        <f>199473+1983</f>
        <v>201456</v>
      </c>
      <c r="G154" s="4">
        <f>298879+3813</f>
        <v>302692</v>
      </c>
      <c r="H154" s="4">
        <f>383660+9863</f>
        <v>393523</v>
      </c>
      <c r="I154" s="4">
        <f>403984+13595</f>
        <v>417579</v>
      </c>
      <c r="J154" s="4">
        <f>424145+15438</f>
        <v>439583</v>
      </c>
      <c r="K154" s="4">
        <f>457104+20741</f>
        <v>477845</v>
      </c>
      <c r="L154" s="4">
        <f>481153+25437</f>
        <v>506590</v>
      </c>
      <c r="M154" s="28">
        <f t="shared" ref="M154:Q154" si="206">L154+M155</f>
        <v>526590</v>
      </c>
      <c r="N154" s="28">
        <f t="shared" si="206"/>
        <v>546590</v>
      </c>
      <c r="O154" s="28">
        <f t="shared" si="206"/>
        <v>566590</v>
      </c>
      <c r="P154" s="28">
        <f t="shared" si="206"/>
        <v>586590</v>
      </c>
      <c r="Q154" s="28">
        <f t="shared" si="206"/>
        <v>601590</v>
      </c>
      <c r="S154" s="28"/>
    </row>
    <row r="155" spans="1:20" x14ac:dyDescent="0.25">
      <c r="A155" s="2" t="s">
        <v>714</v>
      </c>
      <c r="D155" s="3">
        <f>D154-93716-586</f>
        <v>55115</v>
      </c>
      <c r="E155" s="3">
        <f>E154-D154</f>
        <v>18063</v>
      </c>
      <c r="F155" s="3">
        <f t="shared" ref="F155:I155" si="207">F154-E154</f>
        <v>33976</v>
      </c>
      <c r="G155" s="3">
        <f t="shared" si="207"/>
        <v>101236</v>
      </c>
      <c r="H155" s="3">
        <f t="shared" si="207"/>
        <v>90831</v>
      </c>
      <c r="I155" s="3">
        <f t="shared" si="207"/>
        <v>24056</v>
      </c>
      <c r="J155" s="3">
        <f>J154-I154</f>
        <v>22004</v>
      </c>
      <c r="K155" s="3">
        <f>K154-J154</f>
        <v>38262</v>
      </c>
      <c r="L155" s="3">
        <f>L154-K154</f>
        <v>28745</v>
      </c>
      <c r="M155" s="19">
        <v>20000</v>
      </c>
      <c r="N155" s="19">
        <v>20000</v>
      </c>
      <c r="O155" s="19">
        <v>20000</v>
      </c>
      <c r="P155" s="19">
        <v>20000</v>
      </c>
      <c r="Q155" s="19">
        <v>15000</v>
      </c>
      <c r="S155" s="34"/>
    </row>
    <row r="156" spans="1:20" x14ac:dyDescent="0.25">
      <c r="A156" s="2" t="s">
        <v>712</v>
      </c>
      <c r="D156" s="3"/>
      <c r="E156" s="3">
        <f>E152*1000/AVERAGE(D154:E154)</f>
        <v>892.18894467287475</v>
      </c>
      <c r="F156" s="3">
        <f>F152*1000/AVERAGE(E154:F154)</f>
        <v>925.75948131925315</v>
      </c>
      <c r="G156" s="3">
        <f>G152*1000/AVERAGE(F154:G154)</f>
        <v>937.35173004752573</v>
      </c>
      <c r="H156" s="3">
        <f t="shared" ref="H156:Q156" si="208">H152*1000/AVERAGE(G154:H154)</f>
        <v>803.86949433723782</v>
      </c>
      <c r="I156" s="3">
        <f t="shared" ref="I156" si="209">I152*1000/AVERAGE(H154:I154)</f>
        <v>778.89094096673409</v>
      </c>
      <c r="J156" s="3">
        <f t="shared" ref="J156" si="210">J152*1000/AVERAGE(I154:J154)</f>
        <v>823.24694748483955</v>
      </c>
      <c r="K156" s="3">
        <f t="shared" ref="K156:L156" si="211">K152*1000/AVERAGE(J154:K154)</f>
        <v>844.74639971747104</v>
      </c>
      <c r="L156" s="3">
        <f t="shared" si="211"/>
        <v>866.09070177309832</v>
      </c>
      <c r="M156" s="3">
        <f t="shared" si="208"/>
        <v>894.37245652890874</v>
      </c>
      <c r="N156" s="3">
        <f t="shared" si="208"/>
        <v>929.66446319389115</v>
      </c>
      <c r="O156" s="3">
        <f t="shared" si="208"/>
        <v>964.49444912248066</v>
      </c>
      <c r="P156" s="3">
        <f t="shared" si="208"/>
        <v>998.08695840511143</v>
      </c>
      <c r="Q156" s="3">
        <f t="shared" si="208"/>
        <v>1035.1651832441187</v>
      </c>
    </row>
    <row r="157" spans="1:20" x14ac:dyDescent="0.25">
      <c r="A157" s="2" t="s">
        <v>786</v>
      </c>
      <c r="D157" s="3"/>
      <c r="E157" s="3">
        <f t="shared" ref="E157:Q157" si="212">E151*1000/AVERAGE(D154:E154)</f>
        <v>170.73055282946825</v>
      </c>
      <c r="F157" s="3">
        <f t="shared" si="212"/>
        <v>171.94852223691913</v>
      </c>
      <c r="G157" s="3">
        <f t="shared" si="212"/>
        <v>217.84079278307163</v>
      </c>
      <c r="H157" s="3">
        <f t="shared" si="212"/>
        <v>240.27060606278232</v>
      </c>
      <c r="I157" s="3">
        <f t="shared" ref="I157" si="213">I151*1000/AVERAGE(H154:I154)</f>
        <v>222.10770038786737</v>
      </c>
      <c r="J157" s="3">
        <f t="shared" ref="J157" si="214">J151*1000/AVERAGE(I154:J154)</f>
        <v>218.46978750807898</v>
      </c>
      <c r="K157" s="3">
        <f>K151*1000/AVERAGE(J154:K154)</f>
        <v>224.63016171296277</v>
      </c>
      <c r="L157" s="3">
        <f>L151*1000/AVERAGE(K154:L154)</f>
        <v>247.94526809794451</v>
      </c>
      <c r="M157" s="3">
        <f t="shared" si="212"/>
        <v>249.1118949289461</v>
      </c>
      <c r="N157" s="3">
        <f t="shared" si="212"/>
        <v>252.21220839619471</v>
      </c>
      <c r="O157" s="3">
        <f t="shared" si="212"/>
        <v>255.08989930768345</v>
      </c>
      <c r="P157" s="3">
        <f t="shared" si="212"/>
        <v>257.76810689394767</v>
      </c>
      <c r="Q157" s="3">
        <f t="shared" si="212"/>
        <v>249.15534590773791</v>
      </c>
    </row>
    <row r="158" spans="1:20" x14ac:dyDescent="0.25">
      <c r="A158" s="2" t="s">
        <v>7</v>
      </c>
      <c r="D158" s="3"/>
      <c r="E158" s="3">
        <f t="shared" ref="E158:I158" si="215">E151+E160-D151</f>
        <v>11066</v>
      </c>
      <c r="F158" s="3">
        <f t="shared" si="215"/>
        <v>9773</v>
      </c>
      <c r="G158" s="3">
        <f t="shared" si="215"/>
        <v>29614</v>
      </c>
      <c r="H158" s="3">
        <f t="shared" si="215"/>
        <v>37962</v>
      </c>
      <c r="I158" s="3">
        <f t="shared" si="215"/>
        <v>18001</v>
      </c>
      <c r="J158" s="3">
        <f>J151+J160-I151</f>
        <v>17234</v>
      </c>
      <c r="K158" s="3">
        <f>K151+K160-J151</f>
        <v>23694</v>
      </c>
      <c r="L158" s="3">
        <f>L151+L160-K151</f>
        <v>34505</v>
      </c>
      <c r="M158" s="28">
        <f t="shared" ref="M158:P158" si="216">M159*M155/1000</f>
        <v>25007.653504957387</v>
      </c>
      <c r="N158" s="28">
        <f t="shared" si="216"/>
        <v>26007.653504957387</v>
      </c>
      <c r="O158" s="28">
        <f t="shared" si="216"/>
        <v>27007.653504957387</v>
      </c>
      <c r="P158" s="28">
        <f t="shared" si="216"/>
        <v>28007.653504957387</v>
      </c>
      <c r="Q158" s="28">
        <f>Q159*Q155/1000</f>
        <v>21755.740128718036</v>
      </c>
    </row>
    <row r="159" spans="1:20" x14ac:dyDescent="0.25">
      <c r="A159" s="2" t="s">
        <v>718</v>
      </c>
      <c r="D159" s="3"/>
      <c r="E159" s="3">
        <f t="shared" ref="E159:I159" si="217">E158*1000/E155</f>
        <v>612.63356031666945</v>
      </c>
      <c r="F159" s="3">
        <f t="shared" si="217"/>
        <v>287.64421944902284</v>
      </c>
      <c r="G159" s="3">
        <f t="shared" si="217"/>
        <v>292.52439843533921</v>
      </c>
      <c r="H159" s="3">
        <f t="shared" si="217"/>
        <v>417.94101132873141</v>
      </c>
      <c r="I159" s="3">
        <f t="shared" si="217"/>
        <v>748.29564349850352</v>
      </c>
      <c r="J159" s="3">
        <f>J158*1000/J155</f>
        <v>783.22123250318123</v>
      </c>
      <c r="K159" s="3">
        <f>K158*1000/K155</f>
        <v>619.25670377920653</v>
      </c>
      <c r="L159" s="3">
        <f>L158*1000/L155</f>
        <v>1200.3826752478692</v>
      </c>
      <c r="M159" s="19">
        <f t="shared" ref="M159:Q159" si="218">L159+50</f>
        <v>1250.3826752478692</v>
      </c>
      <c r="N159" s="19">
        <f t="shared" si="218"/>
        <v>1300.3826752478692</v>
      </c>
      <c r="O159" s="19">
        <f t="shared" si="218"/>
        <v>1350.3826752478692</v>
      </c>
      <c r="P159" s="19">
        <f t="shared" si="218"/>
        <v>1400.3826752478692</v>
      </c>
      <c r="Q159" s="19">
        <f t="shared" si="218"/>
        <v>1450.3826752478692</v>
      </c>
    </row>
    <row r="160" spans="1:20" x14ac:dyDescent="0.25">
      <c r="A160" s="2" t="s">
        <v>707</v>
      </c>
      <c r="D160" s="4">
        <f>Daloopa!BJ327</f>
        <v>3029</v>
      </c>
      <c r="E160" s="4">
        <f>Daloopa!BK327</f>
        <v>4415</v>
      </c>
      <c r="F160" s="4">
        <f>Daloopa!BL327</f>
        <v>5106</v>
      </c>
      <c r="G160" s="4">
        <f>Daloopa!BM327</f>
        <v>6421</v>
      </c>
      <c r="H160" s="4">
        <f>Daloopa!BN327</f>
        <v>9234</v>
      </c>
      <c r="I160" s="4">
        <f>Daloopa!BO327</f>
        <v>11565</v>
      </c>
      <c r="J160" s="4">
        <f>Daloopa!BP327</f>
        <v>13678</v>
      </c>
      <c r="K160" s="4">
        <f>Daloopa!BQ327</f>
        <v>14285</v>
      </c>
      <c r="L160" s="4">
        <f>Daloopa!BR327</f>
        <v>15503</v>
      </c>
      <c r="M160" s="28">
        <f>M161*L151</f>
        <v>18361.939703613127</v>
      </c>
      <c r="N160" s="28">
        <f t="shared" ref="N160:Q160" si="219">N161*M151</f>
        <v>19361.818402987552</v>
      </c>
      <c r="O160" s="28">
        <f t="shared" si="219"/>
        <v>20361.715352607978</v>
      </c>
      <c r="P160" s="28">
        <f t="shared" si="219"/>
        <v>21361.627806639604</v>
      </c>
      <c r="Q160" s="28">
        <f t="shared" si="219"/>
        <v>22361.553432371307</v>
      </c>
    </row>
    <row r="161" spans="1:17" ht="13" x14ac:dyDescent="0.3">
      <c r="A161" s="2" t="s">
        <v>709</v>
      </c>
      <c r="D161" s="3"/>
      <c r="E161" s="11">
        <f t="shared" ref="E161" si="220">E160/D151</f>
        <v>0.2164109602470467</v>
      </c>
      <c r="F161" s="11">
        <f t="shared" ref="F161" si="221">F160/E151</f>
        <v>0.18874759722016857</v>
      </c>
      <c r="G161" s="11">
        <f t="shared" ref="G161" si="222">G160/F151</f>
        <v>0.2024338724423847</v>
      </c>
      <c r="H161" s="11">
        <f t="shared" ref="H161" si="223">H160/G151</f>
        <v>0.16815996503496503</v>
      </c>
      <c r="I161" s="11">
        <f t="shared" ref="I161" si="224">I160/H151</f>
        <v>0.13827116212338594</v>
      </c>
      <c r="J161" s="11">
        <f t="shared" ref="J161" si="225">J160/I151</f>
        <v>0.15184954926950575</v>
      </c>
      <c r="K161" s="11">
        <f>K160/J151</f>
        <v>0.15256536226930964</v>
      </c>
      <c r="L161" s="11">
        <f>L160/K151</f>
        <v>0.15045467338244001</v>
      </c>
      <c r="M161" s="12">
        <f t="shared" ref="M161:Q161" si="226">L161</f>
        <v>0.15045467338244001</v>
      </c>
      <c r="N161" s="12">
        <f t="shared" si="226"/>
        <v>0.15045467338244001</v>
      </c>
      <c r="O161" s="12">
        <f t="shared" si="226"/>
        <v>0.15045467338244001</v>
      </c>
      <c r="P161" s="12">
        <f t="shared" si="226"/>
        <v>0.15045467338244001</v>
      </c>
      <c r="Q161" s="12">
        <f t="shared" si="226"/>
        <v>0.15045467338244001</v>
      </c>
    </row>
    <row r="162" spans="1:17" ht="13" x14ac:dyDescent="0.3">
      <c r="A162" s="2" t="s">
        <v>719</v>
      </c>
      <c r="D162" s="3"/>
      <c r="E162" s="18">
        <f>E158/E160</f>
        <v>2.5064552661381652</v>
      </c>
      <c r="F162" s="18">
        <f t="shared" ref="F162:J162" si="227">F158/F160</f>
        <v>1.9140227183705445</v>
      </c>
      <c r="G162" s="18">
        <f t="shared" si="227"/>
        <v>4.6120541971655502</v>
      </c>
      <c r="H162" s="18">
        <f t="shared" si="227"/>
        <v>4.1111111111111107</v>
      </c>
      <c r="I162" s="18">
        <f t="shared" si="227"/>
        <v>1.556506701253783</v>
      </c>
      <c r="J162" s="18">
        <f t="shared" si="227"/>
        <v>1.2599795291709315</v>
      </c>
      <c r="K162" s="18">
        <f>K158/K160</f>
        <v>1.6586629331466574</v>
      </c>
      <c r="L162" s="18">
        <f>L158/L160</f>
        <v>2.2256982519512354</v>
      </c>
      <c r="M162" s="18">
        <f t="shared" ref="M162:P162" si="228">M158/M160</f>
        <v>1.3619287454710771</v>
      </c>
      <c r="N162" s="18">
        <f t="shared" si="228"/>
        <v>1.3432443670138119</v>
      </c>
      <c r="O162" s="18">
        <f t="shared" si="228"/>
        <v>1.3263938247470972</v>
      </c>
      <c r="P162" s="18">
        <f t="shared" si="228"/>
        <v>1.3111198153284962</v>
      </c>
      <c r="Q162" s="18">
        <f>Q158/Q160</f>
        <v>0.97290826393231356</v>
      </c>
    </row>
    <row r="163" spans="1:17" x14ac:dyDescent="0.25">
      <c r="D163" s="3"/>
      <c r="E163" s="3"/>
      <c r="F163" s="3"/>
      <c r="G163" s="3"/>
      <c r="H163" s="3"/>
      <c r="I163" s="3"/>
      <c r="J163" s="3"/>
      <c r="K163" s="3"/>
      <c r="L163" s="3"/>
    </row>
    <row r="164" spans="1:17" ht="13" x14ac:dyDescent="0.3">
      <c r="A164" s="1" t="s">
        <v>282</v>
      </c>
      <c r="B164" s="1"/>
      <c r="C164" s="1"/>
      <c r="D164" s="3"/>
      <c r="E164" s="3"/>
      <c r="F164" s="3"/>
      <c r="G164" s="3"/>
      <c r="H164" s="3"/>
      <c r="I164" s="3"/>
      <c r="J164" s="3"/>
      <c r="K164" s="3"/>
      <c r="L164" s="3"/>
    </row>
    <row r="165" spans="1:17" x14ac:dyDescent="0.25">
      <c r="A165" s="2" t="s">
        <v>18</v>
      </c>
      <c r="D165" s="4">
        <f>Daloopa!X314</f>
        <v>7425</v>
      </c>
      <c r="E165" s="4">
        <f>Daloopa!AB314</f>
        <v>8552</v>
      </c>
      <c r="F165" s="4">
        <f>Daloopa!AF314</f>
        <v>9566</v>
      </c>
      <c r="G165" s="4">
        <f>Daloopa!AJ314</f>
        <v>15375</v>
      </c>
      <c r="H165" s="4">
        <f>Daloopa!AN314</f>
        <v>21718</v>
      </c>
      <c r="I165" s="4">
        <f>Daloopa!AR314</f>
        <v>23347</v>
      </c>
      <c r="J165" s="4">
        <f>Daloopa!AV314</f>
        <v>24357</v>
      </c>
      <c r="K165" s="4">
        <f>Daloopa!AZ314</f>
        <v>25618</v>
      </c>
      <c r="L165" s="4">
        <f>Daloopa!BD314</f>
        <v>30632</v>
      </c>
      <c r="M165" s="28">
        <f t="shared" ref="M165:Q165" si="229">L165+M172-M174</f>
        <v>34764.593332812867</v>
      </c>
      <c r="N165" s="28">
        <f t="shared" si="229"/>
        <v>39105.609045042052</v>
      </c>
      <c r="O165" s="28">
        <f t="shared" si="229"/>
        <v>43615.124870476458</v>
      </c>
      <c r="P165" s="28">
        <f t="shared" si="229"/>
        <v>48260.865453682483</v>
      </c>
      <c r="Q165" s="28">
        <f t="shared" si="229"/>
        <v>49016.737622422435</v>
      </c>
    </row>
    <row r="166" spans="1:17" x14ac:dyDescent="0.25">
      <c r="A166" s="2" t="s">
        <v>711</v>
      </c>
      <c r="D166" s="4">
        <f>Daloopa!BJ230</f>
        <v>54298</v>
      </c>
      <c r="E166" s="4">
        <f>Daloopa!BK230</f>
        <v>65865</v>
      </c>
      <c r="F166" s="4">
        <f>Daloopa!BL230</f>
        <v>74723</v>
      </c>
      <c r="G166" s="4">
        <f>Daloopa!BM230</f>
        <v>104412</v>
      </c>
      <c r="H166" s="4">
        <f>Daloopa!BN230</f>
        <v>127787</v>
      </c>
      <c r="I166" s="4">
        <f>Daloopa!BO230</f>
        <v>118007</v>
      </c>
      <c r="J166" s="4">
        <f>Daloopa!BP230</f>
        <v>131200</v>
      </c>
      <c r="K166" s="4">
        <f>Daloopa!BQ230</f>
        <v>142906</v>
      </c>
      <c r="L166" s="4">
        <f>Daloopa!BR230</f>
        <v>161894</v>
      </c>
      <c r="M166" s="28">
        <f t="shared" ref="M166:Q166" si="230">M167*(M80-M71)</f>
        <v>179887.0498196641</v>
      </c>
      <c r="N166" s="28">
        <f t="shared" si="230"/>
        <v>199072.8976423635</v>
      </c>
      <c r="O166" s="28">
        <f t="shared" si="230"/>
        <v>219519.9994977095</v>
      </c>
      <c r="P166" s="28">
        <f t="shared" si="230"/>
        <v>241080.85341351246</v>
      </c>
      <c r="Q166" s="28">
        <f t="shared" si="230"/>
        <v>263860.68452738319</v>
      </c>
    </row>
    <row r="167" spans="1:17" x14ac:dyDescent="0.25">
      <c r="A167" s="2" t="s">
        <v>715</v>
      </c>
      <c r="D167" s="34">
        <f t="shared" ref="D167:Q167" si="231">1-D153</f>
        <v>0.33849520282780676</v>
      </c>
      <c r="E167" s="34">
        <f t="shared" si="231"/>
        <v>0.31783701358863492</v>
      </c>
      <c r="F167" s="34">
        <f t="shared" si="231"/>
        <v>0.30437563137484924</v>
      </c>
      <c r="G167" s="34">
        <f t="shared" si="231"/>
        <v>0.30646856123089927</v>
      </c>
      <c r="H167" s="34">
        <f t="shared" si="231"/>
        <v>0.31349541239389622</v>
      </c>
      <c r="I167" s="34">
        <f t="shared" si="231"/>
        <v>0.27197634407115212</v>
      </c>
      <c r="J167" s="34">
        <f t="shared" si="231"/>
        <v>0.27105869908352409</v>
      </c>
      <c r="K167" s="34">
        <f t="shared" si="231"/>
        <v>0.26942909448098895</v>
      </c>
      <c r="L167" s="34">
        <f t="shared" si="231"/>
        <v>0.27523678210945612</v>
      </c>
      <c r="M167" s="34">
        <f t="shared" si="231"/>
        <v>0.28023678210945613</v>
      </c>
      <c r="N167" s="34">
        <f t="shared" si="231"/>
        <v>0.28523678210945613</v>
      </c>
      <c r="O167" s="34">
        <f t="shared" si="231"/>
        <v>0.29023678210945614</v>
      </c>
      <c r="P167" s="34">
        <f t="shared" si="231"/>
        <v>0.29523678210945614</v>
      </c>
      <c r="Q167" s="34">
        <f t="shared" si="231"/>
        <v>0.30023678210945615</v>
      </c>
    </row>
    <row r="168" spans="1:17" x14ac:dyDescent="0.25">
      <c r="A168" s="2" t="s">
        <v>713</v>
      </c>
      <c r="D168" s="4">
        <f>66328+4167</f>
        <v>70495</v>
      </c>
      <c r="E168" s="4">
        <f>70619+895</f>
        <v>71514</v>
      </c>
      <c r="F168" s="4">
        <f>74231+958</f>
        <v>75189</v>
      </c>
      <c r="G168" s="4">
        <f>102192+1294</f>
        <v>103486</v>
      </c>
      <c r="H168" s="4">
        <f>124246+5103</f>
        <v>129349</v>
      </c>
      <c r="I168" s="4">
        <f>140898+6292</f>
        <v>147190</v>
      </c>
      <c r="J168" s="4">
        <f>165329+7931</f>
        <v>173260</v>
      </c>
      <c r="K168" s="4">
        <f>166673+11741</f>
        <v>178414</v>
      </c>
      <c r="L168" s="4">
        <f>174499+13263</f>
        <v>187762</v>
      </c>
      <c r="M168" s="28">
        <f t="shared" ref="M168:Q168" si="232">L168+M169</f>
        <v>197762</v>
      </c>
      <c r="N168" s="28">
        <f t="shared" si="232"/>
        <v>208762</v>
      </c>
      <c r="O168" s="28">
        <f t="shared" si="232"/>
        <v>220762</v>
      </c>
      <c r="P168" s="28">
        <f t="shared" si="232"/>
        <v>233762</v>
      </c>
      <c r="Q168" s="28">
        <f t="shared" si="232"/>
        <v>243762</v>
      </c>
    </row>
    <row r="169" spans="1:17" x14ac:dyDescent="0.25">
      <c r="A169" s="2" t="s">
        <v>714</v>
      </c>
      <c r="D169" s="3">
        <f>D168-57243-218</f>
        <v>13034</v>
      </c>
      <c r="E169" s="3">
        <f>E168-D168</f>
        <v>1019</v>
      </c>
      <c r="F169" s="3">
        <f t="shared" ref="F169:H169" si="233">F168-E168</f>
        <v>3675</v>
      </c>
      <c r="G169" s="3">
        <f t="shared" si="233"/>
        <v>28297</v>
      </c>
      <c r="H169" s="3">
        <f t="shared" si="233"/>
        <v>25863</v>
      </c>
      <c r="I169" s="3">
        <f t="shared" ref="I169" si="234">I168-H168</f>
        <v>17841</v>
      </c>
      <c r="J169" s="3">
        <f t="shared" ref="J169" si="235">J168-I168</f>
        <v>26070</v>
      </c>
      <c r="K169" s="3">
        <f t="shared" ref="K169:L169" si="236">K168-J168</f>
        <v>5154</v>
      </c>
      <c r="L169" s="3">
        <f t="shared" si="236"/>
        <v>9348</v>
      </c>
      <c r="M169" s="19">
        <v>10000</v>
      </c>
      <c r="N169" s="19">
        <f>M169+1000</f>
        <v>11000</v>
      </c>
      <c r="O169" s="19">
        <f t="shared" ref="O169:P169" si="237">N169+1000</f>
        <v>12000</v>
      </c>
      <c r="P169" s="19">
        <f t="shared" si="237"/>
        <v>13000</v>
      </c>
      <c r="Q169" s="19">
        <v>10000</v>
      </c>
    </row>
    <row r="170" spans="1:17" x14ac:dyDescent="0.25">
      <c r="A170" s="2" t="s">
        <v>712</v>
      </c>
      <c r="D170" s="3"/>
      <c r="E170" s="3">
        <f>E166*1000/AVERAGE(D168:E168)</f>
        <v>927.61726369455459</v>
      </c>
      <c r="F170" s="3">
        <f t="shared" ref="F170:H170" si="238">F166*1000/AVERAGE(E168:F168)</f>
        <v>1018.697640811708</v>
      </c>
      <c r="G170" s="3">
        <f t="shared" si="238"/>
        <v>1168.7365328109697</v>
      </c>
      <c r="H170" s="3">
        <f t="shared" si="238"/>
        <v>1097.6614340627482</v>
      </c>
      <c r="I170" s="3">
        <f t="shared" ref="I170" si="239">I166*1000/AVERAGE(H168:I168)</f>
        <v>853.45647449365185</v>
      </c>
      <c r="J170" s="3">
        <f t="shared" ref="J170" si="240">J166*1000/AVERAGE(I168:J168)</f>
        <v>818.84849430488373</v>
      </c>
      <c r="K170" s="3">
        <f t="shared" ref="K170:L170" si="241">K166*1000/AVERAGE(J168:K168)</f>
        <v>812.71859733730673</v>
      </c>
      <c r="L170" s="3">
        <f t="shared" si="241"/>
        <v>884.24145765970468</v>
      </c>
      <c r="M170" s="3">
        <f t="shared" ref="M170:Q170" si="242">M166*1000/AVERAGE(L168:M168)</f>
        <v>933.20804836878688</v>
      </c>
      <c r="N170" s="3">
        <f t="shared" si="242"/>
        <v>979.39062708407619</v>
      </c>
      <c r="O170" s="3">
        <f t="shared" si="242"/>
        <v>1022.1547550204855</v>
      </c>
      <c r="P170" s="3">
        <f t="shared" si="242"/>
        <v>1060.8058250543975</v>
      </c>
      <c r="Q170" s="3">
        <f t="shared" si="242"/>
        <v>1105.1200966962213</v>
      </c>
    </row>
    <row r="171" spans="1:17" x14ac:dyDescent="0.25">
      <c r="A171" s="2" t="s">
        <v>786</v>
      </c>
      <c r="D171" s="3"/>
      <c r="E171" s="3">
        <f>E165*1000/AVERAGE(D168:E168)</f>
        <v>120.44307050961559</v>
      </c>
      <c r="F171" s="3">
        <f t="shared" ref="F171:Q171" si="243">F165*1000/AVERAGE(E168:F168)</f>
        <v>130.41314765205891</v>
      </c>
      <c r="G171" s="3">
        <f t="shared" si="243"/>
        <v>172.10018189450119</v>
      </c>
      <c r="H171" s="3">
        <f t="shared" si="243"/>
        <v>186.55270899993559</v>
      </c>
      <c r="I171" s="3">
        <f t="shared" ref="I171" si="244">I165*1000/AVERAGE(H168:I168)</f>
        <v>168.85140974690731</v>
      </c>
      <c r="J171" s="3">
        <f t="shared" ref="J171" si="245">J165*1000/AVERAGE(I168:J168)</f>
        <v>152.01747542518333</v>
      </c>
      <c r="K171" s="3">
        <f t="shared" ref="K171:L171" si="246">K165*1000/AVERAGE(J168:K168)</f>
        <v>145.6917486080859</v>
      </c>
      <c r="L171" s="3">
        <f t="shared" si="246"/>
        <v>167.30752425063358</v>
      </c>
      <c r="M171" s="3">
        <f t="shared" si="243"/>
        <v>180.34982689955939</v>
      </c>
      <c r="N171" s="3">
        <f t="shared" si="243"/>
        <v>192.39016168807771</v>
      </c>
      <c r="O171" s="3">
        <f t="shared" si="243"/>
        <v>203.0858572302198</v>
      </c>
      <c r="P171" s="3">
        <f t="shared" si="243"/>
        <v>212.35783128583961</v>
      </c>
      <c r="Q171" s="3">
        <f t="shared" si="243"/>
        <v>205.29538880735811</v>
      </c>
    </row>
    <row r="172" spans="1:17" x14ac:dyDescent="0.25">
      <c r="A172" s="2" t="s">
        <v>7</v>
      </c>
      <c r="D172" s="3"/>
      <c r="E172" s="3">
        <f>E165+E174-D165</f>
        <v>2755</v>
      </c>
      <c r="F172" s="3">
        <f t="shared" ref="F172:H172" si="247">F165+F174-E165</f>
        <v>2900</v>
      </c>
      <c r="G172" s="3">
        <f t="shared" si="247"/>
        <v>8024</v>
      </c>
      <c r="H172" s="3">
        <f t="shared" si="247"/>
        <v>9365</v>
      </c>
      <c r="I172" s="3">
        <f t="shared" ref="I172" si="248">I165+I174-H165</f>
        <v>5112</v>
      </c>
      <c r="J172" s="3">
        <f t="shared" ref="J172" si="249">J165+J174-I165</f>
        <v>5026</v>
      </c>
      <c r="K172" s="3">
        <f t="shared" ref="K172:L172" si="250">K165+K174-J165</f>
        <v>5723</v>
      </c>
      <c r="L172" s="3">
        <f t="shared" si="250"/>
        <v>9921</v>
      </c>
      <c r="M172" s="3">
        <f t="shared" ref="M172:Q172" si="251">M173*M169/1000</f>
        <v>10000</v>
      </c>
      <c r="N172" s="3">
        <f t="shared" si="251"/>
        <v>11000</v>
      </c>
      <c r="O172" s="3">
        <f t="shared" si="251"/>
        <v>12000</v>
      </c>
      <c r="P172" s="3">
        <f t="shared" si="251"/>
        <v>13000</v>
      </c>
      <c r="Q172" s="3">
        <f t="shared" si="251"/>
        <v>10000</v>
      </c>
    </row>
    <row r="173" spans="1:17" x14ac:dyDescent="0.25">
      <c r="A173" s="2" t="s">
        <v>716</v>
      </c>
      <c r="D173" s="3">
        <f>D172*1000/D169</f>
        <v>0</v>
      </c>
      <c r="E173" s="3"/>
      <c r="F173" s="3">
        <f t="shared" ref="F173:L173" si="252">F172*1000/F169</f>
        <v>789.11564625850338</v>
      </c>
      <c r="G173" s="3">
        <f t="shared" si="252"/>
        <v>283.5636286532141</v>
      </c>
      <c r="H173" s="3">
        <f t="shared" si="252"/>
        <v>362.10029772261532</v>
      </c>
      <c r="I173" s="3">
        <f t="shared" si="252"/>
        <v>286.53102404573735</v>
      </c>
      <c r="J173" s="3">
        <f t="shared" si="252"/>
        <v>192.78864595320292</v>
      </c>
      <c r="K173" s="3">
        <f t="shared" si="252"/>
        <v>1110.3996895615057</v>
      </c>
      <c r="L173" s="3">
        <f t="shared" si="252"/>
        <v>1061.2965340179717</v>
      </c>
      <c r="M173" s="19">
        <v>1000</v>
      </c>
      <c r="N173" s="19">
        <v>1000</v>
      </c>
      <c r="O173" s="19">
        <v>1000</v>
      </c>
      <c r="P173" s="19">
        <v>1000</v>
      </c>
      <c r="Q173" s="19">
        <v>1000</v>
      </c>
    </row>
    <row r="174" spans="1:17" x14ac:dyDescent="0.25">
      <c r="A174" s="2" t="s">
        <v>707</v>
      </c>
      <c r="D174" s="4">
        <f>Daloopa!BJ328</f>
        <v>1278</v>
      </c>
      <c r="E174" s="4">
        <f>Daloopa!BK328</f>
        <v>1628</v>
      </c>
      <c r="F174" s="4">
        <f>Daloopa!BL328</f>
        <v>1886</v>
      </c>
      <c r="G174" s="4">
        <f>Daloopa!BM328</f>
        <v>2215</v>
      </c>
      <c r="H174" s="4">
        <f>Daloopa!BN328</f>
        <v>3022</v>
      </c>
      <c r="I174" s="4">
        <f>Daloopa!BO328</f>
        <v>3483</v>
      </c>
      <c r="J174" s="4">
        <f>Daloopa!BP328</f>
        <v>4016</v>
      </c>
      <c r="K174" s="4">
        <f>Daloopa!BQ328</f>
        <v>4462</v>
      </c>
      <c r="L174" s="4">
        <f>Daloopa!BR328</f>
        <v>4907</v>
      </c>
      <c r="M174" s="28">
        <f>M175*L165</f>
        <v>5867.4066671871342</v>
      </c>
      <c r="N174" s="28">
        <f t="shared" ref="N174:P174" si="253">N175*M165</f>
        <v>6658.9842877708152</v>
      </c>
      <c r="O174" s="28">
        <f t="shared" si="253"/>
        <v>7490.4841745655931</v>
      </c>
      <c r="P174" s="28">
        <f t="shared" si="253"/>
        <v>8354.2594167939733</v>
      </c>
      <c r="Q174" s="28">
        <f>Q175*P165</f>
        <v>9244.1278312600498</v>
      </c>
    </row>
    <row r="175" spans="1:17" ht="13" x14ac:dyDescent="0.3">
      <c r="A175" s="2" t="s">
        <v>709</v>
      </c>
      <c r="D175" s="3"/>
      <c r="E175" s="11">
        <f>E174/D165</f>
        <v>0.21925925925925926</v>
      </c>
      <c r="F175" s="11">
        <f t="shared" ref="F175:J175" si="254">F174/E165</f>
        <v>0.22053320860617401</v>
      </c>
      <c r="G175" s="11">
        <f t="shared" si="254"/>
        <v>0.23154923688061885</v>
      </c>
      <c r="H175" s="11">
        <f t="shared" si="254"/>
        <v>0.19655284552845528</v>
      </c>
      <c r="I175" s="11">
        <f t="shared" si="254"/>
        <v>0.16037388341467906</v>
      </c>
      <c r="J175" s="11">
        <f t="shared" si="254"/>
        <v>0.17201353492954127</v>
      </c>
      <c r="K175" s="11">
        <f>K174/J165</f>
        <v>0.18319169027384324</v>
      </c>
      <c r="L175" s="11">
        <f>L174/K165</f>
        <v>0.19154500741666017</v>
      </c>
      <c r="M175" s="12">
        <f t="shared" ref="M175:Q175" si="255">L175</f>
        <v>0.19154500741666017</v>
      </c>
      <c r="N175" s="12">
        <f t="shared" si="255"/>
        <v>0.19154500741666017</v>
      </c>
      <c r="O175" s="12">
        <f t="shared" si="255"/>
        <v>0.19154500741666017</v>
      </c>
      <c r="P175" s="12">
        <f t="shared" si="255"/>
        <v>0.19154500741666017</v>
      </c>
      <c r="Q175" s="12">
        <f t="shared" si="255"/>
        <v>0.19154500741666017</v>
      </c>
    </row>
    <row r="176" spans="1:17" ht="13" x14ac:dyDescent="0.3">
      <c r="A176" s="2" t="s">
        <v>719</v>
      </c>
      <c r="D176" s="3"/>
      <c r="E176" s="18">
        <f>E172/E174</f>
        <v>1.6922604422604424</v>
      </c>
      <c r="F176" s="18">
        <f t="shared" ref="F176:L176" si="256">F172/F174</f>
        <v>1.5376458112407212</v>
      </c>
      <c r="G176" s="18">
        <f t="shared" si="256"/>
        <v>3.6225733634311514</v>
      </c>
      <c r="H176" s="18">
        <f t="shared" si="256"/>
        <v>3.098941098610192</v>
      </c>
      <c r="I176" s="18">
        <f t="shared" si="256"/>
        <v>1.4677002583979328</v>
      </c>
      <c r="J176" s="18">
        <f t="shared" si="256"/>
        <v>1.2514940239043826</v>
      </c>
      <c r="K176" s="18">
        <f t="shared" si="256"/>
        <v>1.2826086956521738</v>
      </c>
      <c r="L176" s="18">
        <f t="shared" si="256"/>
        <v>2.0218055838597921</v>
      </c>
      <c r="M176" s="18">
        <f t="shared" ref="M176:P176" si="257">M172/M174</f>
        <v>1.7043304763455323</v>
      </c>
      <c r="N176" s="18">
        <f t="shared" si="257"/>
        <v>1.651903582382892</v>
      </c>
      <c r="O176" s="18">
        <f t="shared" si="257"/>
        <v>1.6020326217024461</v>
      </c>
      <c r="P176" s="18">
        <f t="shared" si="257"/>
        <v>1.5560924495434059</v>
      </c>
      <c r="Q176" s="18">
        <f>Q172/Q174</f>
        <v>1.0817678187209705</v>
      </c>
    </row>
    <row r="177" spans="1:17" x14ac:dyDescent="0.25">
      <c r="D177" s="3"/>
      <c r="E177" s="3"/>
      <c r="F177" s="3"/>
      <c r="G177" s="3"/>
      <c r="H177" s="3"/>
      <c r="I177" s="3"/>
      <c r="J177" s="3"/>
      <c r="K177" s="3"/>
      <c r="L177" s="3"/>
    </row>
    <row r="178" spans="1:17" ht="13" x14ac:dyDescent="0.3">
      <c r="A178" s="1" t="s">
        <v>262</v>
      </c>
      <c r="B178" s="1"/>
      <c r="C178" s="1"/>
      <c r="D178" s="3"/>
      <c r="E178" s="3"/>
      <c r="F178" s="3"/>
      <c r="G178" s="3"/>
      <c r="H178" s="3"/>
      <c r="I178" s="3"/>
      <c r="J178" s="3"/>
      <c r="K178" s="3"/>
      <c r="L178" s="3"/>
      <c r="M178" s="28"/>
      <c r="N178" s="28"/>
      <c r="O178" s="28"/>
      <c r="P178" s="28"/>
      <c r="Q178" s="28"/>
    </row>
    <row r="179" spans="1:17" x14ac:dyDescent="0.25">
      <c r="A179" s="2" t="s">
        <v>18</v>
      </c>
      <c r="B179" s="4">
        <f>Daloopa!P315</f>
        <v>8356</v>
      </c>
      <c r="C179" s="4">
        <f>Daloopa!T315</f>
        <v>10300</v>
      </c>
      <c r="D179" s="4">
        <f>Daloopa!X315</f>
        <v>14885</v>
      </c>
      <c r="E179" s="4">
        <f>Daloopa!AB315</f>
        <v>18851</v>
      </c>
      <c r="F179" s="4">
        <f>Daloopa!AF315</f>
        <v>23481</v>
      </c>
      <c r="G179" s="4">
        <f>Daloopa!AJ315</f>
        <v>32151</v>
      </c>
      <c r="H179" s="4">
        <f>Daloopa!AN315</f>
        <v>43245</v>
      </c>
      <c r="I179" s="4">
        <f>Daloopa!AR315</f>
        <v>60324</v>
      </c>
      <c r="J179" s="4">
        <f>Daloopa!AV315</f>
        <v>72701</v>
      </c>
      <c r="K179" s="4">
        <f>Daloopa!AZ315</f>
        <v>110683</v>
      </c>
      <c r="L179" s="4">
        <f>Daloopa!BD315</f>
        <v>190055</v>
      </c>
      <c r="M179" s="28">
        <f>L179+M182-M180</f>
        <v>306517.88444344164</v>
      </c>
      <c r="N179" s="28">
        <f t="shared" ref="N179:Q179" si="258">M179+N182-N180</f>
        <v>387265.24824640865</v>
      </c>
      <c r="O179" s="28">
        <f t="shared" si="258"/>
        <v>457921.08364126465</v>
      </c>
      <c r="P179" s="28">
        <f>O179+P182-P180</f>
        <v>469715.01716838212</v>
      </c>
      <c r="Q179" s="28">
        <f t="shared" si="258"/>
        <v>465245.25769937137</v>
      </c>
    </row>
    <row r="180" spans="1:17" x14ac:dyDescent="0.25">
      <c r="A180" s="2" t="s">
        <v>707</v>
      </c>
      <c r="B180" s="4">
        <f>Daloopa!BH329</f>
        <v>2576</v>
      </c>
      <c r="C180" s="4">
        <f>Daloopa!BI329</f>
        <v>3461</v>
      </c>
      <c r="D180" s="4">
        <f>Daloopa!BJ329</f>
        <v>4524</v>
      </c>
      <c r="E180" s="4">
        <f>Daloopa!BK329</f>
        <v>6095</v>
      </c>
      <c r="F180" s="4">
        <f>Daloopa!BL329</f>
        <v>8158</v>
      </c>
      <c r="G180" s="4">
        <f>Daloopa!BM329</f>
        <v>7603</v>
      </c>
      <c r="H180" s="4">
        <f>Daloopa!BN329</f>
        <v>10653</v>
      </c>
      <c r="I180" s="4">
        <f>Daloopa!BO329</f>
        <v>9876</v>
      </c>
      <c r="J180" s="4">
        <f>Daloopa!BP329</f>
        <v>12531</v>
      </c>
      <c r="K180" s="4">
        <f>Daloopa!BQ329</f>
        <v>13320</v>
      </c>
      <c r="L180" s="4">
        <f>Daloopa!BR329</f>
        <v>21450</v>
      </c>
      <c r="M180" s="28">
        <f>M181*L179</f>
        <v>36832.031567630074</v>
      </c>
      <c r="N180" s="28">
        <f t="shared" ref="N180:Q180" si="259">N181*M179</f>
        <v>59402.154091521035</v>
      </c>
      <c r="O180" s="28">
        <f t="shared" si="259"/>
        <v>75050.726623650116</v>
      </c>
      <c r="P180" s="28">
        <f t="shared" si="259"/>
        <v>88743.5942656517</v>
      </c>
      <c r="Q180" s="28">
        <f t="shared" si="259"/>
        <v>91029.219647658596</v>
      </c>
    </row>
    <row r="181" spans="1:17" ht="13" x14ac:dyDescent="0.3">
      <c r="A181" s="2" t="s">
        <v>709</v>
      </c>
      <c r="C181" s="11">
        <f>C180/B179</f>
        <v>0.41419339396840593</v>
      </c>
      <c r="D181" s="11">
        <f>D180/C179</f>
        <v>0.43922330097087381</v>
      </c>
      <c r="E181" s="11">
        <f t="shared" ref="E181" si="260">E180/D179</f>
        <v>0.40947262344642255</v>
      </c>
      <c r="F181" s="11">
        <f t="shared" ref="F181" si="261">F180/E179</f>
        <v>0.43276218768235108</v>
      </c>
      <c r="G181" s="11">
        <f t="shared" ref="G181" si="262">G180/F179</f>
        <v>0.32379370554916742</v>
      </c>
      <c r="H181" s="11">
        <f t="shared" ref="H181" si="263">H180/G179</f>
        <v>0.33134272650928431</v>
      </c>
      <c r="I181" s="11">
        <f t="shared" ref="I181" si="264">I180/H179</f>
        <v>0.22837322233784252</v>
      </c>
      <c r="J181" s="11">
        <f t="shared" ref="J181" si="265">J180/I179</f>
        <v>0.20772826735627611</v>
      </c>
      <c r="K181" s="11">
        <f>K180/J179</f>
        <v>0.18321618684749866</v>
      </c>
      <c r="L181" s="11">
        <f>L180/K179</f>
        <v>0.19379669868001409</v>
      </c>
      <c r="M181" s="12">
        <f>L181</f>
        <v>0.19379669868001409</v>
      </c>
      <c r="N181" s="12">
        <f t="shared" ref="N181:Q181" si="266">M181</f>
        <v>0.19379669868001409</v>
      </c>
      <c r="O181" s="12">
        <f t="shared" si="266"/>
        <v>0.19379669868001409</v>
      </c>
      <c r="P181" s="12">
        <f t="shared" si="266"/>
        <v>0.19379669868001409</v>
      </c>
      <c r="Q181" s="12">
        <f t="shared" si="266"/>
        <v>0.19379669868001409</v>
      </c>
    </row>
    <row r="182" spans="1:17" x14ac:dyDescent="0.25">
      <c r="A182" s="2" t="s">
        <v>7</v>
      </c>
      <c r="C182" s="3">
        <f>C179+C180-B179</f>
        <v>5405</v>
      </c>
      <c r="D182" s="3">
        <f>D179+D180-C179</f>
        <v>9109</v>
      </c>
      <c r="E182" s="3">
        <f>E179+E180-D179</f>
        <v>10061</v>
      </c>
      <c r="F182" s="3">
        <f t="shared" ref="F182:L182" si="267">F179+F180-E179</f>
        <v>12788</v>
      </c>
      <c r="G182" s="3">
        <f t="shared" si="267"/>
        <v>16273</v>
      </c>
      <c r="H182" s="3">
        <f t="shared" si="267"/>
        <v>21747</v>
      </c>
      <c r="I182" s="3">
        <f t="shared" si="267"/>
        <v>26955</v>
      </c>
      <c r="J182" s="3">
        <f t="shared" si="267"/>
        <v>24908</v>
      </c>
      <c r="K182" s="3">
        <f t="shared" si="267"/>
        <v>51302</v>
      </c>
      <c r="L182" s="3">
        <f t="shared" si="267"/>
        <v>100822</v>
      </c>
      <c r="M182" s="28">
        <f>M183*M71</f>
        <v>153294.91601107171</v>
      </c>
      <c r="N182" s="28">
        <f t="shared" ref="N182:Q182" si="268">N183*N71</f>
        <v>140149.51789448806</v>
      </c>
      <c r="O182" s="28">
        <f t="shared" si="268"/>
        <v>145706.56201850605</v>
      </c>
      <c r="P182" s="28">
        <f t="shared" si="268"/>
        <v>100537.52779276918</v>
      </c>
      <c r="Q182" s="28">
        <f t="shared" si="268"/>
        <v>86559.460178647845</v>
      </c>
    </row>
    <row r="183" spans="1:17" ht="13" x14ac:dyDescent="0.3">
      <c r="A183" s="2" t="s">
        <v>717</v>
      </c>
      <c r="C183" s="34">
        <f t="shared" ref="C183:K183" si="269">C182/C71</f>
        <v>0.44234389066208363</v>
      </c>
      <c r="D183" s="34">
        <f t="shared" si="269"/>
        <v>0.52173664012830057</v>
      </c>
      <c r="E183" s="34">
        <f t="shared" si="269"/>
        <v>0.3921652699278893</v>
      </c>
      <c r="F183" s="34">
        <f t="shared" si="269"/>
        <v>0.36510021127162678</v>
      </c>
      <c r="G183" s="34">
        <f t="shared" si="269"/>
        <v>0.35867313202556755</v>
      </c>
      <c r="H183" s="34">
        <f t="shared" si="269"/>
        <v>0.34961898331243368</v>
      </c>
      <c r="I183" s="34">
        <f t="shared" si="269"/>
        <v>0.33653365960846982</v>
      </c>
      <c r="J183" s="34">
        <f t="shared" si="269"/>
        <v>0.27444715008208731</v>
      </c>
      <c r="K183" s="34">
        <f t="shared" si="269"/>
        <v>0.47697943396928111</v>
      </c>
      <c r="L183" s="34">
        <f>L182/L71</f>
        <v>0.78323557972421831</v>
      </c>
      <c r="M183" s="12">
        <v>0.9</v>
      </c>
      <c r="N183" s="12">
        <v>0.6</v>
      </c>
      <c r="O183" s="12">
        <v>0.5</v>
      </c>
      <c r="P183" s="12">
        <v>0.3</v>
      </c>
      <c r="Q183" s="12">
        <v>0.23</v>
      </c>
    </row>
    <row r="184" spans="1:17" ht="13" x14ac:dyDescent="0.3">
      <c r="A184" s="2" t="s">
        <v>719</v>
      </c>
      <c r="C184" s="18">
        <f>C182/C180</f>
        <v>1.5616873735914476</v>
      </c>
      <c r="D184" s="18">
        <f>D182/D180</f>
        <v>2.0134836427939877</v>
      </c>
      <c r="E184" s="18">
        <f>E182/E180</f>
        <v>1.6506972928630024</v>
      </c>
      <c r="F184" s="18">
        <f t="shared" ref="F184:L184" si="270">F182/F180</f>
        <v>1.5675410639862712</v>
      </c>
      <c r="G184" s="18">
        <f t="shared" si="270"/>
        <v>2.1403393397343153</v>
      </c>
      <c r="H184" s="18">
        <f t="shared" si="270"/>
        <v>2.041396789636722</v>
      </c>
      <c r="I184" s="18">
        <f t="shared" si="270"/>
        <v>2.7293438639125154</v>
      </c>
      <c r="J184" s="18">
        <f t="shared" si="270"/>
        <v>1.9877104780145241</v>
      </c>
      <c r="K184" s="18">
        <f t="shared" si="270"/>
        <v>3.8515015015015015</v>
      </c>
      <c r="L184" s="18">
        <f t="shared" si="270"/>
        <v>4.70032634032634</v>
      </c>
      <c r="M184" s="18">
        <f t="shared" ref="M184:Q184" si="271">M182/M180</f>
        <v>4.1620000170122395</v>
      </c>
      <c r="N184" s="18">
        <f t="shared" si="271"/>
        <v>2.359333933893363</v>
      </c>
      <c r="O184" s="18">
        <f t="shared" si="271"/>
        <v>1.9414410569156402</v>
      </c>
      <c r="P184" s="18">
        <f t="shared" si="271"/>
        <v>1.1328989841431556</v>
      </c>
      <c r="Q184" s="18">
        <f t="shared" si="271"/>
        <v>0.95089753063563998</v>
      </c>
    </row>
    <row r="185" spans="1:17" ht="13" x14ac:dyDescent="0.3">
      <c r="A185" s="2" t="s">
        <v>768</v>
      </c>
      <c r="C185" s="3">
        <f t="shared" ref="C185:L185" si="272">C71-B71</f>
        <v>4339</v>
      </c>
      <c r="D185" s="3">
        <f t="shared" si="272"/>
        <v>5240</v>
      </c>
      <c r="E185" s="3">
        <f t="shared" si="272"/>
        <v>8196</v>
      </c>
      <c r="F185" s="3">
        <f t="shared" si="272"/>
        <v>9371</v>
      </c>
      <c r="G185" s="3">
        <f t="shared" si="272"/>
        <v>10344</v>
      </c>
      <c r="H185" s="3">
        <f t="shared" si="272"/>
        <v>16832</v>
      </c>
      <c r="I185" s="3">
        <f t="shared" si="272"/>
        <v>17894</v>
      </c>
      <c r="J185" s="3">
        <f t="shared" si="272"/>
        <v>10661</v>
      </c>
      <c r="K185" s="3">
        <f t="shared" si="272"/>
        <v>16799</v>
      </c>
      <c r="L185" s="3">
        <f t="shared" si="272"/>
        <v>21169</v>
      </c>
      <c r="M185" s="7">
        <f t="shared" ref="M185:Q185" si="273">M186*L182</f>
        <v>41602.684456746327</v>
      </c>
      <c r="N185" s="7">
        <f t="shared" si="273"/>
        <v>63254.845367400434</v>
      </c>
      <c r="O185" s="7">
        <f t="shared" si="273"/>
        <v>57830.594212865341</v>
      </c>
      <c r="P185" s="7">
        <f t="shared" si="273"/>
        <v>43711.968605551818</v>
      </c>
      <c r="Q185" s="7">
        <f t="shared" si="273"/>
        <v>41220.386395035363</v>
      </c>
    </row>
    <row r="186" spans="1:17" ht="13" x14ac:dyDescent="0.3">
      <c r="A186" s="2" t="s">
        <v>769</v>
      </c>
      <c r="D186" s="274">
        <f t="shared" ref="D186:L186" si="274">D185/C182</f>
        <v>0.96947271045328398</v>
      </c>
      <c r="E186" s="274">
        <f t="shared" si="274"/>
        <v>0.89976945877703374</v>
      </c>
      <c r="F186" s="274">
        <f t="shared" si="274"/>
        <v>0.93141834807673196</v>
      </c>
      <c r="G186" s="274">
        <f t="shared" si="274"/>
        <v>0.80888332812011265</v>
      </c>
      <c r="H186" s="274">
        <f t="shared" si="274"/>
        <v>1.034351379585817</v>
      </c>
      <c r="I186" s="274">
        <f t="shared" si="274"/>
        <v>0.82282613693842832</v>
      </c>
      <c r="J186" s="274">
        <f t="shared" si="274"/>
        <v>0.39551103691337414</v>
      </c>
      <c r="K186" s="274">
        <f t="shared" si="274"/>
        <v>0.67444194636261445</v>
      </c>
      <c r="L186" s="274">
        <f>L185/K182</f>
        <v>0.41263498499083856</v>
      </c>
      <c r="M186" s="275">
        <f>L186</f>
        <v>0.41263498499083856</v>
      </c>
      <c r="N186" s="275">
        <f t="shared" ref="N186:O186" si="275">M186</f>
        <v>0.41263498499083856</v>
      </c>
      <c r="O186" s="275">
        <f t="shared" si="275"/>
        <v>0.41263498499083856</v>
      </c>
      <c r="P186" s="275">
        <v>0.3</v>
      </c>
      <c r="Q186" s="275">
        <v>0.41</v>
      </c>
    </row>
    <row r="187" spans="1:17" x14ac:dyDescent="0.25">
      <c r="A187" s="2" t="s">
        <v>792</v>
      </c>
      <c r="D187" s="28">
        <f>D71</f>
        <v>17459</v>
      </c>
      <c r="E187" s="28">
        <f t="shared" ref="E187:Q187" si="276">E71</f>
        <v>25655</v>
      </c>
      <c r="F187" s="28">
        <f t="shared" si="276"/>
        <v>35026</v>
      </c>
      <c r="G187" s="28">
        <f t="shared" si="276"/>
        <v>45370</v>
      </c>
      <c r="H187" s="28">
        <f t="shared" si="276"/>
        <v>62202</v>
      </c>
      <c r="I187" s="28">
        <f t="shared" si="276"/>
        <v>80096</v>
      </c>
      <c r="J187" s="28">
        <f t="shared" si="276"/>
        <v>90757</v>
      </c>
      <c r="K187" s="28">
        <f t="shared" si="276"/>
        <v>107556</v>
      </c>
      <c r="L187" s="28">
        <f t="shared" si="276"/>
        <v>128725</v>
      </c>
      <c r="M187" s="28">
        <f t="shared" si="276"/>
        <v>170327.68445674633</v>
      </c>
      <c r="N187" s="28">
        <f t="shared" si="276"/>
        <v>233582.52982414677</v>
      </c>
      <c r="O187" s="28">
        <f t="shared" si="276"/>
        <v>291413.12403701211</v>
      </c>
      <c r="P187" s="28">
        <f t="shared" si="276"/>
        <v>335125.09264256392</v>
      </c>
      <c r="Q187" s="28">
        <f t="shared" si="276"/>
        <v>376345.47903759929</v>
      </c>
    </row>
    <row r="188" spans="1:17" ht="13" x14ac:dyDescent="0.3">
      <c r="A188" s="2" t="s">
        <v>795</v>
      </c>
      <c r="D188" s="28"/>
      <c r="E188" s="11">
        <f>E187/D187-1</f>
        <v>0.46944269431238905</v>
      </c>
      <c r="F188" s="11">
        <f>F187/E187-1</f>
        <v>0.36526992788930035</v>
      </c>
      <c r="G188" s="11">
        <f t="shared" ref="G188:Q188" si="277">G187/F187-1</f>
        <v>0.29532347399074976</v>
      </c>
      <c r="H188" s="11">
        <f t="shared" si="277"/>
        <v>0.37099404893101173</v>
      </c>
      <c r="I188" s="11">
        <f t="shared" si="277"/>
        <v>0.28767563743931057</v>
      </c>
      <c r="J188" s="11">
        <f t="shared" si="277"/>
        <v>0.13310277666799841</v>
      </c>
      <c r="K188" s="11">
        <f t="shared" si="277"/>
        <v>0.18509867007503544</v>
      </c>
      <c r="L188" s="11">
        <f t="shared" si="277"/>
        <v>0.19681840157685304</v>
      </c>
      <c r="M188" s="11">
        <f t="shared" si="277"/>
        <v>0.32319040168379365</v>
      </c>
      <c r="N188" s="11">
        <f t="shared" si="277"/>
        <v>0.37137148649175478</v>
      </c>
      <c r="O188" s="11">
        <f t="shared" si="277"/>
        <v>0.24758099099450304</v>
      </c>
      <c r="P188" s="11">
        <f t="shared" si="277"/>
        <v>0.14999999999999991</v>
      </c>
      <c r="Q188" s="11">
        <f t="shared" si="277"/>
        <v>0.123</v>
      </c>
    </row>
    <row r="189" spans="1:17" x14ac:dyDescent="0.25">
      <c r="A189" s="2" t="s">
        <v>793</v>
      </c>
      <c r="D189" s="286">
        <f>D187/D179</f>
        <v>1.1729257641921398</v>
      </c>
      <c r="E189" s="286">
        <f t="shared" ref="E189:L189" si="278">E187/E179</f>
        <v>1.3609357593761604</v>
      </c>
      <c r="F189" s="286">
        <f t="shared" si="278"/>
        <v>1.4916741195008731</v>
      </c>
      <c r="G189" s="286">
        <f t="shared" si="278"/>
        <v>1.4111536188609997</v>
      </c>
      <c r="H189" s="286">
        <f t="shared" si="278"/>
        <v>1.4383628165105793</v>
      </c>
      <c r="I189" s="286">
        <f t="shared" si="278"/>
        <v>1.3277634109143956</v>
      </c>
      <c r="J189" s="286">
        <f t="shared" si="278"/>
        <v>1.2483597199488314</v>
      </c>
      <c r="K189" s="286">
        <f t="shared" si="278"/>
        <v>0.9717481456050161</v>
      </c>
      <c r="L189" s="286">
        <f t="shared" si="278"/>
        <v>0.67730393833364022</v>
      </c>
      <c r="M189" s="286">
        <f t="shared" ref="M189" si="279">M187/M179</f>
        <v>0.5556859586383287</v>
      </c>
      <c r="N189" s="286">
        <f t="shared" ref="N189" si="280">N187/N179</f>
        <v>0.60315902571129532</v>
      </c>
      <c r="O189" s="286">
        <f t="shared" ref="O189" si="281">O187/O179</f>
        <v>0.63638284946343537</v>
      </c>
      <c r="P189" s="286">
        <f t="shared" ref="P189" si="282">P187/P179</f>
        <v>0.71346471880508178</v>
      </c>
      <c r="Q189" s="286">
        <f t="shared" ref="Q189" si="283">Q187/Q179</f>
        <v>0.80891846356182173</v>
      </c>
    </row>
    <row r="191" spans="1:17" outlineLevel="1" x14ac:dyDescent="0.25">
      <c r="A191" s="2" t="s">
        <v>773</v>
      </c>
    </row>
    <row r="192" spans="1:17" outlineLevel="1" x14ac:dyDescent="0.25">
      <c r="A192" s="2" t="s">
        <v>772</v>
      </c>
      <c r="B192" s="4">
        <f>Daloopa!P308</f>
        <v>9787</v>
      </c>
      <c r="C192" s="4">
        <f>Daloopa!T308</f>
        <v>12698</v>
      </c>
      <c r="D192" s="4">
        <f>Daloopa!X308</f>
        <v>18660</v>
      </c>
      <c r="E192" s="4">
        <f>Daloopa!AB308</f>
        <v>26340</v>
      </c>
      <c r="F192" s="4">
        <f>Daloopa!AF308</f>
        <v>36500</v>
      </c>
      <c r="G192" s="4">
        <f>Daloopa!AJ308</f>
        <v>47574</v>
      </c>
      <c r="H192" s="4">
        <f>Daloopa!AN308</f>
        <v>63835</v>
      </c>
      <c r="I192" s="4">
        <f>Daloopa!AR308</f>
        <v>88491</v>
      </c>
      <c r="J192" s="4">
        <f>Daloopa!AV308</f>
        <v>108533</v>
      </c>
      <c r="K192" s="4">
        <f>Daloopa!AZ308</f>
        <v>155953</v>
      </c>
      <c r="L192" s="4">
        <f>Daloopa!BD308</f>
        <v>252588</v>
      </c>
      <c r="M192" s="28">
        <f t="shared" ref="M192:Q192" si="284">M179/M193</f>
        <v>423367.2437064111</v>
      </c>
      <c r="N192" s="28">
        <f t="shared" si="284"/>
        <v>534896.75172155898</v>
      </c>
      <c r="O192" s="28">
        <f t="shared" si="284"/>
        <v>632487.68458738213</v>
      </c>
      <c r="P192" s="28">
        <f>P179/P193</f>
        <v>648777.64802262723</v>
      </c>
      <c r="Q192" s="28">
        <f t="shared" si="284"/>
        <v>642603.94709857926</v>
      </c>
    </row>
    <row r="193" spans="1:17" ht="13" outlineLevel="1" x14ac:dyDescent="0.3">
      <c r="A193" s="2" t="s">
        <v>775</v>
      </c>
      <c r="B193" s="20">
        <f t="shared" ref="B193:L193" si="285">B179/B192</f>
        <v>0.85378563400429142</v>
      </c>
      <c r="C193" s="20">
        <f t="shared" si="285"/>
        <v>0.81115136241927865</v>
      </c>
      <c r="D193" s="20">
        <f t="shared" si="285"/>
        <v>0.79769560557341912</v>
      </c>
      <c r="E193" s="20">
        <f t="shared" si="285"/>
        <v>0.71567957479119215</v>
      </c>
      <c r="F193" s="20">
        <f t="shared" si="285"/>
        <v>0.64331506849315068</v>
      </c>
      <c r="G193" s="20">
        <f t="shared" si="285"/>
        <v>0.67581031655946522</v>
      </c>
      <c r="H193" s="20">
        <f t="shared" si="285"/>
        <v>0.67744967494321295</v>
      </c>
      <c r="I193" s="20">
        <f t="shared" si="285"/>
        <v>0.68169644370613958</v>
      </c>
      <c r="J193" s="20">
        <f t="shared" si="285"/>
        <v>0.66985156588318762</v>
      </c>
      <c r="K193" s="20">
        <f t="shared" si="285"/>
        <v>0.70972023622501657</v>
      </c>
      <c r="L193" s="20">
        <f t="shared" si="285"/>
        <v>0.75243083598587424</v>
      </c>
      <c r="M193" s="12">
        <v>0.72399999999999998</v>
      </c>
      <c r="N193" s="12">
        <v>0.72399999999999998</v>
      </c>
      <c r="O193" s="12">
        <v>0.72399999999999998</v>
      </c>
      <c r="P193" s="12">
        <v>0.72399999999999998</v>
      </c>
      <c r="Q193" s="12">
        <v>0.72399999999999998</v>
      </c>
    </row>
    <row r="194" spans="1:17" outlineLevel="1" x14ac:dyDescent="0.25">
      <c r="A194" s="277" t="s">
        <v>779</v>
      </c>
      <c r="B194" s="28">
        <f t="shared" ref="B194:Q194" si="286">B141*(1-21%)</f>
        <v>1472.5600000000002</v>
      </c>
      <c r="C194" s="28">
        <f t="shared" si="286"/>
        <v>2456.11</v>
      </c>
      <c r="D194" s="28">
        <f t="shared" si="286"/>
        <v>3421.4900000000002</v>
      </c>
      <c r="E194" s="28">
        <f t="shared" si="286"/>
        <v>5763.84</v>
      </c>
      <c r="F194" s="28">
        <f t="shared" si="286"/>
        <v>7268.79</v>
      </c>
      <c r="G194" s="28">
        <f t="shared" si="286"/>
        <v>10689.49</v>
      </c>
      <c r="H194" s="28">
        <f t="shared" si="286"/>
        <v>14640.28</v>
      </c>
      <c r="I194" s="28">
        <f t="shared" si="286"/>
        <v>18044.39</v>
      </c>
      <c r="J194" s="28">
        <f t="shared" si="286"/>
        <v>19458.490000000002</v>
      </c>
      <c r="K194" s="28">
        <f t="shared" si="286"/>
        <v>31468.86</v>
      </c>
      <c r="L194" s="28">
        <f t="shared" si="286"/>
        <v>36028.740000000005</v>
      </c>
      <c r="M194" s="28">
        <f t="shared" si="286"/>
        <v>42343.289673274216</v>
      </c>
      <c r="N194" s="28">
        <f t="shared" si="286"/>
        <v>52889.194681813737</v>
      </c>
      <c r="O194" s="28">
        <f t="shared" si="286"/>
        <v>67541.75219352651</v>
      </c>
      <c r="P194" s="28">
        <f t="shared" si="286"/>
        <v>78396.648922153036</v>
      </c>
      <c r="Q194" s="28">
        <f t="shared" si="286"/>
        <v>97830.137026982833</v>
      </c>
    </row>
    <row r="195" spans="1:17" ht="13" outlineLevel="1" x14ac:dyDescent="0.3">
      <c r="A195" s="2" t="s">
        <v>99</v>
      </c>
      <c r="C195" s="11">
        <f>C194/AVERAGE(B192:C192)</f>
        <v>0.21846653324438517</v>
      </c>
      <c r="D195" s="11">
        <f>D194/AVERAGE(C192:D192)</f>
        <v>0.21822118757573827</v>
      </c>
      <c r="E195" s="11">
        <f t="shared" ref="E195:I195" si="287">E194/AVERAGE(D192:E192)</f>
        <v>0.25617066666666666</v>
      </c>
      <c r="F195" s="11">
        <f t="shared" si="287"/>
        <v>0.2313427753023552</v>
      </c>
      <c r="G195" s="11">
        <f t="shared" si="287"/>
        <v>0.25428765135475889</v>
      </c>
      <c r="H195" s="11">
        <f t="shared" si="287"/>
        <v>0.26282041845811382</v>
      </c>
      <c r="I195" s="11">
        <f t="shared" si="287"/>
        <v>0.23691805732442262</v>
      </c>
      <c r="J195" s="11">
        <f>J194/AVERAGE(I192:J192)</f>
        <v>0.19752405798278383</v>
      </c>
      <c r="K195" s="11">
        <f>K194/AVERAGE(J192:K192)</f>
        <v>0.23796238742315284</v>
      </c>
      <c r="L195" s="11">
        <f>L194/AVERAGE(K192:L192)</f>
        <v>0.17637759735253011</v>
      </c>
      <c r="M195" s="11">
        <f t="shared" ref="M195" si="288">M194/AVERAGE(L192:M192)</f>
        <v>0.12528429971516059</v>
      </c>
      <c r="N195" s="11">
        <f t="shared" ref="N195" si="289">N194/AVERAGE(M192:N192)</f>
        <v>0.11038543644372845</v>
      </c>
      <c r="O195" s="11">
        <f t="shared" ref="O195" si="290">O194/AVERAGE(N192:O192)</f>
        <v>0.11571466963716141</v>
      </c>
      <c r="P195" s="11">
        <f t="shared" ref="P195" si="291">P194/AVERAGE(O192:P192)</f>
        <v>0.12237379241730466</v>
      </c>
      <c r="Q195" s="11">
        <f t="shared" ref="Q195" si="292">Q194/AVERAGE(P192:Q192)</f>
        <v>0.15151236070977253</v>
      </c>
    </row>
    <row r="196" spans="1:17" ht="13" outlineLevel="1" x14ac:dyDescent="0.3">
      <c r="A196" s="2" t="s">
        <v>774</v>
      </c>
      <c r="C196" s="11"/>
      <c r="D196" s="11">
        <f>(D194-C194)/(C192-B192)</f>
        <v>0.33163174166952941</v>
      </c>
      <c r="E196" s="11">
        <f t="shared" ref="E196:P196" si="293">(E194-D194)/(D192-C192)</f>
        <v>0.39287990607178797</v>
      </c>
      <c r="F196" s="11">
        <f t="shared" si="293"/>
        <v>0.19595703124999997</v>
      </c>
      <c r="G196" s="11">
        <f t="shared" si="293"/>
        <v>0.33668307086614169</v>
      </c>
      <c r="H196" s="11">
        <f t="shared" si="293"/>
        <v>0.35676268737583539</v>
      </c>
      <c r="I196" s="11">
        <f t="shared" si="293"/>
        <v>0.20934198388782971</v>
      </c>
      <c r="J196" s="11">
        <f t="shared" si="293"/>
        <v>5.7353179753406966E-2</v>
      </c>
      <c r="K196" s="11">
        <f t="shared" si="293"/>
        <v>0.59926005388683756</v>
      </c>
      <c r="L196" s="11">
        <f t="shared" si="293"/>
        <v>9.6159426402361969E-2</v>
      </c>
      <c r="M196" s="11">
        <f t="shared" si="293"/>
        <v>6.5344333556932893E-2</v>
      </c>
      <c r="N196" s="11">
        <f t="shared" si="293"/>
        <v>6.1751678832054839E-2</v>
      </c>
      <c r="O196" s="11">
        <f t="shared" si="293"/>
        <v>0.13137830312783835</v>
      </c>
      <c r="P196" s="11">
        <f t="shared" si="293"/>
        <v>0.11122853742520138</v>
      </c>
      <c r="Q196" s="11">
        <f>(Q194-P194)/(P192-O192)</f>
        <v>1.1929730954940849</v>
      </c>
    </row>
    <row r="197" spans="1:17" outlineLevel="1" x14ac:dyDescent="0.25"/>
    <row r="198" spans="1:17" x14ac:dyDescent="0.25">
      <c r="A198" s="2" t="s">
        <v>370</v>
      </c>
      <c r="D198" s="4">
        <f>Daloopa!X316</f>
        <v>6155</v>
      </c>
      <c r="E198" s="4">
        <f>Daloopa!AB316</f>
        <v>7342</v>
      </c>
      <c r="F198" s="4">
        <f>Daloopa!AF316</f>
        <v>7939</v>
      </c>
      <c r="G198" s="4">
        <f>Daloopa!AJ316</f>
        <v>10676</v>
      </c>
      <c r="H198" s="4">
        <f>Daloopa!AN316</f>
        <v>11678</v>
      </c>
      <c r="I198" s="4">
        <f>Daloopa!AR316</f>
        <v>12968</v>
      </c>
      <c r="J198" s="4">
        <f>Daloopa!AV316</f>
        <v>13487</v>
      </c>
      <c r="K198" s="4">
        <f>Daloopa!AZ316</f>
        <v>13323</v>
      </c>
      <c r="L198" s="4">
        <f>Daloopa!BD316</f>
        <v>14295</v>
      </c>
      <c r="M198" s="28">
        <f t="shared" ref="M198:Q198" si="294">L198+M199</f>
        <v>15795</v>
      </c>
      <c r="N198" s="28">
        <f t="shared" si="294"/>
        <v>17295</v>
      </c>
      <c r="O198" s="28">
        <f t="shared" si="294"/>
        <v>18795</v>
      </c>
      <c r="P198" s="28">
        <f t="shared" si="294"/>
        <v>20295</v>
      </c>
      <c r="Q198" s="28">
        <f t="shared" si="294"/>
        <v>21795</v>
      </c>
    </row>
    <row r="199" spans="1:17" x14ac:dyDescent="0.25">
      <c r="A199" s="2" t="s">
        <v>96</v>
      </c>
      <c r="D199" s="3"/>
      <c r="E199" s="3">
        <f>E198-D198</f>
        <v>1187</v>
      </c>
      <c r="F199" s="3">
        <f t="shared" ref="F199:H199" si="295">F198-E198</f>
        <v>597</v>
      </c>
      <c r="G199" s="3">
        <f t="shared" si="295"/>
        <v>2737</v>
      </c>
      <c r="H199" s="3">
        <f t="shared" si="295"/>
        <v>1002</v>
      </c>
      <c r="I199" s="3">
        <f t="shared" ref="I199" si="296">I198-H198</f>
        <v>1290</v>
      </c>
      <c r="J199" s="3">
        <f t="shared" ref="J199" si="297">J198-I198</f>
        <v>519</v>
      </c>
      <c r="K199" s="3">
        <f t="shared" ref="K199:L199" si="298">K198-J198</f>
        <v>-164</v>
      </c>
      <c r="L199" s="3">
        <f t="shared" si="298"/>
        <v>972</v>
      </c>
      <c r="M199" s="19">
        <v>1500</v>
      </c>
      <c r="N199" s="19">
        <v>1500</v>
      </c>
      <c r="O199" s="19">
        <v>1500</v>
      </c>
      <c r="P199" s="19">
        <v>1500</v>
      </c>
      <c r="Q199" s="19">
        <v>1500</v>
      </c>
    </row>
    <row r="200" spans="1:17" x14ac:dyDescent="0.25">
      <c r="A200" s="2" t="s">
        <v>706</v>
      </c>
      <c r="D200" s="3">
        <f>Daloopa!X317</f>
        <v>48866</v>
      </c>
      <c r="E200" s="3">
        <f>Daloopa!AB317</f>
        <v>61797</v>
      </c>
      <c r="F200" s="3">
        <f>Daloopa!AF317</f>
        <v>72705</v>
      </c>
      <c r="G200" s="3">
        <f>Daloopa!AJ317</f>
        <v>113114</v>
      </c>
      <c r="H200" s="3">
        <f>Daloopa!AN317</f>
        <v>160281</v>
      </c>
      <c r="I200" s="3">
        <f>Daloopa!AR317</f>
        <v>186715</v>
      </c>
      <c r="J200" s="3">
        <f>Daloopa!AV317</f>
        <v>204177</v>
      </c>
      <c r="K200" s="3">
        <f>Daloopa!AZ317</f>
        <v>252665</v>
      </c>
      <c r="L200" s="3">
        <f>Daloopa!BD317</f>
        <v>357025</v>
      </c>
      <c r="M200" s="28">
        <f>M198+M179+M165+M151</f>
        <v>485766.1915775988</v>
      </c>
      <c r="N200" s="28">
        <f>N198+N179+N165+N151</f>
        <v>579000.40619476489</v>
      </c>
      <c r="O200" s="28">
        <f>O198+O179+O165+O151</f>
        <v>662311.69556740462</v>
      </c>
      <c r="P200" s="28">
        <f>P198+P179+P165+P151</f>
        <v>686897.39537604584</v>
      </c>
      <c r="Q200" s="28">
        <f>Q198+Q179+Q165+Q151</f>
        <v>684077.69477212185</v>
      </c>
    </row>
    <row r="201" spans="1:17" x14ac:dyDescent="0.25">
      <c r="E201" s="28"/>
      <c r="F201" s="28"/>
      <c r="G201" s="28"/>
      <c r="H201" s="28"/>
      <c r="I201" s="28"/>
      <c r="J201" s="28"/>
      <c r="K201" s="28"/>
      <c r="L201" s="28"/>
    </row>
    <row r="202" spans="1:17" x14ac:dyDescent="0.25">
      <c r="A202" s="2" t="s">
        <v>720</v>
      </c>
      <c r="E202" s="28">
        <f>E182+E172+E158</f>
        <v>23882</v>
      </c>
      <c r="F202" s="28">
        <f>F182+F172+F158</f>
        <v>25461</v>
      </c>
      <c r="G202" s="28">
        <f>G182+G172+G158</f>
        <v>53911</v>
      </c>
      <c r="H202" s="28">
        <f>H182+H172+H158</f>
        <v>69074</v>
      </c>
      <c r="I202" s="28">
        <f t="shared" ref="I202:L202" si="299">I182+I172+I158</f>
        <v>50068</v>
      </c>
      <c r="J202" s="28">
        <f t="shared" si="299"/>
        <v>47168</v>
      </c>
      <c r="K202" s="28">
        <f t="shared" si="299"/>
        <v>80719</v>
      </c>
      <c r="L202" s="28">
        <f t="shared" si="299"/>
        <v>145248</v>
      </c>
      <c r="M202" s="28">
        <f>M182+M172+M158+M199</f>
        <v>189802.56951602909</v>
      </c>
      <c r="N202" s="28">
        <f>N182+N172+N158+N199</f>
        <v>178657.17139944545</v>
      </c>
      <c r="O202" s="28">
        <f>O182+O172+O158+O199</f>
        <v>186214.21552346344</v>
      </c>
      <c r="P202" s="28">
        <f>P182+P172+P158+P199</f>
        <v>143045.18129772658</v>
      </c>
      <c r="Q202" s="28">
        <f>Q182+Q172+Q158+Q199</f>
        <v>119815.20030736589</v>
      </c>
    </row>
    <row r="203" spans="1:17" x14ac:dyDescent="0.25">
      <c r="A203" s="2" t="s">
        <v>721</v>
      </c>
      <c r="E203" s="3">
        <f>-Financials!D101</f>
        <v>13427</v>
      </c>
      <c r="F203" s="3">
        <f>-Financials!E101</f>
        <v>16861</v>
      </c>
      <c r="G203" s="3">
        <f>-Financials!F101</f>
        <v>40140</v>
      </c>
      <c r="H203" s="3">
        <f>-Financials!G101</f>
        <v>61053</v>
      </c>
      <c r="I203" s="3">
        <f>-Financials!H101</f>
        <v>63645</v>
      </c>
      <c r="J203" s="3">
        <f>-Financials!I101</f>
        <v>52729</v>
      </c>
      <c r="K203" s="3">
        <f>-Financials!J101</f>
        <v>82999</v>
      </c>
      <c r="L203" s="3">
        <f>-Financials!K101</f>
        <v>131819</v>
      </c>
    </row>
    <row r="204" spans="1:17" x14ac:dyDescent="0.25">
      <c r="A204" s="2" t="s">
        <v>222</v>
      </c>
      <c r="E204" s="28">
        <f>E202-E203</f>
        <v>10455</v>
      </c>
      <c r="F204" s="28">
        <f t="shared" ref="F204:L204" si="300">F202-F203</f>
        <v>8600</v>
      </c>
      <c r="G204" s="28">
        <f t="shared" si="300"/>
        <v>13771</v>
      </c>
      <c r="H204" s="28">
        <f t="shared" si="300"/>
        <v>8021</v>
      </c>
      <c r="I204" s="28">
        <f t="shared" si="300"/>
        <v>-13577</v>
      </c>
      <c r="J204" s="28">
        <f t="shared" si="300"/>
        <v>-5561</v>
      </c>
      <c r="K204" s="28">
        <f t="shared" si="300"/>
        <v>-2280</v>
      </c>
      <c r="L204" s="28">
        <f t="shared" si="300"/>
        <v>13429</v>
      </c>
    </row>
    <row r="206" spans="1:17" x14ac:dyDescent="0.25">
      <c r="A206" s="2" t="s">
        <v>722</v>
      </c>
      <c r="D206" s="3">
        <f t="shared" ref="D206:Q206" si="301">D160+D174+D180</f>
        <v>8831</v>
      </c>
      <c r="E206" s="3">
        <f t="shared" si="301"/>
        <v>12138</v>
      </c>
      <c r="F206" s="3">
        <f t="shared" si="301"/>
        <v>15150</v>
      </c>
      <c r="G206" s="3">
        <f t="shared" si="301"/>
        <v>16239</v>
      </c>
      <c r="H206" s="3">
        <f t="shared" si="301"/>
        <v>22909</v>
      </c>
      <c r="I206" s="3">
        <f t="shared" si="301"/>
        <v>24924</v>
      </c>
      <c r="J206" s="3">
        <f t="shared" si="301"/>
        <v>30225</v>
      </c>
      <c r="K206" s="3">
        <f t="shared" si="301"/>
        <v>32067</v>
      </c>
      <c r="L206" s="3">
        <f t="shared" si="301"/>
        <v>41860</v>
      </c>
      <c r="M206" s="3">
        <f t="shared" si="301"/>
        <v>61061.377938430334</v>
      </c>
      <c r="N206" s="3">
        <f t="shared" si="301"/>
        <v>85422.956782279405</v>
      </c>
      <c r="O206" s="3">
        <f t="shared" si="301"/>
        <v>102902.92615082368</v>
      </c>
      <c r="P206" s="3">
        <f t="shared" si="301"/>
        <v>118459.48148908527</v>
      </c>
      <c r="Q206" s="3">
        <f t="shared" si="301"/>
        <v>122634.90091128995</v>
      </c>
    </row>
    <row r="207" spans="1:17" x14ac:dyDescent="0.25"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25">
      <c r="A208" s="2" t="s">
        <v>727</v>
      </c>
      <c r="D208" s="3"/>
      <c r="E208" s="4">
        <v>3800</v>
      </c>
      <c r="F208" s="4">
        <v>5800</v>
      </c>
      <c r="G208" s="4">
        <v>6800</v>
      </c>
      <c r="H208" s="4">
        <v>10700</v>
      </c>
      <c r="I208" s="4">
        <v>16700</v>
      </c>
      <c r="J208" s="4">
        <v>17400</v>
      </c>
      <c r="K208" s="4">
        <v>19600</v>
      </c>
      <c r="L208" s="4">
        <v>21300</v>
      </c>
      <c r="M208" s="28">
        <f>M88</f>
        <v>24400</v>
      </c>
      <c r="N208" s="28">
        <f>N88</f>
        <v>26400</v>
      </c>
      <c r="O208" s="28">
        <f>O88</f>
        <v>28400</v>
      </c>
      <c r="P208" s="28">
        <f>P88</f>
        <v>30400</v>
      </c>
      <c r="Q208" s="28">
        <f>Q88</f>
        <v>32400</v>
      </c>
    </row>
    <row r="209" spans="1:17" x14ac:dyDescent="0.25">
      <c r="A209" s="2" t="s">
        <v>728</v>
      </c>
      <c r="D209" s="3"/>
      <c r="E209" s="34">
        <f t="shared" ref="E209:Q209" si="302">E208/E88</f>
        <v>0.56716417910447758</v>
      </c>
      <c r="F209" s="34">
        <f t="shared" si="302"/>
        <v>0.74358974358974361</v>
      </c>
      <c r="G209" s="34">
        <f t="shared" si="302"/>
        <v>0.61818181818181817</v>
      </c>
      <c r="H209" s="34">
        <f t="shared" si="302"/>
        <v>0.82307692307692304</v>
      </c>
      <c r="I209" s="34">
        <f t="shared" si="302"/>
        <v>1.0060240963855422</v>
      </c>
      <c r="J209" s="34">
        <f t="shared" si="302"/>
        <v>0.92063492063492058</v>
      </c>
      <c r="K209" s="34">
        <f t="shared" si="302"/>
        <v>0.96078431372549022</v>
      </c>
      <c r="L209" s="34">
        <f t="shared" si="302"/>
        <v>0.9508928571428571</v>
      </c>
      <c r="M209" s="34">
        <f t="shared" si="302"/>
        <v>1</v>
      </c>
      <c r="N209" s="34">
        <f t="shared" si="302"/>
        <v>1</v>
      </c>
      <c r="O209" s="34">
        <f t="shared" si="302"/>
        <v>1</v>
      </c>
      <c r="P209" s="34">
        <f t="shared" si="302"/>
        <v>1</v>
      </c>
      <c r="Q209" s="34">
        <f t="shared" si="302"/>
        <v>1</v>
      </c>
    </row>
    <row r="210" spans="1:17" x14ac:dyDescent="0.25">
      <c r="D210" s="3"/>
      <c r="E210" s="34"/>
      <c r="F210" s="34"/>
      <c r="G210" s="34"/>
      <c r="H210" s="34"/>
      <c r="I210" s="34"/>
      <c r="J210" s="34"/>
      <c r="K210" s="34"/>
      <c r="L210" s="34"/>
      <c r="M210" s="28"/>
      <c r="N210" s="28"/>
      <c r="O210" s="28"/>
      <c r="P210" s="28"/>
      <c r="Q210" s="28"/>
    </row>
    <row r="211" spans="1:17" ht="25" x14ac:dyDescent="0.25">
      <c r="A211" s="8" t="s">
        <v>723</v>
      </c>
      <c r="B211" s="8"/>
      <c r="C211" s="8"/>
      <c r="D211" s="3"/>
      <c r="E211" s="3">
        <f>E206+E208</f>
        <v>15938</v>
      </c>
      <c r="F211" s="3">
        <f t="shared" ref="F211:H211" si="303">F206+F208</f>
        <v>20950</v>
      </c>
      <c r="G211" s="3">
        <f t="shared" si="303"/>
        <v>23039</v>
      </c>
      <c r="H211" s="3">
        <f t="shared" si="303"/>
        <v>33609</v>
      </c>
      <c r="I211" s="3">
        <f>I206+I208</f>
        <v>41624</v>
      </c>
      <c r="J211" s="3">
        <f>J206+J208</f>
        <v>47625</v>
      </c>
      <c r="K211" s="3">
        <f>K206+K208</f>
        <v>51667</v>
      </c>
      <c r="L211" s="3">
        <f>L206+L208</f>
        <v>63160</v>
      </c>
      <c r="M211" s="3">
        <f>M206+M208</f>
        <v>85461.377938430334</v>
      </c>
      <c r="N211" s="3">
        <f t="shared" ref="N211:Q211" si="304">N206+N208</f>
        <v>111822.95678227941</v>
      </c>
      <c r="O211" s="3">
        <f t="shared" si="304"/>
        <v>131302.92615082368</v>
      </c>
      <c r="P211" s="3">
        <f t="shared" si="304"/>
        <v>148859.48148908527</v>
      </c>
      <c r="Q211" s="3">
        <f t="shared" si="304"/>
        <v>155034.90091128997</v>
      </c>
    </row>
    <row r="212" spans="1:17" ht="25" x14ac:dyDescent="0.25">
      <c r="A212" s="8" t="s">
        <v>710</v>
      </c>
      <c r="B212" s="8"/>
      <c r="C212" s="8"/>
      <c r="D212" s="3"/>
      <c r="E212" s="3">
        <f>Financials!D81</f>
        <v>15341</v>
      </c>
      <c r="F212" s="3">
        <f>Financials!E81</f>
        <v>21789</v>
      </c>
      <c r="G212" s="3">
        <f>Financials!F81</f>
        <v>25251</v>
      </c>
      <c r="H212" s="3">
        <f>Financials!G81</f>
        <v>34296</v>
      </c>
      <c r="I212" s="3">
        <f>Financials!H81</f>
        <v>41921</v>
      </c>
      <c r="J212" s="3">
        <f>Financials!I81</f>
        <v>48663</v>
      </c>
      <c r="K212" s="3">
        <f>Financials!J81</f>
        <v>52795</v>
      </c>
      <c r="L212" s="3">
        <f>Financials!K81</f>
        <v>65756</v>
      </c>
    </row>
    <row r="213" spans="1:17" x14ac:dyDescent="0.25">
      <c r="A213" s="2" t="s">
        <v>222</v>
      </c>
      <c r="E213" s="28">
        <f>E211-E212</f>
        <v>597</v>
      </c>
      <c r="F213" s="28">
        <f t="shared" ref="F213:I213" si="305">F211-F212</f>
        <v>-839</v>
      </c>
      <c r="G213" s="28">
        <f t="shared" si="305"/>
        <v>-2212</v>
      </c>
      <c r="H213" s="28">
        <f t="shared" si="305"/>
        <v>-687</v>
      </c>
      <c r="I213" s="28">
        <f t="shared" si="305"/>
        <v>-297</v>
      </c>
      <c r="J213" s="28">
        <f>J211-J212</f>
        <v>-1038</v>
      </c>
      <c r="K213" s="28">
        <f>K211-K212</f>
        <v>-1128</v>
      </c>
      <c r="L213" s="28">
        <f>L211-L212</f>
        <v>-2596</v>
      </c>
    </row>
    <row r="214" spans="1:17" x14ac:dyDescent="0.25">
      <c r="G214" s="28"/>
      <c r="H214" s="28"/>
      <c r="I214" s="28"/>
      <c r="J214" s="28"/>
      <c r="K214" s="28"/>
      <c r="L214" s="28"/>
    </row>
    <row r="215" spans="1:17" x14ac:dyDescent="0.25">
      <c r="A215" s="2" t="s">
        <v>729</v>
      </c>
    </row>
    <row r="216" spans="1:17" x14ac:dyDescent="0.25">
      <c r="A216" s="2" t="s">
        <v>743</v>
      </c>
      <c r="F216" s="230">
        <v>2.7</v>
      </c>
      <c r="G216" s="230">
        <v>2.5</v>
      </c>
      <c r="H216" s="230">
        <v>2.6</v>
      </c>
      <c r="I216" s="230">
        <v>2.6</v>
      </c>
      <c r="J216" s="230">
        <v>3.5</v>
      </c>
      <c r="K216" s="230">
        <v>3.1</v>
      </c>
      <c r="L216" s="230">
        <v>3.2</v>
      </c>
      <c r="M216" s="2">
        <f t="shared" ref="M216:Q216" si="306">L216</f>
        <v>3.2</v>
      </c>
      <c r="N216" s="2">
        <f t="shared" si="306"/>
        <v>3.2</v>
      </c>
      <c r="O216" s="2">
        <f t="shared" si="306"/>
        <v>3.2</v>
      </c>
      <c r="P216" s="2">
        <f t="shared" si="306"/>
        <v>3.2</v>
      </c>
      <c r="Q216" s="2">
        <f t="shared" si="306"/>
        <v>3.2</v>
      </c>
    </row>
    <row r="217" spans="1:17" x14ac:dyDescent="0.25">
      <c r="A217" s="2" t="s">
        <v>729</v>
      </c>
      <c r="F217" s="28"/>
      <c r="G217" s="28">
        <f t="shared" ref="G217:H217" si="307">(F218*F216)-G218</f>
        <v>8860.0000000000018</v>
      </c>
      <c r="H217" s="28">
        <f t="shared" si="307"/>
        <v>6300</v>
      </c>
      <c r="I217" s="28">
        <f t="shared" ref="I217" si="308">(H218*H216)-I218</f>
        <v>11120</v>
      </c>
      <c r="J217" s="28">
        <f t="shared" ref="J217" si="309">(I218*I216)-J218</f>
        <v>24520</v>
      </c>
      <c r="K217" s="28">
        <f t="shared" ref="K217:L217" si="310">(J218*J216)-K218</f>
        <v>45750</v>
      </c>
      <c r="L217" s="28">
        <f t="shared" si="310"/>
        <v>40840</v>
      </c>
      <c r="M217" s="28">
        <f t="shared" ref="M217:Q217" si="311">(L218*L216)-M218</f>
        <v>47280</v>
      </c>
      <c r="N217" s="28">
        <f t="shared" si="311"/>
        <v>51680</v>
      </c>
      <c r="O217" s="28">
        <f t="shared" si="311"/>
        <v>56080</v>
      </c>
      <c r="P217" s="28">
        <f t="shared" si="311"/>
        <v>60480</v>
      </c>
      <c r="Q217" s="28">
        <f t="shared" si="311"/>
        <v>64880</v>
      </c>
    </row>
    <row r="218" spans="1:17" x14ac:dyDescent="0.25">
      <c r="A218" s="2" t="s">
        <v>394</v>
      </c>
      <c r="F218" s="28">
        <f>F208</f>
        <v>5800</v>
      </c>
      <c r="G218" s="28">
        <f t="shared" ref="G218:H218" si="312">G208</f>
        <v>6800</v>
      </c>
      <c r="H218" s="28">
        <f t="shared" si="312"/>
        <v>10700</v>
      </c>
      <c r="I218" s="28">
        <f>I208</f>
        <v>16700</v>
      </c>
      <c r="J218" s="28">
        <f t="shared" ref="J218:Q218" si="313">J88</f>
        <v>18900</v>
      </c>
      <c r="K218" s="28">
        <f t="shared" si="313"/>
        <v>20400</v>
      </c>
      <c r="L218" s="28">
        <f t="shared" si="313"/>
        <v>22400</v>
      </c>
      <c r="M218" s="28">
        <f t="shared" si="313"/>
        <v>24400</v>
      </c>
      <c r="N218" s="28">
        <f t="shared" si="313"/>
        <v>26400</v>
      </c>
      <c r="O218" s="28">
        <f t="shared" si="313"/>
        <v>28400</v>
      </c>
      <c r="P218" s="28">
        <f t="shared" si="313"/>
        <v>30400</v>
      </c>
      <c r="Q218" s="28">
        <f t="shared" si="313"/>
        <v>32400</v>
      </c>
    </row>
    <row r="219" spans="1:17" x14ac:dyDescent="0.25"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</row>
    <row r="231" spans="4:4" x14ac:dyDescent="0.25">
      <c r="D231" s="2" t="s">
        <v>0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7111-4417-4DB4-A4BA-9F396B94C5B1}">
  <dimension ref="A1:T197"/>
  <sheetViews>
    <sheetView zoomScale="70" zoomScaleNormal="7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Y67" sqref="Y67"/>
    </sheetView>
  </sheetViews>
  <sheetFormatPr defaultColWidth="8.7265625" defaultRowHeight="12.5" outlineLevelRow="1" x14ac:dyDescent="0.25"/>
  <cols>
    <col min="1" max="1" width="26.54296875" style="2" customWidth="1"/>
    <col min="2" max="2" width="9.08984375" style="3" hidden="1" customWidth="1"/>
    <col min="3" max="6" width="9.08984375" style="3" bestFit="1" customWidth="1"/>
    <col min="7" max="7" width="8.7265625" style="3" bestFit="1" customWidth="1"/>
    <col min="8" max="9" width="9.08984375" style="3" bestFit="1" customWidth="1"/>
    <col min="10" max="10" width="9" style="3" bestFit="1" customWidth="1"/>
    <col min="11" max="11" width="9.54296875" style="3" bestFit="1" customWidth="1"/>
    <col min="12" max="12" width="9.54296875" style="2" bestFit="1" customWidth="1"/>
    <col min="13" max="13" width="10.453125" style="2" bestFit="1" customWidth="1"/>
    <col min="14" max="16" width="11" style="2" bestFit="1" customWidth="1"/>
    <col min="17" max="18" width="8.7265625" style="2"/>
    <col min="19" max="19" width="10" style="2" bestFit="1" customWidth="1"/>
    <col min="20" max="20" width="8.7265625" style="2"/>
    <col min="21" max="21" width="9" style="2" bestFit="1" customWidth="1"/>
    <col min="22" max="27" width="8.7265625" style="2"/>
    <col min="28" max="28" width="10" style="2" bestFit="1" customWidth="1"/>
    <col min="29" max="29" width="8.7265625" style="2"/>
    <col min="30" max="30" width="10.81640625" style="2" bestFit="1" customWidth="1"/>
    <col min="31" max="31" width="9" style="2" bestFit="1" customWidth="1"/>
    <col min="32" max="32" width="14.26953125" style="2" bestFit="1" customWidth="1"/>
    <col min="33" max="16384" width="8.7265625" style="2"/>
  </cols>
  <sheetData>
    <row r="1" spans="1:18" ht="13" x14ac:dyDescent="0.3">
      <c r="A1" s="1"/>
      <c r="B1" s="9">
        <v>2016</v>
      </c>
      <c r="C1" s="9">
        <v>2017</v>
      </c>
      <c r="D1" s="9">
        <v>2018</v>
      </c>
      <c r="E1" s="9">
        <v>2019</v>
      </c>
      <c r="F1" s="9">
        <v>2020</v>
      </c>
      <c r="G1" s="9">
        <v>2021</v>
      </c>
      <c r="H1" s="9">
        <v>2022</v>
      </c>
      <c r="I1" s="9">
        <v>2023</v>
      </c>
      <c r="J1" s="9">
        <v>2024</v>
      </c>
      <c r="K1" s="10">
        <v>2025</v>
      </c>
      <c r="L1" s="10">
        <v>2026</v>
      </c>
      <c r="M1" s="10">
        <v>2027</v>
      </c>
      <c r="N1" s="10">
        <v>2028</v>
      </c>
      <c r="O1" s="10">
        <v>2029</v>
      </c>
      <c r="P1" s="10">
        <v>2030</v>
      </c>
    </row>
    <row r="2" spans="1:18" ht="13" x14ac:dyDescent="0.3">
      <c r="A2" s="1" t="s">
        <v>30</v>
      </c>
      <c r="B2" s="5">
        <f>Daloopa!BI62</f>
        <v>135987</v>
      </c>
      <c r="C2" s="5">
        <f>Daloopa!BJ62</f>
        <v>177866</v>
      </c>
      <c r="D2" s="5">
        <f>Daloopa!BK62</f>
        <v>232887</v>
      </c>
      <c r="E2" s="5">
        <f>Daloopa!BL62</f>
        <v>280522</v>
      </c>
      <c r="F2" s="5">
        <f>Daloopa!BM62</f>
        <v>386064</v>
      </c>
      <c r="G2" s="5">
        <f>Daloopa!BN62</f>
        <v>469822</v>
      </c>
      <c r="H2" s="5">
        <f>Daloopa!BO62</f>
        <v>513983</v>
      </c>
      <c r="I2" s="5">
        <f>I38</f>
        <v>574785</v>
      </c>
      <c r="J2" s="5">
        <f t="shared" ref="J2:P2" si="0">J38</f>
        <v>637959</v>
      </c>
      <c r="K2" s="5">
        <f t="shared" si="0"/>
        <v>716924</v>
      </c>
      <c r="L2" s="5">
        <f t="shared" si="0"/>
        <v>812238.60159467941</v>
      </c>
      <c r="M2" s="5">
        <f t="shared" si="0"/>
        <v>931504.08177172032</v>
      </c>
      <c r="N2" s="5">
        <f t="shared" si="0"/>
        <v>1047761.0889718031</v>
      </c>
      <c r="O2" s="5">
        <f t="shared" si="0"/>
        <v>1151692.9054028795</v>
      </c>
      <c r="P2" s="5">
        <f t="shared" si="0"/>
        <v>1255187.447278481</v>
      </c>
      <c r="R2" s="3"/>
    </row>
    <row r="3" spans="1:18" ht="13" x14ac:dyDescent="0.3">
      <c r="A3" s="1" t="s">
        <v>101</v>
      </c>
      <c r="C3" s="3">
        <f>C2-B2</f>
        <v>41879</v>
      </c>
      <c r="D3" s="3">
        <f>D2-C2</f>
        <v>55021</v>
      </c>
      <c r="E3" s="3">
        <f t="shared" ref="E3:P3" si="1">E2-D2</f>
        <v>47635</v>
      </c>
      <c r="F3" s="3">
        <f t="shared" si="1"/>
        <v>105542</v>
      </c>
      <c r="G3" s="3">
        <f t="shared" si="1"/>
        <v>83758</v>
      </c>
      <c r="H3" s="3">
        <f t="shared" si="1"/>
        <v>44161</v>
      </c>
      <c r="I3" s="3">
        <f t="shared" si="1"/>
        <v>60802</v>
      </c>
      <c r="J3" s="3">
        <f t="shared" si="1"/>
        <v>63174</v>
      </c>
      <c r="K3" s="3">
        <f t="shared" si="1"/>
        <v>78965</v>
      </c>
      <c r="L3" s="3">
        <f t="shared" si="1"/>
        <v>95314.601594679407</v>
      </c>
      <c r="M3" s="3">
        <f t="shared" si="1"/>
        <v>119265.48017704091</v>
      </c>
      <c r="N3" s="3">
        <f t="shared" si="1"/>
        <v>116257.00720008276</v>
      </c>
      <c r="O3" s="3">
        <f t="shared" si="1"/>
        <v>103931.81643107638</v>
      </c>
      <c r="P3" s="3">
        <f t="shared" si="1"/>
        <v>103494.54187560151</v>
      </c>
      <c r="R3" s="3"/>
    </row>
    <row r="4" spans="1:18" ht="13" x14ac:dyDescent="0.3">
      <c r="A4" s="6" t="s">
        <v>72</v>
      </c>
      <c r="B4" s="11"/>
      <c r="C4" s="11">
        <f t="shared" ref="C4:P4" si="2">C2/B2-1</f>
        <v>0.30796326119408479</v>
      </c>
      <c r="D4" s="11">
        <f t="shared" si="2"/>
        <v>0.3093396152159491</v>
      </c>
      <c r="E4" s="11">
        <f t="shared" si="2"/>
        <v>0.20454125820676983</v>
      </c>
      <c r="F4" s="11">
        <f t="shared" si="2"/>
        <v>0.37623430604373276</v>
      </c>
      <c r="G4" s="11">
        <f t="shared" si="2"/>
        <v>0.21695366571345676</v>
      </c>
      <c r="H4" s="11">
        <f t="shared" si="2"/>
        <v>9.399517263985091E-2</v>
      </c>
      <c r="I4" s="11">
        <f t="shared" si="2"/>
        <v>0.1182957412988368</v>
      </c>
      <c r="J4" s="11">
        <f t="shared" si="2"/>
        <v>0.1099089224666614</v>
      </c>
      <c r="K4" s="11">
        <f t="shared" si="2"/>
        <v>0.12377754683294695</v>
      </c>
      <c r="L4" s="11">
        <f t="shared" si="2"/>
        <v>0.13294938040110171</v>
      </c>
      <c r="M4" s="11">
        <f t="shared" si="2"/>
        <v>0.14683552338301253</v>
      </c>
      <c r="N4" s="11">
        <f t="shared" si="2"/>
        <v>0.12480568735561737</v>
      </c>
      <c r="O4" s="11">
        <f t="shared" si="2"/>
        <v>9.9194193719359669E-2</v>
      </c>
      <c r="P4" s="11">
        <f t="shared" si="2"/>
        <v>8.9862967280672335E-2</v>
      </c>
      <c r="R4" s="34"/>
    </row>
    <row r="5" spans="1:18" s="6" customFormat="1" ht="13" x14ac:dyDescent="0.3">
      <c r="A5" s="6" t="s">
        <v>797</v>
      </c>
      <c r="C5" s="6" t="s">
        <v>0</v>
      </c>
      <c r="E5" s="6" t="s">
        <v>0</v>
      </c>
      <c r="L5" s="280">
        <v>805040</v>
      </c>
      <c r="M5" s="280">
        <v>895471</v>
      </c>
      <c r="N5" s="280">
        <v>1008977</v>
      </c>
      <c r="O5" s="280">
        <v>1103636</v>
      </c>
      <c r="P5" s="280">
        <v>1215335</v>
      </c>
    </row>
    <row r="6" spans="1:18" x14ac:dyDescent="0.25">
      <c r="B6" s="2"/>
      <c r="C6" s="2"/>
      <c r="D6" s="2"/>
      <c r="E6" s="2"/>
      <c r="F6" s="2"/>
      <c r="G6" s="2"/>
      <c r="H6" s="2"/>
      <c r="I6" s="2"/>
      <c r="J6" s="2"/>
      <c r="L6" s="3"/>
      <c r="M6" s="3"/>
      <c r="N6" s="3"/>
      <c r="O6" s="3"/>
      <c r="P6" s="3"/>
    </row>
    <row r="7" spans="1:18" ht="13" x14ac:dyDescent="0.3">
      <c r="A7" s="1" t="s">
        <v>220</v>
      </c>
      <c r="B7" s="2"/>
      <c r="C7" s="2"/>
      <c r="D7" s="2"/>
      <c r="E7" s="2"/>
      <c r="F7" s="2"/>
      <c r="G7" s="2"/>
      <c r="H7" s="2"/>
      <c r="I7" s="2"/>
      <c r="J7" s="2"/>
      <c r="L7" s="3"/>
      <c r="M7" s="3"/>
      <c r="N7" s="3"/>
      <c r="O7" s="3"/>
      <c r="P7" s="3"/>
    </row>
    <row r="8" spans="1:18" ht="13" x14ac:dyDescent="0.3">
      <c r="A8" s="1"/>
      <c r="B8" s="2"/>
      <c r="C8" s="2"/>
      <c r="D8" s="2"/>
      <c r="E8" s="2"/>
      <c r="F8" s="2"/>
      <c r="G8" s="2"/>
      <c r="H8" s="2"/>
      <c r="I8" s="2"/>
      <c r="J8" s="2"/>
      <c r="L8" s="3"/>
      <c r="M8" s="3"/>
      <c r="N8" s="3"/>
      <c r="O8" s="3"/>
      <c r="P8" s="3"/>
    </row>
    <row r="9" spans="1:18" s="1" customFormat="1" ht="13" x14ac:dyDescent="0.3">
      <c r="A9" s="1" t="s">
        <v>655</v>
      </c>
      <c r="B9" s="16">
        <f>Daloopa!BI54</f>
        <v>91431</v>
      </c>
      <c r="C9" s="16">
        <f>Daloopa!BJ54</f>
        <v>108354</v>
      </c>
      <c r="D9" s="16">
        <f>Daloopa!BK54</f>
        <v>122987</v>
      </c>
      <c r="E9" s="16">
        <f>Daloopa!BL54</f>
        <v>141247</v>
      </c>
      <c r="F9" s="16">
        <f>Daloopa!BM54</f>
        <v>197346</v>
      </c>
      <c r="G9" s="16">
        <f>Daloopa!BN54</f>
        <v>222075</v>
      </c>
      <c r="H9" s="16">
        <f>Daloopa!BO54</f>
        <v>220004</v>
      </c>
      <c r="I9" s="16">
        <f>Daloopa!BP54</f>
        <v>231872</v>
      </c>
      <c r="J9" s="16">
        <f>Daloopa!BQ54</f>
        <v>247029</v>
      </c>
      <c r="K9" s="16">
        <f>Daloopa!BR54</f>
        <v>269287</v>
      </c>
      <c r="L9" s="5">
        <f>Model!M9</f>
        <v>290829.96000000002</v>
      </c>
      <c r="M9" s="5">
        <f>Model!N9</f>
        <v>314096.35680000007</v>
      </c>
      <c r="N9" s="5">
        <f>Model!O9</f>
        <v>339224.06534400012</v>
      </c>
      <c r="O9" s="5">
        <f>Model!P9</f>
        <v>364665.87024480011</v>
      </c>
      <c r="P9" s="5">
        <f>Model!Q9</f>
        <v>390192.48116193613</v>
      </c>
    </row>
    <row r="10" spans="1:18" x14ac:dyDescent="0.25">
      <c r="A10" s="2" t="s">
        <v>1</v>
      </c>
      <c r="C10" s="3">
        <f>C9-B9</f>
        <v>16923</v>
      </c>
      <c r="D10" s="3">
        <f>D9-C9</f>
        <v>14633</v>
      </c>
      <c r="E10" s="3">
        <f>E9-D9</f>
        <v>18260</v>
      </c>
      <c r="F10" s="3">
        <f t="shared" ref="F10:P10" si="3">F9-E9</f>
        <v>56099</v>
      </c>
      <c r="G10" s="3">
        <f t="shared" si="3"/>
        <v>24729</v>
      </c>
      <c r="H10" s="3">
        <f t="shared" si="3"/>
        <v>-2071</v>
      </c>
      <c r="I10" s="3">
        <f t="shared" si="3"/>
        <v>11868</v>
      </c>
      <c r="J10" s="3">
        <f t="shared" si="3"/>
        <v>15157</v>
      </c>
      <c r="K10" s="3">
        <f t="shared" si="3"/>
        <v>22258</v>
      </c>
      <c r="L10" s="3">
        <f t="shared" si="3"/>
        <v>21542.960000000021</v>
      </c>
      <c r="M10" s="3">
        <f t="shared" si="3"/>
        <v>23266.396800000046</v>
      </c>
      <c r="N10" s="3">
        <f t="shared" si="3"/>
        <v>25127.708544000052</v>
      </c>
      <c r="O10" s="3">
        <f t="shared" si="3"/>
        <v>25441.804900799994</v>
      </c>
      <c r="P10" s="3">
        <f t="shared" si="3"/>
        <v>25526.610917136015</v>
      </c>
    </row>
    <row r="11" spans="1:18" ht="13" x14ac:dyDescent="0.3">
      <c r="A11" s="2" t="s">
        <v>72</v>
      </c>
      <c r="B11" s="11"/>
      <c r="C11" s="11">
        <f>C9/B9-1</f>
        <v>0.18509039603635524</v>
      </c>
      <c r="D11" s="11">
        <f t="shared" ref="D11:E11" si="4">D9/C9-1</f>
        <v>0.13504808313490968</v>
      </c>
      <c r="E11" s="11">
        <f t="shared" si="4"/>
        <v>0.14847097660728359</v>
      </c>
      <c r="F11" s="11">
        <f>F9/E9-1</f>
        <v>0.39716949740525465</v>
      </c>
      <c r="G11" s="11">
        <f>G9/F9-1</f>
        <v>0.12530783497005249</v>
      </c>
      <c r="H11" s="11">
        <f>H9/G9-1</f>
        <v>-9.3256782618484912E-3</v>
      </c>
      <c r="I11" s="11">
        <f t="shared" ref="I11:P11" si="5">I9/H9-1</f>
        <v>5.3944473736841081E-2</v>
      </c>
      <c r="J11" s="11">
        <f t="shared" si="5"/>
        <v>6.5367961634005045E-2</v>
      </c>
      <c r="K11" s="11">
        <f t="shared" si="5"/>
        <v>9.0102781454808989E-2</v>
      </c>
      <c r="L11" s="11">
        <f t="shared" si="5"/>
        <v>8.0000000000000071E-2</v>
      </c>
      <c r="M11" s="11">
        <f t="shared" si="5"/>
        <v>8.0000000000000071E-2</v>
      </c>
      <c r="N11" s="11">
        <f t="shared" si="5"/>
        <v>8.0000000000000071E-2</v>
      </c>
      <c r="O11" s="11">
        <f t="shared" si="5"/>
        <v>7.4999999999999956E-2</v>
      </c>
      <c r="P11" s="11">
        <f t="shared" si="5"/>
        <v>7.0000000000000062E-2</v>
      </c>
    </row>
    <row r="12" spans="1:18" ht="13" x14ac:dyDescent="0.3">
      <c r="A12" s="1"/>
      <c r="B12" s="16"/>
      <c r="C12" s="16"/>
      <c r="D12" s="16"/>
      <c r="E12" s="16"/>
      <c r="F12" s="16"/>
      <c r="G12" s="16"/>
      <c r="H12" s="16"/>
      <c r="I12" s="16"/>
      <c r="J12" s="16"/>
      <c r="L12" s="3"/>
      <c r="M12" s="3"/>
      <c r="N12" s="3"/>
      <c r="O12" s="3"/>
      <c r="P12" s="3"/>
    </row>
    <row r="13" spans="1:18" s="1" customFormat="1" ht="13" x14ac:dyDescent="0.3">
      <c r="A13" s="1" t="s">
        <v>656</v>
      </c>
      <c r="B13" s="16">
        <f>Daloopa!BI55</f>
        <v>0</v>
      </c>
      <c r="C13" s="16">
        <f>Daloopa!BJ55</f>
        <v>5798</v>
      </c>
      <c r="D13" s="16">
        <f>Daloopa!BK55</f>
        <v>17224</v>
      </c>
      <c r="E13" s="16">
        <f>Daloopa!BL55</f>
        <v>17192</v>
      </c>
      <c r="F13" s="16">
        <f>Daloopa!BM55</f>
        <v>16227</v>
      </c>
      <c r="G13" s="16">
        <f>Daloopa!BN55</f>
        <v>17075</v>
      </c>
      <c r="H13" s="16">
        <f>Daloopa!BO55</f>
        <v>18963</v>
      </c>
      <c r="I13" s="16">
        <f>Daloopa!BP55</f>
        <v>20030</v>
      </c>
      <c r="J13" s="16">
        <f>Daloopa!BQ55</f>
        <v>21215</v>
      </c>
      <c r="K13" s="16">
        <f>Daloopa!BR55</f>
        <v>22561</v>
      </c>
      <c r="L13" s="5">
        <f>Model!M32</f>
        <v>23914.66</v>
      </c>
      <c r="M13" s="5">
        <f>Model!N32</f>
        <v>25349.5396</v>
      </c>
      <c r="N13" s="5">
        <f>Model!O32</f>
        <v>26870.511976000002</v>
      </c>
      <c r="O13" s="5">
        <f>Model!P32</f>
        <v>28482.742694560002</v>
      </c>
      <c r="P13" s="5">
        <f>Model!Q32</f>
        <v>30191.707256233603</v>
      </c>
    </row>
    <row r="14" spans="1:18" x14ac:dyDescent="0.25">
      <c r="A14" s="2" t="str">
        <f>A10</f>
        <v>Growth</v>
      </c>
      <c r="D14" s="3">
        <f>D13-C13</f>
        <v>11426</v>
      </c>
      <c r="E14" s="3">
        <f>E13-D13</f>
        <v>-32</v>
      </c>
      <c r="F14" s="3">
        <f>F13-E13</f>
        <v>-965</v>
      </c>
      <c r="G14" s="3">
        <f>G13-F13</f>
        <v>848</v>
      </c>
      <c r="H14" s="3">
        <f>H13-G13</f>
        <v>1888</v>
      </c>
      <c r="I14" s="3">
        <f t="shared" ref="I14:P14" si="6">I13-H13</f>
        <v>1067</v>
      </c>
      <c r="J14" s="3">
        <f t="shared" si="6"/>
        <v>1185</v>
      </c>
      <c r="K14" s="3">
        <f t="shared" si="6"/>
        <v>1346</v>
      </c>
      <c r="L14" s="3">
        <f t="shared" si="6"/>
        <v>1353.6599999999999</v>
      </c>
      <c r="M14" s="3">
        <f t="shared" si="6"/>
        <v>1434.8796000000002</v>
      </c>
      <c r="N14" s="3">
        <f t="shared" si="6"/>
        <v>1520.9723760000015</v>
      </c>
      <c r="O14" s="3">
        <f t="shared" si="6"/>
        <v>1612.2307185600002</v>
      </c>
      <c r="P14" s="3">
        <f t="shared" si="6"/>
        <v>1708.9645616736016</v>
      </c>
    </row>
    <row r="15" spans="1:18" ht="13" x14ac:dyDescent="0.3">
      <c r="A15" s="2" t="str">
        <f>A11</f>
        <v>Growth %</v>
      </c>
      <c r="B15" s="11"/>
      <c r="C15" s="11"/>
      <c r="D15" s="11">
        <f t="shared" ref="D15:E15" si="7">D13/C13-1</f>
        <v>1.9706795446705763</v>
      </c>
      <c r="E15" s="11">
        <f t="shared" si="7"/>
        <v>-1.8578727357175806E-3</v>
      </c>
      <c r="F15" s="11">
        <f>F13/E13-1</f>
        <v>-5.6130758492321964E-2</v>
      </c>
      <c r="G15" s="11">
        <f>G13/F13-1</f>
        <v>5.2258581376717794E-2</v>
      </c>
      <c r="H15" s="11">
        <f>H13/G13-1</f>
        <v>0.11057101024890192</v>
      </c>
      <c r="I15" s="11">
        <f t="shared" ref="I15:P15" si="8">I13/H13-1</f>
        <v>5.6267468227601203E-2</v>
      </c>
      <c r="J15" s="11">
        <f t="shared" si="8"/>
        <v>5.9161258112830684E-2</v>
      </c>
      <c r="K15" s="11">
        <f t="shared" si="8"/>
        <v>6.3445675229790277E-2</v>
      </c>
      <c r="L15" s="11">
        <f t="shared" si="8"/>
        <v>6.0000000000000053E-2</v>
      </c>
      <c r="M15" s="11">
        <f t="shared" si="8"/>
        <v>6.0000000000000053E-2</v>
      </c>
      <c r="N15" s="11">
        <f t="shared" si="8"/>
        <v>6.0000000000000053E-2</v>
      </c>
      <c r="O15" s="11">
        <f t="shared" si="8"/>
        <v>6.0000000000000053E-2</v>
      </c>
      <c r="P15" s="11">
        <f t="shared" si="8"/>
        <v>6.0000000000000053E-2</v>
      </c>
    </row>
    <row r="16" spans="1:18" ht="13" x14ac:dyDescent="0.3">
      <c r="A16" s="1"/>
      <c r="B16" s="16"/>
      <c r="C16" s="16"/>
      <c r="D16" s="16"/>
      <c r="E16" s="16"/>
      <c r="F16" s="16"/>
      <c r="G16" s="16"/>
      <c r="H16" s="16"/>
      <c r="I16" s="16"/>
      <c r="J16" s="16"/>
      <c r="L16" s="3"/>
      <c r="M16" s="3"/>
      <c r="N16" s="3"/>
      <c r="O16" s="3"/>
      <c r="P16" s="3"/>
    </row>
    <row r="17" spans="1:19" s="1" customFormat="1" ht="13" x14ac:dyDescent="0.3">
      <c r="A17" s="1" t="s">
        <v>657</v>
      </c>
      <c r="B17" s="16">
        <f>Daloopa!BI56</f>
        <v>22993</v>
      </c>
      <c r="C17" s="16">
        <f>Daloopa!BJ56</f>
        <v>31881</v>
      </c>
      <c r="D17" s="16">
        <f>Daloopa!BK56</f>
        <v>42745</v>
      </c>
      <c r="E17" s="16">
        <f>Daloopa!BL56</f>
        <v>53762</v>
      </c>
      <c r="F17" s="16">
        <f>Daloopa!BM56</f>
        <v>80461</v>
      </c>
      <c r="G17" s="16">
        <f>Daloopa!BN56</f>
        <v>103366</v>
      </c>
      <c r="H17" s="16">
        <f>Daloopa!BO56</f>
        <v>117716</v>
      </c>
      <c r="I17" s="16">
        <f>Daloopa!BP56</f>
        <v>140053</v>
      </c>
      <c r="J17" s="16">
        <f>Daloopa!BQ56</f>
        <v>156146</v>
      </c>
      <c r="K17" s="16">
        <f>Daloopa!BR56</f>
        <v>172162</v>
      </c>
      <c r="L17" s="5">
        <f>Model!M13</f>
        <v>186783.86039191694</v>
      </c>
      <c r="M17" s="5">
        <f>Model!N13</f>
        <v>202113.47215037321</v>
      </c>
      <c r="N17" s="5">
        <f>Model!O13</f>
        <v>218173.39917040858</v>
      </c>
      <c r="O17" s="5">
        <f>Model!P13</f>
        <v>235520.22048411876</v>
      </c>
      <c r="P17" s="5">
        <f>Model!Q13</f>
        <v>254299.08313750243</v>
      </c>
    </row>
    <row r="18" spans="1:19" x14ac:dyDescent="0.25">
      <c r="A18" s="2" t="str">
        <f>A14</f>
        <v>Growth</v>
      </c>
      <c r="C18" s="3">
        <f>C17-B17</f>
        <v>8888</v>
      </c>
      <c r="D18" s="3">
        <f t="shared" ref="D18" si="9">D17-C17</f>
        <v>10864</v>
      </c>
      <c r="E18" s="3">
        <f t="shared" ref="E18" si="10">E17-D17</f>
        <v>11017</v>
      </c>
      <c r="F18" s="3">
        <f t="shared" ref="F18:P18" si="11">F17-E17</f>
        <v>26699</v>
      </c>
      <c r="G18" s="3">
        <f t="shared" si="11"/>
        <v>22905</v>
      </c>
      <c r="H18" s="3">
        <f t="shared" si="11"/>
        <v>14350</v>
      </c>
      <c r="I18" s="3">
        <f t="shared" si="11"/>
        <v>22337</v>
      </c>
      <c r="J18" s="3">
        <f t="shared" si="11"/>
        <v>16093</v>
      </c>
      <c r="K18" s="3">
        <f t="shared" si="11"/>
        <v>16016</v>
      </c>
      <c r="L18" s="3">
        <f t="shared" si="11"/>
        <v>14621.86039191694</v>
      </c>
      <c r="M18" s="3">
        <f t="shared" si="11"/>
        <v>15329.611758456274</v>
      </c>
      <c r="N18" s="3">
        <f t="shared" si="11"/>
        <v>16059.927020035364</v>
      </c>
      <c r="O18" s="3">
        <f t="shared" si="11"/>
        <v>17346.821313710185</v>
      </c>
      <c r="P18" s="3">
        <f t="shared" si="11"/>
        <v>18778.862653383665</v>
      </c>
    </row>
    <row r="19" spans="1:19" ht="13" x14ac:dyDescent="0.3">
      <c r="A19" s="2" t="str">
        <f>A15</f>
        <v>Growth %</v>
      </c>
      <c r="B19" s="11"/>
      <c r="C19" s="11">
        <f t="shared" ref="C19:E19" si="12">C17/B17-1</f>
        <v>0.38655242900013054</v>
      </c>
      <c r="D19" s="11">
        <f t="shared" si="12"/>
        <v>0.34076722812960702</v>
      </c>
      <c r="E19" s="11">
        <f t="shared" si="12"/>
        <v>0.25773774710492448</v>
      </c>
      <c r="F19" s="11">
        <f>F17/E17-1</f>
        <v>0.49661470927420859</v>
      </c>
      <c r="G19" s="11">
        <f>G17/F17-1</f>
        <v>0.28467207715539211</v>
      </c>
      <c r="H19" s="11">
        <f>H17/G17-1</f>
        <v>0.13882708047133496</v>
      </c>
      <c r="I19" s="11">
        <f t="shared" ref="I19:P19" si="13">I17/H17-1</f>
        <v>0.18975330456352579</v>
      </c>
      <c r="J19" s="11">
        <f t="shared" si="13"/>
        <v>0.11490649968226307</v>
      </c>
      <c r="K19" s="11">
        <f t="shared" si="13"/>
        <v>0.10257067103864337</v>
      </c>
      <c r="L19" s="11">
        <f t="shared" si="13"/>
        <v>8.4930823247388654E-2</v>
      </c>
      <c r="M19" s="11">
        <f t="shared" si="13"/>
        <v>8.2071393782584323E-2</v>
      </c>
      <c r="N19" s="11">
        <f t="shared" si="13"/>
        <v>7.9459953110333492E-2</v>
      </c>
      <c r="O19" s="11">
        <f t="shared" si="13"/>
        <v>7.9509332391897614E-2</v>
      </c>
      <c r="P19" s="11">
        <f t="shared" si="13"/>
        <v>7.9733547356499512E-2</v>
      </c>
    </row>
    <row r="20" spans="1:19" ht="13" x14ac:dyDescent="0.3">
      <c r="A20" s="1"/>
      <c r="B20" s="16"/>
      <c r="C20" s="16"/>
      <c r="D20" s="16"/>
      <c r="E20" s="16"/>
      <c r="F20" s="16"/>
      <c r="G20" s="16"/>
      <c r="H20" s="16"/>
      <c r="I20" s="16"/>
      <c r="J20" s="16"/>
      <c r="L20" s="3"/>
      <c r="M20" s="3"/>
      <c r="N20" s="3"/>
      <c r="O20" s="3"/>
      <c r="P20" s="3"/>
    </row>
    <row r="21" spans="1:19" s="1" customFormat="1" ht="13" x14ac:dyDescent="0.3">
      <c r="A21" s="1" t="s">
        <v>658</v>
      </c>
      <c r="B21" s="16">
        <f>Daloopa!BI57</f>
        <v>6394</v>
      </c>
      <c r="C21" s="16">
        <f>Daloopa!BJ57</f>
        <v>9721</v>
      </c>
      <c r="D21" s="16">
        <f>Daloopa!BK57</f>
        <v>14168</v>
      </c>
      <c r="E21" s="16">
        <f>Daloopa!BL57</f>
        <v>19210</v>
      </c>
      <c r="F21" s="16">
        <f>Daloopa!BM57</f>
        <v>25207</v>
      </c>
      <c r="G21" s="16">
        <f>Daloopa!BN57</f>
        <v>31768</v>
      </c>
      <c r="H21" s="16">
        <f>Daloopa!BO57</f>
        <v>35218</v>
      </c>
      <c r="I21" s="16">
        <f>Daloopa!BP57</f>
        <v>40209</v>
      </c>
      <c r="J21" s="16">
        <f>Daloopa!BQ57</f>
        <v>44374</v>
      </c>
      <c r="K21" s="16">
        <f>Daloopa!BR57</f>
        <v>49619</v>
      </c>
      <c r="L21" s="5">
        <f>Model!M36</f>
        <v>54854.401086440674</v>
      </c>
      <c r="M21" s="5">
        <f>Model!N36</f>
        <v>59420.961019694922</v>
      </c>
      <c r="N21" s="5">
        <f>Model!O36</f>
        <v>63440.098735947628</v>
      </c>
      <c r="O21" s="5">
        <f>Model!P36</f>
        <v>67259.897235879223</v>
      </c>
      <c r="P21" s="5">
        <f>Model!Q36</f>
        <v>71204.078162029124</v>
      </c>
    </row>
    <row r="22" spans="1:19" x14ac:dyDescent="0.25">
      <c r="A22" s="2" t="str">
        <f>A18</f>
        <v>Growth</v>
      </c>
      <c r="C22" s="3">
        <f t="shared" ref="C22:D22" si="14">C21-B21</f>
        <v>3327</v>
      </c>
      <c r="D22" s="3">
        <f t="shared" si="14"/>
        <v>4447</v>
      </c>
      <c r="E22" s="3">
        <f t="shared" ref="E22" si="15">E21-D21</f>
        <v>5042</v>
      </c>
      <c r="F22" s="3">
        <f t="shared" ref="F22:H22" si="16">F21-E21</f>
        <v>5997</v>
      </c>
      <c r="G22" s="3">
        <f t="shared" si="16"/>
        <v>6561</v>
      </c>
      <c r="H22" s="3">
        <f t="shared" si="16"/>
        <v>3450</v>
      </c>
      <c r="I22" s="3">
        <f t="shared" ref="I22" si="17">I21-H21</f>
        <v>4991</v>
      </c>
      <c r="J22" s="3">
        <f t="shared" ref="J22" si="18">J21-I21</f>
        <v>4165</v>
      </c>
      <c r="K22" s="3">
        <f t="shared" ref="K22" si="19">K21-J21</f>
        <v>5245</v>
      </c>
      <c r="L22" s="3">
        <f t="shared" ref="L22" si="20">L21-K21</f>
        <v>5235.4010864406737</v>
      </c>
      <c r="M22" s="3">
        <f t="shared" ref="M22" si="21">M21-L21</f>
        <v>4566.5599332542479</v>
      </c>
      <c r="N22" s="3">
        <f t="shared" ref="N22" si="22">N21-M21</f>
        <v>4019.137716252706</v>
      </c>
      <c r="O22" s="3">
        <f t="shared" ref="O22" si="23">O21-N21</f>
        <v>3819.7984999315959</v>
      </c>
      <c r="P22" s="3">
        <f t="shared" ref="P22" si="24">P21-O21</f>
        <v>3944.1809261499002</v>
      </c>
    </row>
    <row r="23" spans="1:19" ht="13" x14ac:dyDescent="0.3">
      <c r="A23" s="2" t="str">
        <f>A19</f>
        <v>Growth %</v>
      </c>
      <c r="B23" s="11"/>
      <c r="C23" s="11"/>
      <c r="D23" s="11">
        <f t="shared" ref="D23:E23" si="25">D21/C21-1</f>
        <v>0.45746322394815353</v>
      </c>
      <c r="E23" s="11">
        <f t="shared" si="25"/>
        <v>0.35587238848108416</v>
      </c>
      <c r="F23" s="11">
        <f>F21/E21-1</f>
        <v>0.31218115564810001</v>
      </c>
      <c r="G23" s="11">
        <f>G21/F21-1</f>
        <v>0.26028484151227826</v>
      </c>
      <c r="H23" s="11">
        <f>H21/G21-1</f>
        <v>0.10859984890455809</v>
      </c>
      <c r="I23" s="11">
        <f t="shared" ref="I23:P23" si="26">I21/H21-1</f>
        <v>0.14171730365154178</v>
      </c>
      <c r="J23" s="11">
        <f t="shared" si="26"/>
        <v>0.10358377477679137</v>
      </c>
      <c r="K23" s="11">
        <f t="shared" si="26"/>
        <v>0.11819984675710993</v>
      </c>
      <c r="L23" s="11">
        <f t="shared" si="26"/>
        <v>0.1055120233467155</v>
      </c>
      <c r="M23" s="11">
        <f t="shared" si="26"/>
        <v>8.3248742905025486E-2</v>
      </c>
      <c r="N23" s="11">
        <f t="shared" si="26"/>
        <v>6.7638382942352138E-2</v>
      </c>
      <c r="O23" s="11">
        <f t="shared" si="26"/>
        <v>6.021110584695788E-2</v>
      </c>
      <c r="P23" s="11">
        <f t="shared" si="26"/>
        <v>5.8640900272531438E-2</v>
      </c>
    </row>
    <row r="24" spans="1:19" ht="13" x14ac:dyDescent="0.3">
      <c r="A24" s="1"/>
      <c r="B24" s="5"/>
      <c r="C24" s="5"/>
      <c r="D24" s="5"/>
      <c r="E24" s="5"/>
      <c r="F24" s="5"/>
      <c r="G24" s="5"/>
      <c r="H24" s="5"/>
      <c r="I24" s="5"/>
      <c r="J24" s="5"/>
      <c r="L24" s="3"/>
      <c r="M24" s="3"/>
      <c r="N24" s="3"/>
      <c r="O24" s="3"/>
      <c r="P24" s="3"/>
    </row>
    <row r="25" spans="1:19" s="1" customFormat="1" ht="13" x14ac:dyDescent="0.3">
      <c r="A25" s="1" t="s">
        <v>659</v>
      </c>
      <c r="B25" s="228">
        <f t="shared" ref="B25:E25" si="27">B29*95%</f>
        <v>2802.5</v>
      </c>
      <c r="C25" s="228">
        <f t="shared" si="27"/>
        <v>4420.3499999999995</v>
      </c>
      <c r="D25" s="228">
        <f t="shared" si="27"/>
        <v>9602.6</v>
      </c>
      <c r="E25" s="228">
        <f t="shared" si="27"/>
        <v>13380.75</v>
      </c>
      <c r="F25" s="228">
        <f>F29*95%</f>
        <v>20380.349999999999</v>
      </c>
      <c r="G25" s="16">
        <f>Daloopa!BN58</f>
        <v>31160</v>
      </c>
      <c r="H25" s="16">
        <f>Daloopa!BO58</f>
        <v>37739</v>
      </c>
      <c r="I25" s="16">
        <f>Daloopa!BP58</f>
        <v>46906</v>
      </c>
      <c r="J25" s="16">
        <f>Daloopa!BQ58</f>
        <v>56214</v>
      </c>
      <c r="K25" s="16">
        <f>Daloopa!BR58</f>
        <v>68635</v>
      </c>
      <c r="L25" s="5">
        <f>Model!M57</f>
        <v>78593.035659575486</v>
      </c>
      <c r="M25" s="5">
        <f>Model!N57</f>
        <v>88506.222377505343</v>
      </c>
      <c r="N25" s="5">
        <f>Model!O57</f>
        <v>98704.889708434639</v>
      </c>
      <c r="O25" s="5">
        <f>Model!P57</f>
        <v>109204.08210095749</v>
      </c>
      <c r="P25" s="5">
        <f>Model!Q57</f>
        <v>120019.61852318034</v>
      </c>
      <c r="R25" s="42"/>
      <c r="S25" s="42"/>
    </row>
    <row r="26" spans="1:19" x14ac:dyDescent="0.25">
      <c r="A26" s="2" t="str">
        <f>A22</f>
        <v>Growth</v>
      </c>
      <c r="C26" s="3">
        <f t="shared" ref="C26" si="28">C25-B25</f>
        <v>1617.8499999999995</v>
      </c>
      <c r="D26" s="3">
        <f t="shared" ref="D26" si="29">D25-C25</f>
        <v>5182.2500000000009</v>
      </c>
      <c r="E26" s="3">
        <f t="shared" ref="E26" si="30">E25-D25</f>
        <v>3778.1499999999996</v>
      </c>
      <c r="F26" s="3">
        <f t="shared" ref="F26" si="31">F25-E25</f>
        <v>6999.5999999999985</v>
      </c>
      <c r="G26" s="3">
        <f t="shared" ref="G26:P26" si="32">G25-F25</f>
        <v>10779.650000000001</v>
      </c>
      <c r="H26" s="3">
        <f t="shared" si="32"/>
        <v>6579</v>
      </c>
      <c r="I26" s="3">
        <f t="shared" si="32"/>
        <v>9167</v>
      </c>
      <c r="J26" s="3">
        <f t="shared" si="32"/>
        <v>9308</v>
      </c>
      <c r="K26" s="3">
        <f t="shared" si="32"/>
        <v>12421</v>
      </c>
      <c r="L26" s="3">
        <f t="shared" si="32"/>
        <v>9958.0356595754856</v>
      </c>
      <c r="M26" s="3">
        <f t="shared" si="32"/>
        <v>9913.186717929857</v>
      </c>
      <c r="N26" s="3">
        <f t="shared" si="32"/>
        <v>10198.667330929296</v>
      </c>
      <c r="O26" s="3">
        <f t="shared" si="32"/>
        <v>10499.192392522848</v>
      </c>
      <c r="P26" s="3">
        <f t="shared" si="32"/>
        <v>10815.536422222853</v>
      </c>
    </row>
    <row r="27" spans="1:19" ht="13" x14ac:dyDescent="0.3">
      <c r="A27" s="2" t="str">
        <f>A23</f>
        <v>Growth %</v>
      </c>
      <c r="B27" s="11"/>
      <c r="C27" s="11">
        <f t="shared" ref="C27:E27" si="33">C25/B25-1</f>
        <v>0.57728813559322023</v>
      </c>
      <c r="D27" s="11">
        <f t="shared" si="33"/>
        <v>1.1723619170427684</v>
      </c>
      <c r="E27" s="11">
        <f t="shared" si="33"/>
        <v>0.39345073209339132</v>
      </c>
      <c r="F27" s="11">
        <f>F25/E25-1</f>
        <v>0.5231096911608093</v>
      </c>
      <c r="G27" s="11">
        <f>G25/F25-1</f>
        <v>0.52892369365589897</v>
      </c>
      <c r="H27" s="11">
        <f>H25/G25-1</f>
        <v>0.21113607188703476</v>
      </c>
      <c r="I27" s="11">
        <f t="shared" ref="I27:P27" si="34">I25/H25-1</f>
        <v>0.24290521741434601</v>
      </c>
      <c r="J27" s="11">
        <f t="shared" si="34"/>
        <v>0.19843943205560066</v>
      </c>
      <c r="K27" s="11">
        <f t="shared" si="34"/>
        <v>0.22095919166044053</v>
      </c>
      <c r="L27" s="11">
        <f t="shared" si="34"/>
        <v>0.14508684577220787</v>
      </c>
      <c r="M27" s="11">
        <f t="shared" si="34"/>
        <v>0.12613314442858115</v>
      </c>
      <c r="N27" s="11">
        <f t="shared" si="34"/>
        <v>0.11523107705838975</v>
      </c>
      <c r="O27" s="11">
        <f t="shared" si="34"/>
        <v>0.10636952661146282</v>
      </c>
      <c r="P27" s="11">
        <f t="shared" si="34"/>
        <v>9.903967154106974E-2</v>
      </c>
    </row>
    <row r="28" spans="1:19" ht="13" x14ac:dyDescent="0.3">
      <c r="A28" s="1"/>
      <c r="B28" s="16"/>
      <c r="C28" s="16"/>
      <c r="D28" s="16"/>
      <c r="E28" s="16"/>
      <c r="F28" s="16"/>
      <c r="G28" s="16"/>
      <c r="H28" s="16"/>
      <c r="I28" s="16"/>
      <c r="J28" s="16"/>
      <c r="L28" s="3"/>
      <c r="M28" s="3"/>
      <c r="N28" s="3"/>
      <c r="O28" s="3"/>
      <c r="P28" s="3"/>
    </row>
    <row r="29" spans="1:19" x14ac:dyDescent="0.25">
      <c r="A29" s="2" t="s">
        <v>308</v>
      </c>
      <c r="B29" s="4">
        <f>Daloopa!BI60</f>
        <v>2950</v>
      </c>
      <c r="C29" s="4">
        <f>Daloopa!BJ60</f>
        <v>4653</v>
      </c>
      <c r="D29" s="4">
        <f>Daloopa!BK60</f>
        <v>10108</v>
      </c>
      <c r="E29" s="4">
        <f>Daloopa!BL60</f>
        <v>14085</v>
      </c>
      <c r="F29" s="4">
        <f>Daloopa!BM60</f>
        <v>21453</v>
      </c>
      <c r="G29" s="4">
        <f>Daloopa!BN61</f>
        <v>2176</v>
      </c>
      <c r="H29" s="4">
        <f>Daloopa!BO61</f>
        <v>4247</v>
      </c>
      <c r="I29" s="4">
        <f>Daloopa!BP61</f>
        <v>4958</v>
      </c>
      <c r="J29" s="4">
        <f>Daloopa!BQ61</f>
        <v>5425</v>
      </c>
      <c r="K29" s="4">
        <f>Daloopa!BR61</f>
        <v>5935</v>
      </c>
      <c r="L29" s="3"/>
      <c r="M29" s="3"/>
      <c r="N29" s="3"/>
      <c r="O29" s="3"/>
      <c r="P29" s="3"/>
    </row>
    <row r="30" spans="1:19" s="1" customFormat="1" ht="13" x14ac:dyDescent="0.3">
      <c r="A30" s="1" t="s">
        <v>660</v>
      </c>
      <c r="B30" s="5">
        <f t="shared" ref="B30:E30" si="35">B29-B25</f>
        <v>147.5</v>
      </c>
      <c r="C30" s="5">
        <f t="shared" si="35"/>
        <v>232.65000000000055</v>
      </c>
      <c r="D30" s="5">
        <f t="shared" si="35"/>
        <v>505.39999999999964</v>
      </c>
      <c r="E30" s="5">
        <f t="shared" si="35"/>
        <v>704.25</v>
      </c>
      <c r="F30" s="5">
        <f>F29-F25</f>
        <v>1072.6500000000015</v>
      </c>
      <c r="G30" s="5">
        <f>G29</f>
        <v>2176</v>
      </c>
      <c r="H30" s="5">
        <f>H29</f>
        <v>4247</v>
      </c>
      <c r="I30" s="5">
        <f>I29</f>
        <v>4958</v>
      </c>
      <c r="J30" s="5">
        <f>J29</f>
        <v>5425</v>
      </c>
      <c r="K30" s="5">
        <f>K29</f>
        <v>5935</v>
      </c>
      <c r="L30" s="5">
        <f>Model!M76</f>
        <v>6935</v>
      </c>
      <c r="M30" s="5">
        <f>Model!N76</f>
        <v>8435</v>
      </c>
      <c r="N30" s="5">
        <f>Model!O76</f>
        <v>9935</v>
      </c>
      <c r="O30" s="5">
        <f>Model!P76</f>
        <v>11435</v>
      </c>
      <c r="P30" s="5">
        <f>Model!Q76</f>
        <v>12935</v>
      </c>
    </row>
    <row r="31" spans="1:19" x14ac:dyDescent="0.25">
      <c r="A31" s="2" t="str">
        <f>A26</f>
        <v>Growth</v>
      </c>
      <c r="C31" s="3">
        <f t="shared" ref="C31:G31" si="36">C30-B30</f>
        <v>85.150000000000546</v>
      </c>
      <c r="D31" s="3">
        <f t="shared" si="36"/>
        <v>272.74999999999909</v>
      </c>
      <c r="E31" s="3">
        <f t="shared" si="36"/>
        <v>198.85000000000036</v>
      </c>
      <c r="F31" s="3">
        <f t="shared" si="36"/>
        <v>368.40000000000146</v>
      </c>
      <c r="G31" s="3">
        <f t="shared" si="36"/>
        <v>1103.3499999999985</v>
      </c>
      <c r="H31" s="3">
        <f>H30-G30</f>
        <v>2071</v>
      </c>
      <c r="I31" s="3">
        <f t="shared" ref="I31:P31" si="37">I30-H30</f>
        <v>711</v>
      </c>
      <c r="J31" s="3">
        <f t="shared" si="37"/>
        <v>467</v>
      </c>
      <c r="K31" s="3">
        <f t="shared" si="37"/>
        <v>510</v>
      </c>
      <c r="L31" s="3">
        <f t="shared" si="37"/>
        <v>1000</v>
      </c>
      <c r="M31" s="3">
        <f t="shared" si="37"/>
        <v>1500</v>
      </c>
      <c r="N31" s="3">
        <f t="shared" si="37"/>
        <v>1500</v>
      </c>
      <c r="O31" s="3">
        <f t="shared" si="37"/>
        <v>1500</v>
      </c>
      <c r="P31" s="3">
        <f t="shared" si="37"/>
        <v>1500</v>
      </c>
    </row>
    <row r="32" spans="1:19" ht="13" x14ac:dyDescent="0.3">
      <c r="A32" s="2" t="str">
        <f>A27</f>
        <v>Growth %</v>
      </c>
      <c r="B32" s="11"/>
      <c r="C32" s="11">
        <f>C30/B30-1</f>
        <v>0.57728813559322401</v>
      </c>
      <c r="D32" s="11">
        <f t="shared" ref="D32:H32" si="38">D30/C30-1</f>
        <v>1.1723619170427613</v>
      </c>
      <c r="E32" s="11">
        <f t="shared" si="38"/>
        <v>0.39345073209339243</v>
      </c>
      <c r="F32" s="11">
        <f t="shared" si="38"/>
        <v>0.52310969116081152</v>
      </c>
      <c r="G32" s="11">
        <f t="shared" si="38"/>
        <v>1.0286207057287999</v>
      </c>
      <c r="H32" s="11">
        <f t="shared" si="38"/>
        <v>0.95174632352941169</v>
      </c>
      <c r="I32" s="11">
        <f t="shared" ref="I32" si="39">I30/H30-1</f>
        <v>0.16741229102896171</v>
      </c>
      <c r="J32" s="11">
        <f>J30/I30-1</f>
        <v>9.4191206131504668E-2</v>
      </c>
      <c r="K32" s="11">
        <f>K30/J30-1</f>
        <v>9.4009216589861833E-2</v>
      </c>
      <c r="L32" s="11">
        <f t="shared" ref="L32" si="40">L30/K30-1</f>
        <v>0.16849199663016012</v>
      </c>
      <c r="M32" s="11">
        <f t="shared" ref="M32" si="41">M30/L30-1</f>
        <v>0.21629416005767843</v>
      </c>
      <c r="N32" s="11">
        <f t="shared" ref="N32" si="42">N30/M30-1</f>
        <v>0.17783046828689986</v>
      </c>
      <c r="O32" s="11">
        <f t="shared" ref="O32" si="43">O30/N30-1</f>
        <v>0.15098137896326125</v>
      </c>
      <c r="P32" s="11">
        <f t="shared" ref="P32" si="44">P30/O30-1</f>
        <v>0.13117621337997387</v>
      </c>
    </row>
    <row r="33" spans="1:19" ht="13" x14ac:dyDescent="0.3">
      <c r="A33" s="1"/>
      <c r="B33" s="5"/>
      <c r="C33" s="5"/>
      <c r="D33" s="5"/>
      <c r="E33" s="5"/>
      <c r="F33" s="5"/>
      <c r="G33" s="5"/>
      <c r="H33" s="5"/>
      <c r="I33" s="5"/>
      <c r="J33" s="5"/>
      <c r="L33" s="3"/>
      <c r="M33" s="3"/>
      <c r="N33" s="3"/>
      <c r="O33" s="3"/>
      <c r="P33" s="3"/>
    </row>
    <row r="34" spans="1:19" s="1" customFormat="1" ht="13" x14ac:dyDescent="0.3">
      <c r="A34" s="1" t="s">
        <v>262</v>
      </c>
      <c r="B34" s="16">
        <f>Daloopa!BI59</f>
        <v>12219</v>
      </c>
      <c r="C34" s="16">
        <f>Daloopa!BJ59</f>
        <v>17459</v>
      </c>
      <c r="D34" s="16">
        <f>Daloopa!BK59</f>
        <v>25655</v>
      </c>
      <c r="E34" s="16">
        <f>Daloopa!BL59</f>
        <v>35026</v>
      </c>
      <c r="F34" s="16">
        <f>Daloopa!BM59</f>
        <v>45370</v>
      </c>
      <c r="G34" s="16">
        <f>Daloopa!BN59</f>
        <v>62202</v>
      </c>
      <c r="H34" s="16">
        <f>Daloopa!BO59</f>
        <v>80096</v>
      </c>
      <c r="I34" s="16">
        <f>Daloopa!BP59</f>
        <v>90757</v>
      </c>
      <c r="J34" s="16">
        <f>Daloopa!BQ59</f>
        <v>107556</v>
      </c>
      <c r="K34" s="16">
        <f>Daloopa!BR59</f>
        <v>128725</v>
      </c>
      <c r="L34" s="5">
        <f>Model!M71</f>
        <v>170327.68445674633</v>
      </c>
      <c r="M34" s="5">
        <f>Model!N71</f>
        <v>233582.52982414677</v>
      </c>
      <c r="N34" s="5">
        <f>Model!O71</f>
        <v>291413.12403701211</v>
      </c>
      <c r="O34" s="5">
        <f>Model!P71</f>
        <v>335125.09264256392</v>
      </c>
      <c r="P34" s="5">
        <f>Model!Q71</f>
        <v>376345.47903759929</v>
      </c>
      <c r="S34" s="42"/>
    </row>
    <row r="35" spans="1:19" x14ac:dyDescent="0.25">
      <c r="A35" s="2" t="str">
        <f>A31</f>
        <v>Growth</v>
      </c>
      <c r="C35" s="3">
        <f t="shared" ref="C35" si="45">C34-B34</f>
        <v>5240</v>
      </c>
      <c r="D35" s="3">
        <f t="shared" ref="D35" si="46">D34-C34</f>
        <v>8196</v>
      </c>
      <c r="E35" s="3">
        <f t="shared" ref="E35" si="47">E34-D34</f>
        <v>9371</v>
      </c>
      <c r="F35" s="3">
        <f t="shared" ref="F35:H35" si="48">F34-E34</f>
        <v>10344</v>
      </c>
      <c r="G35" s="3">
        <f t="shared" si="48"/>
        <v>16832</v>
      </c>
      <c r="H35" s="3">
        <f t="shared" si="48"/>
        <v>17894</v>
      </c>
      <c r="I35" s="3">
        <f t="shared" ref="I35" si="49">I34-H34</f>
        <v>10661</v>
      </c>
      <c r="J35" s="3">
        <f t="shared" ref="J35" si="50">J34-I34</f>
        <v>16799</v>
      </c>
      <c r="K35" s="3">
        <f t="shared" ref="K35" si="51">K34-J34</f>
        <v>21169</v>
      </c>
      <c r="L35" s="3">
        <f t="shared" ref="L35" si="52">L34-K34</f>
        <v>41602.684456746327</v>
      </c>
      <c r="M35" s="3">
        <f t="shared" ref="M35" si="53">M34-L34</f>
        <v>63254.845367400441</v>
      </c>
      <c r="N35" s="3">
        <f t="shared" ref="N35" si="54">N34-M34</f>
        <v>57830.594212865341</v>
      </c>
      <c r="O35" s="3">
        <f t="shared" ref="O35" si="55">O34-N34</f>
        <v>43711.96860555181</v>
      </c>
      <c r="P35" s="3">
        <f t="shared" ref="P35" si="56">P34-O34</f>
        <v>41220.38639503537</v>
      </c>
    </row>
    <row r="36" spans="1:19" ht="13" x14ac:dyDescent="0.3">
      <c r="A36" s="2" t="str">
        <f>A32</f>
        <v>Growth %</v>
      </c>
      <c r="B36" s="11"/>
      <c r="C36" s="11">
        <f t="shared" ref="C36:E36" si="57">C34/B34-1</f>
        <v>0.42884033063262139</v>
      </c>
      <c r="D36" s="11">
        <f t="shared" si="57"/>
        <v>0.46944269431238905</v>
      </c>
      <c r="E36" s="11">
        <f t="shared" si="57"/>
        <v>0.36526992788930035</v>
      </c>
      <c r="F36" s="11">
        <f>F34/E34-1</f>
        <v>0.29532347399074976</v>
      </c>
      <c r="G36" s="11">
        <f>G34/F34-1</f>
        <v>0.37099404893101173</v>
      </c>
      <c r="H36" s="11">
        <f>H34/G34-1</f>
        <v>0.28767563743931057</v>
      </c>
      <c r="I36" s="11">
        <f t="shared" ref="I36:P36" si="58">I34/H34-1</f>
        <v>0.13310277666799841</v>
      </c>
      <c r="J36" s="11">
        <f t="shared" si="58"/>
        <v>0.18509867007503544</v>
      </c>
      <c r="K36" s="11">
        <f t="shared" si="58"/>
        <v>0.19681840157685304</v>
      </c>
      <c r="L36" s="11">
        <f t="shared" si="58"/>
        <v>0.32319040168379365</v>
      </c>
      <c r="M36" s="11">
        <f t="shared" si="58"/>
        <v>0.37137148649175478</v>
      </c>
      <c r="N36" s="11">
        <f t="shared" si="58"/>
        <v>0.24758099099450304</v>
      </c>
      <c r="O36" s="11">
        <f t="shared" si="58"/>
        <v>0.14999999999999991</v>
      </c>
      <c r="P36" s="11">
        <f t="shared" si="58"/>
        <v>0.123</v>
      </c>
    </row>
    <row r="37" spans="1:19" ht="13" x14ac:dyDescent="0.3">
      <c r="A37" s="1"/>
      <c r="B37" s="16"/>
      <c r="C37" s="16"/>
      <c r="D37" s="16"/>
      <c r="E37" s="16"/>
      <c r="F37" s="16"/>
      <c r="G37" s="16"/>
      <c r="H37" s="16"/>
      <c r="I37" s="16"/>
      <c r="J37" s="16"/>
      <c r="L37" s="3"/>
      <c r="M37" s="3"/>
      <c r="N37" s="3"/>
      <c r="O37" s="3"/>
      <c r="P37" s="3"/>
    </row>
    <row r="38" spans="1:19" hidden="1" outlineLevel="1" x14ac:dyDescent="0.25">
      <c r="A38" s="2" t="s">
        <v>173</v>
      </c>
      <c r="B38" s="3">
        <f t="shared" ref="B38:P38" si="59">B34+B30+B25+B21+B17+B13+B9</f>
        <v>135987</v>
      </c>
      <c r="C38" s="3">
        <f t="shared" si="59"/>
        <v>177866</v>
      </c>
      <c r="D38" s="3">
        <f t="shared" si="59"/>
        <v>232887</v>
      </c>
      <c r="E38" s="3">
        <f t="shared" si="59"/>
        <v>280522</v>
      </c>
      <c r="F38" s="3">
        <f t="shared" si="59"/>
        <v>386064</v>
      </c>
      <c r="G38" s="3">
        <f t="shared" si="59"/>
        <v>469822</v>
      </c>
      <c r="H38" s="3">
        <f t="shared" si="59"/>
        <v>513983</v>
      </c>
      <c r="I38" s="3">
        <f t="shared" si="59"/>
        <v>574785</v>
      </c>
      <c r="J38" s="3">
        <f t="shared" si="59"/>
        <v>637959</v>
      </c>
      <c r="K38" s="3">
        <f t="shared" si="59"/>
        <v>716924</v>
      </c>
      <c r="L38" s="3">
        <f t="shared" si="59"/>
        <v>812238.60159467941</v>
      </c>
      <c r="M38" s="3">
        <f t="shared" si="59"/>
        <v>931504.08177172032</v>
      </c>
      <c r="N38" s="3">
        <f t="shared" si="59"/>
        <v>1047761.0889718031</v>
      </c>
      <c r="O38" s="3">
        <f t="shared" si="59"/>
        <v>1151692.9054028795</v>
      </c>
      <c r="P38" s="3">
        <f t="shared" si="59"/>
        <v>1255187.447278481</v>
      </c>
    </row>
    <row r="39" spans="1:19" hidden="1" outlineLevel="1" x14ac:dyDescent="0.25">
      <c r="A39" s="2" t="s">
        <v>1</v>
      </c>
      <c r="C39" s="3">
        <f>C38-B38</f>
        <v>41879</v>
      </c>
      <c r="D39" s="3">
        <f>D38-C38</f>
        <v>55021</v>
      </c>
      <c r="E39" s="3">
        <f t="shared" ref="E39:P39" si="60">E38-D38</f>
        <v>47635</v>
      </c>
      <c r="F39" s="3">
        <f t="shared" si="60"/>
        <v>105542</v>
      </c>
      <c r="G39" s="3">
        <f t="shared" si="60"/>
        <v>83758</v>
      </c>
      <c r="H39" s="3">
        <f t="shared" si="60"/>
        <v>44161</v>
      </c>
      <c r="I39" s="3">
        <f t="shared" si="60"/>
        <v>60802</v>
      </c>
      <c r="J39" s="3">
        <f t="shared" si="60"/>
        <v>63174</v>
      </c>
      <c r="K39" s="3">
        <f t="shared" si="60"/>
        <v>78965</v>
      </c>
      <c r="L39" s="3">
        <f t="shared" si="60"/>
        <v>95314.601594679407</v>
      </c>
      <c r="M39" s="3">
        <f t="shared" si="60"/>
        <v>119265.48017704091</v>
      </c>
      <c r="N39" s="3">
        <f t="shared" si="60"/>
        <v>116257.00720008276</v>
      </c>
      <c r="O39" s="3">
        <f t="shared" si="60"/>
        <v>103931.81643107638</v>
      </c>
      <c r="P39" s="3">
        <f t="shared" si="60"/>
        <v>103494.54187560151</v>
      </c>
    </row>
    <row r="40" spans="1:19" ht="13" hidden="1" outlineLevel="1" x14ac:dyDescent="0.3">
      <c r="A40" s="2" t="s">
        <v>72</v>
      </c>
      <c r="B40" s="11"/>
      <c r="C40" s="11">
        <f>C38/B38-1</f>
        <v>0.30796326119408479</v>
      </c>
      <c r="D40" s="11">
        <f>D38/C38-1</f>
        <v>0.3093396152159491</v>
      </c>
      <c r="E40" s="11">
        <f t="shared" ref="E40:P40" si="61">E38/D38-1</f>
        <v>0.20454125820676983</v>
      </c>
      <c r="F40" s="11">
        <f t="shared" si="61"/>
        <v>0.37623430604373276</v>
      </c>
      <c r="G40" s="11">
        <f t="shared" si="61"/>
        <v>0.21695366571345676</v>
      </c>
      <c r="H40" s="11">
        <f t="shared" si="61"/>
        <v>9.399517263985091E-2</v>
      </c>
      <c r="I40" s="11">
        <f t="shared" si="61"/>
        <v>0.1182957412988368</v>
      </c>
      <c r="J40" s="11">
        <f t="shared" si="61"/>
        <v>0.1099089224666614</v>
      </c>
      <c r="K40" s="11">
        <f t="shared" si="61"/>
        <v>0.12377754683294695</v>
      </c>
      <c r="L40" s="11">
        <f t="shared" si="61"/>
        <v>0.13294938040110171</v>
      </c>
      <c r="M40" s="11">
        <f t="shared" si="61"/>
        <v>0.14683552338301253</v>
      </c>
      <c r="N40" s="11">
        <f t="shared" si="61"/>
        <v>0.12480568735561737</v>
      </c>
      <c r="O40" s="11">
        <f t="shared" si="61"/>
        <v>9.9194193719359669E-2</v>
      </c>
      <c r="P40" s="11">
        <f t="shared" si="61"/>
        <v>8.9862967280672335E-2</v>
      </c>
    </row>
    <row r="41" spans="1:19" ht="13" hidden="1" outlineLevel="1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L41" s="3"/>
      <c r="M41" s="3"/>
      <c r="N41" s="3"/>
      <c r="O41" s="3"/>
      <c r="P41" s="3"/>
    </row>
    <row r="42" spans="1:19" s="3" customFormat="1" ht="13" hidden="1" outlineLevel="1" x14ac:dyDescent="0.3">
      <c r="A42" s="1" t="s">
        <v>689</v>
      </c>
      <c r="B42" s="16"/>
      <c r="C42" s="16">
        <f>Model!D82</f>
        <v>111934</v>
      </c>
      <c r="D42" s="16">
        <f>Model!E82</f>
        <v>139156</v>
      </c>
      <c r="E42" s="16">
        <f>Model!F82</f>
        <v>165536</v>
      </c>
      <c r="F42" s="16">
        <f>Model!G82</f>
        <v>233307</v>
      </c>
      <c r="G42" s="16">
        <f>Model!H82</f>
        <v>272344</v>
      </c>
      <c r="H42" s="16">
        <f>Model!I82</f>
        <v>288831</v>
      </c>
      <c r="I42" s="16">
        <f>Model!J82</f>
        <v>304739</v>
      </c>
      <c r="J42" s="16">
        <f>Model!K82</f>
        <v>326288</v>
      </c>
      <c r="K42" s="16">
        <f>Model!L82</f>
        <v>356414</v>
      </c>
      <c r="L42" s="5">
        <f>Model!M82</f>
        <v>382950.82873525948</v>
      </c>
      <c r="M42" s="5">
        <f>Model!N82</f>
        <v>410035.81770738482</v>
      </c>
      <c r="N42" s="5">
        <f>Model!O82</f>
        <v>437673.08951883536</v>
      </c>
      <c r="O42" s="5">
        <f>Model!P82</f>
        <v>465580.09744518774</v>
      </c>
      <c r="P42" s="5">
        <f>Model!Q82</f>
        <v>493814.42451365944</v>
      </c>
      <c r="R42" s="20"/>
    </row>
    <row r="43" spans="1:19" s="3" customFormat="1" ht="13" hidden="1" outlineLevel="1" x14ac:dyDescent="0.3">
      <c r="A43" s="6" t="s">
        <v>3</v>
      </c>
      <c r="B43" s="11"/>
      <c r="C43" s="11">
        <f>C42/(C2-C34)</f>
        <v>0.69781243960675032</v>
      </c>
      <c r="D43" s="11">
        <f t="shared" ref="D43:K43" si="62">D42/(D2-D34)</f>
        <v>0.67149861025324276</v>
      </c>
      <c r="E43" s="11">
        <f t="shared" si="62"/>
        <v>0.67429204549157629</v>
      </c>
      <c r="F43" s="11">
        <f t="shared" si="62"/>
        <v>0.68479926268146785</v>
      </c>
      <c r="G43" s="11">
        <f t="shared" si="62"/>
        <v>0.6681320838035425</v>
      </c>
      <c r="H43" s="11">
        <f t="shared" si="62"/>
        <v>0.6656825394630399</v>
      </c>
      <c r="I43" s="11">
        <f t="shared" si="62"/>
        <v>0.62958961051839979</v>
      </c>
      <c r="J43" s="11">
        <f t="shared" si="62"/>
        <v>0.61516997452880173</v>
      </c>
      <c r="K43" s="11">
        <f t="shared" si="62"/>
        <v>0.60594118657121143</v>
      </c>
      <c r="L43" s="11">
        <f t="shared" ref="L43" si="63">L42/(L2-L34)</f>
        <v>0.59657939834192197</v>
      </c>
      <c r="M43" s="11">
        <f t="shared" ref="M43" si="64">M42/(M2-M34)</f>
        <v>0.58750989500634576</v>
      </c>
      <c r="N43" s="11">
        <f t="shared" ref="N43" si="65">N42/(N2-N34)</f>
        <v>0.57866631472535213</v>
      </c>
      <c r="O43" s="11">
        <f t="shared" ref="O43" si="66">O42/(O2-O34)</f>
        <v>0.57016709472217209</v>
      </c>
      <c r="P43" s="11">
        <f t="shared" ref="P43" si="67">P42/(P2-P34)</f>
        <v>0.56189217442823569</v>
      </c>
      <c r="R43" s="20"/>
    </row>
    <row r="44" spans="1:19" s="3" customFormat="1" hidden="1" outlineLevel="1" x14ac:dyDescent="0.25">
      <c r="A44" s="2"/>
      <c r="O44" s="3" t="s">
        <v>0</v>
      </c>
    </row>
    <row r="45" spans="1:19" s="3" customFormat="1" ht="13" hidden="1" outlineLevel="1" x14ac:dyDescent="0.3">
      <c r="A45" s="1" t="s">
        <v>382</v>
      </c>
      <c r="B45" s="16"/>
      <c r="C45" s="16">
        <f>Model!D94</f>
        <v>25249</v>
      </c>
      <c r="D45" s="16">
        <f>Model!E94</f>
        <v>34027</v>
      </c>
      <c r="E45" s="16">
        <f>Model!F94</f>
        <v>40232</v>
      </c>
      <c r="F45" s="16">
        <f>Model!G94</f>
        <v>58517</v>
      </c>
      <c r="G45" s="16">
        <f>Model!H94</f>
        <v>75111</v>
      </c>
      <c r="H45" s="16">
        <f>Model!I94</f>
        <v>84299</v>
      </c>
      <c r="I45" s="16">
        <f>Model!J94</f>
        <v>90619</v>
      </c>
      <c r="J45" s="16">
        <f>Model!K94</f>
        <v>98505</v>
      </c>
      <c r="K45" s="16">
        <f>Model!L94</f>
        <v>109074</v>
      </c>
      <c r="L45" s="5">
        <f>Model!M94</f>
        <v>118069.38443697715</v>
      </c>
      <c r="M45" s="5">
        <f>Model!N94</f>
        <v>125108.60543576126</v>
      </c>
      <c r="N45" s="5">
        <f>Model!O94</f>
        <v>132250.90567144667</v>
      </c>
      <c r="O45" s="5">
        <f>Model!P94</f>
        <v>142260.53208682683</v>
      </c>
      <c r="P45" s="5">
        <f>Model!Q94</f>
        <v>152764.86439607124</v>
      </c>
    </row>
    <row r="46" spans="1:19" s="3" customFormat="1" ht="13" hidden="1" outlineLevel="1" x14ac:dyDescent="0.3">
      <c r="A46" s="6" t="s">
        <v>3</v>
      </c>
      <c r="B46" s="11"/>
      <c r="C46" s="11">
        <f t="shared" ref="C46:P46" si="68">C45/C2</f>
        <v>0.14195517974205302</v>
      </c>
      <c r="D46" s="11">
        <f t="shared" si="68"/>
        <v>0.14610948657503425</v>
      </c>
      <c r="E46" s="11">
        <f t="shared" si="68"/>
        <v>0.14341834152045116</v>
      </c>
      <c r="F46" s="11">
        <f t="shared" si="68"/>
        <v>0.15157331426913673</v>
      </c>
      <c r="G46" s="11">
        <f t="shared" si="68"/>
        <v>0.15987118525739535</v>
      </c>
      <c r="H46" s="11">
        <f t="shared" si="68"/>
        <v>0.16401126107283703</v>
      </c>
      <c r="I46" s="11">
        <f t="shared" si="68"/>
        <v>0.1576572109571405</v>
      </c>
      <c r="J46" s="11">
        <f t="shared" si="68"/>
        <v>0.15440647439725749</v>
      </c>
      <c r="K46" s="11">
        <f t="shared" si="68"/>
        <v>0.15214164960302626</v>
      </c>
      <c r="L46" s="11">
        <f t="shared" si="68"/>
        <v>0.1453629317852782</v>
      </c>
      <c r="M46" s="11">
        <f t="shared" si="68"/>
        <v>0.13430816663498107</v>
      </c>
      <c r="N46" s="11">
        <f t="shared" si="68"/>
        <v>0.12622238701499036</v>
      </c>
      <c r="O46" s="11">
        <f t="shared" si="68"/>
        <v>0.12352297337202225</v>
      </c>
      <c r="P46" s="11">
        <f t="shared" si="68"/>
        <v>0.12170681337460683</v>
      </c>
      <c r="R46" s="20"/>
    </row>
    <row r="47" spans="1:19" s="3" customFormat="1" hidden="1" outlineLevel="1" x14ac:dyDescent="0.25">
      <c r="A47" s="2"/>
    </row>
    <row r="48" spans="1:19" s="3" customFormat="1" ht="13" hidden="1" outlineLevel="1" collapsed="1" x14ac:dyDescent="0.3">
      <c r="A48" s="1" t="s">
        <v>73</v>
      </c>
      <c r="B48" s="16"/>
      <c r="C48" s="16">
        <f>Model!D104</f>
        <v>10069</v>
      </c>
      <c r="D48" s="16">
        <f>Model!E104</f>
        <v>13814</v>
      </c>
      <c r="E48" s="16">
        <f>Model!F104</f>
        <v>18878</v>
      </c>
      <c r="F48" s="16">
        <f>Model!G104</f>
        <v>22008</v>
      </c>
      <c r="G48" s="16">
        <f>Model!H104</f>
        <v>32551</v>
      </c>
      <c r="H48" s="16">
        <f>Model!I104</f>
        <v>42238</v>
      </c>
      <c r="I48" s="16">
        <f>Model!J104</f>
        <v>44370</v>
      </c>
      <c r="J48" s="16">
        <f>Model!K104</f>
        <v>43907</v>
      </c>
      <c r="K48" s="16">
        <f>Model!L104</f>
        <v>47129</v>
      </c>
      <c r="L48" s="5"/>
      <c r="M48" s="5"/>
      <c r="N48" s="5"/>
      <c r="O48" s="5"/>
      <c r="P48" s="5"/>
    </row>
    <row r="49" spans="1:18" s="3" customFormat="1" ht="13" hidden="1" outlineLevel="1" x14ac:dyDescent="0.3">
      <c r="A49" s="6" t="s">
        <v>3</v>
      </c>
      <c r="B49" s="11"/>
      <c r="C49" s="11">
        <f t="shared" ref="C49:K49" si="69">C48/C2</f>
        <v>5.6610032271485276E-2</v>
      </c>
      <c r="D49" s="11">
        <f t="shared" si="69"/>
        <v>5.9316320790769775E-2</v>
      </c>
      <c r="E49" s="11">
        <f t="shared" si="69"/>
        <v>6.7295969656568824E-2</v>
      </c>
      <c r="F49" s="11">
        <f t="shared" si="69"/>
        <v>5.7006092254134028E-2</v>
      </c>
      <c r="G49" s="11">
        <f t="shared" si="69"/>
        <v>6.9283686161993263E-2</v>
      </c>
      <c r="H49" s="11">
        <f t="shared" si="69"/>
        <v>8.2177815219569517E-2</v>
      </c>
      <c r="I49" s="11">
        <f t="shared" si="69"/>
        <v>7.7194081265168718E-2</v>
      </c>
      <c r="J49" s="11">
        <f t="shared" si="69"/>
        <v>6.8824172086293947E-2</v>
      </c>
      <c r="K49" s="11">
        <f t="shared" si="69"/>
        <v>6.5737790895548209E-2</v>
      </c>
      <c r="L49" s="11"/>
      <c r="M49" s="11"/>
      <c r="N49" s="11"/>
      <c r="O49" s="11"/>
      <c r="P49" s="11"/>
      <c r="R49" s="20"/>
    </row>
    <row r="50" spans="1:18" s="3" customFormat="1" hidden="1" outlineLevel="1" x14ac:dyDescent="0.25">
      <c r="A50" s="2"/>
    </row>
    <row r="51" spans="1:18" s="3" customFormat="1" ht="13" hidden="1" outlineLevel="1" x14ac:dyDescent="0.3">
      <c r="A51" s="1" t="s">
        <v>699</v>
      </c>
      <c r="B51" s="16"/>
      <c r="C51" s="16">
        <f>Model!D108</f>
        <v>22620</v>
      </c>
      <c r="D51" s="16">
        <f>Model!E108</f>
        <v>28837</v>
      </c>
      <c r="E51" s="16">
        <f>Model!F108</f>
        <v>35931</v>
      </c>
      <c r="F51" s="16">
        <f>Model!G108</f>
        <v>42740</v>
      </c>
      <c r="G51" s="16">
        <f>Model!H108</f>
        <v>56052</v>
      </c>
      <c r="H51" s="16">
        <f>Model!I108</f>
        <v>73213</v>
      </c>
      <c r="I51" s="16">
        <f>Model!J108</f>
        <v>85622</v>
      </c>
      <c r="J51" s="16">
        <f>Model!K108</f>
        <v>88544</v>
      </c>
      <c r="K51" s="16">
        <f>Model!L108</f>
        <v>108521</v>
      </c>
      <c r="L51" s="5"/>
      <c r="M51" s="5"/>
      <c r="N51" s="5"/>
      <c r="O51" s="5"/>
      <c r="P51" s="5"/>
    </row>
    <row r="52" spans="1:18" s="3" customFormat="1" ht="13" hidden="1" outlineLevel="1" x14ac:dyDescent="0.3">
      <c r="A52" s="6" t="s">
        <v>3</v>
      </c>
      <c r="B52" s="11"/>
      <c r="C52" s="11">
        <f t="shared" ref="C52:K52" si="70">C51/C2</f>
        <v>0.12717438970910686</v>
      </c>
      <c r="D52" s="11">
        <f t="shared" si="70"/>
        <v>0.12382400048091993</v>
      </c>
      <c r="E52" s="11">
        <f t="shared" si="70"/>
        <v>0.12808621070718162</v>
      </c>
      <c r="F52" s="11">
        <f t="shared" si="70"/>
        <v>0.11070703303079282</v>
      </c>
      <c r="G52" s="11">
        <f t="shared" si="70"/>
        <v>0.11930475797216818</v>
      </c>
      <c r="H52" s="11">
        <f t="shared" si="70"/>
        <v>0.14244245432241923</v>
      </c>
      <c r="I52" s="11">
        <f t="shared" si="70"/>
        <v>0.14896352549214054</v>
      </c>
      <c r="J52" s="11">
        <f t="shared" si="70"/>
        <v>0.13879261833440706</v>
      </c>
      <c r="K52" s="11">
        <f t="shared" si="70"/>
        <v>0.15137029866485149</v>
      </c>
      <c r="L52" s="11"/>
      <c r="M52" s="11"/>
      <c r="N52" s="11"/>
      <c r="O52" s="11"/>
      <c r="P52" s="11"/>
      <c r="R52" s="20"/>
    </row>
    <row r="53" spans="1:18" s="3" customFormat="1" hidden="1" outlineLevel="1" x14ac:dyDescent="0.25">
      <c r="A53" s="2"/>
    </row>
    <row r="54" spans="1:18" s="3" customFormat="1" ht="13" hidden="1" outlineLevel="1" x14ac:dyDescent="0.3">
      <c r="A54" s="1" t="s">
        <v>74</v>
      </c>
      <c r="B54" s="16"/>
      <c r="C54" s="16">
        <f>Model!D111</f>
        <v>3674</v>
      </c>
      <c r="D54" s="16">
        <f>Model!E111</f>
        <v>4336</v>
      </c>
      <c r="E54" s="16">
        <f>Model!F111</f>
        <v>5203</v>
      </c>
      <c r="F54" s="16">
        <f>Model!G111</f>
        <v>6668</v>
      </c>
      <c r="G54" s="16">
        <f>Model!H111</f>
        <v>8823</v>
      </c>
      <c r="H54" s="16">
        <f>Model!I111</f>
        <v>11891</v>
      </c>
      <c r="I54" s="16">
        <f>Model!J111</f>
        <v>11816</v>
      </c>
      <c r="J54" s="16">
        <f>Model!K111</f>
        <v>11359</v>
      </c>
      <c r="K54" s="16">
        <f>Model!L111</f>
        <v>11172</v>
      </c>
      <c r="L54" s="5"/>
      <c r="M54" s="5"/>
      <c r="N54" s="5"/>
      <c r="O54" s="5"/>
      <c r="P54" s="5"/>
    </row>
    <row r="55" spans="1:18" s="3" customFormat="1" ht="13" hidden="1" outlineLevel="1" x14ac:dyDescent="0.3">
      <c r="A55" s="6" t="s">
        <v>3</v>
      </c>
      <c r="B55" s="237"/>
      <c r="C55" s="11">
        <f t="shared" ref="C55:K55" si="71">C54/C2</f>
        <v>2.0655999460267842E-2</v>
      </c>
      <c r="D55" s="11">
        <f t="shared" si="71"/>
        <v>1.8618471619283171E-2</v>
      </c>
      <c r="E55" s="11">
        <f t="shared" si="71"/>
        <v>1.8547564896870834E-2</v>
      </c>
      <c r="F55" s="11">
        <f t="shared" si="71"/>
        <v>1.7271747689502258E-2</v>
      </c>
      <c r="G55" s="11">
        <f t="shared" si="71"/>
        <v>1.8779452643767215E-2</v>
      </c>
      <c r="H55" s="11">
        <f t="shared" si="71"/>
        <v>2.3135006410717866E-2</v>
      </c>
      <c r="I55" s="11">
        <f t="shared" si="71"/>
        <v>2.0557251841993092E-2</v>
      </c>
      <c r="J55" s="11">
        <f t="shared" si="71"/>
        <v>1.7805219457676748E-2</v>
      </c>
      <c r="K55" s="11">
        <f t="shared" si="71"/>
        <v>1.5583241738315358E-2</v>
      </c>
      <c r="L55" s="11"/>
      <c r="M55" s="11"/>
      <c r="N55" s="11"/>
      <c r="O55" s="11"/>
      <c r="P55" s="11"/>
    </row>
    <row r="56" spans="1:18" s="3" customFormat="1" hidden="1" outlineLevel="1" x14ac:dyDescent="0.25">
      <c r="A56" s="2"/>
    </row>
    <row r="57" spans="1:18" s="5" customFormat="1" ht="13" hidden="1" outlineLevel="1" x14ac:dyDescent="0.3">
      <c r="A57" s="1" t="s">
        <v>698</v>
      </c>
      <c r="C57" s="5">
        <f>Model!D114</f>
        <v>214</v>
      </c>
      <c r="D57" s="5">
        <f>Model!E114</f>
        <v>296</v>
      </c>
      <c r="E57" s="5">
        <f>Model!F114</f>
        <v>201</v>
      </c>
      <c r="F57" s="5">
        <f>Model!G114</f>
        <v>-75</v>
      </c>
      <c r="G57" s="5">
        <f>Model!H114</f>
        <v>62</v>
      </c>
      <c r="H57" s="5">
        <f>Model!I114</f>
        <v>1263</v>
      </c>
      <c r="I57" s="5">
        <f>Model!J114</f>
        <v>767</v>
      </c>
      <c r="J57" s="5">
        <f>Model!K114</f>
        <v>763</v>
      </c>
      <c r="K57" s="5">
        <f>Model!L114</f>
        <v>4639</v>
      </c>
    </row>
    <row r="58" spans="1:18" s="3" customFormat="1" hidden="1" outlineLevel="1" x14ac:dyDescent="0.25">
      <c r="A58" s="2"/>
    </row>
    <row r="59" spans="1:18" s="3" customFormat="1" ht="13" collapsed="1" x14ac:dyDescent="0.3">
      <c r="A59" s="1" t="s">
        <v>92</v>
      </c>
      <c r="C59" s="5">
        <f t="shared" ref="C59:K59" si="72">C45+C48+C51+C42+C54+C57</f>
        <v>173760</v>
      </c>
      <c r="D59" s="5">
        <f t="shared" si="72"/>
        <v>220466</v>
      </c>
      <c r="E59" s="5">
        <f t="shared" si="72"/>
        <v>265981</v>
      </c>
      <c r="F59" s="5">
        <f t="shared" si="72"/>
        <v>363165</v>
      </c>
      <c r="G59" s="5">
        <f t="shared" si="72"/>
        <v>444943</v>
      </c>
      <c r="H59" s="5">
        <f t="shared" si="72"/>
        <v>501735</v>
      </c>
      <c r="I59" s="5">
        <f t="shared" si="72"/>
        <v>537933</v>
      </c>
      <c r="J59" s="5">
        <f t="shared" si="72"/>
        <v>569366</v>
      </c>
      <c r="K59" s="5">
        <f t="shared" si="72"/>
        <v>636949</v>
      </c>
      <c r="L59" s="5">
        <f>Model!M116+Model!M123+Model!M94+Model!M82</f>
        <v>707490.43370288354</v>
      </c>
      <c r="M59" s="5">
        <f>Model!N116+Model!N123+Model!N94+Model!N82</f>
        <v>797605.94239109103</v>
      </c>
      <c r="N59" s="5">
        <f>Model!O116+Model!O123+Model!O94+Model!O82</f>
        <v>877799.87079104502</v>
      </c>
      <c r="O59" s="5">
        <f>Model!P116+Model!P123+Model!P94+Model!P82</f>
        <v>951764.54774945974</v>
      </c>
      <c r="P59" s="5">
        <f>Model!Q116+Model!Q123+Model!Q94+Model!Q82</f>
        <v>1013166.2489732851</v>
      </c>
    </row>
    <row r="60" spans="1:18" s="3" customFormat="1" ht="13" x14ac:dyDescent="0.3">
      <c r="A60" s="1" t="s">
        <v>75</v>
      </c>
      <c r="B60" s="5"/>
      <c r="C60" s="5">
        <f t="shared" ref="C60:P60" si="73">C38-C59</f>
        <v>4106</v>
      </c>
      <c r="D60" s="5">
        <f t="shared" si="73"/>
        <v>12421</v>
      </c>
      <c r="E60" s="5">
        <f t="shared" si="73"/>
        <v>14541</v>
      </c>
      <c r="F60" s="5">
        <f t="shared" si="73"/>
        <v>22899</v>
      </c>
      <c r="G60" s="5">
        <f t="shared" si="73"/>
        <v>24879</v>
      </c>
      <c r="H60" s="5">
        <f t="shared" si="73"/>
        <v>12248</v>
      </c>
      <c r="I60" s="5">
        <f t="shared" si="73"/>
        <v>36852</v>
      </c>
      <c r="J60" s="5">
        <f t="shared" si="73"/>
        <v>68593</v>
      </c>
      <c r="K60" s="5">
        <f t="shared" si="73"/>
        <v>79975</v>
      </c>
      <c r="L60" s="5">
        <f t="shared" si="73"/>
        <v>104748.16789179586</v>
      </c>
      <c r="M60" s="5">
        <f t="shared" si="73"/>
        <v>133898.13938062929</v>
      </c>
      <c r="N60" s="5">
        <f t="shared" si="73"/>
        <v>169961.21818075806</v>
      </c>
      <c r="O60" s="5">
        <f t="shared" si="73"/>
        <v>199928.35765341972</v>
      </c>
      <c r="P60" s="5">
        <f t="shared" si="73"/>
        <v>242021.1983051959</v>
      </c>
    </row>
    <row r="61" spans="1:18" s="3" customFormat="1" ht="13" x14ac:dyDescent="0.3">
      <c r="A61" s="2" t="s">
        <v>76</v>
      </c>
      <c r="B61" s="11"/>
      <c r="C61" s="11">
        <f t="shared" ref="C61:P61" si="74">C60/C2</f>
        <v>2.3084794170892695E-2</v>
      </c>
      <c r="D61" s="11">
        <f t="shared" si="74"/>
        <v>5.3334879147397665E-2</v>
      </c>
      <c r="E61" s="11">
        <f t="shared" si="74"/>
        <v>5.1835506662579051E-2</v>
      </c>
      <c r="F61" s="11">
        <f t="shared" si="74"/>
        <v>5.9313999751336569E-2</v>
      </c>
      <c r="G61" s="11">
        <f t="shared" si="74"/>
        <v>5.2954097509269465E-2</v>
      </c>
      <c r="H61" s="11">
        <f t="shared" si="74"/>
        <v>2.3829581912242232E-2</v>
      </c>
      <c r="I61" s="11">
        <f t="shared" si="74"/>
        <v>6.4114407996033296E-2</v>
      </c>
      <c r="J61" s="11">
        <f t="shared" si="74"/>
        <v>0.1075194487420038</v>
      </c>
      <c r="K61" s="11">
        <f t="shared" si="74"/>
        <v>0.11155296795755199</v>
      </c>
      <c r="L61" s="11">
        <f t="shared" si="74"/>
        <v>0.12896231191935759</v>
      </c>
      <c r="M61" s="11">
        <f t="shared" si="74"/>
        <v>0.14374401787478494</v>
      </c>
      <c r="N61" s="11">
        <f t="shared" si="74"/>
        <v>0.16221371452870587</v>
      </c>
      <c r="O61" s="11">
        <f t="shared" si="74"/>
        <v>0.17359519774369173</v>
      </c>
      <c r="P61" s="11">
        <f t="shared" si="74"/>
        <v>0.1928167771514529</v>
      </c>
    </row>
    <row r="62" spans="1:18" s="3" customFormat="1" ht="13" x14ac:dyDescent="0.3">
      <c r="A62" s="6" t="s">
        <v>757</v>
      </c>
      <c r="B62" s="11"/>
      <c r="C62" s="11"/>
      <c r="D62" s="11"/>
      <c r="E62" s="11"/>
      <c r="F62" s="11"/>
      <c r="G62" s="11"/>
      <c r="H62" s="11"/>
      <c r="I62" s="11"/>
      <c r="J62" s="7"/>
      <c r="K62" s="7"/>
      <c r="L62" s="280">
        <v>98334</v>
      </c>
      <c r="M62" s="280">
        <v>121403</v>
      </c>
      <c r="N62" s="280">
        <v>156321</v>
      </c>
      <c r="O62" s="280">
        <v>185889</v>
      </c>
      <c r="P62" s="280">
        <v>222680</v>
      </c>
    </row>
    <row r="63" spans="1:18" s="3" customFormat="1" x14ac:dyDescent="0.25">
      <c r="A63" s="2"/>
      <c r="L63" s="34"/>
      <c r="M63" s="34"/>
      <c r="N63" s="34"/>
      <c r="O63" s="34"/>
      <c r="P63" s="34"/>
    </row>
    <row r="64" spans="1:18" s="3" customFormat="1" x14ac:dyDescent="0.25">
      <c r="A64" s="2" t="s">
        <v>212</v>
      </c>
      <c r="B64" s="4"/>
      <c r="C64" s="4">
        <f>Daloopa!BJ359</f>
        <v>202</v>
      </c>
      <c r="D64" s="4">
        <f>Daloopa!BK359</f>
        <v>440</v>
      </c>
      <c r="E64" s="4">
        <f>Daloopa!BL359</f>
        <v>832</v>
      </c>
      <c r="F64" s="4">
        <f>Daloopa!BM359</f>
        <v>555</v>
      </c>
      <c r="G64" s="4">
        <f>Daloopa!BN359</f>
        <v>448</v>
      </c>
      <c r="H64" s="4">
        <f>Daloopa!BO359</f>
        <v>989</v>
      </c>
      <c r="I64" s="4">
        <f>Daloopa!BP359</f>
        <v>2949</v>
      </c>
      <c r="J64" s="4">
        <f>Daloopa!BQ359</f>
        <v>4677</v>
      </c>
      <c r="K64" s="4">
        <f>Daloopa!BR359</f>
        <v>4381</v>
      </c>
      <c r="L64" s="3">
        <f ca="1">L65*(AVERAGE(K125:L125)+AVERAGE(K126:L126))</f>
        <v>4391.502524733367</v>
      </c>
      <c r="M64" s="3">
        <f t="shared" ref="L64:P64" ca="1" si="75">M65*(AVERAGE(L125:M125)+AVERAGE(L126:M126))</f>
        <v>4042.2355659980458</v>
      </c>
      <c r="N64" s="3">
        <f t="shared" ca="1" si="75"/>
        <v>4409.6985496853677</v>
      </c>
      <c r="O64" s="3">
        <f t="shared" ca="1" si="75"/>
        <v>4790.8470390630746</v>
      </c>
      <c r="P64" s="3">
        <f t="shared" ca="1" si="75"/>
        <v>5185.5492595073556</v>
      </c>
    </row>
    <row r="65" spans="1:16" s="3" customFormat="1" ht="13" x14ac:dyDescent="0.3">
      <c r="A65" s="2" t="s">
        <v>223</v>
      </c>
      <c r="B65" s="20"/>
      <c r="C65" s="20"/>
      <c r="D65" s="20">
        <f t="shared" ref="D65:H65" si="76">D64/(AVERAGE(C125:D125)+AVERAGE(C126:D126))</f>
        <v>1.2182291378260147E-2</v>
      </c>
      <c r="E65" s="20">
        <f t="shared" si="76"/>
        <v>1.7284540515835507E-2</v>
      </c>
      <c r="F65" s="20">
        <f t="shared" si="76"/>
        <v>7.9617263317959784E-3</v>
      </c>
      <c r="G65" s="20">
        <f t="shared" si="76"/>
        <v>4.9655019535038382E-3</v>
      </c>
      <c r="H65" s="20">
        <f t="shared" si="76"/>
        <v>1.1910281499322595E-2</v>
      </c>
      <c r="I65" s="20">
        <f t="shared" ref="I65" si="77">I64/(AVERAGE(H125:I125)+AVERAGE(H126:I126))</f>
        <v>3.7613356631761539E-2</v>
      </c>
      <c r="J65" s="20">
        <f t="shared" ref="J65:K65" si="78">J64/(AVERAGE(I125:J125)+AVERAGE(I126:J126))</f>
        <v>4.9760083412241599E-2</v>
      </c>
      <c r="K65" s="20">
        <f t="shared" si="78"/>
        <v>3.9075774536081097E-2</v>
      </c>
      <c r="L65" s="12">
        <v>0.04</v>
      </c>
      <c r="M65" s="12">
        <v>0.04</v>
      </c>
      <c r="N65" s="12">
        <v>0.04</v>
      </c>
      <c r="O65" s="12">
        <v>0.04</v>
      </c>
      <c r="P65" s="12">
        <v>0.04</v>
      </c>
    </row>
    <row r="66" spans="1:16" s="3" customFormat="1" x14ac:dyDescent="0.25">
      <c r="A66" s="2"/>
    </row>
    <row r="67" spans="1:16" s="3" customFormat="1" x14ac:dyDescent="0.25">
      <c r="A67" s="2" t="s">
        <v>106</v>
      </c>
      <c r="C67" s="4">
        <f>Daloopa!BJ360</f>
        <v>-848</v>
      </c>
      <c r="D67" s="4">
        <f>Daloopa!BK360</f>
        <v>-1417</v>
      </c>
      <c r="E67" s="4">
        <f>Daloopa!BL360</f>
        <v>-1600</v>
      </c>
      <c r="F67" s="4">
        <f>Daloopa!BM360</f>
        <v>-1647</v>
      </c>
      <c r="G67" s="4">
        <f>Daloopa!BN360</f>
        <v>-1809</v>
      </c>
      <c r="H67" s="4">
        <f>Daloopa!BO360</f>
        <v>-2367</v>
      </c>
      <c r="I67" s="4">
        <f>Daloopa!BP360</f>
        <v>-3182</v>
      </c>
      <c r="J67" s="4">
        <f>Daloopa!BQ360</f>
        <v>-2406</v>
      </c>
      <c r="K67" s="4">
        <f>Daloopa!BR360</f>
        <v>-2274</v>
      </c>
      <c r="L67" s="3">
        <f>-L68*(AVERAGE(K155:L155)+AVERAGE(K158:L158))</f>
        <v>-2861.3259222636639</v>
      </c>
      <c r="M67" s="3">
        <f t="shared" ref="L67:P67" si="79">-M68*(AVERAGE(L155:M155)+AVERAGE(L158:M158))</f>
        <v>-3418.6416759837193</v>
      </c>
      <c r="N67" s="3">
        <f t="shared" si="79"/>
        <v>-4037.7893600888701</v>
      </c>
      <c r="O67" s="3">
        <f t="shared" si="79"/>
        <v>-4714.7958296762044</v>
      </c>
      <c r="P67" s="3">
        <f t="shared" si="79"/>
        <v>-5443.9213228288736</v>
      </c>
    </row>
    <row r="68" spans="1:16" s="3" customFormat="1" ht="13" x14ac:dyDescent="0.3">
      <c r="A68" s="2" t="s">
        <v>738</v>
      </c>
      <c r="C68" s="4"/>
      <c r="D68" s="20">
        <f>-D67/(AVERAGE(C155:D155)+AVERAGE(C158:D158))</f>
        <v>5.8750362784526722E-2</v>
      </c>
      <c r="E68" s="20">
        <f t="shared" ref="E68:H68" si="80">-E67/(AVERAGE(D155:E155)+AVERAGE(D158:E158))</f>
        <v>3.690888119953864E-2</v>
      </c>
      <c r="F68" s="20">
        <f t="shared" si="80"/>
        <v>2.2317980405707549E-2</v>
      </c>
      <c r="G68" s="20">
        <f t="shared" si="80"/>
        <v>1.8019364092756396E-2</v>
      </c>
      <c r="H68" s="20">
        <f t="shared" si="80"/>
        <v>1.8455204999356756E-2</v>
      </c>
      <c r="I68" s="20">
        <f t="shared" ref="I68" si="81">-I67/(AVERAGE(H155:I155)+AVERAGE(H158:I158))</f>
        <v>2.3080633520594498E-2</v>
      </c>
      <c r="J68" s="20">
        <f t="shared" ref="J68:K68" si="82">-J67/(AVERAGE(I155:J155)+AVERAGE(I158:J158))</f>
        <v>1.8055539921429133E-2</v>
      </c>
      <c r="K68" s="20">
        <f t="shared" si="82"/>
        <v>1.6020458844540258E-2</v>
      </c>
      <c r="L68" s="12">
        <f t="shared" ref="L68:P68" si="83">K68+0.2%</f>
        <v>1.802045884454026E-2</v>
      </c>
      <c r="M68" s="12">
        <f t="shared" si="83"/>
        <v>2.0020458844540262E-2</v>
      </c>
      <c r="N68" s="12">
        <f t="shared" si="83"/>
        <v>2.2020458844540264E-2</v>
      </c>
      <c r="O68" s="12">
        <f t="shared" si="83"/>
        <v>2.4020458844540266E-2</v>
      </c>
      <c r="P68" s="12">
        <f t="shared" si="83"/>
        <v>2.6020458844540267E-2</v>
      </c>
    </row>
    <row r="69" spans="1:16" s="3" customFormat="1" x14ac:dyDescent="0.25">
      <c r="A69" s="2" t="s">
        <v>179</v>
      </c>
      <c r="C69" s="4">
        <f>Daloopa!BJ361</f>
        <v>346</v>
      </c>
      <c r="D69" s="4">
        <f>Daloopa!BK361</f>
        <v>-183</v>
      </c>
      <c r="E69" s="4">
        <f>Daloopa!BL361</f>
        <v>203</v>
      </c>
      <c r="F69" s="4">
        <f>Daloopa!BM361</f>
        <v>2371</v>
      </c>
      <c r="G69" s="4">
        <f>Daloopa!BN361</f>
        <v>14633</v>
      </c>
      <c r="H69" s="4">
        <f>Daloopa!BO361</f>
        <v>-16806</v>
      </c>
      <c r="I69" s="4">
        <f>Daloopa!BP361</f>
        <v>938</v>
      </c>
      <c r="J69" s="4">
        <f>Daloopa!BQ361</f>
        <v>-2250</v>
      </c>
      <c r="K69" s="4">
        <f>Daloopa!BR361</f>
        <v>15229</v>
      </c>
    </row>
    <row r="70" spans="1:16" s="3" customFormat="1" x14ac:dyDescent="0.25">
      <c r="A70" s="2" t="s">
        <v>700</v>
      </c>
      <c r="C70" s="3">
        <f>C64+C67+C69</f>
        <v>-300</v>
      </c>
      <c r="D70" s="3">
        <f t="shared" ref="D70:G70" si="84">D64+D67+D69</f>
        <v>-1160</v>
      </c>
      <c r="E70" s="3">
        <f t="shared" si="84"/>
        <v>-565</v>
      </c>
      <c r="F70" s="3">
        <f t="shared" si="84"/>
        <v>1279</v>
      </c>
      <c r="G70" s="3">
        <f t="shared" si="84"/>
        <v>13272</v>
      </c>
      <c r="H70" s="3">
        <f>H64+H67+H69</f>
        <v>-18184</v>
      </c>
      <c r="I70" s="3">
        <f t="shared" ref="I70:K70" si="85">I64+I67+I69</f>
        <v>705</v>
      </c>
      <c r="J70" s="3">
        <f t="shared" si="85"/>
        <v>21</v>
      </c>
      <c r="K70" s="3">
        <f t="shared" si="85"/>
        <v>17336</v>
      </c>
      <c r="L70" s="3">
        <f t="shared" ref="L70:P70" ca="1" si="86">L64+L67+L69</f>
        <v>1530.1766024697031</v>
      </c>
      <c r="M70" s="3">
        <f t="shared" ca="1" si="86"/>
        <v>623.59389001432646</v>
      </c>
      <c r="N70" s="3">
        <f t="shared" ca="1" si="86"/>
        <v>371.90918959649753</v>
      </c>
      <c r="O70" s="3">
        <f t="shared" ca="1" si="86"/>
        <v>76.051209386870141</v>
      </c>
      <c r="P70" s="3">
        <f t="shared" ca="1" si="86"/>
        <v>-258.372063321518</v>
      </c>
    </row>
    <row r="71" spans="1:16" s="3" customFormat="1" x14ac:dyDescent="0.25">
      <c r="A71" s="2"/>
    </row>
    <row r="72" spans="1:16" s="3" customFormat="1" x14ac:dyDescent="0.25">
      <c r="A72" s="2" t="s">
        <v>77</v>
      </c>
      <c r="C72" s="3">
        <f>C60+C70</f>
        <v>3806</v>
      </c>
      <c r="D72" s="3">
        <f t="shared" ref="D72:P72" si="87">D60+D70</f>
        <v>11261</v>
      </c>
      <c r="E72" s="3">
        <f t="shared" si="87"/>
        <v>13976</v>
      </c>
      <c r="F72" s="3">
        <f t="shared" si="87"/>
        <v>24178</v>
      </c>
      <c r="G72" s="3">
        <f t="shared" si="87"/>
        <v>38151</v>
      </c>
      <c r="H72" s="3">
        <f t="shared" si="87"/>
        <v>-5936</v>
      </c>
      <c r="I72" s="3">
        <f t="shared" si="87"/>
        <v>37557</v>
      </c>
      <c r="J72" s="3">
        <f t="shared" si="87"/>
        <v>68614</v>
      </c>
      <c r="K72" s="3">
        <f t="shared" si="87"/>
        <v>97311</v>
      </c>
      <c r="L72" s="3">
        <f t="shared" ca="1" si="87"/>
        <v>106278.34449426556</v>
      </c>
      <c r="M72" s="3">
        <f t="shared" ca="1" si="87"/>
        <v>134521.73327064363</v>
      </c>
      <c r="N72" s="3">
        <f t="shared" ca="1" si="87"/>
        <v>170333.12737035457</v>
      </c>
      <c r="O72" s="3">
        <f t="shared" ca="1" si="87"/>
        <v>200004.40886280659</v>
      </c>
      <c r="P72" s="3">
        <f t="shared" ca="1" si="87"/>
        <v>241762.82624187437</v>
      </c>
    </row>
    <row r="73" spans="1:16" s="3" customFormat="1" x14ac:dyDescent="0.25">
      <c r="A73" s="2" t="s">
        <v>71</v>
      </c>
      <c r="B73" s="4"/>
      <c r="C73" s="4">
        <f>Daloopa!BJ366</f>
        <v>-769</v>
      </c>
      <c r="D73" s="4">
        <f>Daloopa!BK366</f>
        <v>-1197</v>
      </c>
      <c r="E73" s="4">
        <f>Daloopa!BL366</f>
        <v>-2374</v>
      </c>
      <c r="F73" s="4">
        <f>Daloopa!BM366</f>
        <v>-2863</v>
      </c>
      <c r="G73" s="4">
        <f>Daloopa!BN366</f>
        <v>-4791</v>
      </c>
      <c r="H73" s="4">
        <f>Daloopa!BO366</f>
        <v>3217</v>
      </c>
      <c r="I73" s="4">
        <f>Daloopa!BP366</f>
        <v>-7120</v>
      </c>
      <c r="J73" s="4">
        <f>Daloopa!BQ366</f>
        <v>-9265</v>
      </c>
      <c r="K73" s="4">
        <f>Daloopa!BR366</f>
        <v>-19087</v>
      </c>
      <c r="L73" s="3">
        <f t="shared" ref="L73:P73" ca="1" si="88">-L74*L72</f>
        <v>-22318.452343795769</v>
      </c>
      <c r="M73" s="3">
        <f t="shared" ca="1" si="88"/>
        <v>-28249.563986835161</v>
      </c>
      <c r="N73" s="3">
        <f t="shared" ca="1" si="88"/>
        <v>-35769.956747774457</v>
      </c>
      <c r="O73" s="3">
        <f t="shared" ca="1" si="88"/>
        <v>-42000.925861189382</v>
      </c>
      <c r="P73" s="3">
        <f t="shared" ca="1" si="88"/>
        <v>-50770.193510793615</v>
      </c>
    </row>
    <row r="74" spans="1:16" s="3" customFormat="1" ht="13" x14ac:dyDescent="0.3">
      <c r="A74" s="2" t="s">
        <v>78</v>
      </c>
      <c r="B74" s="11"/>
      <c r="C74" s="11">
        <f>-C73/C72</f>
        <v>0.20204939569101418</v>
      </c>
      <c r="D74" s="11">
        <f t="shared" ref="D74:G74" si="89">-D73/D72</f>
        <v>0.10629606606873279</v>
      </c>
      <c r="E74" s="11">
        <f t="shared" si="89"/>
        <v>0.16986262163709215</v>
      </c>
      <c r="F74" s="11">
        <f t="shared" si="89"/>
        <v>0.1184134337000579</v>
      </c>
      <c r="G74" s="11">
        <f t="shared" si="89"/>
        <v>0.12557993237398757</v>
      </c>
      <c r="H74" s="11">
        <f>-H73/H72</f>
        <v>0.54194743935309975</v>
      </c>
      <c r="I74" s="11">
        <f t="shared" ref="I74:K74" si="90">-I73/I72</f>
        <v>0.18957850733551668</v>
      </c>
      <c r="J74" s="11">
        <f t="shared" si="90"/>
        <v>0.13503075174162707</v>
      </c>
      <c r="K74" s="11">
        <f t="shared" si="90"/>
        <v>0.19614432078593375</v>
      </c>
      <c r="L74" s="12">
        <v>0.21</v>
      </c>
      <c r="M74" s="12">
        <v>0.21</v>
      </c>
      <c r="N74" s="12">
        <v>0.21</v>
      </c>
      <c r="O74" s="12">
        <v>0.21</v>
      </c>
      <c r="P74" s="12">
        <v>0.21</v>
      </c>
    </row>
    <row r="75" spans="1:16" s="3" customFormat="1" ht="13" x14ac:dyDescent="0.3">
      <c r="A75" s="2" t="s">
        <v>701</v>
      </c>
      <c r="B75" s="11"/>
      <c r="C75" s="4">
        <f>Daloopa!BJ367</f>
        <v>-4</v>
      </c>
      <c r="D75" s="4">
        <f>Daloopa!BK367</f>
        <v>9</v>
      </c>
      <c r="E75" s="4">
        <f>Daloopa!BL367</f>
        <v>-14</v>
      </c>
      <c r="F75" s="4">
        <f>Daloopa!BM367</f>
        <v>16</v>
      </c>
      <c r="G75" s="4">
        <f>Daloopa!BN367</f>
        <v>4</v>
      </c>
      <c r="H75" s="4">
        <f>Daloopa!BO367</f>
        <v>-3</v>
      </c>
      <c r="I75" s="4">
        <f>Daloopa!BP367</f>
        <v>-12</v>
      </c>
      <c r="J75" s="4">
        <f>Daloopa!BQ367</f>
        <v>-101</v>
      </c>
      <c r="K75" s="4">
        <f>Daloopa!BR367</f>
        <v>-554</v>
      </c>
      <c r="L75" s="12"/>
      <c r="M75" s="12"/>
      <c r="N75" s="12"/>
      <c r="O75" s="12"/>
      <c r="P75" s="12"/>
    </row>
    <row r="76" spans="1:16" s="3" customFormat="1" x14ac:dyDescent="0.25">
      <c r="A76" s="2" t="s">
        <v>52</v>
      </c>
      <c r="C76" s="3">
        <f>C72+C73+C75</f>
        <v>3033</v>
      </c>
      <c r="D76" s="3">
        <f t="shared" ref="D76:P76" si="91">D72+D73+D75</f>
        <v>10073</v>
      </c>
      <c r="E76" s="3">
        <f t="shared" si="91"/>
        <v>11588</v>
      </c>
      <c r="F76" s="3">
        <f t="shared" si="91"/>
        <v>21331</v>
      </c>
      <c r="G76" s="3">
        <f t="shared" si="91"/>
        <v>33364</v>
      </c>
      <c r="H76" s="3">
        <f t="shared" si="91"/>
        <v>-2722</v>
      </c>
      <c r="I76" s="3">
        <f t="shared" si="91"/>
        <v>30425</v>
      </c>
      <c r="J76" s="3">
        <f t="shared" si="91"/>
        <v>59248</v>
      </c>
      <c r="K76" s="3">
        <f t="shared" si="91"/>
        <v>77670</v>
      </c>
      <c r="L76" s="3">
        <f t="shared" ca="1" si="91"/>
        <v>83959.892150469794</v>
      </c>
      <c r="M76" s="3">
        <f t="shared" ca="1" si="91"/>
        <v>106272.16928380847</v>
      </c>
      <c r="N76" s="3">
        <f t="shared" ca="1" si="91"/>
        <v>134563.1706225801</v>
      </c>
      <c r="O76" s="3">
        <f t="shared" ca="1" si="91"/>
        <v>158003.48300161722</v>
      </c>
      <c r="P76" s="3">
        <f t="shared" ca="1" si="91"/>
        <v>190992.63273108075</v>
      </c>
    </row>
    <row r="77" spans="1:16" s="3" customFormat="1" x14ac:dyDescent="0.25">
      <c r="A77" s="2" t="s">
        <v>97</v>
      </c>
      <c r="B77" s="14"/>
      <c r="C77" s="14"/>
      <c r="D77" s="14"/>
      <c r="E77" s="14">
        <f t="shared" ref="E77:H77" si="92">E76/E178</f>
        <v>1.1496031746031745</v>
      </c>
      <c r="F77" s="14">
        <f t="shared" si="92"/>
        <v>2.0912745098039216</v>
      </c>
      <c r="G77" s="14">
        <f t="shared" si="92"/>
        <v>3.239223300970874</v>
      </c>
      <c r="H77" s="14">
        <f t="shared" si="92"/>
        <v>-0.2671508489547551</v>
      </c>
      <c r="I77" s="14">
        <f>I76/I178</f>
        <v>2.8998284407167367</v>
      </c>
      <c r="J77" s="14">
        <f t="shared" ref="J77:P77" si="93">J76/J178</f>
        <v>5.5263501539035538</v>
      </c>
      <c r="K77" s="14">
        <f t="shared" si="93"/>
        <v>7.1737323358270988</v>
      </c>
      <c r="L77" s="14">
        <f t="shared" ca="1" si="93"/>
        <v>7.686458633930747</v>
      </c>
      <c r="M77" s="14">
        <f t="shared" ca="1" si="93"/>
        <v>9.7607756956639236</v>
      </c>
      <c r="N77" s="14">
        <f t="shared" ca="1" si="93"/>
        <v>12.549840737453817</v>
      </c>
      <c r="O77" s="14">
        <f t="shared" ca="1" si="93"/>
        <v>15.334075569921858</v>
      </c>
      <c r="P77" s="14">
        <f t="shared" ca="1" si="93"/>
        <v>19.76746728681162</v>
      </c>
    </row>
    <row r="78" spans="1:16" ht="13" x14ac:dyDescent="0.3">
      <c r="A78" s="1" t="s">
        <v>4</v>
      </c>
      <c r="P78" s="3"/>
    </row>
    <row r="79" spans="1:16" x14ac:dyDescent="0.25">
      <c r="B79" s="14"/>
      <c r="C79" s="14"/>
      <c r="D79" s="14"/>
      <c r="E79" s="14"/>
      <c r="F79" s="14"/>
      <c r="G79" s="14"/>
      <c r="H79" s="14"/>
      <c r="I79" s="14"/>
      <c r="J79" s="14"/>
      <c r="P79" s="14"/>
    </row>
    <row r="80" spans="1:16" x14ac:dyDescent="0.25">
      <c r="A80" s="2" t="s">
        <v>52</v>
      </c>
      <c r="C80" s="3">
        <f t="shared" ref="C80:P80" si="94">C76</f>
        <v>3033</v>
      </c>
      <c r="D80" s="3">
        <f t="shared" si="94"/>
        <v>10073</v>
      </c>
      <c r="E80" s="3">
        <f t="shared" si="94"/>
        <v>11588</v>
      </c>
      <c r="F80" s="3">
        <f t="shared" si="94"/>
        <v>21331</v>
      </c>
      <c r="G80" s="3">
        <f>G76</f>
        <v>33364</v>
      </c>
      <c r="H80" s="3">
        <f t="shared" si="94"/>
        <v>-2722</v>
      </c>
      <c r="I80" s="3">
        <f t="shared" si="94"/>
        <v>30425</v>
      </c>
      <c r="J80" s="3">
        <f t="shared" si="94"/>
        <v>59248</v>
      </c>
      <c r="K80" s="3">
        <f t="shared" si="94"/>
        <v>77670</v>
      </c>
      <c r="L80" s="3">
        <f t="shared" ca="1" si="94"/>
        <v>83959.892150469794</v>
      </c>
      <c r="M80" s="3">
        <f t="shared" ca="1" si="94"/>
        <v>106272.16928380847</v>
      </c>
      <c r="N80" s="3">
        <f t="shared" ca="1" si="94"/>
        <v>134563.1706225801</v>
      </c>
      <c r="O80" s="3">
        <f t="shared" ca="1" si="94"/>
        <v>158003.48300161722</v>
      </c>
      <c r="P80" s="3">
        <f t="shared" ca="1" si="94"/>
        <v>190992.63273108075</v>
      </c>
    </row>
    <row r="81" spans="1:19" x14ac:dyDescent="0.25">
      <c r="A81" s="2" t="s">
        <v>2</v>
      </c>
      <c r="B81" s="4"/>
      <c r="C81" s="4">
        <f>Daloopa!BJ448</f>
        <v>11478</v>
      </c>
      <c r="D81" s="4">
        <f>Daloopa!BK448</f>
        <v>15341</v>
      </c>
      <c r="E81" s="4">
        <f>Daloopa!BL448</f>
        <v>21789</v>
      </c>
      <c r="F81" s="4">
        <f>Daloopa!BM448</f>
        <v>25251</v>
      </c>
      <c r="G81" s="4">
        <f>Daloopa!BN448</f>
        <v>34296</v>
      </c>
      <c r="H81" s="4">
        <f>Daloopa!BO448</f>
        <v>41921</v>
      </c>
      <c r="I81" s="4">
        <f>Daloopa!BP448</f>
        <v>48663</v>
      </c>
      <c r="J81" s="4">
        <f>Daloopa!BQ448</f>
        <v>52795</v>
      </c>
      <c r="K81" s="4">
        <f>Daloopa!BR448</f>
        <v>65756</v>
      </c>
      <c r="L81" s="3">
        <f>Model!M211</f>
        <v>85461.377938430334</v>
      </c>
      <c r="M81" s="3">
        <f>Model!N211</f>
        <v>111822.95678227941</v>
      </c>
      <c r="N81" s="3">
        <f>Model!O211</f>
        <v>131302.92615082368</v>
      </c>
      <c r="O81" s="3">
        <f>Model!P211</f>
        <v>148859.48148908527</v>
      </c>
      <c r="P81" s="3">
        <f>Model!Q211</f>
        <v>155034.90091128997</v>
      </c>
    </row>
    <row r="82" spans="1:19" ht="13" x14ac:dyDescent="0.3">
      <c r="A82" s="6" t="s">
        <v>3</v>
      </c>
      <c r="B82" s="11"/>
      <c r="C82" s="11">
        <f t="shared" ref="C82:P82" si="95">C81/C2</f>
        <v>6.4531726130907532E-2</v>
      </c>
      <c r="D82" s="11">
        <f t="shared" si="95"/>
        <v>6.5873148780309768E-2</v>
      </c>
      <c r="E82" s="11">
        <f t="shared" si="95"/>
        <v>7.7673052380918428E-2</v>
      </c>
      <c r="F82" s="11">
        <f t="shared" si="95"/>
        <v>6.5406253885366153E-2</v>
      </c>
      <c r="G82" s="11">
        <f t="shared" si="95"/>
        <v>7.2997858763531723E-2</v>
      </c>
      <c r="H82" s="11">
        <f t="shared" si="95"/>
        <v>8.1561063303650122E-2</v>
      </c>
      <c r="I82" s="11">
        <f t="shared" si="95"/>
        <v>8.4662960933218512E-2</v>
      </c>
      <c r="J82" s="11">
        <f t="shared" si="95"/>
        <v>8.2756101881155369E-2</v>
      </c>
      <c r="K82" s="11">
        <f t="shared" si="95"/>
        <v>9.1719624395333391E-2</v>
      </c>
      <c r="L82" s="11">
        <f t="shared" si="95"/>
        <v>0.10521708494356562</v>
      </c>
      <c r="M82" s="11">
        <f t="shared" si="95"/>
        <v>0.12004558967642116</v>
      </c>
      <c r="N82" s="11">
        <f t="shared" si="95"/>
        <v>0.12531762014532805</v>
      </c>
      <c r="O82" s="11">
        <f t="shared" si="95"/>
        <v>0.12925275547912835</v>
      </c>
      <c r="P82" s="11">
        <f t="shared" si="95"/>
        <v>0.12351533728881635</v>
      </c>
    </row>
    <row r="83" spans="1:19" x14ac:dyDescent="0.25">
      <c r="A83" s="2" t="s">
        <v>79</v>
      </c>
      <c r="B83" s="4"/>
      <c r="C83" s="4">
        <f>Daloopa!BJ449</f>
        <v>4215</v>
      </c>
      <c r="D83" s="4">
        <f>Daloopa!BK449</f>
        <v>5418</v>
      </c>
      <c r="E83" s="4">
        <f>Daloopa!BL449</f>
        <v>6864</v>
      </c>
      <c r="F83" s="4">
        <f>Daloopa!BM449</f>
        <v>9208</v>
      </c>
      <c r="G83" s="4">
        <f>Daloopa!BN449</f>
        <v>12757</v>
      </c>
      <c r="H83" s="4">
        <f>Daloopa!BO449</f>
        <v>19621</v>
      </c>
      <c r="I83" s="4">
        <f>Daloopa!BP449</f>
        <v>24023</v>
      </c>
      <c r="J83" s="4">
        <f>Daloopa!BQ449</f>
        <v>22011</v>
      </c>
      <c r="K83" s="4">
        <f>Daloopa!BR449</f>
        <v>19467</v>
      </c>
      <c r="L83" s="3">
        <f t="shared" ref="L83:P83" si="96">L84*L2</f>
        <v>22055.125588268245</v>
      </c>
      <c r="M83" s="3">
        <f t="shared" si="96"/>
        <v>25293.601497299685</v>
      </c>
      <c r="N83" s="3">
        <f t="shared" si="96"/>
        <v>28450.386817869246</v>
      </c>
      <c r="O83" s="3">
        <f t="shared" si="96"/>
        <v>31272.499999271688</v>
      </c>
      <c r="P83" s="3">
        <f t="shared" si="96"/>
        <v>34082.73964349107</v>
      </c>
    </row>
    <row r="84" spans="1:19" ht="13" x14ac:dyDescent="0.3">
      <c r="A84" s="6" t="s">
        <v>3</v>
      </c>
      <c r="B84" s="11"/>
      <c r="C84" s="11">
        <f t="shared" ref="C84:K84" si="97">C83/C2</f>
        <v>2.3697615058527206E-2</v>
      </c>
      <c r="D84" s="11">
        <f t="shared" si="97"/>
        <v>2.3264501668191009E-2</v>
      </c>
      <c r="E84" s="11">
        <f t="shared" si="97"/>
        <v>2.4468669123990275E-2</v>
      </c>
      <c r="F84" s="11">
        <f t="shared" si="97"/>
        <v>2.3850967715197482E-2</v>
      </c>
      <c r="G84" s="11">
        <f t="shared" si="97"/>
        <v>2.7152836606204052E-2</v>
      </c>
      <c r="H84" s="11">
        <f t="shared" si="97"/>
        <v>3.8174414328878581E-2</v>
      </c>
      <c r="I84" s="11">
        <f t="shared" si="97"/>
        <v>4.1794758039962771E-2</v>
      </c>
      <c r="J84" s="11">
        <f t="shared" si="97"/>
        <v>3.4502217227125882E-2</v>
      </c>
      <c r="K84" s="11">
        <f t="shared" si="97"/>
        <v>2.7153505810936725E-2</v>
      </c>
      <c r="L84" s="12">
        <f t="shared" ref="L84:P84" si="98">K84</f>
        <v>2.7153505810936725E-2</v>
      </c>
      <c r="M84" s="12">
        <f t="shared" si="98"/>
        <v>2.7153505810936725E-2</v>
      </c>
      <c r="N84" s="12">
        <f t="shared" si="98"/>
        <v>2.7153505810936725E-2</v>
      </c>
      <c r="O84" s="12">
        <f t="shared" si="98"/>
        <v>2.7153505810936725E-2</v>
      </c>
      <c r="P84" s="12">
        <f t="shared" si="98"/>
        <v>2.7153505810936725E-2</v>
      </c>
      <c r="R84" s="20"/>
      <c r="S84" s="20"/>
    </row>
    <row r="85" spans="1:19" x14ac:dyDescent="0.25">
      <c r="A85" s="2" t="s">
        <v>429</v>
      </c>
      <c r="B85" s="4"/>
      <c r="C85" s="4">
        <f>Daloopa!BJ450</f>
        <v>202</v>
      </c>
      <c r="D85" s="4">
        <f>Daloopa!BK450</f>
        <v>274</v>
      </c>
      <c r="E85" s="4">
        <f>Daloopa!BL450</f>
        <v>164</v>
      </c>
      <c r="F85" s="4">
        <f>Daloopa!BM450</f>
        <v>-71</v>
      </c>
      <c r="G85" s="4">
        <f>Daloopa!BN450</f>
        <v>137</v>
      </c>
      <c r="H85" s="4">
        <f>Daloopa!BO450</f>
        <v>0</v>
      </c>
      <c r="I85" s="4">
        <f>Daloopa!BP450</f>
        <v>0</v>
      </c>
      <c r="J85" s="4">
        <f>Daloopa!BQ450</f>
        <v>0</v>
      </c>
      <c r="K85" s="4">
        <f>Daloopa!BR450</f>
        <v>0</v>
      </c>
      <c r="L85" s="3"/>
      <c r="M85" s="3"/>
      <c r="N85" s="3"/>
      <c r="O85" s="3"/>
      <c r="P85" s="3"/>
    </row>
    <row r="86" spans="1:19" x14ac:dyDescent="0.25">
      <c r="A86" s="2" t="s">
        <v>430</v>
      </c>
      <c r="B86" s="4"/>
      <c r="C86" s="4">
        <f>Daloopa!BJ451</f>
        <v>0</v>
      </c>
      <c r="D86" s="4">
        <f>Daloopa!BK451</f>
        <v>0</v>
      </c>
      <c r="E86" s="4">
        <f>Daloopa!BL451</f>
        <v>0</v>
      </c>
      <c r="F86" s="4">
        <f>Daloopa!BM451</f>
        <v>0</v>
      </c>
      <c r="G86" s="4">
        <f>Daloopa!BN451</f>
        <v>0</v>
      </c>
      <c r="H86" s="4">
        <f>Daloopa!BO451</f>
        <v>0</v>
      </c>
      <c r="I86" s="4">
        <f>Daloopa!BP451</f>
        <v>0</v>
      </c>
      <c r="J86" s="4">
        <f>Daloopa!BQ451</f>
        <v>0</v>
      </c>
      <c r="K86" s="4">
        <f>Daloopa!BR451</f>
        <v>0</v>
      </c>
      <c r="L86" s="3"/>
      <c r="M86" s="3"/>
      <c r="N86" s="3"/>
      <c r="O86" s="3"/>
      <c r="P86" s="3"/>
    </row>
    <row r="87" spans="1:19" x14ac:dyDescent="0.25">
      <c r="A87" s="2" t="s">
        <v>431</v>
      </c>
      <c r="B87" s="4"/>
      <c r="C87" s="4">
        <f>Daloopa!BJ452</f>
        <v>-292</v>
      </c>
      <c r="D87" s="4">
        <f>Daloopa!BK452</f>
        <v>219</v>
      </c>
      <c r="E87" s="4">
        <f>Daloopa!BL452</f>
        <v>-249</v>
      </c>
      <c r="F87" s="4">
        <f>Daloopa!BM452</f>
        <v>-2582</v>
      </c>
      <c r="G87" s="4">
        <f>Daloopa!BN452</f>
        <v>-14306</v>
      </c>
      <c r="H87" s="4">
        <f>Daloopa!BO452</f>
        <v>16966</v>
      </c>
      <c r="I87" s="4">
        <f>Daloopa!BP452</f>
        <v>-748</v>
      </c>
      <c r="J87" s="4">
        <f>Daloopa!BQ452</f>
        <v>2012</v>
      </c>
      <c r="K87" s="4">
        <f>Daloopa!BR452</f>
        <v>-14880</v>
      </c>
      <c r="L87" s="3"/>
      <c r="M87" s="3"/>
      <c r="N87" s="3"/>
      <c r="O87" s="3"/>
      <c r="P87" s="3"/>
    </row>
    <row r="88" spans="1:19" x14ac:dyDescent="0.25">
      <c r="A88" s="2" t="s">
        <v>197</v>
      </c>
      <c r="B88" s="4"/>
      <c r="C88" s="4">
        <f>Daloopa!BJ453</f>
        <v>-29</v>
      </c>
      <c r="D88" s="4">
        <f>Daloopa!BK453</f>
        <v>441</v>
      </c>
      <c r="E88" s="4">
        <f>Daloopa!BL453</f>
        <v>796</v>
      </c>
      <c r="F88" s="4">
        <f>Daloopa!BM453</f>
        <v>-554</v>
      </c>
      <c r="G88" s="4">
        <f>Daloopa!BN453</f>
        <v>-310</v>
      </c>
      <c r="H88" s="4">
        <f>Daloopa!BO453</f>
        <v>-8148</v>
      </c>
      <c r="I88" s="4">
        <f>Daloopa!BP453</f>
        <v>-5876</v>
      </c>
      <c r="J88" s="4">
        <f>Daloopa!BQ453</f>
        <v>-4648</v>
      </c>
      <c r="K88" s="4">
        <f>Daloopa!BR453</f>
        <v>11470</v>
      </c>
      <c r="L88" s="3"/>
      <c r="M88" s="3"/>
      <c r="N88" s="3"/>
      <c r="O88" s="3"/>
      <c r="P88" s="3"/>
    </row>
    <row r="89" spans="1:19" x14ac:dyDescent="0.25">
      <c r="A89" s="2" t="s">
        <v>432</v>
      </c>
      <c r="B89" s="4"/>
      <c r="C89" s="4">
        <f>Daloopa!BJ454</f>
        <v>0</v>
      </c>
      <c r="D89" s="4">
        <f>Daloopa!BK454</f>
        <v>0</v>
      </c>
      <c r="E89" s="4">
        <f>Daloopa!BL454</f>
        <v>0</v>
      </c>
      <c r="F89" s="4">
        <f>Daloopa!BM454</f>
        <v>0</v>
      </c>
      <c r="G89" s="4">
        <f>Daloopa!BN454</f>
        <v>0</v>
      </c>
      <c r="H89" s="4">
        <f>Daloopa!BO454</f>
        <v>0</v>
      </c>
      <c r="I89" s="4">
        <f>Daloopa!BP454</f>
        <v>0</v>
      </c>
      <c r="J89" s="4">
        <f>Daloopa!BQ454</f>
        <v>0</v>
      </c>
      <c r="K89" s="4">
        <f>Daloopa!BR454</f>
        <v>0</v>
      </c>
      <c r="L89" s="3"/>
      <c r="M89" s="3"/>
      <c r="N89" s="3"/>
      <c r="O89" s="3"/>
      <c r="P89" s="3"/>
    </row>
    <row r="90" spans="1:19" ht="13" x14ac:dyDescent="0.3">
      <c r="A90" s="15" t="s">
        <v>5</v>
      </c>
    </row>
    <row r="91" spans="1:19" x14ac:dyDescent="0.25">
      <c r="A91" s="2" t="s">
        <v>198</v>
      </c>
      <c r="B91" s="4"/>
      <c r="C91" s="4">
        <f>Daloopa!BJ456</f>
        <v>-3583</v>
      </c>
      <c r="D91" s="4">
        <f>Daloopa!BK456</f>
        <v>-1314</v>
      </c>
      <c r="E91" s="4">
        <f>Daloopa!BL456</f>
        <v>-3278</v>
      </c>
      <c r="F91" s="4">
        <f>Daloopa!BM456</f>
        <v>-2849</v>
      </c>
      <c r="G91" s="4">
        <f>Daloopa!BN456</f>
        <v>-9487</v>
      </c>
      <c r="H91" s="4">
        <f>Daloopa!BO456</f>
        <v>-2592</v>
      </c>
      <c r="I91" s="4">
        <f>Daloopa!BP456</f>
        <v>1449</v>
      </c>
      <c r="J91" s="4">
        <f>Daloopa!BQ456</f>
        <v>-1884</v>
      </c>
      <c r="K91" s="4">
        <f>Daloopa!BR456</f>
        <v>-3002</v>
      </c>
      <c r="L91" s="3">
        <f t="shared" ref="L91:P91" si="99">K130-L130</f>
        <v>-644.94810196426988</v>
      </c>
      <c r="M91" s="3">
        <f t="shared" si="99"/>
        <v>-2756.2301355291856</v>
      </c>
      <c r="N91" s="3">
        <f t="shared" si="99"/>
        <v>-2812.4316945052851</v>
      </c>
      <c r="O91" s="3">
        <f t="shared" si="99"/>
        <v>-2839.8806555994961</v>
      </c>
      <c r="P91" s="3">
        <f t="shared" si="99"/>
        <v>-2873.1893966284551</v>
      </c>
    </row>
    <row r="92" spans="1:19" x14ac:dyDescent="0.25">
      <c r="A92" s="2" t="s">
        <v>434</v>
      </c>
      <c r="B92" s="4"/>
      <c r="C92" s="4">
        <f>Daloopa!BJ457</f>
        <v>-4786</v>
      </c>
      <c r="D92" s="4">
        <f>Daloopa!BK457</f>
        <v>-4615</v>
      </c>
      <c r="E92" s="4">
        <f>Daloopa!BL457</f>
        <v>-7681</v>
      </c>
      <c r="F92" s="4">
        <f>Daloopa!BM457</f>
        <v>-8169</v>
      </c>
      <c r="G92" s="4">
        <f>Daloopa!BN457</f>
        <v>-18163</v>
      </c>
      <c r="H92" s="4">
        <f>Daloopa!BO457</f>
        <v>-21897</v>
      </c>
      <c r="I92" s="4">
        <f>-8348-12265</f>
        <v>-20613</v>
      </c>
      <c r="J92" s="4">
        <f>-3249-14483</f>
        <v>-17732</v>
      </c>
      <c r="K92" s="4">
        <f>-3249-14483</f>
        <v>-17732</v>
      </c>
      <c r="L92" s="3">
        <f>K127-L127+K139-L139-Model!M218</f>
        <v>-32889.35233890386</v>
      </c>
      <c r="M92" s="3">
        <f>L127-M127+L139-M139-Model!N218</f>
        <v>-41045.940886487195</v>
      </c>
      <c r="N92" s="3">
        <f>M127-N127+M139-N139-Model!O218</f>
        <v>-42787.486921142394</v>
      </c>
      <c r="O92" s="3">
        <f>N127-O127+N139-O139-Model!P218</f>
        <v>-43728.645956879671</v>
      </c>
      <c r="P92" s="3">
        <f>O127-P127+O139-P139-Model!Q218</f>
        <v>-15847.415115125099</v>
      </c>
    </row>
    <row r="93" spans="1:19" x14ac:dyDescent="0.25">
      <c r="A93" s="2" t="s">
        <v>199</v>
      </c>
      <c r="B93" s="4"/>
      <c r="C93" s="4">
        <f>Daloopa!BJ458</f>
        <v>7175</v>
      </c>
      <c r="D93" s="4">
        <f>Daloopa!BK458</f>
        <v>3263</v>
      </c>
      <c r="E93" s="4">
        <f>Daloopa!BL458</f>
        <v>8193</v>
      </c>
      <c r="F93" s="4">
        <f>Daloopa!BM458</f>
        <v>17480</v>
      </c>
      <c r="G93" s="4">
        <f>Daloopa!BN458</f>
        <v>3602</v>
      </c>
      <c r="H93" s="4">
        <f>Daloopa!BO458</f>
        <v>2945</v>
      </c>
      <c r="I93" s="4">
        <f>Daloopa!BP458</f>
        <v>5473</v>
      </c>
      <c r="J93" s="4">
        <f>Daloopa!BQ458</f>
        <v>2972</v>
      </c>
      <c r="K93" s="4">
        <f>Daloopa!BR458</f>
        <v>11231</v>
      </c>
      <c r="L93" s="3">
        <f t="shared" ref="L93:P93" si="100">L145-K145</f>
        <v>-5721.7267275807972</v>
      </c>
      <c r="M93" s="3">
        <f t="shared" si="100"/>
        <v>8217.5850765956129</v>
      </c>
      <c r="N93" s="3">
        <f t="shared" si="100"/>
        <v>8385.1476782702521</v>
      </c>
      <c r="O93" s="3">
        <f t="shared" si="100"/>
        <v>8466.9856097797456</v>
      </c>
      <c r="P93" s="3">
        <f t="shared" si="100"/>
        <v>8065.044031662168</v>
      </c>
    </row>
    <row r="94" spans="1:19" x14ac:dyDescent="0.25">
      <c r="A94" s="2" t="s">
        <v>435</v>
      </c>
      <c r="B94" s="4"/>
      <c r="C94" s="4">
        <f>Daloopa!BJ459</f>
        <v>283</v>
      </c>
      <c r="D94" s="4">
        <f>Daloopa!BK459</f>
        <v>472</v>
      </c>
      <c r="E94" s="4">
        <f>Daloopa!BL459</f>
        <v>-1383</v>
      </c>
      <c r="F94" s="4">
        <f>Daloopa!BM459</f>
        <v>5754</v>
      </c>
      <c r="G94" s="4">
        <f>Daloopa!BN459</f>
        <v>2123</v>
      </c>
      <c r="H94" s="4">
        <f>Daloopa!BO459</f>
        <v>-1558</v>
      </c>
      <c r="I94" s="4">
        <f>Daloopa!BP459</f>
        <v>-2428</v>
      </c>
      <c r="J94" s="4">
        <f>Daloopa!BQ459</f>
        <v>-2904</v>
      </c>
      <c r="K94" s="4">
        <f>Daloopa!BR459</f>
        <v>-5019</v>
      </c>
      <c r="L94" s="3">
        <f t="shared" ref="L94:P94" si="101">L148-K148</f>
        <v>8363.7607928448997</v>
      </c>
      <c r="M94" s="3">
        <f t="shared" si="101"/>
        <v>10684.565351595535</v>
      </c>
      <c r="N94" s="3">
        <f t="shared" si="101"/>
        <v>9508.2109757053258</v>
      </c>
      <c r="O94" s="3">
        <f t="shared" si="101"/>
        <v>8769.6383916129562</v>
      </c>
      <c r="P94" s="3">
        <f t="shared" si="101"/>
        <v>7280.1063765282452</v>
      </c>
    </row>
    <row r="95" spans="1:19" x14ac:dyDescent="0.25">
      <c r="A95" s="2" t="s">
        <v>436</v>
      </c>
      <c r="B95" s="4"/>
      <c r="C95" s="4">
        <f>Daloopa!BJ460</f>
        <v>738</v>
      </c>
      <c r="D95" s="4">
        <f>Daloopa!BK460</f>
        <v>1151</v>
      </c>
      <c r="E95" s="4">
        <f>Daloopa!BL460</f>
        <v>1711</v>
      </c>
      <c r="F95" s="4">
        <f>Daloopa!BM460</f>
        <v>1265</v>
      </c>
      <c r="G95" s="4">
        <f>Daloopa!BN460</f>
        <v>2314</v>
      </c>
      <c r="H95" s="4">
        <f>Daloopa!BO460</f>
        <v>2216</v>
      </c>
      <c r="I95" s="4">
        <f>Daloopa!BP460</f>
        <v>4578</v>
      </c>
      <c r="J95" s="4">
        <f>Daloopa!BQ460</f>
        <v>4007</v>
      </c>
      <c r="K95" s="4">
        <f>Daloopa!BR460</f>
        <v>-214</v>
      </c>
      <c r="L95" s="3">
        <f t="shared" ref="L95:P95" si="102">L150-K150</f>
        <v>2735.5664511330688</v>
      </c>
      <c r="M95" s="3">
        <f t="shared" si="102"/>
        <v>3422.9660607299993</v>
      </c>
      <c r="N95" s="3">
        <f t="shared" si="102"/>
        <v>3336.6217062741707</v>
      </c>
      <c r="O95" s="3">
        <f t="shared" si="102"/>
        <v>2982.8838968786476</v>
      </c>
      <c r="P95" s="3">
        <f t="shared" si="102"/>
        <v>2970.3339456237736</v>
      </c>
    </row>
    <row r="96" spans="1:19" ht="13" x14ac:dyDescent="0.3">
      <c r="A96" s="6" t="s">
        <v>6</v>
      </c>
      <c r="B96" s="7"/>
      <c r="C96" s="7">
        <f>C91+C92+C93+C94+C95</f>
        <v>-173</v>
      </c>
      <c r="D96" s="7">
        <f t="shared" ref="D96:P96" si="103">D91+D92+D93+D94+D95</f>
        <v>-1043</v>
      </c>
      <c r="E96" s="7">
        <f t="shared" si="103"/>
        <v>-2438</v>
      </c>
      <c r="F96" s="7">
        <f t="shared" si="103"/>
        <v>13481</v>
      </c>
      <c r="G96" s="7">
        <f t="shared" si="103"/>
        <v>-19611</v>
      </c>
      <c r="H96" s="7">
        <f>H91+H92+H93+H94+H95</f>
        <v>-20886</v>
      </c>
      <c r="I96" s="7">
        <f t="shared" si="103"/>
        <v>-11541</v>
      </c>
      <c r="J96" s="7">
        <f>J91+J92+J93+J94+J95</f>
        <v>-15541</v>
      </c>
      <c r="K96" s="7">
        <f t="shared" si="103"/>
        <v>-14736</v>
      </c>
      <c r="L96" s="7">
        <f t="shared" si="103"/>
        <v>-28156.699924470959</v>
      </c>
      <c r="M96" s="7">
        <f t="shared" si="103"/>
        <v>-21477.054533095234</v>
      </c>
      <c r="N96" s="7">
        <f t="shared" si="103"/>
        <v>-24369.93825539793</v>
      </c>
      <c r="O96" s="7">
        <f t="shared" si="103"/>
        <v>-26349.018714207818</v>
      </c>
      <c r="P96" s="7">
        <f t="shared" si="103"/>
        <v>-405.12015793936735</v>
      </c>
    </row>
    <row r="97" spans="1:18" ht="13" x14ac:dyDescent="0.3">
      <c r="A97" s="2" t="s">
        <v>3</v>
      </c>
      <c r="B97" s="11"/>
      <c r="C97" s="11">
        <f t="shared" ref="C97:P97" si="104">C96/C2</f>
        <v>-9.7264232624560065E-4</v>
      </c>
      <c r="D97" s="11">
        <f t="shared" si="104"/>
        <v>-4.4785668586052466E-3</v>
      </c>
      <c r="E97" s="11">
        <f t="shared" si="104"/>
        <v>-8.6909404609977117E-3</v>
      </c>
      <c r="F97" s="11">
        <f t="shared" si="104"/>
        <v>3.4919080774172155E-2</v>
      </c>
      <c r="G97" s="11">
        <f t="shared" si="104"/>
        <v>-4.1741340337404377E-2</v>
      </c>
      <c r="H97" s="11">
        <f t="shared" si="104"/>
        <v>-4.0635585223635799E-2</v>
      </c>
      <c r="I97" s="11">
        <f t="shared" si="104"/>
        <v>-2.0078812077559436E-2</v>
      </c>
      <c r="J97" s="11">
        <f t="shared" si="104"/>
        <v>-2.4360499655934002E-2</v>
      </c>
      <c r="K97" s="11">
        <f t="shared" si="104"/>
        <v>-2.0554479972772568E-2</v>
      </c>
      <c r="L97" s="11">
        <f t="shared" si="104"/>
        <v>-3.4665552547232449E-2</v>
      </c>
      <c r="M97" s="11">
        <f t="shared" si="104"/>
        <v>-2.3056318220577077E-2</v>
      </c>
      <c r="N97" s="11">
        <f t="shared" si="104"/>
        <v>-2.3259060211247989E-2</v>
      </c>
      <c r="O97" s="11">
        <f t="shared" si="104"/>
        <v>-2.2878510921269014E-2</v>
      </c>
      <c r="P97" s="11">
        <f t="shared" si="104"/>
        <v>-3.2275669966088001E-4</v>
      </c>
    </row>
    <row r="98" spans="1:18" ht="13" x14ac:dyDescent="0.3">
      <c r="A98" s="1" t="s">
        <v>8</v>
      </c>
      <c r="B98" s="5"/>
      <c r="C98" s="5">
        <f>+C96+C85+C83+C81+C80+C86+C87+C88+C89</f>
        <v>18434</v>
      </c>
      <c r="D98" s="5">
        <f t="shared" ref="D98:P98" si="105">+D96+D85+D83+D81+D80+D86+D87+D88+D89</f>
        <v>30723</v>
      </c>
      <c r="E98" s="5">
        <f t="shared" si="105"/>
        <v>38514</v>
      </c>
      <c r="F98" s="5">
        <f t="shared" si="105"/>
        <v>66064</v>
      </c>
      <c r="G98" s="5">
        <f t="shared" si="105"/>
        <v>46327</v>
      </c>
      <c r="H98" s="5">
        <f t="shared" si="105"/>
        <v>46752</v>
      </c>
      <c r="I98" s="5">
        <f t="shared" si="105"/>
        <v>84946</v>
      </c>
      <c r="J98" s="5">
        <f t="shared" si="105"/>
        <v>115877</v>
      </c>
      <c r="K98" s="5">
        <f t="shared" si="105"/>
        <v>144747</v>
      </c>
      <c r="L98" s="5">
        <f t="shared" ca="1" si="105"/>
        <v>163319.69575269741</v>
      </c>
      <c r="M98" s="5">
        <f t="shared" ca="1" si="105"/>
        <v>221911.67303029232</v>
      </c>
      <c r="N98" s="5">
        <f t="shared" ca="1" si="105"/>
        <v>269946.54533587513</v>
      </c>
      <c r="O98" s="5">
        <f t="shared" ca="1" si="105"/>
        <v>311786.44577576639</v>
      </c>
      <c r="P98" s="5">
        <f t="shared" ca="1" si="105"/>
        <v>379705.15312792244</v>
      </c>
    </row>
    <row r="99" spans="1:18" ht="13" x14ac:dyDescent="0.3">
      <c r="A99" s="6" t="s">
        <v>32</v>
      </c>
      <c r="B99" s="11"/>
      <c r="C99" s="11">
        <f t="shared" ref="C99:P99" si="106">C98/C2</f>
        <v>0.1036398187399503</v>
      </c>
      <c r="D99" s="11">
        <f t="shared" si="106"/>
        <v>0.13192234860683508</v>
      </c>
      <c r="E99" s="11">
        <f t="shared" si="106"/>
        <v>0.13729404467385803</v>
      </c>
      <c r="F99" s="11">
        <f t="shared" si="106"/>
        <v>0.17112188652658628</v>
      </c>
      <c r="G99" s="11">
        <f t="shared" si="106"/>
        <v>9.8605429290241839E-2</v>
      </c>
      <c r="H99" s="11">
        <f t="shared" si="106"/>
        <v>9.0960206855090542E-2</v>
      </c>
      <c r="I99" s="11">
        <f t="shared" si="106"/>
        <v>0.14778743356211452</v>
      </c>
      <c r="J99" s="11">
        <f t="shared" si="106"/>
        <v>0.18163706445085029</v>
      </c>
      <c r="K99" s="11">
        <f t="shared" si="106"/>
        <v>0.20190006193125073</v>
      </c>
      <c r="L99" s="11">
        <f t="shared" ca="1" si="106"/>
        <v>0.20107354591624871</v>
      </c>
      <c r="M99" s="11">
        <f t="shared" ca="1" si="106"/>
        <v>0.23822941560085967</v>
      </c>
      <c r="N99" s="11">
        <f t="shared" ca="1" si="106"/>
        <v>0.25764131554148584</v>
      </c>
      <c r="O99" s="11">
        <f t="shared" ca="1" si="106"/>
        <v>0.27072012366586456</v>
      </c>
      <c r="P99" s="11">
        <f t="shared" ca="1" si="106"/>
        <v>0.30250872405647911</v>
      </c>
      <c r="R99" s="29"/>
    </row>
    <row r="100" spans="1:18" x14ac:dyDescent="0.25">
      <c r="D100" s="3" t="s">
        <v>0</v>
      </c>
      <c r="F100" s="3" t="s">
        <v>0</v>
      </c>
    </row>
    <row r="101" spans="1:18" x14ac:dyDescent="0.25">
      <c r="A101" s="2" t="s">
        <v>7</v>
      </c>
      <c r="B101" s="4"/>
      <c r="C101" s="4">
        <f>Daloopa!BJ465</f>
        <v>-11955</v>
      </c>
      <c r="D101" s="4">
        <f>Daloopa!BK465</f>
        <v>-13427</v>
      </c>
      <c r="E101" s="4">
        <f>Daloopa!BL465</f>
        <v>-16861</v>
      </c>
      <c r="F101" s="4">
        <f>Daloopa!BM465</f>
        <v>-40140</v>
      </c>
      <c r="G101" s="4">
        <f>Daloopa!BN465</f>
        <v>-61053</v>
      </c>
      <c r="H101" s="4">
        <f>Daloopa!BO465</f>
        <v>-63645</v>
      </c>
      <c r="I101" s="4">
        <f>Daloopa!BP465</f>
        <v>-52729</v>
      </c>
      <c r="J101" s="4">
        <f>Daloopa!BQ465</f>
        <v>-82999</v>
      </c>
      <c r="K101" s="4">
        <f>Daloopa!BR465</f>
        <v>-131819</v>
      </c>
      <c r="L101" s="3">
        <f>-Model!M202</f>
        <v>-189802.56951602909</v>
      </c>
      <c r="M101" s="3">
        <f>-Model!N202</f>
        <v>-178657.17139944545</v>
      </c>
      <c r="N101" s="3">
        <f>-Model!O202</f>
        <v>-186214.21552346344</v>
      </c>
      <c r="O101" s="3">
        <f>-Model!P202</f>
        <v>-143045.18129772658</v>
      </c>
      <c r="P101" s="3">
        <f>-Model!Q202</f>
        <v>-119815.20030736589</v>
      </c>
    </row>
    <row r="102" spans="1:18" ht="13" x14ac:dyDescent="0.3">
      <c r="A102" s="6" t="s">
        <v>27</v>
      </c>
      <c r="B102" s="11"/>
      <c r="C102" s="11">
        <f t="shared" ref="C102:P102" si="107">-C101/C2</f>
        <v>6.7213520290555814E-2</v>
      </c>
      <c r="D102" s="11">
        <f t="shared" si="107"/>
        <v>5.7654570671613274E-2</v>
      </c>
      <c r="E102" s="11">
        <f t="shared" si="107"/>
        <v>6.0105802753438235E-2</v>
      </c>
      <c r="F102" s="11">
        <f t="shared" si="107"/>
        <v>0.10397239835882134</v>
      </c>
      <c r="G102" s="11">
        <f t="shared" si="107"/>
        <v>0.12994921480901278</v>
      </c>
      <c r="H102" s="11">
        <f t="shared" si="107"/>
        <v>0.12382705264571008</v>
      </c>
      <c r="I102" s="11">
        <f t="shared" si="107"/>
        <v>9.1736910322990334E-2</v>
      </c>
      <c r="J102" s="11">
        <f t="shared" si="107"/>
        <v>0.13010083720113674</v>
      </c>
      <c r="K102" s="11">
        <f t="shared" si="107"/>
        <v>0.18386746712343288</v>
      </c>
      <c r="L102" s="11">
        <f t="shared" si="107"/>
        <v>0.23367834173774438</v>
      </c>
      <c r="M102" s="11">
        <f t="shared" si="107"/>
        <v>0.19179429794836711</v>
      </c>
      <c r="N102" s="11">
        <f t="shared" si="107"/>
        <v>0.1777258360550501</v>
      </c>
      <c r="O102" s="11">
        <f t="shared" si="107"/>
        <v>0.12420427409656329</v>
      </c>
      <c r="P102" s="11">
        <f t="shared" si="107"/>
        <v>9.5456021781568368E-2</v>
      </c>
    </row>
    <row r="103" spans="1:18" ht="13" x14ac:dyDescent="0.3">
      <c r="A103" s="6" t="s">
        <v>28</v>
      </c>
      <c r="B103" s="18"/>
      <c r="C103" s="18">
        <f t="shared" ref="C103:J103" si="108">-C101/(C81)</f>
        <v>1.0415577626764245</v>
      </c>
      <c r="D103" s="18">
        <f t="shared" si="108"/>
        <v>0.87523629489603028</v>
      </c>
      <c r="E103" s="18">
        <f t="shared" si="108"/>
        <v>0.7738308320712286</v>
      </c>
      <c r="F103" s="18">
        <f t="shared" si="108"/>
        <v>1.5896400142568612</v>
      </c>
      <c r="G103" s="18">
        <f t="shared" si="108"/>
        <v>1.7801784464660602</v>
      </c>
      <c r="H103" s="18">
        <f t="shared" si="108"/>
        <v>1.5182128288924406</v>
      </c>
      <c r="I103" s="18">
        <f t="shared" si="108"/>
        <v>1.0835542403879745</v>
      </c>
      <c r="J103" s="18">
        <f t="shared" si="108"/>
        <v>1.5720996306468416</v>
      </c>
      <c r="K103" s="18">
        <f t="shared" ref="K103:P103" si="109">-K101/(K81)</f>
        <v>2.0046687754729606</v>
      </c>
      <c r="L103" s="18">
        <f t="shared" si="109"/>
        <v>2.2209163261183336</v>
      </c>
      <c r="M103" s="18">
        <f t="shared" si="109"/>
        <v>1.5976788357268448</v>
      </c>
      <c r="N103" s="18">
        <f t="shared" si="109"/>
        <v>1.4182030894693454</v>
      </c>
      <c r="O103" s="18">
        <f t="shared" si="109"/>
        <v>0.96094101542477151</v>
      </c>
      <c r="P103" s="18">
        <f t="shared" si="109"/>
        <v>0.7728272769750304</v>
      </c>
    </row>
    <row r="104" spans="1:18" ht="13" x14ac:dyDescent="0.3">
      <c r="A104" s="2" t="s">
        <v>704</v>
      </c>
      <c r="B104" s="18"/>
      <c r="C104" s="4">
        <f>Daloopa!BJ469</f>
        <v>1897</v>
      </c>
      <c r="D104" s="4">
        <f>Daloopa!BK469</f>
        <v>2104</v>
      </c>
      <c r="E104" s="4">
        <f>Daloopa!BL469</f>
        <v>4172</v>
      </c>
      <c r="F104" s="4">
        <f>Daloopa!BM469</f>
        <v>5096</v>
      </c>
      <c r="G104" s="4">
        <f>Daloopa!BN469</f>
        <v>5657</v>
      </c>
      <c r="H104" s="4">
        <f>Daloopa!BO469</f>
        <v>5324</v>
      </c>
      <c r="I104" s="4">
        <f>Daloopa!BP469</f>
        <v>4596</v>
      </c>
      <c r="J104" s="4">
        <f>Daloopa!BQ469</f>
        <v>5341</v>
      </c>
      <c r="K104" s="4">
        <f>Daloopa!BR469</f>
        <v>3499</v>
      </c>
      <c r="L104" s="21"/>
      <c r="M104" s="21"/>
      <c r="N104" s="21"/>
      <c r="O104" s="21"/>
      <c r="P104" s="21"/>
    </row>
    <row r="105" spans="1:18" x14ac:dyDescent="0.25">
      <c r="A105" s="2" t="s">
        <v>93</v>
      </c>
      <c r="B105" s="4"/>
      <c r="C105" s="4">
        <f>Daloopa!BJ466</f>
        <v>-13972</v>
      </c>
      <c r="D105" s="4">
        <f>Daloopa!BK466</f>
        <v>-2186</v>
      </c>
      <c r="E105" s="4">
        <f>Daloopa!BL466</f>
        <v>-2461</v>
      </c>
      <c r="F105" s="4">
        <f>Daloopa!BM466</f>
        <v>-2325</v>
      </c>
      <c r="G105" s="4">
        <f>Daloopa!BN466</f>
        <v>-1985</v>
      </c>
      <c r="H105" s="4">
        <f>Daloopa!BO466</f>
        <v>-8316</v>
      </c>
      <c r="I105" s="4">
        <f>Daloopa!BP466</f>
        <v>-5839</v>
      </c>
      <c r="J105" s="4">
        <f>Daloopa!BQ466</f>
        <v>-7082</v>
      </c>
      <c r="K105" s="4">
        <f>Daloopa!BR466</f>
        <v>-3841</v>
      </c>
      <c r="L105" s="19"/>
      <c r="M105" s="19"/>
      <c r="N105" s="19"/>
      <c r="O105" s="19"/>
      <c r="P105" s="19"/>
    </row>
    <row r="106" spans="1:18" x14ac:dyDescent="0.25">
      <c r="A106" s="2" t="s">
        <v>84</v>
      </c>
      <c r="C106" s="3">
        <f>C108-C105-C101-C104</f>
        <v>-3789</v>
      </c>
      <c r="D106" s="3">
        <f t="shared" ref="D106:J106" si="110">D108-D105-D101-D104</f>
        <v>1140</v>
      </c>
      <c r="E106" s="3">
        <f t="shared" si="110"/>
        <v>-9131</v>
      </c>
      <c r="F106" s="3">
        <f t="shared" si="110"/>
        <v>-22242</v>
      </c>
      <c r="G106" s="3">
        <f t="shared" si="110"/>
        <v>-773</v>
      </c>
      <c r="H106" s="3">
        <f t="shared" si="110"/>
        <v>29036</v>
      </c>
      <c r="I106" s="3">
        <f t="shared" si="110"/>
        <v>4139</v>
      </c>
      <c r="J106" s="3">
        <f t="shared" si="110"/>
        <v>-9602</v>
      </c>
      <c r="K106" s="3">
        <f t="shared" ref="K106" si="111">K108-K105-K101-K104</f>
        <v>-10384</v>
      </c>
      <c r="L106" s="19"/>
      <c r="M106" s="19"/>
      <c r="N106" s="19"/>
      <c r="O106" s="19"/>
      <c r="P106" s="19"/>
    </row>
    <row r="107" spans="1:18" ht="13" x14ac:dyDescent="0.3">
      <c r="B107" s="11"/>
      <c r="C107" s="11"/>
      <c r="D107" s="11"/>
      <c r="E107" s="11"/>
      <c r="F107" s="11" t="s">
        <v>0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 spans="1:18" ht="13" x14ac:dyDescent="0.3">
      <c r="A108" s="1" t="s">
        <v>9</v>
      </c>
      <c r="B108" s="5"/>
      <c r="C108" s="5">
        <f>Daloopa!BJ470</f>
        <v>-27819</v>
      </c>
      <c r="D108" s="5">
        <f>Daloopa!BK470</f>
        <v>-12369</v>
      </c>
      <c r="E108" s="5">
        <f>Daloopa!BL470</f>
        <v>-24281</v>
      </c>
      <c r="F108" s="5">
        <f>Daloopa!BM470</f>
        <v>-59611</v>
      </c>
      <c r="G108" s="5">
        <f>Daloopa!BN470</f>
        <v>-58154</v>
      </c>
      <c r="H108" s="5">
        <f>Daloopa!BO470</f>
        <v>-37601</v>
      </c>
      <c r="I108" s="5">
        <f>Daloopa!BP470</f>
        <v>-49833</v>
      </c>
      <c r="J108" s="5">
        <f>Daloopa!BQ470</f>
        <v>-94342</v>
      </c>
      <c r="K108" s="5">
        <f>Daloopa!BR470</f>
        <v>-142545</v>
      </c>
      <c r="L108" s="5">
        <f t="shared" ref="L108:P108" si="112">L106+L105+L101</f>
        <v>-189802.56951602909</v>
      </c>
      <c r="M108" s="5">
        <f t="shared" si="112"/>
        <v>-178657.17139944545</v>
      </c>
      <c r="N108" s="5">
        <f t="shared" si="112"/>
        <v>-186214.21552346344</v>
      </c>
      <c r="O108" s="5">
        <f t="shared" si="112"/>
        <v>-143045.18129772658</v>
      </c>
      <c r="P108" s="5">
        <f t="shared" si="112"/>
        <v>-119815.20030736589</v>
      </c>
    </row>
    <row r="109" spans="1:18" x14ac:dyDescent="0.25">
      <c r="B109" s="4"/>
      <c r="C109" s="4"/>
      <c r="D109" s="4"/>
      <c r="E109" s="4"/>
      <c r="F109" s="4"/>
      <c r="G109" s="4"/>
      <c r="H109" s="4"/>
      <c r="I109" s="4"/>
      <c r="J109" s="4"/>
    </row>
    <row r="110" spans="1:18" x14ac:dyDescent="0.25">
      <c r="A110" s="2" t="s">
        <v>81</v>
      </c>
      <c r="B110" s="4"/>
      <c r="C110" s="4">
        <f>Daloopa!BJ480</f>
        <v>0</v>
      </c>
      <c r="D110" s="4">
        <f>Daloopa!BK480</f>
        <v>0</v>
      </c>
      <c r="E110" s="4">
        <f>Daloopa!BL480</f>
        <v>0</v>
      </c>
      <c r="F110" s="4">
        <f>Daloopa!BM480</f>
        <v>0</v>
      </c>
      <c r="G110" s="4">
        <f>Daloopa!BN480</f>
        <v>0</v>
      </c>
      <c r="H110" s="4">
        <f>Daloopa!BO480</f>
        <v>-6000</v>
      </c>
      <c r="I110" s="4">
        <f>Daloopa!BP480</f>
        <v>0</v>
      </c>
      <c r="J110" s="4">
        <f>Daloopa!BQ480</f>
        <v>0</v>
      </c>
      <c r="K110" s="4">
        <f>Daloopa!BR480</f>
        <v>0</v>
      </c>
      <c r="L110" s="19"/>
      <c r="M110" s="19">
        <f ca="1">-M121-M105-M113</f>
        <v>-34234.975804281261</v>
      </c>
      <c r="N110" s="19">
        <f t="shared" ref="M110:P110" ca="1" si="113">-N121-N105-N113</f>
        <v>-74378.706454611223</v>
      </c>
      <c r="O110" s="19">
        <f t="shared" ca="1" si="113"/>
        <v>-159037.46336695497</v>
      </c>
      <c r="P110" s="19">
        <f t="shared" ca="1" si="113"/>
        <v>-249858.64290942741</v>
      </c>
    </row>
    <row r="111" spans="1:18" x14ac:dyDescent="0.25">
      <c r="A111" s="2" t="s">
        <v>702</v>
      </c>
      <c r="B111" s="4"/>
      <c r="C111" s="4">
        <f>Daloopa!BJ473+Daloopa!BJ474</f>
        <v>0</v>
      </c>
      <c r="D111" s="4">
        <f>Daloopa!BK473+Daloopa!BK474</f>
        <v>0</v>
      </c>
      <c r="E111" s="4">
        <f>Daloopa!BL473+Daloopa!BL474</f>
        <v>0</v>
      </c>
      <c r="F111" s="4">
        <f>Daloopa!BM473+Daloopa!BM474</f>
        <v>619</v>
      </c>
      <c r="G111" s="4">
        <f>Daloopa!BN473+Daloopa!BN474</f>
        <v>203</v>
      </c>
      <c r="H111" s="4">
        <f>Daloopa!BO473+Daloopa!BO474</f>
        <v>3999</v>
      </c>
      <c r="I111" s="4">
        <f>Daloopa!BP473+Daloopa!BP474</f>
        <v>-7548</v>
      </c>
      <c r="J111" s="4">
        <f>Daloopa!BQ473+Daloopa!BQ474</f>
        <v>82</v>
      </c>
      <c r="K111" s="4">
        <f>Daloopa!BR473+Daloopa!BR474</f>
        <v>894</v>
      </c>
      <c r="L111" s="3"/>
      <c r="M111" s="3"/>
      <c r="N111" s="3"/>
      <c r="O111" s="3"/>
      <c r="P111" s="3"/>
    </row>
    <row r="112" spans="1:18" x14ac:dyDescent="0.25">
      <c r="A112" s="2" t="s">
        <v>703</v>
      </c>
      <c r="B112" s="4"/>
      <c r="C112" s="4">
        <f>Daloopa!BJ475+Daloopa!BJ476+Daloopa!BJ481</f>
        <v>16231</v>
      </c>
      <c r="D112" s="4">
        <f>Daloopa!BK475+Daloopa!BK476+Daloopa!BK481</f>
        <v>768</v>
      </c>
      <c r="E112" s="4">
        <f>Daloopa!BL475+Daloopa!BL476+Daloopa!BL481</f>
        <v>2273</v>
      </c>
      <c r="F112" s="4">
        <f>Daloopa!BM475+Daloopa!BM476+Daloopa!BM481</f>
        <v>8972</v>
      </c>
      <c r="G112" s="4">
        <f>Daloopa!BN475+Daloopa!BN476+Daloopa!BN481</f>
        <v>17413</v>
      </c>
      <c r="H112" s="4">
        <f>Daloopa!BO475+Daloopa!BO476+Daloopa!BO481</f>
        <v>19908</v>
      </c>
      <c r="I112" s="4">
        <f>Daloopa!BP475+Daloopa!BP476+Daloopa!BP481</f>
        <v>-3676</v>
      </c>
      <c r="J112" s="4">
        <f>Daloopa!BQ475+Daloopa!BQ476+Daloopa!BQ481</f>
        <v>-9182</v>
      </c>
      <c r="K112" s="4">
        <f>Daloopa!BR475+Daloopa!BR476+Daloopa!BR481</f>
        <v>10652</v>
      </c>
      <c r="L112" s="19">
        <f t="shared" ref="L112:P112" si="114">-L113</f>
        <v>8733.9</v>
      </c>
      <c r="M112" s="19">
        <f t="shared" si="114"/>
        <v>9019.5258265656194</v>
      </c>
      <c r="N112" s="19">
        <f t="shared" si="114"/>
        <v>9353.6233578004594</v>
      </c>
      <c r="O112" s="19">
        <f t="shared" si="114"/>
        <v>9703.8011110848438</v>
      </c>
      <c r="P112" s="19">
        <f t="shared" si="114"/>
        <v>10031.309911129159</v>
      </c>
    </row>
    <row r="113" spans="1:20" x14ac:dyDescent="0.25">
      <c r="A113" s="2" t="s">
        <v>726</v>
      </c>
      <c r="B113" s="4"/>
      <c r="C113" s="4">
        <f>Daloopa!BJ477+Daloopa!BJ478+Daloopa!BJ482</f>
        <v>-6371</v>
      </c>
      <c r="D113" s="4">
        <f>Daloopa!BK477+Daloopa!BK478+Daloopa!BK482</f>
        <v>-8454</v>
      </c>
      <c r="E113" s="4">
        <f>Daloopa!BL477+Daloopa!BL478+Daloopa!BL482</f>
        <v>-12339</v>
      </c>
      <c r="F113" s="4">
        <f>Daloopa!BM477+Daloopa!BM478+Daloopa!BM482</f>
        <v>-10695</v>
      </c>
      <c r="G113" s="4">
        <f>Daloopa!BN477+Daloopa!BN478+Daloopa!BN482</f>
        <v>-11325</v>
      </c>
      <c r="H113" s="4">
        <f>Daloopa!BO477+Daloopa!BO478+Daloopa!BO482</f>
        <v>-8189</v>
      </c>
      <c r="I113" s="4">
        <f>Daloopa!BP477+Daloopa!BP478+Daloopa!BP482</f>
        <v>-4655</v>
      </c>
      <c r="J113" s="4">
        <f>Daloopa!BQ477+Daloopa!BQ478+Daloopa!BQ482</f>
        <v>-2712</v>
      </c>
      <c r="K113" s="4">
        <f>Daloopa!BR477+Daloopa!BR478+Daloopa!BR482</f>
        <v>-1885</v>
      </c>
      <c r="L113" s="19">
        <f t="shared" ref="L113:P113" si="115">L159</f>
        <v>-8733.9</v>
      </c>
      <c r="M113" s="19">
        <f t="shared" si="115"/>
        <v>-9019.5258265656194</v>
      </c>
      <c r="N113" s="19">
        <f t="shared" si="115"/>
        <v>-9353.6233578004594</v>
      </c>
      <c r="O113" s="19">
        <f t="shared" si="115"/>
        <v>-9703.8011110848438</v>
      </c>
      <c r="P113" s="19">
        <f t="shared" si="115"/>
        <v>-10031.309911129159</v>
      </c>
    </row>
    <row r="114" spans="1:20" ht="13" x14ac:dyDescent="0.3">
      <c r="A114" s="1" t="s">
        <v>10</v>
      </c>
      <c r="B114" s="5"/>
      <c r="C114" s="5">
        <f t="shared" ref="C114:P114" si="116">+C110+C111+C112+C113</f>
        <v>9860</v>
      </c>
      <c r="D114" s="5">
        <f t="shared" si="116"/>
        <v>-7686</v>
      </c>
      <c r="E114" s="5">
        <f t="shared" si="116"/>
        <v>-10066</v>
      </c>
      <c r="F114" s="5">
        <f t="shared" si="116"/>
        <v>-1104</v>
      </c>
      <c r="G114" s="5">
        <f t="shared" si="116"/>
        <v>6291</v>
      </c>
      <c r="H114" s="5">
        <f t="shared" si="116"/>
        <v>9718</v>
      </c>
      <c r="I114" s="5">
        <f t="shared" si="116"/>
        <v>-15879</v>
      </c>
      <c r="J114" s="5">
        <f t="shared" si="116"/>
        <v>-11812</v>
      </c>
      <c r="K114" s="5">
        <f t="shared" si="116"/>
        <v>9661</v>
      </c>
      <c r="L114" s="5">
        <f t="shared" si="116"/>
        <v>0</v>
      </c>
      <c r="M114" s="5">
        <f t="shared" ca="1" si="116"/>
        <v>-34234.975804281261</v>
      </c>
      <c r="N114" s="5">
        <f t="shared" ca="1" si="116"/>
        <v>-74378.706454611223</v>
      </c>
      <c r="O114" s="5">
        <f t="shared" ca="1" si="116"/>
        <v>-159037.46336695497</v>
      </c>
      <c r="P114" s="5">
        <f t="shared" ca="1" si="116"/>
        <v>-249858.64290942741</v>
      </c>
      <c r="T114" s="34"/>
    </row>
    <row r="115" spans="1:20" ht="13" x14ac:dyDescent="0.3">
      <c r="A115" s="1" t="s">
        <v>14</v>
      </c>
      <c r="B115" s="16"/>
      <c r="C115" s="16">
        <f>Daloopa!BJ485</f>
        <v>713</v>
      </c>
      <c r="D115" s="16">
        <f>Daloopa!BK485</f>
        <v>-351</v>
      </c>
      <c r="E115" s="16">
        <f>Daloopa!BL485</f>
        <v>70</v>
      </c>
      <c r="F115" s="16">
        <f>Daloopa!BM485</f>
        <v>618</v>
      </c>
      <c r="G115" s="16">
        <f>Daloopa!BN485</f>
        <v>-364</v>
      </c>
      <c r="H115" s="16">
        <f>Daloopa!BO485</f>
        <v>-1093</v>
      </c>
      <c r="I115" s="16">
        <f>Daloopa!BP485</f>
        <v>403</v>
      </c>
      <c r="J115" s="16">
        <f>Daloopa!BQ485</f>
        <v>-1301</v>
      </c>
      <c r="K115" s="16">
        <f>Daloopa!BR485</f>
        <v>1164</v>
      </c>
      <c r="L115" s="5"/>
      <c r="M115" s="5"/>
      <c r="N115" s="5"/>
      <c r="O115" s="5"/>
      <c r="P115" s="5"/>
      <c r="T115" s="34"/>
    </row>
    <row r="116" spans="1:20" x14ac:dyDescent="0.25">
      <c r="B116" s="4"/>
      <c r="C116" s="4"/>
      <c r="D116" s="4"/>
      <c r="E116" s="4"/>
      <c r="F116" s="4"/>
      <c r="G116" s="4"/>
      <c r="H116" s="4"/>
      <c r="I116" s="4"/>
      <c r="J116" s="4"/>
      <c r="T116" s="34"/>
    </row>
    <row r="117" spans="1:20" x14ac:dyDescent="0.25">
      <c r="A117" s="2" t="s">
        <v>12</v>
      </c>
      <c r="C117" s="3">
        <f t="shared" ref="C117:P117" si="117">C114+C115+C108+C98</f>
        <v>1188</v>
      </c>
      <c r="D117" s="3">
        <f t="shared" si="117"/>
        <v>10317</v>
      </c>
      <c r="E117" s="3">
        <f t="shared" si="117"/>
        <v>4237</v>
      </c>
      <c r="F117" s="3">
        <f t="shared" si="117"/>
        <v>5967</v>
      </c>
      <c r="G117" s="3">
        <f t="shared" si="117"/>
        <v>-5900</v>
      </c>
      <c r="H117" s="3">
        <f t="shared" si="117"/>
        <v>17776</v>
      </c>
      <c r="I117" s="3">
        <f t="shared" si="117"/>
        <v>19637</v>
      </c>
      <c r="J117" s="3">
        <f t="shared" si="117"/>
        <v>8422</v>
      </c>
      <c r="K117" s="3">
        <f t="shared" si="117"/>
        <v>13027</v>
      </c>
      <c r="L117" s="3">
        <f t="shared" ca="1" si="117"/>
        <v>-26482.873763331678</v>
      </c>
      <c r="M117" s="3">
        <f t="shared" ca="1" si="117"/>
        <v>9019.5258265656303</v>
      </c>
      <c r="N117" s="3">
        <f t="shared" ca="1" si="117"/>
        <v>9353.6233578004758</v>
      </c>
      <c r="O117" s="3">
        <f t="shared" ca="1" si="117"/>
        <v>9703.8011110848747</v>
      </c>
      <c r="P117" s="3">
        <f t="shared" ca="1" si="117"/>
        <v>10031.309911129181</v>
      </c>
      <c r="T117" s="34"/>
    </row>
    <row r="118" spans="1:20" x14ac:dyDescent="0.25">
      <c r="A118" s="2" t="s">
        <v>11</v>
      </c>
      <c r="L118" s="3">
        <f t="shared" ref="L118:P118" si="118">K119</f>
        <v>86810</v>
      </c>
      <c r="M118" s="3">
        <f t="shared" ca="1" si="118"/>
        <v>60327.126236668322</v>
      </c>
      <c r="N118" s="3">
        <f t="shared" ca="1" si="118"/>
        <v>69346.652063233953</v>
      </c>
      <c r="O118" s="3">
        <f t="shared" ca="1" si="118"/>
        <v>78700.275421034428</v>
      </c>
      <c r="P118" s="3">
        <f t="shared" ca="1" si="118"/>
        <v>88404.076532119303</v>
      </c>
    </row>
    <row r="119" spans="1:20" x14ac:dyDescent="0.25">
      <c r="A119" s="2" t="s">
        <v>13</v>
      </c>
      <c r="K119" s="3">
        <f>K125</f>
        <v>86810</v>
      </c>
      <c r="L119" s="3">
        <f t="shared" ref="L119:P119" ca="1" si="119">L118+L117</f>
        <v>60327.126236668322</v>
      </c>
      <c r="M119" s="3">
        <f t="shared" ca="1" si="119"/>
        <v>69346.652063233953</v>
      </c>
      <c r="N119" s="3">
        <f t="shared" ca="1" si="119"/>
        <v>78700.275421034428</v>
      </c>
      <c r="O119" s="3">
        <f t="shared" ca="1" si="119"/>
        <v>88404.076532119303</v>
      </c>
      <c r="P119" s="3">
        <f t="shared" ca="1" si="119"/>
        <v>98435.386443248484</v>
      </c>
    </row>
    <row r="121" spans="1:20" x14ac:dyDescent="0.25">
      <c r="A121" s="2" t="s">
        <v>51</v>
      </c>
      <c r="C121" s="3">
        <f t="shared" ref="C121:P121" si="120">C98+C101+C104</f>
        <v>8376</v>
      </c>
      <c r="D121" s="3">
        <f t="shared" si="120"/>
        <v>19400</v>
      </c>
      <c r="E121" s="3">
        <f t="shared" si="120"/>
        <v>25825</v>
      </c>
      <c r="F121" s="3">
        <f t="shared" si="120"/>
        <v>31020</v>
      </c>
      <c r="G121" s="3">
        <f t="shared" si="120"/>
        <v>-9069</v>
      </c>
      <c r="H121" s="3">
        <f t="shared" si="120"/>
        <v>-11569</v>
      </c>
      <c r="I121" s="3">
        <f t="shared" si="120"/>
        <v>36813</v>
      </c>
      <c r="J121" s="3">
        <f t="shared" si="120"/>
        <v>38219</v>
      </c>
      <c r="K121" s="3">
        <f t="shared" si="120"/>
        <v>16427</v>
      </c>
      <c r="L121" s="3">
        <f t="shared" ca="1" si="120"/>
        <v>-26482.873763331678</v>
      </c>
      <c r="M121" s="3">
        <f t="shared" ca="1" si="120"/>
        <v>43254.501630846877</v>
      </c>
      <c r="N121" s="3">
        <f t="shared" ca="1" si="120"/>
        <v>83732.329812411685</v>
      </c>
      <c r="O121" s="3">
        <f t="shared" ca="1" si="120"/>
        <v>168741.26447803981</v>
      </c>
      <c r="P121" s="3">
        <f t="shared" ca="1" si="120"/>
        <v>259889.95282055656</v>
      </c>
    </row>
    <row r="122" spans="1:20" ht="13" x14ac:dyDescent="0.3">
      <c r="A122" s="6" t="s">
        <v>33</v>
      </c>
      <c r="B122" s="11"/>
      <c r="C122" s="11">
        <f t="shared" ref="C122:P122" si="121">C121/C2</f>
        <v>4.7091630778226305E-2</v>
      </c>
      <c r="D122" s="11">
        <f t="shared" si="121"/>
        <v>8.3302202355648877E-2</v>
      </c>
      <c r="E122" s="11">
        <f t="shared" si="121"/>
        <v>9.2060515752775185E-2</v>
      </c>
      <c r="F122" s="11">
        <f t="shared" si="121"/>
        <v>8.0349372124829038E-2</v>
      </c>
      <c r="G122" s="11">
        <f t="shared" si="121"/>
        <v>-1.9303055199628796E-2</v>
      </c>
      <c r="H122" s="11">
        <f t="shared" si="121"/>
        <v>-2.2508526546597844E-2</v>
      </c>
      <c r="I122" s="11">
        <f t="shared" si="121"/>
        <v>6.4046556538531793E-2</v>
      </c>
      <c r="J122" s="11">
        <f t="shared" si="121"/>
        <v>5.9908238617215212E-2</v>
      </c>
      <c r="K122" s="11">
        <f t="shared" si="121"/>
        <v>2.2913167922959755E-2</v>
      </c>
      <c r="L122" s="11">
        <f t="shared" ca="1" si="121"/>
        <v>-3.2604795821495655E-2</v>
      </c>
      <c r="M122" s="11">
        <f t="shared" ca="1" si="121"/>
        <v>4.6435117652492551E-2</v>
      </c>
      <c r="N122" s="11">
        <f t="shared" ca="1" si="121"/>
        <v>7.9915479486435723E-2</v>
      </c>
      <c r="O122" s="11">
        <f t="shared" ca="1" si="121"/>
        <v>0.14651584956930128</v>
      </c>
      <c r="P122" s="11">
        <f t="shared" ca="1" si="121"/>
        <v>0.20705270227491077</v>
      </c>
    </row>
    <row r="123" spans="1:20" x14ac:dyDescent="0.25"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</row>
    <row r="124" spans="1:20" ht="13" x14ac:dyDescent="0.3">
      <c r="A124" s="1" t="s">
        <v>15</v>
      </c>
      <c r="B124" s="34"/>
      <c r="C124" s="34"/>
      <c r="D124" s="34"/>
      <c r="E124" s="34"/>
      <c r="F124" s="34"/>
      <c r="G124" s="34"/>
      <c r="H124" s="41"/>
      <c r="I124" s="41"/>
      <c r="J124" s="41"/>
      <c r="K124" s="41"/>
      <c r="L124" s="41"/>
      <c r="M124" s="41"/>
      <c r="N124" s="41"/>
      <c r="O124" s="41"/>
      <c r="P124" s="41"/>
    </row>
    <row r="125" spans="1:20" x14ac:dyDescent="0.25">
      <c r="A125" s="2" t="s">
        <v>16</v>
      </c>
      <c r="B125" s="4"/>
      <c r="C125" s="4">
        <f>Daloopa!BJ397</f>
        <v>20522</v>
      </c>
      <c r="D125" s="4">
        <f>Daloopa!BK397</f>
        <v>31750</v>
      </c>
      <c r="E125" s="4">
        <f>Daloopa!BL397</f>
        <v>36092</v>
      </c>
      <c r="F125" s="4">
        <f>Daloopa!BM397</f>
        <v>42122</v>
      </c>
      <c r="G125" s="4">
        <f>Daloopa!BN397</f>
        <v>36220</v>
      </c>
      <c r="H125" s="4">
        <f>Daloopa!BO397</f>
        <v>53888</v>
      </c>
      <c r="I125" s="4">
        <f>Daloopa!BP397</f>
        <v>73387</v>
      </c>
      <c r="J125" s="4">
        <f>Daloopa!BQ397</f>
        <v>78779</v>
      </c>
      <c r="K125" s="4">
        <f>Daloopa!BR397</f>
        <v>86810</v>
      </c>
      <c r="L125" s="3">
        <f t="shared" ref="L125:P125" ca="1" si="122">L119</f>
        <v>60327.126236668322</v>
      </c>
      <c r="M125" s="3">
        <f t="shared" ca="1" si="122"/>
        <v>69346.652063233953</v>
      </c>
      <c r="N125" s="3">
        <f t="shared" ca="1" si="122"/>
        <v>78700.275421034428</v>
      </c>
      <c r="O125" s="3">
        <f t="shared" ca="1" si="122"/>
        <v>88404.076532119303</v>
      </c>
      <c r="P125" s="3">
        <f t="shared" ca="1" si="122"/>
        <v>98435.386443248484</v>
      </c>
      <c r="Q125" s="28"/>
      <c r="R125" s="28"/>
      <c r="S125" s="28"/>
      <c r="T125" s="28"/>
    </row>
    <row r="126" spans="1:20" x14ac:dyDescent="0.25">
      <c r="A126" s="2" t="s">
        <v>85</v>
      </c>
      <c r="B126" s="4"/>
      <c r="C126" s="4">
        <f>Daloopa!BJ398</f>
        <v>10464</v>
      </c>
      <c r="D126" s="4">
        <f>Daloopa!BK398</f>
        <v>9500</v>
      </c>
      <c r="E126" s="4">
        <f>Daloopa!BL398</f>
        <v>18929</v>
      </c>
      <c r="F126" s="4">
        <f>Daloopa!BM398</f>
        <v>42274</v>
      </c>
      <c r="G126" s="4">
        <f>Daloopa!BN398</f>
        <v>59829</v>
      </c>
      <c r="H126" s="4">
        <f>Daloopa!BO398</f>
        <v>16138</v>
      </c>
      <c r="I126" s="4">
        <f>Daloopa!BP398</f>
        <v>13393</v>
      </c>
      <c r="J126" s="4">
        <f>Daloopa!BQ398</f>
        <v>22423</v>
      </c>
      <c r="K126" s="4">
        <f>Daloopa!BR398</f>
        <v>36219</v>
      </c>
      <c r="L126" s="3">
        <f t="shared" ref="L126:P126" si="123">K126</f>
        <v>36219</v>
      </c>
      <c r="M126" s="3">
        <f t="shared" si="123"/>
        <v>36219</v>
      </c>
      <c r="N126" s="3">
        <f t="shared" si="123"/>
        <v>36219</v>
      </c>
      <c r="O126" s="3">
        <f t="shared" si="123"/>
        <v>36219</v>
      </c>
      <c r="P126" s="3">
        <f t="shared" si="123"/>
        <v>36219</v>
      </c>
      <c r="Q126" s="28"/>
      <c r="R126" s="28"/>
      <c r="S126" s="28"/>
      <c r="T126" s="28"/>
    </row>
    <row r="127" spans="1:20" x14ac:dyDescent="0.25">
      <c r="A127" s="2" t="s">
        <v>86</v>
      </c>
      <c r="B127" s="4"/>
      <c r="C127" s="4">
        <f>Daloopa!BJ400</f>
        <v>13164</v>
      </c>
      <c r="D127" s="4">
        <f>Daloopa!BK400</f>
        <v>16677</v>
      </c>
      <c r="E127" s="4">
        <f>Daloopa!BL400</f>
        <v>20816</v>
      </c>
      <c r="F127" s="4">
        <f>Daloopa!BM400</f>
        <v>24542</v>
      </c>
      <c r="G127" s="4">
        <f>Daloopa!BN400</f>
        <v>32891</v>
      </c>
      <c r="H127" s="4">
        <f>Daloopa!BO400</f>
        <v>42360</v>
      </c>
      <c r="I127" s="4">
        <f>Daloopa!BP400</f>
        <v>52253</v>
      </c>
      <c r="J127" s="4">
        <f>Daloopa!BQ400</f>
        <v>55451</v>
      </c>
      <c r="K127" s="4">
        <f>Daloopa!BR400</f>
        <v>67729</v>
      </c>
      <c r="L127" s="3">
        <f t="shared" ref="L127:P127" si="124">AVERAGE(K128:L128)*L2/365</f>
        <v>69778.35233890386</v>
      </c>
      <c r="M127" s="3">
        <f t="shared" si="124"/>
        <v>80024.293225391055</v>
      </c>
      <c r="N127" s="3">
        <f t="shared" si="124"/>
        <v>90011.780146533449</v>
      </c>
      <c r="O127" s="3">
        <f t="shared" si="124"/>
        <v>98940.42610341312</v>
      </c>
      <c r="P127" s="3">
        <f t="shared" si="124"/>
        <v>77987.841218538219</v>
      </c>
      <c r="Q127" s="28"/>
      <c r="R127" s="28"/>
      <c r="S127" s="28"/>
      <c r="T127" s="28"/>
    </row>
    <row r="128" spans="1:20" ht="13" x14ac:dyDescent="0.3">
      <c r="A128" s="2" t="s">
        <v>26</v>
      </c>
      <c r="B128" s="13"/>
      <c r="C128" s="13">
        <f t="shared" ref="C128:K128" si="125">AVERAGE(B127:C127)*365/C2</f>
        <v>27.013931836326222</v>
      </c>
      <c r="D128" s="13">
        <f t="shared" si="125"/>
        <v>23.384656507233121</v>
      </c>
      <c r="E128" s="13">
        <f t="shared" si="125"/>
        <v>24.391928262310977</v>
      </c>
      <c r="F128" s="13">
        <f t="shared" si="125"/>
        <v>21.441613307638111</v>
      </c>
      <c r="G128" s="13">
        <f t="shared" si="125"/>
        <v>22.309560854962093</v>
      </c>
      <c r="H128" s="13">
        <f t="shared" si="125"/>
        <v>26.719380796641133</v>
      </c>
      <c r="I128" s="13">
        <f t="shared" si="125"/>
        <v>30.040576041476378</v>
      </c>
      <c r="J128" s="13">
        <f t="shared" si="125"/>
        <v>30.810726081143144</v>
      </c>
      <c r="K128" s="13">
        <f t="shared" si="125"/>
        <v>31.356670999994421</v>
      </c>
      <c r="L128" s="17">
        <f t="shared" ref="L128:O128" si="126">K128</f>
        <v>31.356670999994421</v>
      </c>
      <c r="M128" s="17">
        <f t="shared" si="126"/>
        <v>31.356670999994421</v>
      </c>
      <c r="N128" s="17">
        <f t="shared" si="126"/>
        <v>31.356670999994421</v>
      </c>
      <c r="O128" s="17">
        <f t="shared" si="126"/>
        <v>31.356670999994421</v>
      </c>
      <c r="P128" s="17">
        <v>14</v>
      </c>
      <c r="Q128" s="28"/>
      <c r="R128" s="28"/>
      <c r="S128" s="28"/>
      <c r="T128" s="28"/>
    </row>
    <row r="129" spans="1:20" ht="13" x14ac:dyDescent="0.3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8"/>
      <c r="R129" s="28"/>
      <c r="S129" s="28"/>
      <c r="T129" s="28"/>
    </row>
    <row r="130" spans="1:20" x14ac:dyDescent="0.25">
      <c r="A130" s="2" t="s">
        <v>187</v>
      </c>
      <c r="B130" s="4"/>
      <c r="C130" s="4">
        <f>Daloopa!BJ399</f>
        <v>16047</v>
      </c>
      <c r="D130" s="4">
        <f>Daloopa!BK399</f>
        <v>17174</v>
      </c>
      <c r="E130" s="4">
        <f>Daloopa!BL399</f>
        <v>20497</v>
      </c>
      <c r="F130" s="4">
        <f>Daloopa!BM399</f>
        <v>23795</v>
      </c>
      <c r="G130" s="4">
        <f>Daloopa!BN399</f>
        <v>32640</v>
      </c>
      <c r="H130" s="4">
        <f>Daloopa!BO399</f>
        <v>34405</v>
      </c>
      <c r="I130" s="4">
        <f>Daloopa!BP399</f>
        <v>33318</v>
      </c>
      <c r="J130" s="4">
        <f>Daloopa!BQ399</f>
        <v>34214</v>
      </c>
      <c r="K130" s="4">
        <f>Daloopa!BR399</f>
        <v>38325</v>
      </c>
      <c r="L130" s="3">
        <f t="shared" ref="L130:P130" si="127">AVERAGE(K131:L131)*L42/365</f>
        <v>38969.94810196427</v>
      </c>
      <c r="M130" s="3">
        <f t="shared" si="127"/>
        <v>41726.178237493456</v>
      </c>
      <c r="N130" s="3">
        <f t="shared" si="127"/>
        <v>44538.609931998741</v>
      </c>
      <c r="O130" s="3">
        <f t="shared" si="127"/>
        <v>47378.490587598237</v>
      </c>
      <c r="P130" s="3">
        <f t="shared" si="127"/>
        <v>50251.679984226692</v>
      </c>
      <c r="Q130" s="28"/>
      <c r="R130" s="28"/>
      <c r="S130" s="28"/>
      <c r="T130" s="28"/>
    </row>
    <row r="131" spans="1:20" ht="13" x14ac:dyDescent="0.3">
      <c r="A131" s="2" t="s">
        <v>221</v>
      </c>
      <c r="B131" s="7"/>
      <c r="C131" s="13">
        <f t="shared" ref="C131:K131" si="128">AVERAGE(B130:C130)*365/C42</f>
        <v>52.326862258116392</v>
      </c>
      <c r="D131" s="13">
        <f t="shared" si="128"/>
        <v>43.568602862973925</v>
      </c>
      <c r="E131" s="13">
        <f t="shared" si="128"/>
        <v>41.531494659771894</v>
      </c>
      <c r="F131" s="13">
        <f t="shared" si="128"/>
        <v>34.646581542774115</v>
      </c>
      <c r="G131" s="13">
        <f t="shared" si="128"/>
        <v>37.817567120994035</v>
      </c>
      <c r="H131" s="13">
        <f t="shared" si="128"/>
        <v>42.362878292150079</v>
      </c>
      <c r="I131" s="13">
        <f t="shared" si="128"/>
        <v>40.557485257876415</v>
      </c>
      <c r="J131" s="13">
        <f t="shared" si="128"/>
        <v>37.772121561320063</v>
      </c>
      <c r="K131" s="13">
        <f t="shared" si="128"/>
        <v>37.143230905632215</v>
      </c>
      <c r="L131" s="17">
        <f t="shared" ref="L131:P131" si="129">K131</f>
        <v>37.143230905632215</v>
      </c>
      <c r="M131" s="17">
        <f t="shared" si="129"/>
        <v>37.143230905632215</v>
      </c>
      <c r="N131" s="17">
        <f t="shared" si="129"/>
        <v>37.143230905632215</v>
      </c>
      <c r="O131" s="17">
        <f t="shared" si="129"/>
        <v>37.143230905632215</v>
      </c>
      <c r="P131" s="17">
        <f t="shared" si="129"/>
        <v>37.143230905632215</v>
      </c>
      <c r="Q131" s="28"/>
      <c r="R131" s="28"/>
      <c r="S131" s="28"/>
      <c r="T131" s="28"/>
    </row>
    <row r="132" spans="1:20" ht="13" x14ac:dyDescent="0.3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8"/>
      <c r="R132" s="28"/>
      <c r="S132" s="28"/>
      <c r="T132" s="28"/>
    </row>
    <row r="133" spans="1:20" x14ac:dyDescent="0.25">
      <c r="A133" s="2" t="s">
        <v>17</v>
      </c>
      <c r="C133" s="3">
        <f>C125+C127+C126+C130</f>
        <v>60197</v>
      </c>
      <c r="D133" s="3">
        <f t="shared" ref="D133:G133" si="130">D125+D127+D126+D130</f>
        <v>75101</v>
      </c>
      <c r="E133" s="3">
        <f t="shared" si="130"/>
        <v>96334</v>
      </c>
      <c r="F133" s="3">
        <f t="shared" si="130"/>
        <v>132733</v>
      </c>
      <c r="G133" s="3">
        <f t="shared" si="130"/>
        <v>161580</v>
      </c>
      <c r="H133" s="3">
        <f>H125+H127+H126+H130</f>
        <v>146791</v>
      </c>
      <c r="I133" s="3">
        <f t="shared" ref="I133:J133" si="131">I125+I127+I126+I130</f>
        <v>172351</v>
      </c>
      <c r="J133" s="3">
        <f t="shared" si="131"/>
        <v>190867</v>
      </c>
      <c r="K133" s="3">
        <f t="shared" ref="K133" si="132">K125+K127+K126+K130</f>
        <v>229083</v>
      </c>
      <c r="L133" s="3">
        <f t="shared" ref="L133:P133" ca="1" si="133">L125+L127+L126+L130</f>
        <v>205294.42667753645</v>
      </c>
      <c r="M133" s="3">
        <f t="shared" ca="1" si="133"/>
        <v>227316.12352611846</v>
      </c>
      <c r="N133" s="3">
        <f t="shared" ca="1" si="133"/>
        <v>249469.66549956662</v>
      </c>
      <c r="O133" s="3">
        <f t="shared" ca="1" si="133"/>
        <v>270941.99322313064</v>
      </c>
      <c r="P133" s="3">
        <f t="shared" ca="1" si="133"/>
        <v>262893.90764601342</v>
      </c>
      <c r="Q133" s="28"/>
      <c r="R133" s="28"/>
      <c r="S133" s="28"/>
      <c r="T133" s="28"/>
    </row>
    <row r="134" spans="1:20" x14ac:dyDescent="0.25">
      <c r="Q134" s="28"/>
      <c r="R134" s="28"/>
      <c r="S134" s="28"/>
      <c r="T134" s="28"/>
    </row>
    <row r="135" spans="1:20" x14ac:dyDescent="0.25">
      <c r="A135" s="2" t="s">
        <v>18</v>
      </c>
      <c r="B135" s="4"/>
      <c r="C135" s="4">
        <f>Daloopa!BJ404</f>
        <v>48866</v>
      </c>
      <c r="D135" s="4">
        <f>Daloopa!BK404</f>
        <v>61797</v>
      </c>
      <c r="E135" s="4">
        <f>Daloopa!BL404</f>
        <v>72705</v>
      </c>
      <c r="F135" s="4">
        <f>Daloopa!BM404</f>
        <v>113114</v>
      </c>
      <c r="G135" s="4">
        <f>Daloopa!BN404</f>
        <v>160281</v>
      </c>
      <c r="H135" s="4">
        <f>Daloopa!BO404</f>
        <v>186715</v>
      </c>
      <c r="I135" s="4">
        <f>Daloopa!BP404</f>
        <v>204177</v>
      </c>
      <c r="J135" s="4">
        <f>Daloopa!BQ404</f>
        <v>252665</v>
      </c>
      <c r="K135" s="4">
        <f>Daloopa!BR404</f>
        <v>357025</v>
      </c>
      <c r="L135" s="3">
        <f>Model!M200</f>
        <v>485766.1915775988</v>
      </c>
      <c r="M135" s="3">
        <f>Model!N200</f>
        <v>579000.40619476489</v>
      </c>
      <c r="N135" s="3">
        <f>Model!O200</f>
        <v>662311.69556740462</v>
      </c>
      <c r="O135" s="3">
        <f>Model!P200</f>
        <v>686897.39537604584</v>
      </c>
      <c r="P135" s="3">
        <f>Model!Q200</f>
        <v>684077.69477212185</v>
      </c>
      <c r="Q135" s="28"/>
      <c r="R135" s="28"/>
      <c r="S135" s="28"/>
      <c r="T135" s="28"/>
    </row>
    <row r="136" spans="1:20" x14ac:dyDescent="0.25">
      <c r="A136" s="2" t="s">
        <v>189</v>
      </c>
      <c r="B136" s="4"/>
      <c r="C136" s="4">
        <f>Daloopa!BJ406</f>
        <v>0</v>
      </c>
      <c r="D136" s="4">
        <f>Daloopa!BK406</f>
        <v>0</v>
      </c>
      <c r="E136" s="4">
        <f>Daloopa!BL406</f>
        <v>25141</v>
      </c>
      <c r="F136" s="4">
        <f>Daloopa!BM406</f>
        <v>37553</v>
      </c>
      <c r="G136" s="4">
        <f>Daloopa!BN406</f>
        <v>56082</v>
      </c>
      <c r="H136" s="4">
        <f>Daloopa!BO406</f>
        <v>66123</v>
      </c>
      <c r="I136" s="4">
        <f>Daloopa!BP406</f>
        <v>72513</v>
      </c>
      <c r="J136" s="4">
        <f>Daloopa!BQ406</f>
        <v>76141</v>
      </c>
      <c r="K136" s="4">
        <f>Daloopa!BR406</f>
        <v>86054</v>
      </c>
      <c r="L136" s="3">
        <f t="shared" ref="L136:P136" si="134">K136+L161</f>
        <v>97644.15826565618</v>
      </c>
      <c r="M136" s="3">
        <f t="shared" si="134"/>
        <v>110004.65940457021</v>
      </c>
      <c r="N136" s="3">
        <f t="shared" si="134"/>
        <v>122860.0602952145</v>
      </c>
      <c r="O136" s="3">
        <f t="shared" si="134"/>
        <v>135838.9494067425</v>
      </c>
      <c r="P136" s="3">
        <f t="shared" si="134"/>
        <v>148728.97255856072</v>
      </c>
      <c r="Q136" s="28"/>
      <c r="R136" s="28"/>
      <c r="S136" s="28"/>
      <c r="T136" s="28"/>
    </row>
    <row r="137" spans="1:20" x14ac:dyDescent="0.25">
      <c r="A137" s="2" t="s">
        <v>19</v>
      </c>
      <c r="B137" s="4"/>
      <c r="C137" s="4">
        <f>Daloopa!BJ407</f>
        <v>13350</v>
      </c>
      <c r="D137" s="4">
        <f>Daloopa!BK407</f>
        <v>14548</v>
      </c>
      <c r="E137" s="4">
        <f>Daloopa!BL407</f>
        <v>14754</v>
      </c>
      <c r="F137" s="4">
        <f>Daloopa!BM407</f>
        <v>15017</v>
      </c>
      <c r="G137" s="4">
        <f>Daloopa!BN407</f>
        <v>15371</v>
      </c>
      <c r="H137" s="4">
        <f>Daloopa!BO407</f>
        <v>20288</v>
      </c>
      <c r="I137" s="4">
        <f>Daloopa!BP407</f>
        <v>22789</v>
      </c>
      <c r="J137" s="4">
        <f>Daloopa!BQ407</f>
        <v>23074</v>
      </c>
      <c r="K137" s="4">
        <f>Daloopa!BR407</f>
        <v>23273</v>
      </c>
      <c r="L137" s="3">
        <f t="shared" ref="L137:P137" si="135">K137</f>
        <v>23273</v>
      </c>
      <c r="M137" s="3">
        <f t="shared" si="135"/>
        <v>23273</v>
      </c>
      <c r="N137" s="3">
        <f t="shared" si="135"/>
        <v>23273</v>
      </c>
      <c r="O137" s="3">
        <f t="shared" si="135"/>
        <v>23273</v>
      </c>
      <c r="P137" s="3">
        <f t="shared" si="135"/>
        <v>23273</v>
      </c>
      <c r="Q137" s="28"/>
      <c r="R137" s="28"/>
      <c r="S137" s="28"/>
      <c r="T137" s="28"/>
    </row>
    <row r="138" spans="1:20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3"/>
      <c r="M138" s="3"/>
      <c r="N138" s="3"/>
      <c r="O138" s="3"/>
      <c r="P138" s="3"/>
      <c r="Q138" s="28"/>
      <c r="R138" s="28"/>
      <c r="S138" s="28"/>
      <c r="T138" s="28"/>
    </row>
    <row r="139" spans="1:20" x14ac:dyDescent="0.25">
      <c r="A139" s="2" t="s">
        <v>87</v>
      </c>
      <c r="B139" s="4"/>
      <c r="C139" s="4">
        <f>Daloopa!BJ408</f>
        <v>8897</v>
      </c>
      <c r="D139" s="4">
        <f>Daloopa!BK408</f>
        <v>11202</v>
      </c>
      <c r="E139" s="4">
        <f>Daloopa!BL408</f>
        <v>16314</v>
      </c>
      <c r="F139" s="4">
        <f>Daloopa!BM408</f>
        <v>22778</v>
      </c>
      <c r="G139" s="4">
        <f>Daloopa!BN408</f>
        <v>27235</v>
      </c>
      <c r="H139" s="4">
        <f>Daloopa!BO408</f>
        <v>42758</v>
      </c>
      <c r="I139" s="4">
        <f>Daloopa!BP408</f>
        <v>56024</v>
      </c>
      <c r="J139" s="4">
        <f>Daloopa!BQ408</f>
        <v>82147</v>
      </c>
      <c r="K139" s="4">
        <f>Daloopa!BR408</f>
        <v>122607</v>
      </c>
      <c r="L139" s="3">
        <f>L140+L141</f>
        <v>129047</v>
      </c>
      <c r="M139" s="3">
        <f t="shared" ref="L139:O139" si="136">M140+M141</f>
        <v>133447</v>
      </c>
      <c r="N139" s="3">
        <f t="shared" si="136"/>
        <v>137847</v>
      </c>
      <c r="O139" s="3">
        <f t="shared" si="136"/>
        <v>142247</v>
      </c>
      <c r="P139" s="3">
        <f>P140+P141</f>
        <v>146647</v>
      </c>
      <c r="Q139" s="28"/>
      <c r="R139" s="28"/>
      <c r="S139" s="28"/>
      <c r="T139" s="28"/>
    </row>
    <row r="140" spans="1:20" x14ac:dyDescent="0.25">
      <c r="A140" s="2" t="s">
        <v>730</v>
      </c>
      <c r="B140" s="4"/>
      <c r="C140" s="4"/>
      <c r="D140" s="4"/>
      <c r="F140" s="3">
        <f>Model!G217</f>
        <v>8860.0000000000018</v>
      </c>
      <c r="G140" s="3">
        <f>Model!H217</f>
        <v>6300</v>
      </c>
      <c r="H140" s="3">
        <f>Model!I217</f>
        <v>11120</v>
      </c>
      <c r="I140" s="3">
        <f>Model!J217</f>
        <v>24520</v>
      </c>
      <c r="J140" s="3">
        <f>Model!K217</f>
        <v>45750</v>
      </c>
      <c r="K140" s="3">
        <f>Model!L217</f>
        <v>40840</v>
      </c>
      <c r="L140" s="3">
        <f>Model!M217</f>
        <v>47280</v>
      </c>
      <c r="M140" s="3">
        <f>Model!N217</f>
        <v>51680</v>
      </c>
      <c r="N140" s="3">
        <f>Model!O217</f>
        <v>56080</v>
      </c>
      <c r="O140" s="3">
        <f>Model!P217</f>
        <v>60480</v>
      </c>
      <c r="P140" s="3">
        <f>Model!Q217</f>
        <v>64880</v>
      </c>
      <c r="Q140" s="28"/>
      <c r="R140" s="28"/>
      <c r="S140" s="28"/>
      <c r="T140" s="28"/>
    </row>
    <row r="141" spans="1:20" x14ac:dyDescent="0.25">
      <c r="A141" s="2" t="s">
        <v>731</v>
      </c>
      <c r="B141" s="4"/>
      <c r="C141" s="4"/>
      <c r="D141" s="4"/>
      <c r="F141" s="3">
        <f>F139-F140</f>
        <v>13917.999999999998</v>
      </c>
      <c r="G141" s="3">
        <f>G139-G140</f>
        <v>20935</v>
      </c>
      <c r="H141" s="3">
        <f>H139-H140</f>
        <v>31638</v>
      </c>
      <c r="I141" s="3">
        <f t="shared" ref="I141:J141" si="137">I139-I140</f>
        <v>31504</v>
      </c>
      <c r="J141" s="3">
        <f t="shared" si="137"/>
        <v>36397</v>
      </c>
      <c r="K141" s="3">
        <f t="shared" ref="K141" si="138">K139-K140</f>
        <v>81767</v>
      </c>
      <c r="L141" s="3">
        <f>K141+L142</f>
        <v>81767</v>
      </c>
      <c r="M141" s="3">
        <f t="shared" ref="M141:P141" si="139">L141+M142</f>
        <v>81767</v>
      </c>
      <c r="N141" s="3">
        <f t="shared" si="139"/>
        <v>81767</v>
      </c>
      <c r="O141" s="3">
        <f t="shared" si="139"/>
        <v>81767</v>
      </c>
      <c r="P141" s="3">
        <f t="shared" si="139"/>
        <v>81767</v>
      </c>
      <c r="Q141" s="28"/>
      <c r="R141" s="28"/>
      <c r="S141" s="28"/>
      <c r="T141" s="28"/>
    </row>
    <row r="142" spans="1:20" ht="13" x14ac:dyDescent="0.3">
      <c r="A142" s="2" t="s">
        <v>96</v>
      </c>
      <c r="B142" s="4"/>
      <c r="C142" s="4"/>
      <c r="D142" s="4"/>
      <c r="E142" s="11"/>
      <c r="F142" s="11"/>
      <c r="G142" s="3">
        <f>G141-F141</f>
        <v>7017.0000000000018</v>
      </c>
      <c r="H142" s="3">
        <f>H141-G141</f>
        <v>10703</v>
      </c>
      <c r="I142" s="3">
        <f t="shared" ref="I142:K142" si="140">I141-H141</f>
        <v>-134</v>
      </c>
      <c r="J142" s="3">
        <f t="shared" si="140"/>
        <v>4893</v>
      </c>
      <c r="K142" s="3">
        <f t="shared" si="140"/>
        <v>45370</v>
      </c>
      <c r="L142" s="238"/>
      <c r="M142" s="238"/>
      <c r="N142" s="238"/>
      <c r="O142" s="238"/>
      <c r="P142" s="238"/>
      <c r="Q142" s="28"/>
      <c r="R142" s="28"/>
      <c r="S142" s="28"/>
      <c r="T142" s="28"/>
    </row>
    <row r="143" spans="1:20" ht="13" x14ac:dyDescent="0.3">
      <c r="A143" s="1" t="s">
        <v>20</v>
      </c>
      <c r="B143" s="5"/>
      <c r="C143" s="5">
        <f t="shared" ref="C143:P143" si="141">+C139+C136+C133+C135+C137</f>
        <v>131310</v>
      </c>
      <c r="D143" s="5">
        <f t="shared" si="141"/>
        <v>162648</v>
      </c>
      <c r="E143" s="5">
        <f t="shared" si="141"/>
        <v>225248</v>
      </c>
      <c r="F143" s="5">
        <f t="shared" si="141"/>
        <v>321195</v>
      </c>
      <c r="G143" s="5">
        <f t="shared" si="141"/>
        <v>420549</v>
      </c>
      <c r="H143" s="5">
        <f t="shared" si="141"/>
        <v>462675</v>
      </c>
      <c r="I143" s="5">
        <f t="shared" ref="I143:K143" si="142">+I139+I136+I133+I135+I137</f>
        <v>527854</v>
      </c>
      <c r="J143" s="5">
        <f t="shared" si="142"/>
        <v>624894</v>
      </c>
      <c r="K143" s="5">
        <f t="shared" si="142"/>
        <v>818042</v>
      </c>
      <c r="L143" s="5">
        <f ca="1">+L139+L136+L133+L135+L137</f>
        <v>941024.77652079146</v>
      </c>
      <c r="M143" s="5">
        <f t="shared" ca="1" si="141"/>
        <v>1073041.1891254536</v>
      </c>
      <c r="N143" s="5">
        <f t="shared" ca="1" si="141"/>
        <v>1195761.4213621859</v>
      </c>
      <c r="O143" s="5">
        <f t="shared" ca="1" si="141"/>
        <v>1259198.338005919</v>
      </c>
      <c r="P143" s="5">
        <f t="shared" ca="1" si="141"/>
        <v>1265620.5749766962</v>
      </c>
      <c r="Q143" s="28"/>
      <c r="R143" s="28"/>
      <c r="S143" s="28"/>
      <c r="T143" s="28"/>
    </row>
    <row r="144" spans="1:20" x14ac:dyDescent="0.25">
      <c r="Q144" s="28"/>
      <c r="R144" s="28"/>
      <c r="S144" s="28"/>
      <c r="T144" s="28"/>
    </row>
    <row r="145" spans="1:20" x14ac:dyDescent="0.25">
      <c r="A145" s="2" t="s">
        <v>82</v>
      </c>
      <c r="B145" s="4"/>
      <c r="C145" s="4">
        <f>Daloopa!BJ413</f>
        <v>34616</v>
      </c>
      <c r="D145" s="4">
        <f>Daloopa!BK413</f>
        <v>38192</v>
      </c>
      <c r="E145" s="4">
        <f>Daloopa!BL413</f>
        <v>47183</v>
      </c>
      <c r="F145" s="4">
        <f>Daloopa!BM413</f>
        <v>72539</v>
      </c>
      <c r="G145" s="4">
        <f>Daloopa!BN413</f>
        <v>78664</v>
      </c>
      <c r="H145" s="4">
        <f>Daloopa!BO413</f>
        <v>79600</v>
      </c>
      <c r="I145" s="4">
        <f>Daloopa!BP413</f>
        <v>84981</v>
      </c>
      <c r="J145" s="4">
        <f>Daloopa!BQ413</f>
        <v>94363</v>
      </c>
      <c r="K145" s="4">
        <f>Daloopa!BR413</f>
        <v>121909</v>
      </c>
      <c r="L145" s="3">
        <f t="shared" ref="L145:P145" si="143">(AVERAGE(K146:L146)*L42/365)</f>
        <v>116187.2732724192</v>
      </c>
      <c r="M145" s="3">
        <f t="shared" si="143"/>
        <v>124404.85834901482</v>
      </c>
      <c r="N145" s="3">
        <f t="shared" si="143"/>
        <v>132790.00602728507</v>
      </c>
      <c r="O145" s="3">
        <f t="shared" si="143"/>
        <v>141256.99163706481</v>
      </c>
      <c r="P145" s="3">
        <f t="shared" si="143"/>
        <v>149322.03566872698</v>
      </c>
      <c r="Q145" s="28"/>
      <c r="R145" s="28"/>
      <c r="S145" s="28"/>
      <c r="T145" s="28"/>
    </row>
    <row r="146" spans="1:20" ht="13" x14ac:dyDescent="0.3">
      <c r="A146" s="2" t="s">
        <v>29</v>
      </c>
      <c r="B146" s="13"/>
      <c r="C146" s="13">
        <f t="shared" ref="C146:K146" si="144">AVERAGE(B145:C145)*365/C42</f>
        <v>112.87758857898405</v>
      </c>
      <c r="D146" s="13">
        <f t="shared" si="144"/>
        <v>95.486073184052429</v>
      </c>
      <c r="E146" s="13">
        <f t="shared" si="144"/>
        <v>94.124163323989947</v>
      </c>
      <c r="F146" s="13">
        <f t="shared" si="144"/>
        <v>93.650276245461981</v>
      </c>
      <c r="G146" s="13">
        <f t="shared" si="144"/>
        <v>101.3223992450724</v>
      </c>
      <c r="H146" s="13">
        <f t="shared" si="144"/>
        <v>100.00027697857917</v>
      </c>
      <c r="I146" s="13">
        <f t="shared" si="144"/>
        <v>98.563139276561259</v>
      </c>
      <c r="J146" s="13">
        <f t="shared" si="144"/>
        <v>100.31101358309223</v>
      </c>
      <c r="K146" s="13">
        <f t="shared" si="144"/>
        <v>110.74099221691628</v>
      </c>
      <c r="L146" s="17">
        <f t="shared" ref="L146:O146" si="145">K146</f>
        <v>110.74099221691628</v>
      </c>
      <c r="M146" s="17">
        <f t="shared" si="145"/>
        <v>110.74099221691628</v>
      </c>
      <c r="N146" s="17">
        <f t="shared" si="145"/>
        <v>110.74099221691628</v>
      </c>
      <c r="O146" s="17">
        <f t="shared" si="145"/>
        <v>110.74099221691628</v>
      </c>
      <c r="P146" s="17">
        <v>110</v>
      </c>
      <c r="Q146" s="28"/>
      <c r="R146" s="28"/>
      <c r="S146" s="28"/>
      <c r="T146" s="28"/>
    </row>
    <row r="147" spans="1:20" ht="13" x14ac:dyDescent="0.3"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28"/>
      <c r="R147" s="28"/>
      <c r="S147" s="28"/>
      <c r="T147" s="28"/>
    </row>
    <row r="148" spans="1:20" x14ac:dyDescent="0.25">
      <c r="A148" s="2" t="s">
        <v>705</v>
      </c>
      <c r="B148" s="4"/>
      <c r="C148" s="4">
        <f>Daloopa!BJ414</f>
        <v>18170</v>
      </c>
      <c r="D148" s="4">
        <f>Daloopa!BK414</f>
        <v>23663</v>
      </c>
      <c r="E148" s="4">
        <f>Daloopa!BL414</f>
        <v>32439</v>
      </c>
      <c r="F148" s="4">
        <f>Daloopa!BM414</f>
        <v>44138</v>
      </c>
      <c r="G148" s="4">
        <f>Daloopa!BN414</f>
        <v>51775</v>
      </c>
      <c r="H148" s="4">
        <f>Daloopa!BO414</f>
        <v>62566</v>
      </c>
      <c r="I148" s="4">
        <f>Daloopa!BP414</f>
        <v>64709</v>
      </c>
      <c r="J148" s="4">
        <f>Daloopa!BQ414</f>
        <v>66965</v>
      </c>
      <c r="K148" s="4">
        <f>Daloopa!BR414</f>
        <v>75520</v>
      </c>
      <c r="L148" s="3">
        <f t="shared" ref="L148:P148" si="146">L149*L59</f>
        <v>83883.7607928449</v>
      </c>
      <c r="M148" s="3">
        <f t="shared" si="146"/>
        <v>94568.326144440434</v>
      </c>
      <c r="N148" s="3">
        <f t="shared" si="146"/>
        <v>104076.53712014576</v>
      </c>
      <c r="O148" s="3">
        <f t="shared" si="146"/>
        <v>112846.17551175872</v>
      </c>
      <c r="P148" s="3">
        <f t="shared" si="146"/>
        <v>120126.28188828696</v>
      </c>
      <c r="Q148" s="28"/>
      <c r="R148" s="28"/>
      <c r="S148" s="28"/>
      <c r="T148" s="28"/>
    </row>
    <row r="149" spans="1:20" ht="13" x14ac:dyDescent="0.3">
      <c r="A149" s="2" t="s">
        <v>94</v>
      </c>
      <c r="B149" s="11"/>
      <c r="C149" s="11">
        <f t="shared" ref="C149:H149" si="147">C148/C59</f>
        <v>0.1045695211786372</v>
      </c>
      <c r="D149" s="11">
        <f t="shared" si="147"/>
        <v>0.10733174276305643</v>
      </c>
      <c r="E149" s="11">
        <f t="shared" si="147"/>
        <v>0.12195983923663721</v>
      </c>
      <c r="F149" s="11">
        <f t="shared" si="147"/>
        <v>0.1215370423911996</v>
      </c>
      <c r="G149" s="11">
        <f t="shared" si="147"/>
        <v>0.1163632195584603</v>
      </c>
      <c r="H149" s="11">
        <f t="shared" si="147"/>
        <v>0.12469929345172252</v>
      </c>
      <c r="I149" s="11">
        <f t="shared" ref="I149:J149" si="148">I148/I59</f>
        <v>0.12029193226665774</v>
      </c>
      <c r="J149" s="11">
        <f t="shared" si="148"/>
        <v>0.11761327511653312</v>
      </c>
      <c r="K149" s="11">
        <f t="shared" ref="K149" si="149">K148/K59</f>
        <v>0.11856522264733911</v>
      </c>
      <c r="L149" s="12">
        <f t="shared" ref="L149:P149" si="150">K149</f>
        <v>0.11856522264733911</v>
      </c>
      <c r="M149" s="12">
        <f t="shared" si="150"/>
        <v>0.11856522264733911</v>
      </c>
      <c r="N149" s="12">
        <f t="shared" si="150"/>
        <v>0.11856522264733911</v>
      </c>
      <c r="O149" s="12">
        <f t="shared" si="150"/>
        <v>0.11856522264733911</v>
      </c>
      <c r="P149" s="12">
        <f t="shared" si="150"/>
        <v>0.11856522264733911</v>
      </c>
      <c r="Q149" s="28"/>
      <c r="R149" s="28"/>
      <c r="S149" s="28"/>
      <c r="T149" s="28"/>
    </row>
    <row r="150" spans="1:20" x14ac:dyDescent="0.25">
      <c r="A150" s="2" t="s">
        <v>407</v>
      </c>
      <c r="B150" s="4"/>
      <c r="C150" s="4">
        <f>Daloopa!BJ415</f>
        <v>5097</v>
      </c>
      <c r="D150" s="4">
        <f>Daloopa!BK415</f>
        <v>6536</v>
      </c>
      <c r="E150" s="4">
        <f>Daloopa!BL415</f>
        <v>8190</v>
      </c>
      <c r="F150" s="4">
        <f>Daloopa!BM415</f>
        <v>9708</v>
      </c>
      <c r="G150" s="4">
        <f>Daloopa!BN415</f>
        <v>11827</v>
      </c>
      <c r="H150" s="4">
        <f>Daloopa!BO415</f>
        <v>13227</v>
      </c>
      <c r="I150" s="4">
        <f>Daloopa!BP415</f>
        <v>15227</v>
      </c>
      <c r="J150" s="4">
        <f>Daloopa!BQ415</f>
        <v>18103</v>
      </c>
      <c r="K150" s="4">
        <f>Daloopa!BR415</f>
        <v>20576</v>
      </c>
      <c r="L150" s="3">
        <f t="shared" ref="L150:P150" si="151">L151*L2</f>
        <v>23311.566451133069</v>
      </c>
      <c r="M150" s="3">
        <f t="shared" si="151"/>
        <v>26734.532511863068</v>
      </c>
      <c r="N150" s="3">
        <f t="shared" si="151"/>
        <v>30071.154218137239</v>
      </c>
      <c r="O150" s="3">
        <f t="shared" si="151"/>
        <v>33054.038115015886</v>
      </c>
      <c r="P150" s="3">
        <f t="shared" si="151"/>
        <v>36024.37206063966</v>
      </c>
      <c r="Q150" s="28"/>
      <c r="R150" s="28"/>
      <c r="S150" s="28"/>
      <c r="T150" s="28"/>
    </row>
    <row r="151" spans="1:20" ht="13" x14ac:dyDescent="0.3">
      <c r="A151" s="2" t="s">
        <v>3</v>
      </c>
      <c r="B151" s="11"/>
      <c r="C151" s="11">
        <f t="shared" ref="C151:K151" si="152">C150/C2</f>
        <v>2.865640425938628E-2</v>
      </c>
      <c r="D151" s="11">
        <f t="shared" si="152"/>
        <v>2.8065113123532014E-2</v>
      </c>
      <c r="E151" s="11">
        <f t="shared" si="152"/>
        <v>2.9195571113852032E-2</v>
      </c>
      <c r="F151" s="11">
        <f t="shared" si="152"/>
        <v>2.5146089767499689E-2</v>
      </c>
      <c r="G151" s="11">
        <f t="shared" si="152"/>
        <v>2.5173363529166364E-2</v>
      </c>
      <c r="H151" s="11">
        <f t="shared" si="152"/>
        <v>2.5734314169923909E-2</v>
      </c>
      <c r="I151" s="11">
        <f t="shared" si="152"/>
        <v>2.6491644701932028E-2</v>
      </c>
      <c r="J151" s="11">
        <f t="shared" si="152"/>
        <v>2.837643171426377E-2</v>
      </c>
      <c r="K151" s="11">
        <f t="shared" si="152"/>
        <v>2.8700392231254639E-2</v>
      </c>
      <c r="L151" s="12">
        <f t="shared" ref="L151:P151" si="153">K151</f>
        <v>2.8700392231254639E-2</v>
      </c>
      <c r="M151" s="12">
        <f t="shared" si="153"/>
        <v>2.8700392231254639E-2</v>
      </c>
      <c r="N151" s="12">
        <f t="shared" si="153"/>
        <v>2.8700392231254639E-2</v>
      </c>
      <c r="O151" s="12">
        <f t="shared" si="153"/>
        <v>2.8700392231254639E-2</v>
      </c>
      <c r="P151" s="12">
        <f t="shared" si="153"/>
        <v>2.8700392231254639E-2</v>
      </c>
      <c r="Q151" s="28"/>
      <c r="R151" s="28"/>
      <c r="S151" s="28"/>
      <c r="T151" s="28"/>
    </row>
    <row r="152" spans="1:20" ht="13" x14ac:dyDescent="0.3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28"/>
      <c r="R152" s="28"/>
      <c r="S152" s="28"/>
      <c r="T152" s="28"/>
    </row>
    <row r="153" spans="1:20" x14ac:dyDescent="0.25">
      <c r="A153" s="2" t="s">
        <v>21</v>
      </c>
      <c r="C153" s="3">
        <f>C145+C148+C150</f>
        <v>57883</v>
      </c>
      <c r="D153" s="3">
        <f t="shared" ref="D153:P153" si="154">D145+D148+D150</f>
        <v>68391</v>
      </c>
      <c r="E153" s="3">
        <f t="shared" si="154"/>
        <v>87812</v>
      </c>
      <c r="F153" s="3">
        <f t="shared" si="154"/>
        <v>126385</v>
      </c>
      <c r="G153" s="3">
        <f t="shared" si="154"/>
        <v>142266</v>
      </c>
      <c r="H153" s="3">
        <f t="shared" si="154"/>
        <v>155393</v>
      </c>
      <c r="I153" s="3">
        <f t="shared" ref="I153:J153" si="155">I145+I148+I150</f>
        <v>164917</v>
      </c>
      <c r="J153" s="3">
        <f t="shared" si="155"/>
        <v>179431</v>
      </c>
      <c r="K153" s="3">
        <f t="shared" ref="K153" si="156">K145+K148+K150</f>
        <v>218005</v>
      </c>
      <c r="L153" s="3">
        <f t="shared" si="154"/>
        <v>223382.60051639716</v>
      </c>
      <c r="M153" s="3">
        <f t="shared" si="154"/>
        <v>245707.71700531832</v>
      </c>
      <c r="N153" s="3">
        <f t="shared" si="154"/>
        <v>266937.69736556808</v>
      </c>
      <c r="O153" s="3">
        <f t="shared" si="154"/>
        <v>287157.20526383939</v>
      </c>
      <c r="P153" s="3">
        <f t="shared" si="154"/>
        <v>305472.68961765361</v>
      </c>
      <c r="Q153" s="28"/>
      <c r="R153" s="28"/>
      <c r="S153" s="28"/>
      <c r="T153" s="28"/>
    </row>
    <row r="154" spans="1:20" x14ac:dyDescent="0.25">
      <c r="Q154" s="28"/>
      <c r="R154" s="28"/>
      <c r="S154" s="28"/>
      <c r="T154" s="28"/>
    </row>
    <row r="155" spans="1:20" x14ac:dyDescent="0.25">
      <c r="A155" s="2" t="s">
        <v>100</v>
      </c>
      <c r="B155" s="4"/>
      <c r="C155" s="4">
        <f>Daloopa!BJ419</f>
        <v>24743</v>
      </c>
      <c r="D155" s="4">
        <f>Daloopa!BK419</f>
        <v>23495</v>
      </c>
      <c r="E155" s="4">
        <f>Daloopa!BL419</f>
        <v>23414</v>
      </c>
      <c r="F155" s="4">
        <f>Daloopa!BM419</f>
        <v>31816</v>
      </c>
      <c r="G155" s="4">
        <f>Daloopa!BN419</f>
        <v>48744</v>
      </c>
      <c r="H155" s="4">
        <f>Daloopa!BO419</f>
        <v>67150</v>
      </c>
      <c r="I155" s="4">
        <f>Daloopa!BP419</f>
        <v>58314</v>
      </c>
      <c r="J155" s="4">
        <f>Daloopa!BQ419</f>
        <v>52623</v>
      </c>
      <c r="K155" s="4">
        <f>Daloopa!BR419</f>
        <v>65648</v>
      </c>
      <c r="L155" s="3">
        <f t="shared" ref="L155:P155" si="157">K155+L112</f>
        <v>74381.899999999994</v>
      </c>
      <c r="M155" s="3">
        <f t="shared" si="157"/>
        <v>83401.42582656561</v>
      </c>
      <c r="N155" s="3">
        <f t="shared" si="157"/>
        <v>92755.049184366071</v>
      </c>
      <c r="O155" s="3">
        <f t="shared" si="157"/>
        <v>102458.85029545092</v>
      </c>
      <c r="P155" s="3">
        <f t="shared" si="157"/>
        <v>112490.16020658007</v>
      </c>
      <c r="Q155" s="28"/>
      <c r="R155" s="28"/>
      <c r="S155" s="28"/>
      <c r="T155" s="28"/>
    </row>
    <row r="156" spans="1:20" x14ac:dyDescent="0.25">
      <c r="A156" s="2" t="s">
        <v>98</v>
      </c>
      <c r="C156" s="3">
        <f t="shared" ref="C156:P156" si="158">C125+C126-C155</f>
        <v>6243</v>
      </c>
      <c r="D156" s="3">
        <f t="shared" si="158"/>
        <v>17755</v>
      </c>
      <c r="E156" s="3">
        <f t="shared" si="158"/>
        <v>31607</v>
      </c>
      <c r="F156" s="3">
        <f t="shared" si="158"/>
        <v>52580</v>
      </c>
      <c r="G156" s="3">
        <f t="shared" si="158"/>
        <v>47305</v>
      </c>
      <c r="H156" s="3">
        <f t="shared" si="158"/>
        <v>2876</v>
      </c>
      <c r="I156" s="3">
        <f t="shared" ref="I156" si="159">I125+I126-I155</f>
        <v>28466</v>
      </c>
      <c r="J156" s="3">
        <f>J125+J126-J155</f>
        <v>48579</v>
      </c>
      <c r="K156" s="3">
        <f>K125+K126-K155</f>
        <v>57381</v>
      </c>
      <c r="L156" s="3">
        <f t="shared" ca="1" si="158"/>
        <v>22164.226236668328</v>
      </c>
      <c r="M156" s="3">
        <f t="shared" ca="1" si="158"/>
        <v>22164.226236668343</v>
      </c>
      <c r="N156" s="3">
        <f t="shared" ca="1" si="158"/>
        <v>22164.226236668357</v>
      </c>
      <c r="O156" s="3">
        <f t="shared" ca="1" si="158"/>
        <v>22164.226236668386</v>
      </c>
      <c r="P156" s="3">
        <f t="shared" ca="1" si="158"/>
        <v>22164.226236668415</v>
      </c>
      <c r="Q156" s="28"/>
      <c r="R156" s="28"/>
      <c r="S156" s="28"/>
      <c r="T156" s="28"/>
    </row>
    <row r="157" spans="1:20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3"/>
      <c r="M157" s="3"/>
      <c r="N157" s="3"/>
      <c r="O157" s="3"/>
      <c r="P157" s="3"/>
      <c r="Q157" s="28"/>
      <c r="R157" s="28"/>
      <c r="S157" s="28"/>
      <c r="T157" s="28"/>
    </row>
    <row r="158" spans="1:20" x14ac:dyDescent="0.25">
      <c r="A158" s="2" t="s">
        <v>408</v>
      </c>
      <c r="B158" s="4"/>
      <c r="C158" s="4">
        <f>Daloopa!BJ420</f>
        <v>0</v>
      </c>
      <c r="D158" s="4">
        <f>Daloopa!BK420</f>
        <v>0</v>
      </c>
      <c r="E158" s="4">
        <f>Daloopa!BL420</f>
        <v>39791</v>
      </c>
      <c r="F158" s="4">
        <f>Daloopa!BM420</f>
        <v>52573</v>
      </c>
      <c r="G158" s="4">
        <f>Daloopa!BN420</f>
        <v>67651</v>
      </c>
      <c r="H158" s="4">
        <f>Daloopa!BO420</f>
        <v>72968</v>
      </c>
      <c r="I158" s="4">
        <f>Daloopa!BP420</f>
        <v>77297</v>
      </c>
      <c r="J158" s="4">
        <f>Daloopa!BQ420</f>
        <v>78277</v>
      </c>
      <c r="K158" s="4">
        <f>Daloopa!BR420</f>
        <v>87339</v>
      </c>
      <c r="L158" s="3">
        <f t="shared" ref="L158:P158" si="160">K158+L159+L161</f>
        <v>90195.258265656186</v>
      </c>
      <c r="M158" s="3">
        <f t="shared" si="160"/>
        <v>93536.233578004598</v>
      </c>
      <c r="N158" s="3">
        <f t="shared" si="160"/>
        <v>97038.011110848427</v>
      </c>
      <c r="O158" s="3">
        <f t="shared" si="160"/>
        <v>100313.09911129158</v>
      </c>
      <c r="P158" s="3">
        <f t="shared" si="160"/>
        <v>103171.81235198067</v>
      </c>
      <c r="Q158" s="28"/>
      <c r="R158" s="28"/>
      <c r="S158" s="28"/>
      <c r="T158" s="28"/>
    </row>
    <row r="159" spans="1:20" x14ac:dyDescent="0.25">
      <c r="A159" s="2" t="s">
        <v>724</v>
      </c>
      <c r="B159" s="4"/>
      <c r="C159" s="4"/>
      <c r="D159" s="4"/>
      <c r="E159" s="3">
        <f>E113</f>
        <v>-12339</v>
      </c>
      <c r="F159" s="3">
        <f>F113</f>
        <v>-10695</v>
      </c>
      <c r="G159" s="3">
        <f>G113</f>
        <v>-11325</v>
      </c>
      <c r="H159" s="3">
        <f>H113</f>
        <v>-8189</v>
      </c>
      <c r="I159" s="3">
        <f t="shared" ref="I159:J159" si="161">I113</f>
        <v>-4655</v>
      </c>
      <c r="J159" s="3">
        <f t="shared" si="161"/>
        <v>-2712</v>
      </c>
      <c r="K159" s="3">
        <f t="shared" ref="K159" si="162">K113</f>
        <v>-1885</v>
      </c>
      <c r="L159" s="3">
        <f t="shared" ref="L159:P159" si="163">-L160*K158</f>
        <v>-8733.9</v>
      </c>
      <c r="M159" s="3">
        <f t="shared" si="163"/>
        <v>-9019.5258265656194</v>
      </c>
      <c r="N159" s="3">
        <f t="shared" si="163"/>
        <v>-9353.6233578004594</v>
      </c>
      <c r="O159" s="3">
        <f t="shared" si="163"/>
        <v>-9703.8011110848438</v>
      </c>
      <c r="P159" s="3">
        <f t="shared" si="163"/>
        <v>-10031.309911129159</v>
      </c>
      <c r="Q159" s="28"/>
      <c r="R159" s="28"/>
      <c r="S159" s="28"/>
      <c r="T159" s="28"/>
    </row>
    <row r="160" spans="1:20" ht="13" x14ac:dyDescent="0.3">
      <c r="A160" s="2" t="s">
        <v>3</v>
      </c>
      <c r="B160" s="4"/>
      <c r="C160" s="4"/>
      <c r="D160" s="4"/>
      <c r="F160" s="11">
        <f>-F159/E158</f>
        <v>0.26877937221984871</v>
      </c>
      <c r="G160" s="11">
        <f t="shared" ref="G160:H160" si="164">-G159/F158</f>
        <v>0.21541475662412266</v>
      </c>
      <c r="H160" s="11">
        <f t="shared" si="164"/>
        <v>0.12104773026267165</v>
      </c>
      <c r="I160" s="11">
        <f t="shared" ref="I160" si="165">-I159/H158</f>
        <v>6.3795088257866464E-2</v>
      </c>
      <c r="J160" s="11">
        <f t="shared" ref="J160:K160" si="166">-J159/I158</f>
        <v>3.5085449629351721E-2</v>
      </c>
      <c r="K160" s="11">
        <f t="shared" si="166"/>
        <v>2.4081147718997917E-2</v>
      </c>
      <c r="L160" s="12">
        <v>0.1</v>
      </c>
      <c r="M160" s="12">
        <v>0.1</v>
      </c>
      <c r="N160" s="12">
        <v>0.1</v>
      </c>
      <c r="O160" s="12">
        <v>0.1</v>
      </c>
      <c r="P160" s="12">
        <v>0.1</v>
      </c>
      <c r="Q160" s="28"/>
      <c r="R160" s="28"/>
      <c r="S160" s="28"/>
      <c r="T160" s="28"/>
    </row>
    <row r="161" spans="1:20" x14ac:dyDescent="0.25">
      <c r="A161" s="2" t="s">
        <v>725</v>
      </c>
      <c r="B161" s="4"/>
      <c r="C161" s="4"/>
      <c r="D161" s="4"/>
      <c r="E161" s="4"/>
      <c r="F161" s="3">
        <f>F158-E158-F159</f>
        <v>23477</v>
      </c>
      <c r="G161" s="3">
        <f t="shared" ref="G161:H161" si="167">G158-F158-G159</f>
        <v>26403</v>
      </c>
      <c r="H161" s="3">
        <f t="shared" si="167"/>
        <v>13506</v>
      </c>
      <c r="I161" s="3">
        <f t="shared" ref="I161" si="168">I158-H158-I159</f>
        <v>8984</v>
      </c>
      <c r="J161" s="3">
        <f t="shared" ref="J161:K161" si="169">J158-I158-J159</f>
        <v>3692</v>
      </c>
      <c r="K161" s="3">
        <f t="shared" si="169"/>
        <v>10947</v>
      </c>
      <c r="L161" s="3">
        <f t="shared" ref="L161:P161" si="170">L162*L2</f>
        <v>11590.158265656179</v>
      </c>
      <c r="M161" s="3">
        <f t="shared" si="170"/>
        <v>12360.501138914031</v>
      </c>
      <c r="N161" s="3">
        <f t="shared" si="170"/>
        <v>12855.400890644285</v>
      </c>
      <c r="O161" s="3">
        <f t="shared" si="170"/>
        <v>12978.889111528004</v>
      </c>
      <c r="P161" s="3">
        <f t="shared" si="170"/>
        <v>12890.023151818237</v>
      </c>
      <c r="Q161" s="28"/>
      <c r="R161" s="28"/>
      <c r="S161" s="28"/>
      <c r="T161" s="28"/>
    </row>
    <row r="162" spans="1:20" ht="13" x14ac:dyDescent="0.3">
      <c r="A162" s="2" t="s">
        <v>3</v>
      </c>
      <c r="B162" s="11"/>
      <c r="C162" s="11"/>
      <c r="D162" s="11"/>
      <c r="E162" s="11"/>
      <c r="F162" s="11">
        <f t="shared" ref="F162:K162" si="171">F161/F2</f>
        <v>6.0811160843797916E-2</v>
      </c>
      <c r="G162" s="11">
        <f t="shared" si="171"/>
        <v>5.6197879196802192E-2</v>
      </c>
      <c r="H162" s="11">
        <f t="shared" si="171"/>
        <v>2.6277133679518585E-2</v>
      </c>
      <c r="I162" s="11">
        <f t="shared" si="171"/>
        <v>1.5630192158807205E-2</v>
      </c>
      <c r="J162" s="11">
        <f t="shared" si="171"/>
        <v>5.7872057608717798E-3</v>
      </c>
      <c r="K162" s="11">
        <f t="shared" si="171"/>
        <v>1.5269400940685483E-2</v>
      </c>
      <c r="L162" s="12">
        <f t="shared" ref="L162:P162" si="172">K162-0.1%</f>
        <v>1.4269400940685482E-2</v>
      </c>
      <c r="M162" s="12">
        <f t="shared" si="172"/>
        <v>1.3269400940685482E-2</v>
      </c>
      <c r="N162" s="12">
        <f t="shared" si="172"/>
        <v>1.2269400940685481E-2</v>
      </c>
      <c r="O162" s="12">
        <f t="shared" si="172"/>
        <v>1.126940094068548E-2</v>
      </c>
      <c r="P162" s="12">
        <f t="shared" si="172"/>
        <v>1.0269400940685479E-2</v>
      </c>
      <c r="Q162" s="28"/>
      <c r="R162" s="28"/>
      <c r="S162" s="28"/>
      <c r="T162" s="28"/>
    </row>
    <row r="163" spans="1:20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3"/>
      <c r="M163" s="3"/>
      <c r="N163" s="3"/>
      <c r="O163" s="3"/>
      <c r="P163" s="3"/>
      <c r="Q163" s="28"/>
      <c r="R163" s="28"/>
      <c r="S163" s="28"/>
      <c r="T163" s="28"/>
    </row>
    <row r="164" spans="1:20" x14ac:dyDescent="0.25">
      <c r="A164" s="2" t="s">
        <v>192</v>
      </c>
      <c r="B164" s="4"/>
      <c r="C164" s="4">
        <f>Daloopa!BJ418</f>
        <v>20975</v>
      </c>
      <c r="D164" s="4">
        <f>Daloopa!BK418</f>
        <v>27213</v>
      </c>
      <c r="E164" s="4">
        <f>Daloopa!BL418</f>
        <v>12171</v>
      </c>
      <c r="F164" s="4">
        <f>Daloopa!BM418</f>
        <v>17017</v>
      </c>
      <c r="G164" s="4">
        <f>Daloopa!BN418</f>
        <v>23643</v>
      </c>
      <c r="H164" s="4">
        <f>Daloopa!BO418</f>
        <v>21121</v>
      </c>
      <c r="I164" s="4">
        <f>Daloopa!BP418</f>
        <v>25451</v>
      </c>
      <c r="J164" s="4">
        <f>Daloopa!BQ418</f>
        <v>28593</v>
      </c>
      <c r="K164" s="4">
        <f>Daloopa!BR418</f>
        <v>35985</v>
      </c>
      <c r="L164" s="3">
        <f t="shared" ref="L164:P164" si="173">K164</f>
        <v>35985</v>
      </c>
      <c r="M164" s="3">
        <f t="shared" si="173"/>
        <v>35985</v>
      </c>
      <c r="N164" s="3">
        <f t="shared" si="173"/>
        <v>35985</v>
      </c>
      <c r="O164" s="3">
        <f t="shared" si="173"/>
        <v>35985</v>
      </c>
      <c r="P164" s="3">
        <f t="shared" si="173"/>
        <v>35985</v>
      </c>
      <c r="Q164" s="28"/>
      <c r="R164" s="28"/>
      <c r="S164" s="28"/>
      <c r="T164" s="28"/>
    </row>
    <row r="165" spans="1:20" ht="13" x14ac:dyDescent="0.3">
      <c r="A165" s="1" t="s">
        <v>24</v>
      </c>
      <c r="B165" s="5"/>
      <c r="C165" s="5">
        <f t="shared" ref="C165:P165" si="174">C155+C164+C153+C158</f>
        <v>103601</v>
      </c>
      <c r="D165" s="5">
        <f t="shared" si="174"/>
        <v>119099</v>
      </c>
      <c r="E165" s="5">
        <f t="shared" si="174"/>
        <v>163188</v>
      </c>
      <c r="F165" s="5">
        <f t="shared" si="174"/>
        <v>227791</v>
      </c>
      <c r="G165" s="5">
        <f t="shared" si="174"/>
        <v>282304</v>
      </c>
      <c r="H165" s="5">
        <f t="shared" si="174"/>
        <v>316632</v>
      </c>
      <c r="I165" s="5">
        <f t="shared" ref="I165:J165" si="175">I155+I164+I153+I158</f>
        <v>325979</v>
      </c>
      <c r="J165" s="5">
        <f t="shared" si="175"/>
        <v>338924</v>
      </c>
      <c r="K165" s="5">
        <f t="shared" ref="K165" si="176">K155+K164+K153+K158</f>
        <v>406977</v>
      </c>
      <c r="L165" s="5">
        <f t="shared" si="174"/>
        <v>423944.75878205337</v>
      </c>
      <c r="M165" s="5">
        <f t="shared" si="174"/>
        <v>458630.3764098885</v>
      </c>
      <c r="N165" s="5">
        <f t="shared" si="174"/>
        <v>492715.75766078255</v>
      </c>
      <c r="O165" s="5">
        <f t="shared" si="174"/>
        <v>525914.15467058192</v>
      </c>
      <c r="P165" s="5">
        <f t="shared" si="174"/>
        <v>557119.66217621439</v>
      </c>
      <c r="Q165" s="28"/>
      <c r="R165" s="28"/>
      <c r="S165" s="28"/>
      <c r="T165" s="28"/>
    </row>
    <row r="166" spans="1:20" x14ac:dyDescent="0.25">
      <c r="Q166" s="28"/>
      <c r="R166" s="28"/>
      <c r="S166" s="28"/>
      <c r="T166" s="28"/>
    </row>
    <row r="167" spans="1:20" ht="13" x14ac:dyDescent="0.3">
      <c r="A167" s="1" t="s">
        <v>22</v>
      </c>
      <c r="B167" s="16"/>
      <c r="C167" s="16">
        <f>Daloopa!BJ429</f>
        <v>27709</v>
      </c>
      <c r="D167" s="16">
        <f>Daloopa!BK429</f>
        <v>43549</v>
      </c>
      <c r="E167" s="16">
        <f>Daloopa!BL429</f>
        <v>62060</v>
      </c>
      <c r="F167" s="16">
        <f>Daloopa!BM429</f>
        <v>93404</v>
      </c>
      <c r="G167" s="16">
        <f>Daloopa!BN429</f>
        <v>138245</v>
      </c>
      <c r="H167" s="16">
        <f>Daloopa!BO429</f>
        <v>146043</v>
      </c>
      <c r="I167" s="16">
        <f>Daloopa!BP429</f>
        <v>201875</v>
      </c>
      <c r="J167" s="16">
        <f>Daloopa!BQ429</f>
        <v>285970</v>
      </c>
      <c r="K167" s="16">
        <f>Daloopa!BR429</f>
        <v>411065</v>
      </c>
      <c r="L167" s="5">
        <f t="shared" ref="L167:P167" ca="1" si="177">K167+L80+L83+L110</f>
        <v>517080.0177387381</v>
      </c>
      <c r="M167" s="5">
        <f t="shared" ca="1" si="177"/>
        <v>614410.81271556497</v>
      </c>
      <c r="N167" s="5">
        <f t="shared" ca="1" si="177"/>
        <v>703045.66370140307</v>
      </c>
      <c r="O167" s="5">
        <f t="shared" ca="1" si="177"/>
        <v>733284.18333533709</v>
      </c>
      <c r="P167" s="5">
        <f t="shared" ca="1" si="177"/>
        <v>708500.91280048154</v>
      </c>
      <c r="Q167" s="28"/>
      <c r="R167" s="28"/>
      <c r="S167" s="28"/>
      <c r="T167" s="28"/>
    </row>
    <row r="168" spans="1:20" x14ac:dyDescent="0.25"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28"/>
      <c r="R168" s="28"/>
      <c r="S168" s="28"/>
      <c r="T168" s="28"/>
    </row>
    <row r="169" spans="1:20" ht="13" x14ac:dyDescent="0.3">
      <c r="A169" s="1" t="s">
        <v>23</v>
      </c>
      <c r="B169" s="5"/>
      <c r="C169" s="5">
        <f>C167+C165</f>
        <v>131310</v>
      </c>
      <c r="D169" s="5">
        <f>D167+D165</f>
        <v>162648</v>
      </c>
      <c r="E169" s="5">
        <f>E167+E165</f>
        <v>225248</v>
      </c>
      <c r="F169" s="5">
        <f>F167+F165</f>
        <v>321195</v>
      </c>
      <c r="G169" s="5">
        <f t="shared" ref="G169:P169" si="178">G167+G165</f>
        <v>420549</v>
      </c>
      <c r="H169" s="5">
        <f>H167+H165</f>
        <v>462675</v>
      </c>
      <c r="I169" s="5">
        <f t="shared" ref="I169:J169" si="179">I167+I165</f>
        <v>527854</v>
      </c>
      <c r="J169" s="5">
        <f t="shared" si="179"/>
        <v>624894</v>
      </c>
      <c r="K169" s="5">
        <f t="shared" si="178"/>
        <v>818042</v>
      </c>
      <c r="L169" s="5">
        <f t="shared" ca="1" si="178"/>
        <v>941024.77652079146</v>
      </c>
      <c r="M169" s="5">
        <f t="shared" ca="1" si="178"/>
        <v>1073041.1891254536</v>
      </c>
      <c r="N169" s="5">
        <f t="shared" ca="1" si="178"/>
        <v>1195761.4213621856</v>
      </c>
      <c r="O169" s="5">
        <f t="shared" ca="1" si="178"/>
        <v>1259198.338005919</v>
      </c>
      <c r="P169" s="5">
        <f t="shared" ca="1" si="178"/>
        <v>1265620.5749766959</v>
      </c>
      <c r="Q169" s="28"/>
      <c r="R169" s="28"/>
      <c r="S169" s="28"/>
      <c r="T169" s="28"/>
    </row>
    <row r="170" spans="1:20" ht="13" x14ac:dyDescent="0.3">
      <c r="A170" s="6" t="s">
        <v>25</v>
      </c>
      <c r="B170" s="7"/>
      <c r="C170" s="7">
        <f t="shared" ref="C170:M170" si="180">C169-C143</f>
        <v>0</v>
      </c>
      <c r="D170" s="7">
        <f t="shared" si="180"/>
        <v>0</v>
      </c>
      <c r="E170" s="7">
        <f t="shared" si="180"/>
        <v>0</v>
      </c>
      <c r="F170" s="7">
        <f t="shared" si="180"/>
        <v>0</v>
      </c>
      <c r="G170" s="7">
        <f t="shared" si="180"/>
        <v>0</v>
      </c>
      <c r="H170" s="7">
        <f t="shared" si="180"/>
        <v>0</v>
      </c>
      <c r="I170" s="7">
        <f t="shared" ref="I170:J170" si="181">I169-I143</f>
        <v>0</v>
      </c>
      <c r="J170" s="7">
        <f t="shared" si="181"/>
        <v>0</v>
      </c>
      <c r="K170" s="7">
        <f t="shared" si="180"/>
        <v>0</v>
      </c>
      <c r="L170" s="7">
        <f ca="1">L169-L143</f>
        <v>0</v>
      </c>
      <c r="M170" s="7">
        <f t="shared" ca="1" si="180"/>
        <v>0</v>
      </c>
      <c r="N170" s="7">
        <f t="shared" ref="N170" ca="1" si="182">N169-N143</f>
        <v>0</v>
      </c>
      <c r="O170" s="7">
        <f ca="1">O169-O143</f>
        <v>0</v>
      </c>
      <c r="P170" s="7">
        <f ca="1">P169-P143</f>
        <v>0</v>
      </c>
      <c r="Q170" s="28"/>
      <c r="R170" s="28"/>
    </row>
    <row r="171" spans="1:20" x14ac:dyDescent="0.25">
      <c r="L171" s="3"/>
      <c r="M171" s="3"/>
      <c r="N171" s="3"/>
      <c r="O171" s="3"/>
      <c r="P171" s="3"/>
      <c r="Q171" s="28"/>
      <c r="R171" s="28"/>
    </row>
    <row r="172" spans="1:20" x14ac:dyDescent="0.25">
      <c r="A172" s="2" t="s">
        <v>103</v>
      </c>
      <c r="C172" s="3">
        <f>C60*(1-21%)</f>
        <v>3243.7400000000002</v>
      </c>
      <c r="D172" s="3">
        <f t="shared" ref="D172:P172" si="183">D60*(1-21%)</f>
        <v>9812.59</v>
      </c>
      <c r="E172" s="3">
        <f t="shared" si="183"/>
        <v>11487.390000000001</v>
      </c>
      <c r="F172" s="3">
        <f t="shared" si="183"/>
        <v>18090.21</v>
      </c>
      <c r="G172" s="3">
        <f t="shared" si="183"/>
        <v>19654.41</v>
      </c>
      <c r="H172" s="3">
        <f>H60*(1-21%)</f>
        <v>9675.92</v>
      </c>
      <c r="I172" s="3">
        <f t="shared" ref="I172:J172" si="184">I60*(1-21%)</f>
        <v>29113.08</v>
      </c>
      <c r="J172" s="3">
        <f t="shared" si="184"/>
        <v>54188.47</v>
      </c>
      <c r="K172" s="3">
        <f>K60*(1-21%)</f>
        <v>63180.25</v>
      </c>
      <c r="L172" s="3">
        <f t="shared" si="183"/>
        <v>82751.052634518739</v>
      </c>
      <c r="M172" s="3">
        <f t="shared" si="183"/>
        <v>105779.53011069715</v>
      </c>
      <c r="N172" s="3">
        <f t="shared" si="183"/>
        <v>134269.36236279889</v>
      </c>
      <c r="O172" s="3">
        <f t="shared" si="183"/>
        <v>157943.4025462016</v>
      </c>
      <c r="P172" s="3">
        <f t="shared" si="183"/>
        <v>191196.74666110476</v>
      </c>
      <c r="Q172" s="28"/>
      <c r="R172" s="28"/>
    </row>
    <row r="173" spans="1:20" x14ac:dyDescent="0.25">
      <c r="A173" s="2" t="s">
        <v>104</v>
      </c>
      <c r="C173" s="3">
        <f>C133-C125-C126+C135+C136+C137+C139-C145-C148-C150</f>
        <v>42441</v>
      </c>
      <c r="D173" s="3">
        <f t="shared" ref="D173:P173" si="185">D133-D125-D126+D135+D136+D137+D139-D145-D148-D150</f>
        <v>53007</v>
      </c>
      <c r="E173" s="3">
        <f t="shared" si="185"/>
        <v>82415</v>
      </c>
      <c r="F173" s="3">
        <f t="shared" si="185"/>
        <v>110414</v>
      </c>
      <c r="G173" s="3">
        <f t="shared" si="185"/>
        <v>182234</v>
      </c>
      <c r="H173" s="3">
        <f t="shared" si="185"/>
        <v>237256</v>
      </c>
      <c r="I173" s="3">
        <f t="shared" si="185"/>
        <v>276157</v>
      </c>
      <c r="J173" s="3">
        <f t="shared" si="185"/>
        <v>344261</v>
      </c>
      <c r="K173" s="3">
        <f t="shared" si="185"/>
        <v>477008</v>
      </c>
      <c r="L173" s="3">
        <f t="shared" ca="1" si="185"/>
        <v>621096.04976772587</v>
      </c>
      <c r="M173" s="3">
        <f t="shared" ca="1" si="185"/>
        <v>721767.82005690131</v>
      </c>
      <c r="N173" s="3">
        <f t="shared" ca="1" si="185"/>
        <v>813904.44857558329</v>
      </c>
      <c r="O173" s="3">
        <f t="shared" ca="1" si="185"/>
        <v>847418.05620996014</v>
      </c>
      <c r="P173" s="3">
        <f t="shared" ca="1" si="185"/>
        <v>825493.49891579384</v>
      </c>
      <c r="Q173" s="28"/>
      <c r="R173" s="28"/>
    </row>
    <row r="174" spans="1:20" x14ac:dyDescent="0.25">
      <c r="A174" s="2" t="s">
        <v>105</v>
      </c>
      <c r="D174" s="3">
        <f>AVERAGE(C173:D173)</f>
        <v>47724</v>
      </c>
      <c r="E174" s="3">
        <f t="shared" ref="E174:P174" si="186">AVERAGE(D173:E173)</f>
        <v>67711</v>
      </c>
      <c r="F174" s="3">
        <f t="shared" si="186"/>
        <v>96414.5</v>
      </c>
      <c r="G174" s="3">
        <f t="shared" si="186"/>
        <v>146324</v>
      </c>
      <c r="H174" s="3">
        <f t="shared" si="186"/>
        <v>209745</v>
      </c>
      <c r="I174" s="3">
        <f t="shared" ref="I174" si="187">AVERAGE(H173:I173)</f>
        <v>256706.5</v>
      </c>
      <c r="J174" s="3">
        <f t="shared" ref="J174" si="188">AVERAGE(I173:J173)</f>
        <v>310209</v>
      </c>
      <c r="K174" s="3">
        <f t="shared" si="186"/>
        <v>410634.5</v>
      </c>
      <c r="L174" s="3">
        <f t="shared" ca="1" si="186"/>
        <v>549052.02488386293</v>
      </c>
      <c r="M174" s="3">
        <f t="shared" ca="1" si="186"/>
        <v>671431.93491231359</v>
      </c>
      <c r="N174" s="3">
        <f t="shared" ca="1" si="186"/>
        <v>767836.1343162423</v>
      </c>
      <c r="O174" s="3">
        <f t="shared" ca="1" si="186"/>
        <v>830661.25239277165</v>
      </c>
      <c r="P174" s="3">
        <f t="shared" ca="1" si="186"/>
        <v>836455.77756287693</v>
      </c>
      <c r="Q174" s="28"/>
      <c r="R174" s="28"/>
    </row>
    <row r="175" spans="1:20" x14ac:dyDescent="0.25">
      <c r="A175" s="2" t="s">
        <v>99</v>
      </c>
      <c r="B175" s="20"/>
      <c r="C175" s="20"/>
      <c r="D175" s="20">
        <f>D172/D174</f>
        <v>0.20561122286480596</v>
      </c>
      <c r="E175" s="20">
        <f t="shared" ref="E175:P175" si="189">E172/E174</f>
        <v>0.1696532321188581</v>
      </c>
      <c r="F175" s="20">
        <f t="shared" si="189"/>
        <v>0.18762955779473003</v>
      </c>
      <c r="G175" s="20">
        <f t="shared" si="189"/>
        <v>0.1343211639922364</v>
      </c>
      <c r="H175" s="20">
        <f t="shared" si="189"/>
        <v>4.6131826741996236E-2</v>
      </c>
      <c r="I175" s="20">
        <f t="shared" ref="I175" si="190">I172/I174</f>
        <v>0.11340998377524528</v>
      </c>
      <c r="J175" s="20">
        <f>J172/J174</f>
        <v>0.17468374547482504</v>
      </c>
      <c r="K175" s="20">
        <f t="shared" si="189"/>
        <v>0.1538600629026543</v>
      </c>
      <c r="L175" s="20">
        <f t="shared" ca="1" si="189"/>
        <v>0.15071623249549526</v>
      </c>
      <c r="M175" s="20">
        <f t="shared" ca="1" si="189"/>
        <v>0.15754319181215523</v>
      </c>
      <c r="N175" s="20">
        <f t="shared" ca="1" si="189"/>
        <v>0.17486720976262166</v>
      </c>
      <c r="O175" s="20">
        <f t="shared" ca="1" si="189"/>
        <v>0.19014177210172709</v>
      </c>
      <c r="P175" s="20">
        <f t="shared" ca="1" si="189"/>
        <v>0.22857962344187691</v>
      </c>
      <c r="Q175" s="28"/>
      <c r="R175" s="28"/>
    </row>
    <row r="176" spans="1:20" x14ac:dyDescent="0.25">
      <c r="L176" s="3"/>
      <c r="M176" s="3"/>
      <c r="N176" s="3"/>
      <c r="O176" s="3"/>
      <c r="P176" s="3"/>
      <c r="Q176" s="28"/>
      <c r="R176" s="28"/>
    </row>
    <row r="177" spans="1:16" ht="13" x14ac:dyDescent="0.3">
      <c r="A177" s="1" t="s">
        <v>89</v>
      </c>
      <c r="K177" s="14"/>
      <c r="L177" s="14"/>
      <c r="M177" s="14"/>
      <c r="N177" s="14"/>
      <c r="O177" s="14"/>
      <c r="P177" s="14"/>
    </row>
    <row r="178" spans="1:16" x14ac:dyDescent="0.25">
      <c r="A178" s="2" t="s">
        <v>90</v>
      </c>
      <c r="B178" s="4"/>
      <c r="C178" s="4"/>
      <c r="D178" s="4"/>
      <c r="E178" s="4">
        <f>Daloopa!BL376*20</f>
        <v>10080</v>
      </c>
      <c r="F178" s="4">
        <f>Daloopa!BM376*20</f>
        <v>10200</v>
      </c>
      <c r="G178" s="4">
        <f>Daloopa!BN376*20</f>
        <v>10300</v>
      </c>
      <c r="H178" s="4">
        <f>Daloopa!BO376</f>
        <v>10189</v>
      </c>
      <c r="I178" s="4">
        <f>Daloopa!BP376</f>
        <v>10492</v>
      </c>
      <c r="J178" s="4">
        <f>Daloopa!BQ376</f>
        <v>10721</v>
      </c>
      <c r="K178" s="4">
        <f>Daloopa!BR376</f>
        <v>10827</v>
      </c>
      <c r="L178" s="3">
        <f t="shared" ref="L178:P178" si="191">K178+L179-L182</f>
        <v>10923.091653657139</v>
      </c>
      <c r="M178" s="3">
        <f t="shared" ca="1" si="191"/>
        <v>10887.676614781576</v>
      </c>
      <c r="N178" s="3">
        <f t="shared" ca="1" si="191"/>
        <v>10722.30105845001</v>
      </c>
      <c r="O178" s="3">
        <f t="shared" ca="1" si="191"/>
        <v>10304.076191690661</v>
      </c>
      <c r="P178" s="3">
        <f t="shared" ca="1" si="191"/>
        <v>9661.9678161049214</v>
      </c>
    </row>
    <row r="179" spans="1:16" x14ac:dyDescent="0.25">
      <c r="A179" s="2" t="s">
        <v>91</v>
      </c>
      <c r="L179" s="3">
        <f>L83/Valuation!H18</f>
        <v>96.091653657138053</v>
      </c>
      <c r="M179" s="3">
        <f>M83/Valuation!I18</f>
        <v>100.1830199223846</v>
      </c>
      <c r="N179" s="3">
        <f>N83/Valuation!J18</f>
        <v>102.44220962287211</v>
      </c>
      <c r="O179" s="3">
        <f>O83/Valuation!K18</f>
        <v>102.36716546294775</v>
      </c>
      <c r="P179" s="3">
        <f>P83/Valuation!L18</f>
        <v>101.42380245778165</v>
      </c>
    </row>
    <row r="180" spans="1:16" ht="13" x14ac:dyDescent="0.3">
      <c r="A180" s="2" t="s">
        <v>68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>
        <f t="shared" ref="L180:P180" si="192">L179/K178</f>
        <v>8.8751873701983976E-3</v>
      </c>
      <c r="M180" s="11">
        <f t="shared" si="192"/>
        <v>9.1716725537904394E-3</v>
      </c>
      <c r="N180" s="11">
        <f t="shared" ca="1" si="192"/>
        <v>9.4090055433674602E-3</v>
      </c>
      <c r="O180" s="11">
        <f t="shared" ca="1" si="192"/>
        <v>9.5471265827100082E-3</v>
      </c>
      <c r="P180" s="11">
        <f t="shared" ca="1" si="192"/>
        <v>9.8430757470107898E-3</v>
      </c>
    </row>
    <row r="181" spans="1:16" x14ac:dyDescent="0.25">
      <c r="A181" s="2" t="s">
        <v>88</v>
      </c>
      <c r="B181" s="4"/>
      <c r="C181" s="4">
        <f t="shared" ref="C181:P181" si="193">-C110</f>
        <v>0</v>
      </c>
      <c r="D181" s="4">
        <f t="shared" si="193"/>
        <v>0</v>
      </c>
      <c r="E181" s="4">
        <f t="shared" si="193"/>
        <v>0</v>
      </c>
      <c r="F181" s="4">
        <f t="shared" si="193"/>
        <v>0</v>
      </c>
      <c r="G181" s="4">
        <f t="shared" si="193"/>
        <v>0</v>
      </c>
      <c r="H181" s="4">
        <f t="shared" si="193"/>
        <v>6000</v>
      </c>
      <c r="I181" s="4">
        <f t="shared" si="193"/>
        <v>0</v>
      </c>
      <c r="J181" s="4">
        <f>-J110</f>
        <v>0</v>
      </c>
      <c r="K181" s="3">
        <f t="shared" si="193"/>
        <v>0</v>
      </c>
      <c r="L181" s="3">
        <f t="shared" si="193"/>
        <v>0</v>
      </c>
      <c r="M181" s="3">
        <f t="shared" ca="1" si="193"/>
        <v>34234.975804281261</v>
      </c>
      <c r="N181" s="3">
        <f t="shared" ca="1" si="193"/>
        <v>74378.706454611223</v>
      </c>
      <c r="O181" s="3">
        <f t="shared" ca="1" si="193"/>
        <v>159037.46336695497</v>
      </c>
      <c r="P181" s="3">
        <f t="shared" ca="1" si="193"/>
        <v>249858.64290942741</v>
      </c>
    </row>
    <row r="182" spans="1:16" x14ac:dyDescent="0.25">
      <c r="A182" s="2" t="s">
        <v>70</v>
      </c>
      <c r="B182" s="4"/>
      <c r="C182" s="4"/>
      <c r="D182" s="4"/>
      <c r="E182" s="4"/>
      <c r="F182" s="4"/>
      <c r="G182" s="4"/>
      <c r="H182" s="4"/>
      <c r="I182" s="4">
        <f t="shared" ref="I182:P182" si="194">I181/I184</f>
        <v>0</v>
      </c>
      <c r="J182" s="4">
        <f t="shared" si="194"/>
        <v>0</v>
      </c>
      <c r="K182" s="3">
        <f t="shared" si="194"/>
        <v>0</v>
      </c>
      <c r="L182" s="3">
        <f t="shared" si="194"/>
        <v>0</v>
      </c>
      <c r="M182" s="3">
        <f t="shared" ca="1" si="194"/>
        <v>135.59805879794627</v>
      </c>
      <c r="N182" s="3">
        <f t="shared" ca="1" si="194"/>
        <v>267.8177659544387</v>
      </c>
      <c r="O182" s="3">
        <f t="shared" ca="1" si="194"/>
        <v>520.59203222229519</v>
      </c>
      <c r="P182" s="3">
        <f t="shared" ca="1" si="194"/>
        <v>743.53217804352096</v>
      </c>
    </row>
    <row r="183" spans="1:16" x14ac:dyDescent="0.25">
      <c r="A183" s="2" t="s">
        <v>68</v>
      </c>
      <c r="B183" s="20"/>
      <c r="C183" s="20"/>
      <c r="D183" s="20"/>
      <c r="E183" s="20"/>
      <c r="F183" s="20"/>
      <c r="G183" s="20"/>
      <c r="H183" s="20"/>
      <c r="I183" s="20">
        <f t="shared" ref="I183:P183" si="195">I182/H178</f>
        <v>0</v>
      </c>
      <c r="J183" s="20">
        <f t="shared" si="195"/>
        <v>0</v>
      </c>
      <c r="K183" s="20">
        <f t="shared" si="195"/>
        <v>0</v>
      </c>
      <c r="L183" s="20">
        <f t="shared" si="195"/>
        <v>0</v>
      </c>
      <c r="M183" s="20">
        <f t="shared" ca="1" si="195"/>
        <v>1.2413890050308875E-2</v>
      </c>
      <c r="N183" s="20">
        <f t="shared" ca="1" si="195"/>
        <v>2.4598247673046959E-2</v>
      </c>
      <c r="O183" s="20">
        <f t="shared" ca="1" si="195"/>
        <v>4.8552267781366579E-2</v>
      </c>
      <c r="P183" s="20">
        <f t="shared" ca="1" si="195"/>
        <v>7.2159033397202046E-2</v>
      </c>
    </row>
    <row r="184" spans="1:16" x14ac:dyDescent="0.25">
      <c r="A184" s="2" t="s">
        <v>69</v>
      </c>
      <c r="I184" s="3">
        <f>Valuation!E18</f>
        <v>210.32</v>
      </c>
      <c r="J184" s="3">
        <f>Valuation!F18</f>
        <v>210.32</v>
      </c>
      <c r="K184" s="3">
        <f>Valuation!G18</f>
        <v>210.32</v>
      </c>
      <c r="L184" s="3">
        <f>Valuation!H18</f>
        <v>229.52176124434828</v>
      </c>
      <c r="M184" s="3">
        <f>Valuation!I18</f>
        <v>252.47393736878314</v>
      </c>
      <c r="N184" s="3">
        <f>Valuation!J18</f>
        <v>277.72133110566148</v>
      </c>
      <c r="O184" s="3">
        <f>Valuation!K18</f>
        <v>305.49346421622766</v>
      </c>
      <c r="P184" s="3">
        <f>Valuation!L18</f>
        <v>336.04281063785044</v>
      </c>
    </row>
    <row r="185" spans="1:16" x14ac:dyDescent="0.25">
      <c r="L185" s="3"/>
      <c r="M185" s="3"/>
      <c r="N185" s="3"/>
      <c r="O185" s="3"/>
      <c r="P185" s="3"/>
    </row>
    <row r="186" spans="1:16" x14ac:dyDescent="0.25">
      <c r="B186" s="39"/>
      <c r="C186" s="39"/>
      <c r="D186" s="39"/>
      <c r="E186" s="39"/>
      <c r="F186" s="39"/>
      <c r="L186" s="3"/>
      <c r="M186" s="3"/>
      <c r="N186" s="3"/>
      <c r="O186" s="3"/>
      <c r="P186" s="3"/>
    </row>
    <row r="187" spans="1:16" x14ac:dyDescent="0.25">
      <c r="A187" s="38"/>
    </row>
    <row r="188" spans="1:16" x14ac:dyDescent="0.25">
      <c r="A188" s="38"/>
    </row>
    <row r="189" spans="1:16" x14ac:dyDescent="0.25">
      <c r="A189" s="38"/>
    </row>
    <row r="190" spans="1:16" x14ac:dyDescent="0.25">
      <c r="A190" s="38"/>
    </row>
    <row r="191" spans="1:16" x14ac:dyDescent="0.25">
      <c r="A191" s="38"/>
      <c r="H191" s="3" t="s">
        <v>0</v>
      </c>
    </row>
    <row r="192" spans="1:16" x14ac:dyDescent="0.25">
      <c r="A192" s="38"/>
    </row>
    <row r="193" spans="1:1" x14ac:dyDescent="0.25">
      <c r="A193" s="38"/>
    </row>
    <row r="194" spans="1:1" x14ac:dyDescent="0.25">
      <c r="A194" s="38"/>
    </row>
    <row r="195" spans="1:1" x14ac:dyDescent="0.25">
      <c r="A195" s="38"/>
    </row>
    <row r="196" spans="1:1" x14ac:dyDescent="0.25">
      <c r="A196" s="38"/>
    </row>
    <row r="197" spans="1:1" x14ac:dyDescent="0.25">
      <c r="A197" s="38"/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A1E3-60F2-4587-9B7B-E0C3AF8C6145}">
  <dimension ref="A1:U45"/>
  <sheetViews>
    <sheetView zoomScale="80" zoomScaleNormal="80" workbookViewId="0">
      <selection activeCell="U33" sqref="U33"/>
    </sheetView>
  </sheetViews>
  <sheetFormatPr defaultColWidth="8.7265625" defaultRowHeight="12.5" x14ac:dyDescent="0.25"/>
  <cols>
    <col min="1" max="1" width="22.81640625" style="2" bestFit="1" customWidth="1"/>
    <col min="2" max="2" width="10.08984375" style="2" customWidth="1"/>
    <col min="3" max="5" width="9.81640625" style="2" customWidth="1"/>
    <col min="6" max="6" width="8.7265625" style="2" bestFit="1" customWidth="1"/>
    <col min="7" max="7" width="9.26953125" style="2" bestFit="1" customWidth="1"/>
    <col min="8" max="12" width="9.81640625" style="2" bestFit="1" customWidth="1"/>
    <col min="13" max="18" width="8.7265625" style="2"/>
    <col min="19" max="19" width="15" style="2" bestFit="1" customWidth="1"/>
    <col min="20" max="21" width="9" style="2" bestFit="1" customWidth="1"/>
    <col min="22" max="16384" width="8.7265625" style="2"/>
  </cols>
  <sheetData>
    <row r="1" spans="1:21" ht="13" x14ac:dyDescent="0.3">
      <c r="A1" s="1" t="s">
        <v>53</v>
      </c>
      <c r="B1" s="9"/>
      <c r="C1" s="9">
        <v>2021</v>
      </c>
      <c r="D1" s="9">
        <v>2022</v>
      </c>
      <c r="E1" s="9">
        <v>2023</v>
      </c>
      <c r="F1" s="9">
        <v>2024</v>
      </c>
      <c r="G1" s="9">
        <v>2025</v>
      </c>
      <c r="H1" s="10">
        <v>2026</v>
      </c>
      <c r="I1" s="10">
        <v>2027</v>
      </c>
      <c r="J1" s="10">
        <v>2028</v>
      </c>
      <c r="K1" s="10">
        <v>2029</v>
      </c>
      <c r="L1" s="10">
        <v>2030</v>
      </c>
    </row>
    <row r="2" spans="1:21" ht="13" x14ac:dyDescent="0.3">
      <c r="A2" s="1" t="s">
        <v>95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21" x14ac:dyDescent="0.25">
      <c r="A3" s="2" t="s">
        <v>54</v>
      </c>
      <c r="B3" s="3"/>
      <c r="C3" s="3">
        <f>Financials!G98</f>
        <v>46327</v>
      </c>
      <c r="D3" s="3">
        <f>Financials!H98</f>
        <v>46752</v>
      </c>
      <c r="E3" s="3">
        <f>Financials!I98</f>
        <v>84946</v>
      </c>
      <c r="F3" s="3">
        <f>Financials!J98</f>
        <v>115877</v>
      </c>
      <c r="G3" s="3">
        <f>Financials!K98</f>
        <v>144747</v>
      </c>
      <c r="H3" s="3">
        <f ca="1">Financials!L98</f>
        <v>163319.69575269741</v>
      </c>
      <c r="I3" s="3">
        <f ca="1">Financials!M98</f>
        <v>221911.67303029232</v>
      </c>
      <c r="J3" s="3">
        <f ca="1">Financials!N98</f>
        <v>269946.54533587513</v>
      </c>
      <c r="K3" s="3">
        <f ca="1">Financials!O98</f>
        <v>311786.44577576639</v>
      </c>
      <c r="L3" s="3">
        <f ca="1">Financials!P98</f>
        <v>379705.15312792244</v>
      </c>
    </row>
    <row r="4" spans="1:21" ht="13.5" thickBot="1" x14ac:dyDescent="0.35">
      <c r="A4" s="36" t="s">
        <v>7</v>
      </c>
      <c r="B4" s="37"/>
      <c r="C4" s="37">
        <f>Financials!G101+Financials!G104</f>
        <v>-55396</v>
      </c>
      <c r="D4" s="37">
        <f>Financials!H101+Financials!H104</f>
        <v>-58321</v>
      </c>
      <c r="E4" s="37">
        <f>Financials!I101+Financials!I104</f>
        <v>-48133</v>
      </c>
      <c r="F4" s="37">
        <f>Financials!J101+Financials!J104</f>
        <v>-77658</v>
      </c>
      <c r="G4" s="37">
        <f>Financials!K101+Financials!K104</f>
        <v>-128320</v>
      </c>
      <c r="H4" s="37">
        <f>Financials!L101+Financials!L104</f>
        <v>-189802.56951602909</v>
      </c>
      <c r="I4" s="37">
        <f>Financials!M101+Financials!M104</f>
        <v>-178657.17139944545</v>
      </c>
      <c r="J4" s="37">
        <f>Financials!N101+Financials!N104</f>
        <v>-186214.21552346344</v>
      </c>
      <c r="K4" s="37">
        <f>Financials!O101+Financials!O104</f>
        <v>-143045.18129772658</v>
      </c>
      <c r="L4" s="37">
        <f>Financials!P101+Financials!P104</f>
        <v>-119815.20030736589</v>
      </c>
      <c r="Q4" s="1" t="s">
        <v>55</v>
      </c>
    </row>
    <row r="5" spans="1:21" ht="13" x14ac:dyDescent="0.3">
      <c r="A5" s="1" t="s">
        <v>56</v>
      </c>
      <c r="B5" s="5"/>
      <c r="C5" s="5">
        <f>C3+C4</f>
        <v>-9069</v>
      </c>
      <c r="D5" s="5">
        <f t="shared" ref="D5:K5" si="0">D3+D4</f>
        <v>-11569</v>
      </c>
      <c r="E5" s="5">
        <f t="shared" si="0"/>
        <v>36813</v>
      </c>
      <c r="F5" s="5">
        <f>F3+F4</f>
        <v>38219</v>
      </c>
      <c r="G5" s="5">
        <f t="shared" si="0"/>
        <v>16427</v>
      </c>
      <c r="H5" s="5">
        <f t="shared" ca="1" si="0"/>
        <v>-26482.873763331678</v>
      </c>
      <c r="I5" s="5">
        <f t="shared" ca="1" si="0"/>
        <v>43254.501630846877</v>
      </c>
      <c r="J5" s="5">
        <f t="shared" ca="1" si="0"/>
        <v>83732.329812411685</v>
      </c>
      <c r="K5" s="5">
        <f t="shared" ca="1" si="0"/>
        <v>168741.26447803981</v>
      </c>
      <c r="L5" s="128">
        <f ca="1">L3+L4-Financials!P83</f>
        <v>225807.21317706548</v>
      </c>
      <c r="Q5" s="14">
        <v>10</v>
      </c>
    </row>
    <row r="6" spans="1:21" x14ac:dyDescent="0.25">
      <c r="A6" s="2" t="s">
        <v>57</v>
      </c>
      <c r="B6" s="29"/>
      <c r="C6" s="29">
        <f>C5/C14</f>
        <v>-0.88048543689320391</v>
      </c>
      <c r="D6" s="29">
        <f t="shared" ref="D6:K6" si="1">D5/D14</f>
        <v>-1.1354401805869074</v>
      </c>
      <c r="E6" s="29">
        <f t="shared" si="1"/>
        <v>3.508673274876096</v>
      </c>
      <c r="F6" s="29">
        <f t="shared" si="1"/>
        <v>3.5648726797873334</v>
      </c>
      <c r="G6" s="29">
        <f t="shared" si="1"/>
        <v>1.5172254548813153</v>
      </c>
      <c r="H6" s="29">
        <f t="shared" ca="1" si="1"/>
        <v>-2.4244851735236517</v>
      </c>
      <c r="I6" s="29">
        <f t="shared" ca="1" si="1"/>
        <v>3.9727944869452418</v>
      </c>
      <c r="J6" s="29">
        <f t="shared" ca="1" si="1"/>
        <v>7.8091754144903511</v>
      </c>
      <c r="K6" s="29">
        <f t="shared" ca="1" si="1"/>
        <v>16.376166221879739</v>
      </c>
      <c r="L6" s="29">
        <f ca="1">L5/L14</f>
        <v>23.370727110131931</v>
      </c>
      <c r="Q6" s="14">
        <f>Q5+0.5</f>
        <v>10.5</v>
      </c>
    </row>
    <row r="7" spans="1:21" ht="13" x14ac:dyDescent="0.3">
      <c r="A7" s="2" t="s">
        <v>58</v>
      </c>
      <c r="L7" s="30">
        <v>14.5</v>
      </c>
      <c r="Q7" s="14">
        <f t="shared" ref="Q7:Q31" si="2">Q6+0.5</f>
        <v>11</v>
      </c>
    </row>
    <row r="8" spans="1:21" ht="13" x14ac:dyDescent="0.3">
      <c r="A8" s="2" t="s">
        <v>59</v>
      </c>
      <c r="L8" s="5">
        <f ca="1">L7*L6</f>
        <v>338.87554309691302</v>
      </c>
      <c r="Q8" s="14">
        <f t="shared" si="2"/>
        <v>11.5</v>
      </c>
    </row>
    <row r="9" spans="1:21" ht="13" x14ac:dyDescent="0.3">
      <c r="A9" s="2" t="s">
        <v>60</v>
      </c>
      <c r="B9" s="31">
        <v>210.32</v>
      </c>
      <c r="Q9" s="14">
        <f t="shared" si="2"/>
        <v>12</v>
      </c>
      <c r="T9" s="20"/>
    </row>
    <row r="10" spans="1:21" x14ac:dyDescent="0.25">
      <c r="A10" s="2" t="s">
        <v>61</v>
      </c>
      <c r="C10" s="3"/>
      <c r="D10" s="3"/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Q10" s="14">
        <f t="shared" si="2"/>
        <v>12.5</v>
      </c>
      <c r="T10" s="20"/>
    </row>
    <row r="11" spans="1:21" x14ac:dyDescent="0.25">
      <c r="A11" s="2" t="s">
        <v>62</v>
      </c>
      <c r="B11" s="14"/>
      <c r="C11" s="28"/>
      <c r="D11" s="28"/>
      <c r="E11" s="28"/>
      <c r="F11" s="28"/>
      <c r="G11" s="28">
        <f>-B9</f>
        <v>-210.32</v>
      </c>
      <c r="H11" s="28">
        <f t="shared" ref="H11:K11" si="3">H10+H8</f>
        <v>0</v>
      </c>
      <c r="I11" s="28">
        <f t="shared" si="3"/>
        <v>0</v>
      </c>
      <c r="J11" s="28">
        <f t="shared" si="3"/>
        <v>0</v>
      </c>
      <c r="K11" s="28">
        <f t="shared" si="3"/>
        <v>0</v>
      </c>
      <c r="L11" s="28">
        <f ca="1">L10+L8</f>
        <v>338.87554309691302</v>
      </c>
      <c r="Q11" s="14">
        <f t="shared" si="2"/>
        <v>13</v>
      </c>
    </row>
    <row r="12" spans="1:21" x14ac:dyDescent="0.25">
      <c r="Q12" s="14">
        <f t="shared" si="2"/>
        <v>13.5</v>
      </c>
    </row>
    <row r="13" spans="1:21" ht="13" x14ac:dyDescent="0.3">
      <c r="A13" s="1" t="s">
        <v>63</v>
      </c>
      <c r="B13" s="32">
        <f ca="1">IRR(F11:L11)</f>
        <v>0.10009940731609013</v>
      </c>
      <c r="Q13" s="14">
        <f t="shared" si="2"/>
        <v>14</v>
      </c>
    </row>
    <row r="14" spans="1:21" x14ac:dyDescent="0.25">
      <c r="A14" s="2" t="s">
        <v>64</v>
      </c>
      <c r="B14" s="3"/>
      <c r="C14" s="3">
        <f>Financials!G178</f>
        <v>10300</v>
      </c>
      <c r="D14" s="3">
        <f>Financials!H178</f>
        <v>10189</v>
      </c>
      <c r="E14" s="3">
        <f>Financials!I178</f>
        <v>10492</v>
      </c>
      <c r="F14" s="3">
        <f>Financials!J178</f>
        <v>10721</v>
      </c>
      <c r="G14" s="3">
        <f>Financials!K178</f>
        <v>10827</v>
      </c>
      <c r="H14" s="3">
        <f>Financials!L178</f>
        <v>10923.091653657139</v>
      </c>
      <c r="I14" s="3">
        <f ca="1">Financials!M178</f>
        <v>10887.676614781576</v>
      </c>
      <c r="J14" s="3">
        <f ca="1">Financials!N178</f>
        <v>10722.30105845001</v>
      </c>
      <c r="K14" s="3">
        <f ca="1">Financials!O178</f>
        <v>10304.076191690661</v>
      </c>
      <c r="L14" s="3">
        <f ca="1">Financials!P178</f>
        <v>9661.9678161049214</v>
      </c>
      <c r="P14" s="34"/>
      <c r="Q14" s="14">
        <f t="shared" si="2"/>
        <v>14.5</v>
      </c>
      <c r="S14" s="3"/>
      <c r="T14" s="279"/>
      <c r="U14" s="28"/>
    </row>
    <row r="15" spans="1:21" x14ac:dyDescent="0.25">
      <c r="Q15" s="14">
        <f t="shared" si="2"/>
        <v>15</v>
      </c>
      <c r="S15" s="3"/>
    </row>
    <row r="16" spans="1:21" ht="13" x14ac:dyDescent="0.3">
      <c r="A16" s="33" t="s">
        <v>796</v>
      </c>
      <c r="C16" s="3"/>
      <c r="D16" s="3"/>
      <c r="E16" s="3"/>
      <c r="F16" s="3"/>
      <c r="G16" s="3"/>
      <c r="H16" s="3"/>
      <c r="I16" s="3"/>
      <c r="J16" s="3"/>
      <c r="K16" s="3"/>
      <c r="L16" s="3"/>
      <c r="Q16" s="14">
        <f t="shared" si="2"/>
        <v>15.5</v>
      </c>
      <c r="S16" s="20"/>
      <c r="T16" s="28"/>
    </row>
    <row r="17" spans="1:19" x14ac:dyDescent="0.25">
      <c r="C17" s="29"/>
      <c r="D17" s="29"/>
      <c r="E17" s="29"/>
      <c r="F17" s="29"/>
      <c r="G17" s="29"/>
      <c r="H17" s="29"/>
      <c r="I17" s="29"/>
      <c r="J17" s="29"/>
      <c r="K17" s="29"/>
      <c r="L17" s="29"/>
      <c r="Q17" s="14">
        <f t="shared" si="2"/>
        <v>16</v>
      </c>
    </row>
    <row r="18" spans="1:19" x14ac:dyDescent="0.25">
      <c r="A18" s="2" t="s">
        <v>65</v>
      </c>
      <c r="C18" s="3"/>
      <c r="D18" s="40"/>
      <c r="E18" s="40">
        <f>B9</f>
        <v>210.32</v>
      </c>
      <c r="F18" s="40">
        <f>B9</f>
        <v>210.32</v>
      </c>
      <c r="G18" s="40">
        <f>F18</f>
        <v>210.32</v>
      </c>
      <c r="H18" s="40">
        <f>G18*(1.1)^(11/12)</f>
        <v>229.52176124434828</v>
      </c>
      <c r="I18" s="40">
        <f t="shared" ref="G18:L18" si="4">H18*1.1</f>
        <v>252.47393736878314</v>
      </c>
      <c r="J18" s="40">
        <f t="shared" si="4"/>
        <v>277.72133110566148</v>
      </c>
      <c r="K18" s="40">
        <f t="shared" si="4"/>
        <v>305.49346421622766</v>
      </c>
      <c r="L18" s="40">
        <f t="shared" si="4"/>
        <v>336.04281063785044</v>
      </c>
      <c r="Q18" s="14">
        <f t="shared" si="2"/>
        <v>16.5</v>
      </c>
    </row>
    <row r="19" spans="1:19" x14ac:dyDescent="0.25">
      <c r="Q19" s="14">
        <f t="shared" si="2"/>
        <v>17</v>
      </c>
    </row>
    <row r="20" spans="1:19" x14ac:dyDescent="0.25">
      <c r="Q20" s="14">
        <f t="shared" si="2"/>
        <v>17.5</v>
      </c>
    </row>
    <row r="21" spans="1:19" x14ac:dyDescent="0.25">
      <c r="F21" s="28"/>
      <c r="G21" s="28"/>
      <c r="Q21" s="14">
        <f t="shared" si="2"/>
        <v>18</v>
      </c>
    </row>
    <row r="22" spans="1:19" x14ac:dyDescent="0.25">
      <c r="Q22" s="14">
        <f t="shared" si="2"/>
        <v>18.5</v>
      </c>
      <c r="S22" s="3"/>
    </row>
    <row r="23" spans="1:19" x14ac:dyDescent="0.25">
      <c r="Q23" s="14">
        <f t="shared" si="2"/>
        <v>19</v>
      </c>
    </row>
    <row r="24" spans="1:19" x14ac:dyDescent="0.25">
      <c r="Q24" s="14">
        <f t="shared" si="2"/>
        <v>19.5</v>
      </c>
    </row>
    <row r="25" spans="1:19" x14ac:dyDescent="0.25">
      <c r="Q25" s="14">
        <f t="shared" si="2"/>
        <v>20</v>
      </c>
    </row>
    <row r="26" spans="1:19" x14ac:dyDescent="0.25">
      <c r="Q26" s="14">
        <f t="shared" si="2"/>
        <v>20.5</v>
      </c>
    </row>
    <row r="27" spans="1:19" x14ac:dyDescent="0.25">
      <c r="Q27" s="14">
        <f t="shared" si="2"/>
        <v>21</v>
      </c>
    </row>
    <row r="28" spans="1:19" x14ac:dyDescent="0.25">
      <c r="L28" s="2" t="s">
        <v>0</v>
      </c>
      <c r="Q28" s="14">
        <f t="shared" si="2"/>
        <v>21.5</v>
      </c>
    </row>
    <row r="29" spans="1:19" x14ac:dyDescent="0.25">
      <c r="Q29" s="14">
        <f t="shared" si="2"/>
        <v>22</v>
      </c>
    </row>
    <row r="30" spans="1:19" x14ac:dyDescent="0.25">
      <c r="Q30" s="14">
        <f t="shared" si="2"/>
        <v>22.5</v>
      </c>
    </row>
    <row r="31" spans="1:19" x14ac:dyDescent="0.25">
      <c r="Q31" s="14">
        <f t="shared" si="2"/>
        <v>23</v>
      </c>
    </row>
    <row r="32" spans="1:19" x14ac:dyDescent="0.25">
      <c r="Q32" s="14">
        <f t="shared" ref="Q32:Q40" si="5">Q31+1</f>
        <v>24</v>
      </c>
    </row>
    <row r="33" spans="17:17" x14ac:dyDescent="0.25">
      <c r="Q33" s="14">
        <f t="shared" si="5"/>
        <v>25</v>
      </c>
    </row>
    <row r="34" spans="17:17" x14ac:dyDescent="0.25">
      <c r="Q34" s="14">
        <f t="shared" si="5"/>
        <v>26</v>
      </c>
    </row>
    <row r="35" spans="17:17" x14ac:dyDescent="0.25">
      <c r="Q35" s="14">
        <f t="shared" si="5"/>
        <v>27</v>
      </c>
    </row>
    <row r="36" spans="17:17" x14ac:dyDescent="0.25">
      <c r="Q36" s="14">
        <f t="shared" si="5"/>
        <v>28</v>
      </c>
    </row>
    <row r="37" spans="17:17" x14ac:dyDescent="0.25">
      <c r="Q37" s="14">
        <f t="shared" si="5"/>
        <v>29</v>
      </c>
    </row>
    <row r="38" spans="17:17" x14ac:dyDescent="0.25">
      <c r="Q38" s="14">
        <f t="shared" si="5"/>
        <v>30</v>
      </c>
    </row>
    <row r="39" spans="17:17" x14ac:dyDescent="0.25">
      <c r="Q39" s="14">
        <f t="shared" si="5"/>
        <v>31</v>
      </c>
    </row>
    <row r="40" spans="17:17" x14ac:dyDescent="0.25">
      <c r="Q40" s="14">
        <f t="shared" si="5"/>
        <v>32</v>
      </c>
    </row>
    <row r="41" spans="17:17" x14ac:dyDescent="0.25">
      <c r="Q41" s="14"/>
    </row>
    <row r="42" spans="17:17" x14ac:dyDescent="0.25">
      <c r="Q42" s="14"/>
    </row>
    <row r="43" spans="17:17" x14ac:dyDescent="0.25">
      <c r="Q43" s="14"/>
    </row>
    <row r="44" spans="17:17" x14ac:dyDescent="0.25">
      <c r="Q44" s="14"/>
    </row>
    <row r="45" spans="17:17" x14ac:dyDescent="0.25">
      <c r="Q45" s="14"/>
    </row>
  </sheetData>
  <dataValidations count="1">
    <dataValidation type="list" allowBlank="1" showInputMessage="1" showErrorMessage="1" sqref="L7" xr:uid="{B9B31DC1-C0D8-4C65-BFA3-41E2507B5E8C}">
      <formula1>$Q$5:$Q$40</formula1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8469-D526-4EEA-B33A-8B3AEDC991E6}">
  <dimension ref="A1:BR871"/>
  <sheetViews>
    <sheetView showGridLines="0" workbookViewId="0">
      <pane xSplit="1" ySplit="2" topLeftCell="BC32" activePane="bottomRight" state="frozen"/>
      <selection pane="topRight"/>
      <selection pane="bottomLeft"/>
      <selection pane="bottomRight" activeCell="BR36" sqref="BR36"/>
    </sheetView>
  </sheetViews>
  <sheetFormatPr defaultRowHeight="14.5" x14ac:dyDescent="0.35"/>
  <cols>
    <col min="1" max="1" width="50" customWidth="1"/>
    <col min="52" max="56" width="9.36328125" customWidth="1"/>
    <col min="67" max="67" width="9.6328125" bestFit="1" customWidth="1"/>
    <col min="68" max="70" width="9.1796875" bestFit="1" customWidth="1"/>
  </cols>
  <sheetData>
    <row r="1" spans="1:70" x14ac:dyDescent="0.35">
      <c r="A1" s="130" t="s">
        <v>107</v>
      </c>
      <c r="B1" s="131" t="s">
        <v>108</v>
      </c>
      <c r="C1" s="131" t="s">
        <v>109</v>
      </c>
      <c r="D1" s="131" t="s">
        <v>110</v>
      </c>
      <c r="E1" s="132" t="s">
        <v>111</v>
      </c>
      <c r="F1" s="132" t="s">
        <v>112</v>
      </c>
      <c r="G1" s="132" t="s">
        <v>113</v>
      </c>
      <c r="H1" s="133" t="s">
        <v>114</v>
      </c>
      <c r="I1" s="132" t="s">
        <v>115</v>
      </c>
      <c r="J1" s="132" t="s">
        <v>116</v>
      </c>
      <c r="K1" s="132" t="s">
        <v>117</v>
      </c>
      <c r="L1" s="133" t="s">
        <v>118</v>
      </c>
      <c r="M1" s="132" t="s">
        <v>119</v>
      </c>
      <c r="N1" s="132" t="s">
        <v>120</v>
      </c>
      <c r="O1" s="132" t="s">
        <v>121</v>
      </c>
      <c r="P1" s="133" t="s">
        <v>122</v>
      </c>
      <c r="Q1" s="132" t="s">
        <v>123</v>
      </c>
      <c r="R1" s="132" t="s">
        <v>124</v>
      </c>
      <c r="S1" s="132" t="s">
        <v>125</v>
      </c>
      <c r="T1" s="133" t="s">
        <v>126</v>
      </c>
      <c r="U1" s="132" t="s">
        <v>127</v>
      </c>
      <c r="V1" s="132" t="s">
        <v>128</v>
      </c>
      <c r="W1" s="132" t="s">
        <v>129</v>
      </c>
      <c r="X1" s="133" t="s">
        <v>130</v>
      </c>
      <c r="Y1" s="132" t="s">
        <v>131</v>
      </c>
      <c r="Z1" s="132" t="s">
        <v>132</v>
      </c>
      <c r="AA1" s="132" t="s">
        <v>133</v>
      </c>
      <c r="AB1" s="133" t="s">
        <v>134</v>
      </c>
      <c r="AC1" s="134" t="s">
        <v>135</v>
      </c>
      <c r="AD1" s="132" t="s">
        <v>136</v>
      </c>
      <c r="AE1" s="132" t="s">
        <v>137</v>
      </c>
      <c r="AF1" s="133" t="s">
        <v>138</v>
      </c>
      <c r="AG1" s="134" t="s">
        <v>139</v>
      </c>
      <c r="AH1" s="134" t="s">
        <v>140</v>
      </c>
      <c r="AI1" s="134" t="s">
        <v>141</v>
      </c>
      <c r="AJ1" s="133" t="s">
        <v>142</v>
      </c>
      <c r="AK1" s="134" t="s">
        <v>143</v>
      </c>
      <c r="AL1" s="134" t="s">
        <v>144</v>
      </c>
      <c r="AM1" s="134" t="s">
        <v>145</v>
      </c>
      <c r="AN1" s="135" t="s">
        <v>146</v>
      </c>
      <c r="AO1" s="134" t="s">
        <v>147</v>
      </c>
      <c r="AP1" s="134" t="s">
        <v>148</v>
      </c>
      <c r="AQ1" s="134" t="s">
        <v>149</v>
      </c>
      <c r="AR1" s="135" t="s">
        <v>150</v>
      </c>
      <c r="AS1" s="132" t="s">
        <v>758</v>
      </c>
      <c r="AT1" s="132" t="s">
        <v>759</v>
      </c>
      <c r="AU1" s="132" t="s">
        <v>760</v>
      </c>
      <c r="AV1" s="132" t="s">
        <v>761</v>
      </c>
      <c r="AW1" s="132" t="s">
        <v>762</v>
      </c>
      <c r="AX1" s="132" t="s">
        <v>763</v>
      </c>
      <c r="AY1" s="132" t="s">
        <v>764</v>
      </c>
      <c r="AZ1" s="132" t="s">
        <v>765</v>
      </c>
      <c r="BA1" s="132" t="s">
        <v>787</v>
      </c>
      <c r="BB1" s="132" t="s">
        <v>788</v>
      </c>
      <c r="BC1" s="132" t="s">
        <v>789</v>
      </c>
      <c r="BD1" s="132" t="s">
        <v>790</v>
      </c>
      <c r="BF1" s="136" t="s">
        <v>151</v>
      </c>
      <c r="BG1" s="136" t="s">
        <v>152</v>
      </c>
      <c r="BH1" s="136" t="s">
        <v>153</v>
      </c>
      <c r="BI1" s="136" t="s">
        <v>154</v>
      </c>
      <c r="BJ1" s="136" t="s">
        <v>155</v>
      </c>
      <c r="BK1" s="136" t="s">
        <v>156</v>
      </c>
      <c r="BL1" s="136" t="s">
        <v>157</v>
      </c>
      <c r="BM1" s="136" t="s">
        <v>158</v>
      </c>
      <c r="BN1" s="136" t="s">
        <v>159</v>
      </c>
      <c r="BO1" s="136" t="s">
        <v>160</v>
      </c>
      <c r="BP1" s="136" t="s">
        <v>766</v>
      </c>
      <c r="BQ1" s="136" t="s">
        <v>767</v>
      </c>
      <c r="BR1" s="136" t="s">
        <v>791</v>
      </c>
    </row>
    <row r="2" spans="1:70" x14ac:dyDescent="0.35">
      <c r="A2" s="130" t="s">
        <v>161</v>
      </c>
      <c r="B2" s="131"/>
      <c r="C2" s="131"/>
      <c r="D2" s="131"/>
      <c r="E2" s="132" t="s">
        <v>111</v>
      </c>
      <c r="F2" s="132" t="s">
        <v>112</v>
      </c>
      <c r="G2" s="132" t="s">
        <v>113</v>
      </c>
      <c r="H2" s="133" t="s">
        <v>114</v>
      </c>
      <c r="I2" s="132" t="s">
        <v>115</v>
      </c>
      <c r="J2" s="132" t="s">
        <v>116</v>
      </c>
      <c r="K2" s="132" t="s">
        <v>117</v>
      </c>
      <c r="L2" s="133" t="s">
        <v>118</v>
      </c>
      <c r="M2" s="132" t="s">
        <v>119</v>
      </c>
      <c r="N2" s="132" t="s">
        <v>120</v>
      </c>
      <c r="O2" s="132" t="s">
        <v>121</v>
      </c>
      <c r="P2" s="133" t="s">
        <v>122</v>
      </c>
      <c r="Q2" s="132" t="s">
        <v>123</v>
      </c>
      <c r="R2" s="132" t="s">
        <v>124</v>
      </c>
      <c r="S2" s="132" t="s">
        <v>125</v>
      </c>
      <c r="T2" s="133" t="s">
        <v>126</v>
      </c>
      <c r="U2" s="132" t="s">
        <v>127</v>
      </c>
      <c r="V2" s="132" t="s">
        <v>128</v>
      </c>
      <c r="W2" s="132" t="s">
        <v>129</v>
      </c>
      <c r="X2" s="133" t="s">
        <v>130</v>
      </c>
      <c r="Y2" s="132" t="s">
        <v>131</v>
      </c>
      <c r="Z2" s="132" t="s">
        <v>132</v>
      </c>
      <c r="AA2" s="132" t="s">
        <v>133</v>
      </c>
      <c r="AB2" s="133" t="s">
        <v>134</v>
      </c>
      <c r="AC2" s="134" t="s">
        <v>135</v>
      </c>
      <c r="AD2" s="132" t="s">
        <v>136</v>
      </c>
      <c r="AE2" s="132" t="s">
        <v>137</v>
      </c>
      <c r="AF2" s="133" t="s">
        <v>138</v>
      </c>
      <c r="AG2" s="134" t="s">
        <v>139</v>
      </c>
      <c r="AH2" s="134" t="s">
        <v>140</v>
      </c>
      <c r="AI2" s="134" t="s">
        <v>141</v>
      </c>
      <c r="AJ2" s="135" t="s">
        <v>142</v>
      </c>
      <c r="AK2" s="134" t="s">
        <v>143</v>
      </c>
      <c r="AL2" s="134" t="s">
        <v>144</v>
      </c>
      <c r="AM2" s="134" t="s">
        <v>145</v>
      </c>
      <c r="AN2" s="135" t="s">
        <v>146</v>
      </c>
      <c r="AO2" s="134" t="s">
        <v>147</v>
      </c>
      <c r="AP2" s="134" t="s">
        <v>148</v>
      </c>
      <c r="AQ2" s="134" t="s">
        <v>149</v>
      </c>
      <c r="AR2" s="135" t="s">
        <v>150</v>
      </c>
      <c r="AS2" s="132" t="s">
        <v>758</v>
      </c>
      <c r="AT2" s="132" t="s">
        <v>759</v>
      </c>
      <c r="AU2" s="132" t="s">
        <v>760</v>
      </c>
      <c r="AV2" s="132" t="s">
        <v>761</v>
      </c>
      <c r="AW2" s="132" t="s">
        <v>762</v>
      </c>
      <c r="AX2" s="132" t="s">
        <v>763</v>
      </c>
      <c r="AY2" s="132" t="s">
        <v>764</v>
      </c>
      <c r="AZ2" s="132" t="s">
        <v>765</v>
      </c>
      <c r="BA2" s="132"/>
      <c r="BB2" s="132"/>
      <c r="BC2" s="132"/>
      <c r="BD2" s="132"/>
      <c r="BF2" s="136" t="s">
        <v>151</v>
      </c>
      <c r="BG2" s="136" t="s">
        <v>152</v>
      </c>
      <c r="BH2" s="136" t="s">
        <v>153</v>
      </c>
      <c r="BI2" s="136" t="s">
        <v>154</v>
      </c>
      <c r="BJ2" s="136" t="s">
        <v>155</v>
      </c>
      <c r="BK2" s="136" t="s">
        <v>156</v>
      </c>
      <c r="BL2" s="136" t="s">
        <v>157</v>
      </c>
      <c r="BM2" s="136" t="s">
        <v>158</v>
      </c>
      <c r="BN2" s="137" t="s">
        <v>159</v>
      </c>
      <c r="BO2" s="137" t="s">
        <v>160</v>
      </c>
      <c r="BP2" s="136" t="s">
        <v>766</v>
      </c>
      <c r="BQ2" s="136" t="s">
        <v>767</v>
      </c>
      <c r="BR2" s="136" t="s">
        <v>791</v>
      </c>
    </row>
    <row r="3" spans="1:70" x14ac:dyDescent="0.35">
      <c r="A3" s="130" t="s">
        <v>162</v>
      </c>
      <c r="B3" s="131"/>
      <c r="C3" s="131"/>
      <c r="D3" s="131"/>
      <c r="E3" s="138">
        <v>41364</v>
      </c>
      <c r="F3" s="138">
        <v>41455</v>
      </c>
      <c r="G3" s="138">
        <v>41547</v>
      </c>
      <c r="H3" s="139">
        <v>41639</v>
      </c>
      <c r="I3" s="138">
        <v>41729</v>
      </c>
      <c r="J3" s="138">
        <v>41820</v>
      </c>
      <c r="K3" s="138">
        <v>41912</v>
      </c>
      <c r="L3" s="139">
        <v>42004</v>
      </c>
      <c r="M3" s="138">
        <v>42094</v>
      </c>
      <c r="N3" s="138">
        <v>42185</v>
      </c>
      <c r="O3" s="138">
        <v>42277</v>
      </c>
      <c r="P3" s="139">
        <v>42369</v>
      </c>
      <c r="Q3" s="138">
        <v>42460</v>
      </c>
      <c r="R3" s="138">
        <v>42551</v>
      </c>
      <c r="S3" s="138">
        <v>42643</v>
      </c>
      <c r="T3" s="139">
        <v>42735</v>
      </c>
      <c r="U3" s="138">
        <v>42825</v>
      </c>
      <c r="V3" s="138">
        <v>42916</v>
      </c>
      <c r="W3" s="138">
        <v>43008</v>
      </c>
      <c r="X3" s="139">
        <v>43100</v>
      </c>
      <c r="Y3" s="138">
        <v>43190</v>
      </c>
      <c r="Z3" s="138">
        <v>43281</v>
      </c>
      <c r="AA3" s="138">
        <v>43373</v>
      </c>
      <c r="AB3" s="139">
        <v>43465</v>
      </c>
      <c r="AC3" s="138">
        <v>43555</v>
      </c>
      <c r="AD3" s="138">
        <v>43646</v>
      </c>
      <c r="AE3" s="138">
        <v>43738</v>
      </c>
      <c r="AF3" s="139">
        <v>43830</v>
      </c>
      <c r="AG3" s="138">
        <v>43921</v>
      </c>
      <c r="AH3" s="138">
        <v>44012</v>
      </c>
      <c r="AI3" s="138">
        <v>44104</v>
      </c>
      <c r="AJ3" s="139">
        <v>44196</v>
      </c>
      <c r="AK3" s="138">
        <v>44286</v>
      </c>
      <c r="AL3" s="138">
        <v>44377</v>
      </c>
      <c r="AM3" s="138">
        <v>44469</v>
      </c>
      <c r="AN3" s="139">
        <v>44561</v>
      </c>
      <c r="AO3" s="138">
        <v>44651</v>
      </c>
      <c r="AP3" s="138">
        <v>44742</v>
      </c>
      <c r="AQ3" s="138">
        <v>44834</v>
      </c>
      <c r="AR3" s="139">
        <v>44926</v>
      </c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</row>
    <row r="4" spans="1:70" x14ac:dyDescent="0.35">
      <c r="A4" s="140" t="s">
        <v>227</v>
      </c>
      <c r="B4" s="44"/>
      <c r="C4" s="44"/>
      <c r="D4" s="44"/>
      <c r="E4" s="141"/>
      <c r="F4" s="141"/>
      <c r="G4" s="141"/>
      <c r="H4" s="142"/>
      <c r="I4" s="141"/>
      <c r="J4" s="141"/>
      <c r="K4" s="141"/>
      <c r="L4" s="142"/>
      <c r="M4" s="141"/>
      <c r="N4" s="141"/>
      <c r="O4" s="141"/>
      <c r="P4" s="142"/>
      <c r="Q4" s="141"/>
      <c r="R4" s="141"/>
      <c r="S4" s="141"/>
      <c r="T4" s="142"/>
      <c r="U4" s="141"/>
      <c r="V4" s="141"/>
      <c r="W4" s="141"/>
      <c r="X4" s="142"/>
      <c r="Y4" s="141"/>
      <c r="Z4" s="141"/>
      <c r="AA4" s="143"/>
      <c r="AB4" s="144"/>
      <c r="AC4" s="143"/>
      <c r="AD4" s="141"/>
      <c r="AE4" s="141"/>
      <c r="AF4" s="142"/>
      <c r="AG4" s="143"/>
      <c r="AH4" s="143"/>
      <c r="AI4" s="145"/>
      <c r="AJ4" s="146"/>
      <c r="AK4" s="143"/>
      <c r="AL4" s="143"/>
      <c r="AM4" s="145"/>
      <c r="AN4" s="146"/>
      <c r="AO4" s="143"/>
      <c r="AP4" s="143"/>
      <c r="AQ4" s="145"/>
      <c r="AR4" s="146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F4" s="147"/>
      <c r="BG4" s="147"/>
      <c r="BH4" s="147"/>
      <c r="BI4" s="147"/>
      <c r="BJ4" s="147"/>
      <c r="BK4" s="147"/>
      <c r="BL4" s="147"/>
      <c r="BM4" s="147"/>
      <c r="BN4" s="147"/>
      <c r="BO4" s="147"/>
    </row>
    <row r="5" spans="1:70" x14ac:dyDescent="0.35">
      <c r="A5" s="58" t="s">
        <v>228</v>
      </c>
      <c r="B5" s="46"/>
      <c r="C5" s="46"/>
      <c r="D5" s="46"/>
      <c r="E5" s="47" t="s">
        <v>163</v>
      </c>
      <c r="F5" s="47" t="s">
        <v>163</v>
      </c>
      <c r="G5" s="47" t="s">
        <v>163</v>
      </c>
      <c r="H5" s="48" t="s">
        <v>164</v>
      </c>
      <c r="I5" s="47" t="s">
        <v>163</v>
      </c>
      <c r="J5" s="47" t="s">
        <v>163</v>
      </c>
      <c r="K5" s="47" t="s">
        <v>163</v>
      </c>
      <c r="L5" s="48" t="s">
        <v>164</v>
      </c>
      <c r="M5" s="47" t="s">
        <v>163</v>
      </c>
      <c r="N5" s="47" t="s">
        <v>163</v>
      </c>
      <c r="O5" s="47" t="s">
        <v>163</v>
      </c>
      <c r="P5" s="48" t="s">
        <v>164</v>
      </c>
      <c r="Q5" s="47" t="s">
        <v>163</v>
      </c>
      <c r="R5" s="47" t="s">
        <v>163</v>
      </c>
      <c r="S5" s="47" t="s">
        <v>163</v>
      </c>
      <c r="T5" s="48" t="s">
        <v>164</v>
      </c>
      <c r="U5" s="47" t="s">
        <v>163</v>
      </c>
      <c r="V5" s="47" t="s">
        <v>163</v>
      </c>
      <c r="W5" s="47" t="s">
        <v>163</v>
      </c>
      <c r="X5" s="48" t="s">
        <v>164</v>
      </c>
      <c r="Y5" s="47" t="s">
        <v>163</v>
      </c>
      <c r="Z5" s="47" t="s">
        <v>163</v>
      </c>
      <c r="AA5" s="47" t="s">
        <v>163</v>
      </c>
      <c r="AB5" s="48" t="s">
        <v>164</v>
      </c>
      <c r="AC5" s="47" t="s">
        <v>163</v>
      </c>
      <c r="AD5" s="47" t="s">
        <v>163</v>
      </c>
      <c r="AE5" s="47" t="s">
        <v>163</v>
      </c>
      <c r="AF5" s="48" t="s">
        <v>164</v>
      </c>
      <c r="AG5" s="47" t="s">
        <v>163</v>
      </c>
      <c r="AH5" s="47" t="s">
        <v>163</v>
      </c>
      <c r="AI5" s="47" t="s">
        <v>163</v>
      </c>
      <c r="AJ5" s="48" t="s">
        <v>164</v>
      </c>
      <c r="AK5" s="47" t="s">
        <v>163</v>
      </c>
      <c r="AL5" s="47" t="s">
        <v>163</v>
      </c>
      <c r="AM5" s="47" t="s">
        <v>163</v>
      </c>
      <c r="AN5" s="48" t="s">
        <v>164</v>
      </c>
      <c r="AO5" s="47" t="s">
        <v>163</v>
      </c>
      <c r="AP5" s="47" t="s">
        <v>163</v>
      </c>
      <c r="AQ5" s="47" t="s">
        <v>163</v>
      </c>
      <c r="AR5" s="48" t="s">
        <v>164</v>
      </c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F5" s="148"/>
      <c r="BG5" s="148"/>
      <c r="BH5" s="148"/>
      <c r="BI5" s="148"/>
      <c r="BJ5" s="148"/>
      <c r="BK5" s="148"/>
      <c r="BL5" s="148"/>
      <c r="BM5" s="148"/>
      <c r="BN5" s="148"/>
      <c r="BO5" s="148"/>
    </row>
    <row r="6" spans="1:70" x14ac:dyDescent="0.35">
      <c r="A6" s="58" t="s">
        <v>168</v>
      </c>
      <c r="B6" s="46"/>
      <c r="C6" s="46"/>
      <c r="D6" s="46"/>
      <c r="E6" s="47" t="s">
        <v>165</v>
      </c>
      <c r="F6" s="47" t="s">
        <v>165</v>
      </c>
      <c r="G6" s="47" t="s">
        <v>165</v>
      </c>
      <c r="H6" s="48" t="s">
        <v>165</v>
      </c>
      <c r="I6" s="47" t="s">
        <v>165</v>
      </c>
      <c r="J6" s="47" t="s">
        <v>165</v>
      </c>
      <c r="K6" s="47" t="s">
        <v>165</v>
      </c>
      <c r="L6" s="48" t="s">
        <v>165</v>
      </c>
      <c r="M6" s="47" t="s">
        <v>165</v>
      </c>
      <c r="N6" s="47" t="s">
        <v>165</v>
      </c>
      <c r="O6" s="47" t="s">
        <v>165</v>
      </c>
      <c r="P6" s="48" t="s">
        <v>165</v>
      </c>
      <c r="Q6" s="47" t="s">
        <v>165</v>
      </c>
      <c r="R6" s="47" t="s">
        <v>165</v>
      </c>
      <c r="S6" s="47" t="s">
        <v>165</v>
      </c>
      <c r="T6" s="48" t="s">
        <v>165</v>
      </c>
      <c r="U6" s="47" t="s">
        <v>165</v>
      </c>
      <c r="V6" s="47" t="s">
        <v>165</v>
      </c>
      <c r="W6" s="47" t="s">
        <v>165</v>
      </c>
      <c r="X6" s="48" t="s">
        <v>165</v>
      </c>
      <c r="Y6" s="47" t="s">
        <v>165</v>
      </c>
      <c r="Z6" s="47" t="s">
        <v>165</v>
      </c>
      <c r="AA6" s="47" t="s">
        <v>165</v>
      </c>
      <c r="AB6" s="48" t="s">
        <v>165</v>
      </c>
      <c r="AC6" s="47" t="s">
        <v>165</v>
      </c>
      <c r="AD6" s="47" t="s">
        <v>165</v>
      </c>
      <c r="AE6" s="47" t="s">
        <v>165</v>
      </c>
      <c r="AF6" s="48" t="s">
        <v>165</v>
      </c>
      <c r="AG6" s="47" t="s">
        <v>165</v>
      </c>
      <c r="AH6" s="47" t="s">
        <v>165</v>
      </c>
      <c r="AI6" s="47" t="s">
        <v>165</v>
      </c>
      <c r="AJ6" s="48" t="s">
        <v>165</v>
      </c>
      <c r="AK6" s="47" t="s">
        <v>165</v>
      </c>
      <c r="AL6" s="47" t="s">
        <v>165</v>
      </c>
      <c r="AM6" s="47" t="s">
        <v>165</v>
      </c>
      <c r="AN6" s="48" t="s">
        <v>165</v>
      </c>
      <c r="AO6" s="47" t="s">
        <v>165</v>
      </c>
      <c r="AP6" s="47" t="s">
        <v>165</v>
      </c>
      <c r="AQ6" s="47" t="s">
        <v>165</v>
      </c>
      <c r="AR6" s="48" t="s">
        <v>165</v>
      </c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F6" s="148"/>
      <c r="BG6" s="148"/>
      <c r="BH6" s="148"/>
      <c r="BI6" s="148"/>
      <c r="BJ6" s="148"/>
      <c r="BK6" s="148"/>
      <c r="BL6" s="148"/>
      <c r="BM6" s="148"/>
      <c r="BN6" s="148"/>
      <c r="BO6" s="148"/>
    </row>
    <row r="7" spans="1:70" x14ac:dyDescent="0.35">
      <c r="A7" s="58"/>
      <c r="B7" s="46"/>
      <c r="C7" s="46"/>
      <c r="D7" s="46"/>
      <c r="E7" s="49"/>
      <c r="F7" s="49"/>
      <c r="G7" s="49"/>
      <c r="H7" s="50"/>
      <c r="I7" s="49"/>
      <c r="J7" s="49"/>
      <c r="K7" s="49"/>
      <c r="L7" s="50"/>
      <c r="M7" s="49"/>
      <c r="N7" s="49"/>
      <c r="O7" s="49"/>
      <c r="P7" s="50"/>
      <c r="Q7" s="49"/>
      <c r="R7" s="49"/>
      <c r="S7" s="49"/>
      <c r="T7" s="50"/>
      <c r="U7" s="49"/>
      <c r="V7" s="49"/>
      <c r="W7" s="49"/>
      <c r="X7" s="50"/>
      <c r="Y7" s="49"/>
      <c r="Z7" s="49"/>
      <c r="AA7" s="49"/>
      <c r="AB7" s="50"/>
      <c r="AC7" s="49"/>
      <c r="AD7" s="49"/>
      <c r="AE7" s="49"/>
      <c r="AF7" s="50"/>
      <c r="AG7" s="49"/>
      <c r="AH7" s="49"/>
      <c r="AI7" s="149"/>
      <c r="AJ7" s="150"/>
      <c r="AK7" s="49"/>
      <c r="AL7" s="49"/>
      <c r="AM7" s="149"/>
      <c r="AN7" s="150"/>
      <c r="AO7" s="49"/>
      <c r="AP7" s="49"/>
      <c r="AQ7" s="149"/>
      <c r="AR7" s="150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F7" s="56"/>
      <c r="BG7" s="56"/>
      <c r="BH7" s="56"/>
      <c r="BI7" s="56"/>
      <c r="BJ7" s="56"/>
      <c r="BK7" s="56"/>
      <c r="BL7" s="56"/>
      <c r="BM7" s="56"/>
      <c r="BN7" s="56"/>
      <c r="BO7" s="56"/>
    </row>
    <row r="8" spans="1:70" x14ac:dyDescent="0.35">
      <c r="A8" s="140" t="s">
        <v>166</v>
      </c>
      <c r="B8" s="44"/>
      <c r="C8" s="44"/>
      <c r="D8" s="44"/>
      <c r="E8" s="151"/>
      <c r="F8" s="151"/>
      <c r="G8" s="151"/>
      <c r="H8" s="152"/>
      <c r="I8" s="151"/>
      <c r="J8" s="151"/>
      <c r="K8" s="151"/>
      <c r="L8" s="152"/>
      <c r="M8" s="151"/>
      <c r="N8" s="151"/>
      <c r="O8" s="151"/>
      <c r="P8" s="152"/>
      <c r="Q8" s="151"/>
      <c r="R8" s="151"/>
      <c r="S8" s="151"/>
      <c r="T8" s="152"/>
      <c r="U8" s="151"/>
      <c r="V8" s="151"/>
      <c r="W8" s="151"/>
      <c r="X8" s="152"/>
      <c r="Y8" s="151"/>
      <c r="Z8" s="151"/>
      <c r="AA8" s="153"/>
      <c r="AB8" s="154"/>
      <c r="AC8" s="153"/>
      <c r="AD8" s="151"/>
      <c r="AE8" s="151"/>
      <c r="AF8" s="152"/>
      <c r="AG8" s="153"/>
      <c r="AH8" s="153"/>
      <c r="AI8" s="155"/>
      <c r="AJ8" s="156"/>
      <c r="AK8" s="153"/>
      <c r="AL8" s="153"/>
      <c r="AM8" s="155"/>
      <c r="AN8" s="156"/>
      <c r="AO8" s="153"/>
      <c r="AP8" s="153"/>
      <c r="AQ8" s="155"/>
      <c r="AR8" s="156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F8" s="157"/>
      <c r="BG8" s="157"/>
      <c r="BH8" s="157"/>
      <c r="BI8" s="157"/>
      <c r="BJ8" s="157"/>
      <c r="BK8" s="157"/>
      <c r="BL8" s="157"/>
      <c r="BM8" s="157"/>
      <c r="BN8" s="157"/>
      <c r="BO8" s="157"/>
    </row>
    <row r="9" spans="1:70" x14ac:dyDescent="0.35">
      <c r="A9" s="79" t="s">
        <v>169</v>
      </c>
      <c r="B9" s="65"/>
      <c r="C9" s="65"/>
      <c r="D9" s="65"/>
      <c r="E9" s="59"/>
      <c r="F9" s="59"/>
      <c r="G9" s="59"/>
      <c r="H9" s="63"/>
      <c r="I9" s="59"/>
      <c r="J9" s="59"/>
      <c r="K9" s="59"/>
      <c r="L9" s="63"/>
      <c r="M9" s="59"/>
      <c r="N9" s="59"/>
      <c r="O9" s="59"/>
      <c r="P9" s="63"/>
      <c r="Q9" s="59"/>
      <c r="R9" s="59"/>
      <c r="S9" s="59"/>
      <c r="T9" s="63"/>
      <c r="U9" s="59"/>
      <c r="V9" s="59"/>
      <c r="W9" s="59"/>
      <c r="X9" s="63"/>
      <c r="Y9" s="59"/>
      <c r="Z9" s="59"/>
      <c r="AA9" s="59"/>
      <c r="AB9" s="63"/>
      <c r="AC9" s="59"/>
      <c r="AD9" s="59"/>
      <c r="AE9" s="59"/>
      <c r="AF9" s="63"/>
      <c r="AG9" s="59"/>
      <c r="AH9" s="59"/>
      <c r="AI9" s="158"/>
      <c r="AJ9" s="159"/>
      <c r="AK9" s="59"/>
      <c r="AL9" s="59"/>
      <c r="AM9" s="158"/>
      <c r="AN9" s="63"/>
      <c r="AO9" s="59"/>
      <c r="AP9" s="59"/>
      <c r="AQ9" s="59"/>
      <c r="AR9" s="63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F9" s="61"/>
      <c r="BG9" s="61"/>
      <c r="BH9" s="61"/>
      <c r="BI9" s="61"/>
      <c r="BJ9" s="61"/>
      <c r="BK9" s="61"/>
      <c r="BL9" s="61"/>
      <c r="BM9" s="61"/>
      <c r="BN9" s="61"/>
      <c r="BO9" s="61"/>
    </row>
    <row r="10" spans="1:70" x14ac:dyDescent="0.35">
      <c r="A10" s="66" t="s">
        <v>229</v>
      </c>
      <c r="B10" s="160" t="s">
        <v>167</v>
      </c>
      <c r="C10" s="161" t="s">
        <v>168</v>
      </c>
      <c r="D10" s="160">
        <v>85882</v>
      </c>
      <c r="E10" s="55">
        <v>16.2</v>
      </c>
      <c r="F10" s="55">
        <v>17.149999999999999</v>
      </c>
      <c r="G10" s="55">
        <v>26.5</v>
      </c>
      <c r="H10" s="53">
        <v>19.899999999999999</v>
      </c>
      <c r="I10" s="55">
        <v>19.8</v>
      </c>
      <c r="J10" s="55">
        <v>21.5</v>
      </c>
      <c r="K10" s="55">
        <v>30.3</v>
      </c>
      <c r="L10" s="53">
        <v>22.9</v>
      </c>
      <c r="M10" s="55">
        <v>22.8</v>
      </c>
      <c r="N10" s="55">
        <v>25.5</v>
      </c>
      <c r="O10" s="55">
        <v>36.75</v>
      </c>
      <c r="P10" s="53">
        <v>29</v>
      </c>
      <c r="Q10" s="55">
        <v>30.5</v>
      </c>
      <c r="R10" s="55">
        <v>33.5</v>
      </c>
      <c r="S10" s="55">
        <v>45.5</v>
      </c>
      <c r="T10" s="53">
        <v>35.75</v>
      </c>
      <c r="U10" s="55">
        <v>37.75</v>
      </c>
      <c r="V10" s="55">
        <v>41.75</v>
      </c>
      <c r="W10" s="55">
        <v>60.5</v>
      </c>
      <c r="X10" s="53">
        <v>50.75</v>
      </c>
      <c r="Y10" s="55">
        <v>54</v>
      </c>
      <c r="Z10" s="55">
        <v>57.5</v>
      </c>
      <c r="AA10" s="55">
        <v>72.5</v>
      </c>
      <c r="AB10" s="53">
        <v>60</v>
      </c>
      <c r="AC10" s="55">
        <v>63.5</v>
      </c>
      <c r="AD10" s="55">
        <v>70</v>
      </c>
      <c r="AE10" s="55">
        <v>86.5</v>
      </c>
      <c r="AF10" s="53">
        <v>73</v>
      </c>
      <c r="AG10" s="55">
        <v>81</v>
      </c>
      <c r="AH10" s="55">
        <v>93</v>
      </c>
      <c r="AI10" s="55">
        <v>121</v>
      </c>
      <c r="AJ10" s="53">
        <v>106</v>
      </c>
      <c r="AK10" s="55">
        <v>116</v>
      </c>
      <c r="AL10" s="55">
        <v>112</v>
      </c>
      <c r="AM10" s="55">
        <v>140</v>
      </c>
      <c r="AN10" s="53">
        <v>117</v>
      </c>
      <c r="AO10" s="55">
        <v>121</v>
      </c>
      <c r="AP10" s="55">
        <v>130</v>
      </c>
      <c r="AQ10" s="55">
        <v>148</v>
      </c>
      <c r="AR10" s="53">
        <v>126</v>
      </c>
      <c r="AS10" s="251">
        <v>133</v>
      </c>
      <c r="AT10" s="251">
        <v>143</v>
      </c>
      <c r="AU10" s="251">
        <v>167</v>
      </c>
      <c r="AV10" s="251">
        <v>143.5</v>
      </c>
      <c r="AW10" s="251">
        <v>149</v>
      </c>
      <c r="AX10" s="251">
        <v>158.5</v>
      </c>
      <c r="AY10" s="251">
        <v>188.5</v>
      </c>
      <c r="AZ10" s="251">
        <v>155.5</v>
      </c>
      <c r="BA10" s="251">
        <v>164</v>
      </c>
      <c r="BB10" s="251">
        <v>179.5</v>
      </c>
      <c r="BC10" s="251">
        <v>213</v>
      </c>
      <c r="BD10" s="251">
        <v>178.5</v>
      </c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R10">
        <v>178.5</v>
      </c>
    </row>
    <row r="11" spans="1:70" x14ac:dyDescent="0.35">
      <c r="A11" s="66" t="s">
        <v>230</v>
      </c>
      <c r="B11" s="160" t="s">
        <v>167</v>
      </c>
      <c r="C11" s="161" t="s">
        <v>168</v>
      </c>
      <c r="D11" s="160">
        <v>85883</v>
      </c>
      <c r="E11" s="55">
        <v>14.5</v>
      </c>
      <c r="F11" s="55">
        <v>15.45</v>
      </c>
      <c r="G11" s="55">
        <v>23.5</v>
      </c>
      <c r="H11" s="53">
        <v>18.2</v>
      </c>
      <c r="I11" s="55">
        <v>18.100000000000001</v>
      </c>
      <c r="J11" s="55">
        <v>19.7</v>
      </c>
      <c r="K11" s="55">
        <v>27.3</v>
      </c>
      <c r="L11" s="53">
        <v>20.9</v>
      </c>
      <c r="M11" s="55">
        <v>20.6</v>
      </c>
      <c r="N11" s="55">
        <v>23.3</v>
      </c>
      <c r="O11" s="55">
        <v>33.5</v>
      </c>
      <c r="P11" s="53">
        <v>26.5</v>
      </c>
      <c r="Q11" s="55">
        <v>28</v>
      </c>
      <c r="R11" s="55">
        <v>31</v>
      </c>
      <c r="S11" s="55">
        <v>42</v>
      </c>
      <c r="T11" s="53">
        <v>33.25</v>
      </c>
      <c r="U11" s="55">
        <v>35.25</v>
      </c>
      <c r="V11" s="55">
        <v>39.25</v>
      </c>
      <c r="W11" s="55">
        <v>56</v>
      </c>
      <c r="X11" s="53">
        <v>47.75</v>
      </c>
      <c r="Y11" s="55">
        <v>51</v>
      </c>
      <c r="Z11" s="55">
        <v>54</v>
      </c>
      <c r="AA11" s="55">
        <v>66.5</v>
      </c>
      <c r="AB11" s="53">
        <v>56</v>
      </c>
      <c r="AC11" s="55">
        <v>59.5</v>
      </c>
      <c r="AD11" s="55">
        <v>66</v>
      </c>
      <c r="AE11" s="55">
        <v>80</v>
      </c>
      <c r="AF11" s="53">
        <v>69</v>
      </c>
      <c r="AG11" s="55">
        <v>75</v>
      </c>
      <c r="AH11" s="55">
        <v>87</v>
      </c>
      <c r="AI11" s="55">
        <v>112</v>
      </c>
      <c r="AJ11" s="53">
        <v>100</v>
      </c>
      <c r="AK11" s="55">
        <v>110</v>
      </c>
      <c r="AL11" s="55">
        <v>106</v>
      </c>
      <c r="AM11" s="55">
        <v>130</v>
      </c>
      <c r="AN11" s="53">
        <v>112</v>
      </c>
      <c r="AO11" s="55">
        <v>116</v>
      </c>
      <c r="AP11" s="55">
        <v>125</v>
      </c>
      <c r="AQ11" s="55">
        <v>140</v>
      </c>
      <c r="AR11" s="53">
        <v>121</v>
      </c>
      <c r="AS11" s="251">
        <v>127</v>
      </c>
      <c r="AT11" s="251">
        <v>138</v>
      </c>
      <c r="AU11" s="251">
        <v>160</v>
      </c>
      <c r="AV11" s="251">
        <v>138</v>
      </c>
      <c r="AW11" s="251">
        <v>144</v>
      </c>
      <c r="AX11" s="251">
        <v>154</v>
      </c>
      <c r="AY11" s="251">
        <v>181.5</v>
      </c>
      <c r="AZ11" s="251">
        <v>151</v>
      </c>
      <c r="BA11" s="251">
        <v>159</v>
      </c>
      <c r="BB11" s="251">
        <v>174</v>
      </c>
      <c r="BC11" s="251">
        <v>206</v>
      </c>
      <c r="BD11" s="251">
        <v>173.5</v>
      </c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R11">
        <v>173.5</v>
      </c>
    </row>
    <row r="12" spans="1:70" x14ac:dyDescent="0.35">
      <c r="A12" s="66" t="s">
        <v>231</v>
      </c>
      <c r="B12" s="160" t="s">
        <v>172</v>
      </c>
      <c r="C12" s="161" t="s">
        <v>168</v>
      </c>
      <c r="D12" s="160">
        <v>85884</v>
      </c>
      <c r="E12" s="73">
        <v>0.26</v>
      </c>
      <c r="F12" s="73">
        <v>0.24</v>
      </c>
      <c r="G12" s="73">
        <v>0.25</v>
      </c>
      <c r="H12" s="74">
        <v>0.24</v>
      </c>
      <c r="I12" s="73">
        <v>0.26</v>
      </c>
      <c r="J12" s="73">
        <v>0.26</v>
      </c>
      <c r="K12" s="73">
        <v>0.18</v>
      </c>
      <c r="L12" s="74">
        <v>0.16</v>
      </c>
      <c r="M12" s="73">
        <v>0.18</v>
      </c>
      <c r="N12" s="73">
        <v>0.24</v>
      </c>
      <c r="O12" s="73">
        <v>0.25</v>
      </c>
      <c r="P12" s="74">
        <v>0.28000000000000003</v>
      </c>
      <c r="Q12" s="73">
        <v>0.32</v>
      </c>
      <c r="R12" s="73">
        <v>0.32</v>
      </c>
      <c r="S12" s="73">
        <v>0.27</v>
      </c>
      <c r="T12" s="74">
        <v>0.23</v>
      </c>
      <c r="U12" s="73">
        <v>0.24</v>
      </c>
      <c r="V12" s="73">
        <v>0.28000000000000003</v>
      </c>
      <c r="W12" s="73">
        <v>0.38</v>
      </c>
      <c r="X12" s="74">
        <v>0.42</v>
      </c>
      <c r="Y12" s="73">
        <v>0.42</v>
      </c>
      <c r="Z12" s="73">
        <v>0.31</v>
      </c>
      <c r="AA12" s="73">
        <v>0.2</v>
      </c>
      <c r="AB12" s="74">
        <v>0.18</v>
      </c>
      <c r="AC12" s="73">
        <v>0.2</v>
      </c>
      <c r="AD12" s="73">
        <v>0.24</v>
      </c>
      <c r="AE12" s="73">
        <v>0.2</v>
      </c>
      <c r="AF12" s="74">
        <v>0.22</v>
      </c>
      <c r="AG12" s="73">
        <v>0.28000000000000003</v>
      </c>
      <c r="AH12" s="73">
        <v>0.33</v>
      </c>
      <c r="AI12" s="73">
        <v>0.38</v>
      </c>
      <c r="AJ12" s="74">
        <v>0.4</v>
      </c>
      <c r="AK12" s="73">
        <v>0.3</v>
      </c>
      <c r="AL12" s="73">
        <v>0.16</v>
      </c>
      <c r="AM12" s="73">
        <v>0.12</v>
      </c>
      <c r="AN12" s="74">
        <v>0.08</v>
      </c>
      <c r="AO12" s="73">
        <v>7.0000000000000007E-2</v>
      </c>
      <c r="AP12" s="73">
        <v>0.17</v>
      </c>
      <c r="AQ12" s="73">
        <v>0.08</v>
      </c>
      <c r="AR12" s="74">
        <v>0.08</v>
      </c>
      <c r="AS12" s="252">
        <v>0.1</v>
      </c>
      <c r="AT12" s="252">
        <v>0.13</v>
      </c>
      <c r="AU12" s="252">
        <v>0.12</v>
      </c>
      <c r="AV12" s="252">
        <v>0.13</v>
      </c>
      <c r="AW12" s="252">
        <v>0.11</v>
      </c>
      <c r="AX12" s="252">
        <v>0.11</v>
      </c>
      <c r="AY12" s="252">
        <v>0.11</v>
      </c>
      <c r="AZ12" s="252">
        <v>0.09</v>
      </c>
      <c r="BA12" s="252">
        <v>0.11</v>
      </c>
      <c r="BB12" s="252">
        <v>0.13</v>
      </c>
      <c r="BC12" s="252">
        <v>0.13</v>
      </c>
      <c r="BD12" s="252">
        <v>0.15</v>
      </c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R12">
        <v>0.15</v>
      </c>
    </row>
    <row r="13" spans="1:70" x14ac:dyDescent="0.35">
      <c r="A13" s="66" t="s">
        <v>232</v>
      </c>
      <c r="B13" s="160" t="s">
        <v>172</v>
      </c>
      <c r="C13" s="161" t="s">
        <v>168</v>
      </c>
      <c r="D13" s="160">
        <v>85885</v>
      </c>
      <c r="E13" s="73">
        <v>0.13</v>
      </c>
      <c r="F13" s="73">
        <v>0.12</v>
      </c>
      <c r="G13" s="73">
        <v>0.1</v>
      </c>
      <c r="H13" s="74">
        <v>0.13</v>
      </c>
      <c r="I13" s="73">
        <v>0.15</v>
      </c>
      <c r="J13" s="73">
        <v>0.15</v>
      </c>
      <c r="K13" s="73">
        <v>7.0000000000000007E-2</v>
      </c>
      <c r="L13" s="74">
        <v>0.06</v>
      </c>
      <c r="M13" s="73">
        <v>7.0000000000000007E-2</v>
      </c>
      <c r="N13" s="73">
        <v>0.13</v>
      </c>
      <c r="O13" s="73">
        <v>0.14000000000000001</v>
      </c>
      <c r="P13" s="74">
        <v>0.17</v>
      </c>
      <c r="Q13" s="73">
        <v>0.21</v>
      </c>
      <c r="R13" s="73">
        <v>0.22</v>
      </c>
      <c r="S13" s="73">
        <v>0.17</v>
      </c>
      <c r="T13" s="74">
        <v>0.14000000000000001</v>
      </c>
      <c r="U13" s="73">
        <v>0.16</v>
      </c>
      <c r="V13" s="73">
        <v>0.2</v>
      </c>
      <c r="W13" s="73">
        <v>0.28000000000000003</v>
      </c>
      <c r="X13" s="74">
        <v>0.34</v>
      </c>
      <c r="Y13" s="73">
        <v>0.34</v>
      </c>
      <c r="Z13" s="73">
        <v>0.23</v>
      </c>
      <c r="AA13" s="73">
        <v>0.1</v>
      </c>
      <c r="AB13" s="74">
        <v>0.1</v>
      </c>
      <c r="AC13" s="73">
        <v>0.13</v>
      </c>
      <c r="AD13" s="73">
        <v>0.17</v>
      </c>
      <c r="AE13" s="73">
        <v>0.11</v>
      </c>
      <c r="AF13" s="74">
        <v>0.16</v>
      </c>
      <c r="AG13" s="73">
        <v>0.18</v>
      </c>
      <c r="AH13" s="73">
        <v>0.24</v>
      </c>
      <c r="AI13" s="73">
        <v>0.28000000000000003</v>
      </c>
      <c r="AJ13" s="74">
        <v>0.33</v>
      </c>
      <c r="AK13" s="73">
        <v>0.24</v>
      </c>
      <c r="AL13" s="73">
        <v>0.1</v>
      </c>
      <c r="AM13" s="73">
        <v>0.04</v>
      </c>
      <c r="AN13" s="74">
        <v>0.03</v>
      </c>
      <c r="AO13" s="73">
        <v>0.03</v>
      </c>
      <c r="AP13" s="73">
        <v>0.13</v>
      </c>
      <c r="AQ13" s="73">
        <v>0.02</v>
      </c>
      <c r="AR13" s="74">
        <v>0.04</v>
      </c>
      <c r="AS13" s="252">
        <v>0.05</v>
      </c>
      <c r="AT13" s="252">
        <v>0.09</v>
      </c>
      <c r="AU13" s="252">
        <v>7.0000000000000007E-2</v>
      </c>
      <c r="AV13" s="252">
        <v>0.08</v>
      </c>
      <c r="AW13" s="252">
        <v>7.0000000000000007E-2</v>
      </c>
      <c r="AX13" s="252">
        <v>0.08</v>
      </c>
      <c r="AY13" s="252">
        <v>7.0000000000000007E-2</v>
      </c>
      <c r="AZ13" s="252">
        <v>0.05</v>
      </c>
      <c r="BA13" s="252">
        <v>7.0000000000000007E-2</v>
      </c>
      <c r="BB13" s="252">
        <v>0.1</v>
      </c>
      <c r="BC13" s="252">
        <v>0.1</v>
      </c>
      <c r="BD13" s="252">
        <v>0.11</v>
      </c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R13">
        <v>0.11</v>
      </c>
    </row>
    <row r="14" spans="1:70" x14ac:dyDescent="0.35">
      <c r="A14" s="66" t="s">
        <v>233</v>
      </c>
      <c r="B14" s="160" t="s">
        <v>167</v>
      </c>
      <c r="C14" s="161" t="s">
        <v>168</v>
      </c>
      <c r="D14" s="160">
        <v>85886</v>
      </c>
      <c r="E14" s="59"/>
      <c r="F14" s="59"/>
      <c r="G14" s="59"/>
      <c r="H14" s="63"/>
      <c r="I14" s="59"/>
      <c r="J14" s="59"/>
      <c r="K14" s="59"/>
      <c r="L14" s="63"/>
      <c r="M14" s="59"/>
      <c r="N14" s="59"/>
      <c r="O14" s="59"/>
      <c r="P14" s="63"/>
      <c r="Q14" s="59"/>
      <c r="R14" s="59"/>
      <c r="S14" s="59"/>
      <c r="T14" s="53">
        <v>-0.73</v>
      </c>
      <c r="U14" s="55">
        <v>-0.72</v>
      </c>
      <c r="V14" s="55">
        <v>-0.125</v>
      </c>
      <c r="W14" s="55">
        <v>1.2</v>
      </c>
      <c r="X14" s="53">
        <v>1.2</v>
      </c>
      <c r="Y14" s="55">
        <v>1.2</v>
      </c>
      <c r="Z14" s="59"/>
      <c r="AA14" s="59"/>
      <c r="AB14" s="63"/>
      <c r="AC14" s="59"/>
      <c r="AD14" s="59"/>
      <c r="AE14" s="59"/>
      <c r="AF14" s="63"/>
      <c r="AG14" s="59"/>
      <c r="AH14" s="59"/>
      <c r="AI14" s="158"/>
      <c r="AJ14" s="159"/>
      <c r="AK14" s="59"/>
      <c r="AL14" s="59"/>
      <c r="AM14" s="158"/>
      <c r="AN14" s="159"/>
      <c r="AO14" s="59"/>
      <c r="AP14" s="59"/>
      <c r="AQ14" s="158"/>
      <c r="AR14" s="159"/>
      <c r="AS14" s="158"/>
      <c r="AT14" s="158"/>
      <c r="AU14" s="158"/>
      <c r="AV14" s="158"/>
      <c r="AW14" s="158"/>
      <c r="AX14" s="158"/>
      <c r="AY14" s="158"/>
      <c r="AZ14" s="251">
        <v>-2.1</v>
      </c>
      <c r="BA14" s="251"/>
      <c r="BB14" s="251"/>
      <c r="BC14" s="251"/>
      <c r="BD14" s="251"/>
      <c r="BF14" s="61"/>
      <c r="BG14" s="61"/>
      <c r="BH14" s="61"/>
      <c r="BI14" s="61"/>
      <c r="BJ14" s="61"/>
      <c r="BK14" s="61"/>
      <c r="BL14" s="61"/>
      <c r="BM14" s="61"/>
      <c r="BN14" s="61"/>
      <c r="BO14" s="61"/>
    </row>
    <row r="15" spans="1:70" x14ac:dyDescent="0.35">
      <c r="A15" s="66" t="s">
        <v>234</v>
      </c>
      <c r="B15" s="160" t="s">
        <v>203</v>
      </c>
      <c r="C15" s="161" t="s">
        <v>168</v>
      </c>
      <c r="D15" s="160">
        <v>85887</v>
      </c>
      <c r="E15" s="59"/>
      <c r="F15" s="59"/>
      <c r="G15" s="59"/>
      <c r="H15" s="63"/>
      <c r="I15" s="59"/>
      <c r="J15" s="59"/>
      <c r="K15" s="59"/>
      <c r="L15" s="63"/>
      <c r="M15" s="59"/>
      <c r="N15" s="59"/>
      <c r="O15" s="59"/>
      <c r="P15" s="63"/>
      <c r="Q15" s="59"/>
      <c r="R15" s="59"/>
      <c r="S15" s="55">
        <v>60</v>
      </c>
      <c r="T15" s="53">
        <v>250</v>
      </c>
      <c r="U15" s="55">
        <v>240</v>
      </c>
      <c r="V15" s="55">
        <v>40</v>
      </c>
      <c r="W15" s="55">
        <v>270</v>
      </c>
      <c r="X15" s="53">
        <v>330</v>
      </c>
      <c r="Y15" s="55">
        <v>320</v>
      </c>
      <c r="Z15" s="55">
        <v>30</v>
      </c>
      <c r="AA15" s="55">
        <v>80</v>
      </c>
      <c r="AB15" s="53">
        <v>210</v>
      </c>
      <c r="AC15" s="55">
        <v>150</v>
      </c>
      <c r="AD15" s="55">
        <v>30</v>
      </c>
      <c r="AE15" s="55">
        <v>80</v>
      </c>
      <c r="AF15" s="53">
        <v>5</v>
      </c>
      <c r="AG15" s="55">
        <v>-70</v>
      </c>
      <c r="AH15" s="55">
        <v>-20</v>
      </c>
      <c r="AI15" s="55">
        <v>90</v>
      </c>
      <c r="AJ15" s="53">
        <v>300</v>
      </c>
      <c r="AK15" s="55">
        <v>200</v>
      </c>
      <c r="AL15" s="55">
        <v>70</v>
      </c>
      <c r="AM15" s="55">
        <v>-60</v>
      </c>
      <c r="AN15" s="53">
        <v>-150</v>
      </c>
      <c r="AO15" s="55">
        <v>-200</v>
      </c>
      <c r="AP15" s="55">
        <v>-390</v>
      </c>
      <c r="AQ15" s="55">
        <v>-460</v>
      </c>
      <c r="AR15" s="53">
        <v>-210</v>
      </c>
      <c r="AS15" s="251">
        <v>-30</v>
      </c>
      <c r="AT15" s="251">
        <v>120</v>
      </c>
      <c r="AU15" s="251">
        <v>40</v>
      </c>
      <c r="AV15" s="251">
        <v>40</v>
      </c>
      <c r="AW15" s="251">
        <v>-60</v>
      </c>
      <c r="AX15" s="251">
        <v>-90</v>
      </c>
      <c r="AY15" s="251">
        <v>-10</v>
      </c>
      <c r="AZ15" s="251">
        <v>-150</v>
      </c>
      <c r="BA15" s="251">
        <v>-10</v>
      </c>
      <c r="BB15" s="251">
        <v>130</v>
      </c>
      <c r="BC15" s="251">
        <v>190</v>
      </c>
      <c r="BD15" s="251">
        <v>180</v>
      </c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R15">
        <v>180</v>
      </c>
    </row>
    <row r="16" spans="1:70" x14ac:dyDescent="0.35">
      <c r="A16" s="66" t="s">
        <v>235</v>
      </c>
      <c r="B16" s="160" t="s">
        <v>203</v>
      </c>
      <c r="C16" s="161" t="s">
        <v>168</v>
      </c>
      <c r="D16" s="160">
        <v>85888</v>
      </c>
      <c r="E16" s="59"/>
      <c r="F16" s="76"/>
      <c r="G16" s="59"/>
      <c r="H16" s="63"/>
      <c r="I16" s="59"/>
      <c r="J16" s="76"/>
      <c r="K16" s="59"/>
      <c r="L16" s="63"/>
      <c r="M16" s="59"/>
      <c r="N16" s="59"/>
      <c r="O16" s="59"/>
      <c r="P16" s="63"/>
      <c r="Q16" s="59"/>
      <c r="R16" s="59"/>
      <c r="S16" s="59"/>
      <c r="T16" s="63"/>
      <c r="U16" s="59"/>
      <c r="V16" s="59"/>
      <c r="W16" s="55">
        <v>1000</v>
      </c>
      <c r="X16" s="63"/>
      <c r="Y16" s="59"/>
      <c r="Z16" s="59"/>
      <c r="AA16" s="59"/>
      <c r="AB16" s="63"/>
      <c r="AC16" s="59"/>
      <c r="AD16" s="59"/>
      <c r="AE16" s="59"/>
      <c r="AF16" s="63"/>
      <c r="AG16" s="59"/>
      <c r="AH16" s="59"/>
      <c r="AI16" s="158"/>
      <c r="AJ16" s="159"/>
      <c r="AK16" s="59"/>
      <c r="AL16" s="59"/>
      <c r="AM16" s="158"/>
      <c r="AN16" s="159"/>
      <c r="AO16" s="59"/>
      <c r="AP16" s="59"/>
      <c r="AQ16" s="158"/>
      <c r="AR16" s="159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F16" s="61"/>
      <c r="BG16" s="61"/>
      <c r="BH16" s="61"/>
      <c r="BI16" s="61"/>
      <c r="BJ16" s="61"/>
      <c r="BK16" s="61"/>
      <c r="BL16" s="61"/>
      <c r="BM16" s="61"/>
      <c r="BN16" s="61"/>
      <c r="BO16" s="61"/>
    </row>
    <row r="17" spans="1:70" x14ac:dyDescent="0.35">
      <c r="A17" s="66" t="s">
        <v>236</v>
      </c>
      <c r="B17" s="160" t="s">
        <v>167</v>
      </c>
      <c r="C17" s="161" t="s">
        <v>168</v>
      </c>
      <c r="D17" s="160">
        <v>2636319</v>
      </c>
      <c r="E17" s="55">
        <v>0.01</v>
      </c>
      <c r="F17" s="55">
        <v>-6.5000000000000002E-2</v>
      </c>
      <c r="G17" s="55">
        <v>0.5</v>
      </c>
      <c r="H17" s="53">
        <v>0.2</v>
      </c>
      <c r="I17" s="55">
        <v>-5.5E-2</v>
      </c>
      <c r="J17" s="55">
        <v>-0.41</v>
      </c>
      <c r="K17" s="55">
        <v>0.43</v>
      </c>
      <c r="L17" s="53">
        <v>0.05</v>
      </c>
      <c r="M17" s="55">
        <v>0.05</v>
      </c>
      <c r="N17" s="55">
        <v>7.0000000000000007E-2</v>
      </c>
      <c r="O17" s="55">
        <v>1.28</v>
      </c>
      <c r="P17" s="53">
        <v>0.7</v>
      </c>
      <c r="Q17" s="55">
        <v>0.97499999999999998</v>
      </c>
      <c r="R17" s="55">
        <v>0.65</v>
      </c>
      <c r="S17" s="55">
        <v>1.25</v>
      </c>
      <c r="T17" s="53">
        <v>0.9</v>
      </c>
      <c r="U17" s="55">
        <v>1.075</v>
      </c>
      <c r="V17" s="55">
        <v>0.3</v>
      </c>
      <c r="W17" s="55">
        <v>1.65</v>
      </c>
      <c r="X17" s="53">
        <v>1</v>
      </c>
      <c r="Y17" s="55">
        <v>1.9</v>
      </c>
      <c r="Z17" s="55">
        <v>2.4</v>
      </c>
      <c r="AA17" s="55">
        <v>3.6</v>
      </c>
      <c r="AB17" s="53">
        <v>3.3</v>
      </c>
      <c r="AC17" s="55">
        <v>3.6</v>
      </c>
      <c r="AD17" s="55">
        <v>3.1</v>
      </c>
      <c r="AE17" s="55">
        <v>2.9</v>
      </c>
      <c r="AF17" s="53">
        <v>4.2</v>
      </c>
      <c r="AG17" s="55">
        <v>1.5</v>
      </c>
      <c r="AH17" s="55">
        <v>5</v>
      </c>
      <c r="AI17" s="55">
        <v>4.5</v>
      </c>
      <c r="AJ17" s="53">
        <v>6.5</v>
      </c>
      <c r="AK17" s="55">
        <v>8</v>
      </c>
      <c r="AL17" s="55">
        <v>6</v>
      </c>
      <c r="AM17" s="55">
        <v>3</v>
      </c>
      <c r="AN17" s="53">
        <v>6</v>
      </c>
      <c r="AO17" s="55">
        <v>3</v>
      </c>
      <c r="AP17" s="55">
        <v>3.5</v>
      </c>
      <c r="AQ17" s="55">
        <v>4</v>
      </c>
      <c r="AR17" s="53">
        <v>4</v>
      </c>
      <c r="AS17" s="251">
        <v>5.5</v>
      </c>
      <c r="AT17" s="251">
        <v>8.5</v>
      </c>
      <c r="AU17" s="251">
        <v>11</v>
      </c>
      <c r="AV17" s="251">
        <v>12</v>
      </c>
      <c r="AW17" s="251">
        <v>14</v>
      </c>
      <c r="AX17" s="251">
        <v>15</v>
      </c>
      <c r="AY17" s="251">
        <v>20</v>
      </c>
      <c r="AZ17" s="251">
        <v>18</v>
      </c>
      <c r="BA17" s="251">
        <v>17.5</v>
      </c>
      <c r="BB17" s="251">
        <v>20.5</v>
      </c>
      <c r="BC17" s="251">
        <v>26</v>
      </c>
      <c r="BD17" s="251">
        <v>21.5</v>
      </c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R17">
        <v>21.5</v>
      </c>
    </row>
    <row r="18" spans="1:70" x14ac:dyDescent="0.35">
      <c r="A18" s="66" t="s">
        <v>237</v>
      </c>
      <c r="B18" s="160" t="s">
        <v>167</v>
      </c>
      <c r="C18" s="161" t="s">
        <v>168</v>
      </c>
      <c r="D18" s="160">
        <v>2636320</v>
      </c>
      <c r="E18" s="55">
        <v>-0.34</v>
      </c>
      <c r="F18" s="55">
        <v>-0.44</v>
      </c>
      <c r="G18" s="55">
        <v>-0.5</v>
      </c>
      <c r="H18" s="53">
        <v>-0.2</v>
      </c>
      <c r="I18" s="55">
        <v>-0.45500000000000002</v>
      </c>
      <c r="J18" s="55">
        <v>-0.81</v>
      </c>
      <c r="K18" s="55">
        <v>-0.56999999999999995</v>
      </c>
      <c r="L18" s="53">
        <v>-0.45</v>
      </c>
      <c r="M18" s="55">
        <v>-0.5</v>
      </c>
      <c r="N18" s="55">
        <v>-0.48</v>
      </c>
      <c r="O18" s="55">
        <v>0.08</v>
      </c>
      <c r="P18" s="53">
        <v>0.1</v>
      </c>
      <c r="Q18" s="55">
        <v>0.375</v>
      </c>
      <c r="R18" s="55">
        <v>0.05</v>
      </c>
      <c r="S18" s="55">
        <v>0</v>
      </c>
      <c r="T18" s="53">
        <v>0.25</v>
      </c>
      <c r="U18" s="55">
        <v>0.42499999999999999</v>
      </c>
      <c r="V18" s="55">
        <v>-0.4</v>
      </c>
      <c r="W18" s="55">
        <v>0.3</v>
      </c>
      <c r="X18" s="53">
        <v>0.3</v>
      </c>
      <c r="Y18" s="55">
        <v>1.1000000000000001</v>
      </c>
      <c r="Z18" s="55">
        <v>1.4</v>
      </c>
      <c r="AA18" s="55">
        <v>2.1</v>
      </c>
      <c r="AB18" s="53">
        <v>2.2999999999999998</v>
      </c>
      <c r="AC18" s="55">
        <v>2.6</v>
      </c>
      <c r="AD18" s="55">
        <v>2.1</v>
      </c>
      <c r="AE18" s="55">
        <v>1.2</v>
      </c>
      <c r="AF18" s="53">
        <v>3</v>
      </c>
      <c r="AG18" s="55">
        <v>-1.5</v>
      </c>
      <c r="AH18" s="55">
        <v>2</v>
      </c>
      <c r="AI18" s="55">
        <v>1</v>
      </c>
      <c r="AJ18" s="53">
        <v>3</v>
      </c>
      <c r="AK18" s="55">
        <v>4.5</v>
      </c>
      <c r="AL18" s="55">
        <v>2.5</v>
      </c>
      <c r="AM18" s="55">
        <v>0</v>
      </c>
      <c r="AN18" s="53">
        <v>3</v>
      </c>
      <c r="AO18" s="55">
        <v>-1</v>
      </c>
      <c r="AP18" s="55">
        <v>0</v>
      </c>
      <c r="AQ18" s="55">
        <v>0</v>
      </c>
      <c r="AR18" s="53">
        <v>0</v>
      </c>
      <c r="AS18" s="251">
        <v>2</v>
      </c>
      <c r="AT18" s="251">
        <v>5.5</v>
      </c>
      <c r="AU18" s="251">
        <v>7</v>
      </c>
      <c r="AV18" s="251">
        <v>8</v>
      </c>
      <c r="AW18" s="251">
        <v>10</v>
      </c>
      <c r="AX18" s="251">
        <v>11.5</v>
      </c>
      <c r="AY18" s="251">
        <v>16</v>
      </c>
      <c r="AZ18" s="251">
        <v>14</v>
      </c>
      <c r="BA18" s="251">
        <v>13</v>
      </c>
      <c r="BB18" s="251">
        <v>15.5</v>
      </c>
      <c r="BC18" s="251">
        <v>21</v>
      </c>
      <c r="BD18" s="251">
        <v>16.5</v>
      </c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R18">
        <v>16.5</v>
      </c>
    </row>
    <row r="19" spans="1:70" x14ac:dyDescent="0.35">
      <c r="A19" s="66" t="s">
        <v>238</v>
      </c>
      <c r="B19" s="160" t="s">
        <v>167</v>
      </c>
      <c r="C19" s="161" t="s">
        <v>168</v>
      </c>
      <c r="D19" s="160">
        <v>142241</v>
      </c>
      <c r="E19" s="59"/>
      <c r="F19" s="59"/>
      <c r="G19" s="59"/>
      <c r="H19" s="63"/>
      <c r="I19" s="59"/>
      <c r="J19" s="59"/>
      <c r="K19" s="59"/>
      <c r="L19" s="63"/>
      <c r="M19" s="59"/>
      <c r="N19" s="59"/>
      <c r="O19" s="59"/>
      <c r="P19" s="63"/>
      <c r="Q19" s="59"/>
      <c r="R19" s="59"/>
      <c r="S19" s="59"/>
      <c r="T19" s="63"/>
      <c r="U19" s="59"/>
      <c r="V19" s="59"/>
      <c r="W19" s="59"/>
      <c r="X19" s="63"/>
      <c r="Y19" s="59"/>
      <c r="Z19" s="59"/>
      <c r="AA19" s="59"/>
      <c r="AB19" s="63"/>
      <c r="AC19" s="59"/>
      <c r="AD19" s="59"/>
      <c r="AE19" s="59"/>
      <c r="AF19" s="63"/>
      <c r="AG19" s="55">
        <v>4</v>
      </c>
      <c r="AH19" s="55">
        <v>2</v>
      </c>
      <c r="AI19" s="55">
        <v>4</v>
      </c>
      <c r="AJ19" s="53">
        <v>2</v>
      </c>
      <c r="AK19" s="55">
        <v>1.5</v>
      </c>
      <c r="AL19" s="55">
        <v>1</v>
      </c>
      <c r="AM19" s="59"/>
      <c r="AN19" s="63"/>
      <c r="AO19" s="59"/>
      <c r="AP19" s="59"/>
      <c r="AQ19" s="59"/>
      <c r="AR19" s="63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F19" s="61"/>
      <c r="BG19" s="61"/>
      <c r="BH19" s="61"/>
      <c r="BI19" s="61"/>
      <c r="BJ19" s="61"/>
      <c r="BK19" s="61"/>
      <c r="BL19" s="61"/>
      <c r="BM19" s="61"/>
      <c r="BN19" s="61"/>
      <c r="BO19" s="61"/>
    </row>
    <row r="20" spans="1:70" x14ac:dyDescent="0.35">
      <c r="A20" s="66" t="s">
        <v>239</v>
      </c>
      <c r="B20" s="160" t="s">
        <v>171</v>
      </c>
      <c r="C20" s="161" t="s">
        <v>168</v>
      </c>
      <c r="D20" s="160">
        <v>85891</v>
      </c>
      <c r="E20" s="55">
        <v>340</v>
      </c>
      <c r="F20" s="55">
        <v>340</v>
      </c>
      <c r="G20" s="55">
        <v>350</v>
      </c>
      <c r="H20" s="53">
        <v>350</v>
      </c>
      <c r="I20" s="55">
        <v>455</v>
      </c>
      <c r="J20" s="55">
        <v>410</v>
      </c>
      <c r="K20" s="55">
        <v>470</v>
      </c>
      <c r="L20" s="53">
        <v>450</v>
      </c>
      <c r="M20" s="55">
        <v>600</v>
      </c>
      <c r="N20" s="55">
        <v>580</v>
      </c>
      <c r="O20" s="55">
        <v>620</v>
      </c>
      <c r="P20" s="53">
        <v>600</v>
      </c>
      <c r="Q20" s="55">
        <v>825</v>
      </c>
      <c r="R20" s="59"/>
      <c r="S20" s="59"/>
      <c r="T20" s="63"/>
      <c r="U20" s="59"/>
      <c r="V20" s="59"/>
      <c r="W20" s="59"/>
      <c r="X20" s="63"/>
      <c r="Y20" s="59"/>
      <c r="Z20" s="59"/>
      <c r="AA20" s="59"/>
      <c r="AB20" s="63"/>
      <c r="AC20" s="59"/>
      <c r="AD20" s="59"/>
      <c r="AE20" s="59"/>
      <c r="AF20" s="63"/>
      <c r="AG20" s="59"/>
      <c r="AH20" s="59"/>
      <c r="AI20" s="158"/>
      <c r="AJ20" s="159"/>
      <c r="AK20" s="59"/>
      <c r="AL20" s="59"/>
      <c r="AM20" s="158"/>
      <c r="AN20" s="159"/>
      <c r="AO20" s="59"/>
      <c r="AP20" s="59"/>
      <c r="AQ20" s="158"/>
      <c r="AR20" s="159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F20" s="61"/>
      <c r="BG20" s="61"/>
      <c r="BH20" s="61"/>
      <c r="BI20" s="61"/>
      <c r="BJ20" s="61"/>
      <c r="BK20" s="61"/>
      <c r="BL20" s="61"/>
      <c r="BM20" s="61"/>
      <c r="BN20" s="61"/>
      <c r="BO20" s="61"/>
    </row>
    <row r="21" spans="1:70" x14ac:dyDescent="0.35">
      <c r="A21" s="66" t="s">
        <v>240</v>
      </c>
      <c r="B21" s="160" t="s">
        <v>171</v>
      </c>
      <c r="C21" s="161" t="s">
        <v>168</v>
      </c>
      <c r="D21" s="160">
        <v>85892</v>
      </c>
      <c r="E21" s="59"/>
      <c r="F21" s="59"/>
      <c r="G21" s="59"/>
      <c r="H21" s="63"/>
      <c r="I21" s="59"/>
      <c r="J21" s="59"/>
      <c r="K21" s="59"/>
      <c r="L21" s="63"/>
      <c r="M21" s="59"/>
      <c r="N21" s="59"/>
      <c r="O21" s="59"/>
      <c r="P21" s="63"/>
      <c r="Q21" s="59"/>
      <c r="R21" s="59"/>
      <c r="S21" s="59"/>
      <c r="T21" s="63"/>
      <c r="U21" s="59"/>
      <c r="V21" s="59"/>
      <c r="W21" s="59"/>
      <c r="X21" s="63"/>
      <c r="Y21" s="59"/>
      <c r="Z21" s="59"/>
      <c r="AA21" s="59"/>
      <c r="AB21" s="63"/>
      <c r="AC21" s="59"/>
      <c r="AD21" s="59"/>
      <c r="AE21" s="59"/>
      <c r="AF21" s="53">
        <v>-800</v>
      </c>
      <c r="AG21" s="59"/>
      <c r="AH21" s="59"/>
      <c r="AI21" s="158"/>
      <c r="AJ21" s="159"/>
      <c r="AK21" s="59"/>
      <c r="AL21" s="59"/>
      <c r="AM21" s="158"/>
      <c r="AN21" s="53">
        <v>-1000</v>
      </c>
      <c r="AO21" s="59"/>
      <c r="AP21" s="59"/>
      <c r="AQ21" s="158"/>
      <c r="AR21" s="159"/>
      <c r="AS21" s="158"/>
      <c r="AT21" s="158"/>
      <c r="AU21" s="158"/>
      <c r="AV21" s="251">
        <v>900</v>
      </c>
      <c r="AW21" s="158"/>
      <c r="AX21" s="158"/>
      <c r="AY21" s="158"/>
      <c r="AZ21" s="158"/>
      <c r="BA21" s="158"/>
      <c r="BB21" s="158"/>
      <c r="BC21" s="158"/>
      <c r="BD21" s="158"/>
      <c r="BF21" s="61"/>
      <c r="BG21" s="61"/>
      <c r="BH21" s="61"/>
      <c r="BI21" s="61"/>
      <c r="BJ21" s="61"/>
      <c r="BK21" s="61"/>
      <c r="BL21" s="61"/>
      <c r="BM21" s="61"/>
      <c r="BN21" s="61"/>
      <c r="BO21" s="61"/>
    </row>
    <row r="22" spans="1:70" x14ac:dyDescent="0.35">
      <c r="A22" s="66" t="s">
        <v>241</v>
      </c>
      <c r="B22" s="160" t="s">
        <v>171</v>
      </c>
      <c r="C22" s="161" t="s">
        <v>168</v>
      </c>
      <c r="D22" s="160">
        <v>3516099</v>
      </c>
      <c r="E22" s="59"/>
      <c r="F22" s="59"/>
      <c r="G22" s="59"/>
      <c r="H22" s="63"/>
      <c r="I22" s="59"/>
      <c r="J22" s="59"/>
      <c r="K22" s="59"/>
      <c r="L22" s="63"/>
      <c r="M22" s="59"/>
      <c r="N22" s="59"/>
      <c r="O22" s="59"/>
      <c r="P22" s="63"/>
      <c r="Q22" s="59"/>
      <c r="R22" s="59"/>
      <c r="S22" s="59"/>
      <c r="T22" s="63"/>
      <c r="U22" s="59"/>
      <c r="V22" s="59"/>
      <c r="W22" s="59"/>
      <c r="X22" s="63"/>
      <c r="Y22" s="59"/>
      <c r="Z22" s="59"/>
      <c r="AA22" s="59"/>
      <c r="AB22" s="63"/>
      <c r="AC22" s="59"/>
      <c r="AD22" s="59"/>
      <c r="AE22" s="59"/>
      <c r="AF22" s="63"/>
      <c r="AG22" s="59"/>
      <c r="AH22" s="59"/>
      <c r="AI22" s="158"/>
      <c r="AJ22" s="159"/>
      <c r="AK22" s="59"/>
      <c r="AL22" s="59"/>
      <c r="AM22" s="158"/>
      <c r="AN22" s="63"/>
      <c r="AO22" s="59"/>
      <c r="AP22" s="59"/>
      <c r="AQ22" s="55">
        <v>450</v>
      </c>
      <c r="AR22" s="63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F22" s="61"/>
      <c r="BG22" s="61"/>
      <c r="BH22" s="61"/>
      <c r="BI22" s="61"/>
      <c r="BJ22" s="61"/>
      <c r="BK22" s="61"/>
      <c r="BL22" s="61"/>
      <c r="BM22" s="61"/>
      <c r="BN22" s="61"/>
      <c r="BO22" s="61"/>
    </row>
    <row r="23" spans="1:70" x14ac:dyDescent="0.35">
      <c r="A23" s="66"/>
      <c r="B23" s="77"/>
      <c r="C23" s="77"/>
      <c r="D23" s="77"/>
      <c r="E23" s="59"/>
      <c r="F23" s="59"/>
      <c r="G23" s="59"/>
      <c r="H23" s="63"/>
      <c r="I23" s="59"/>
      <c r="J23" s="59"/>
      <c r="K23" s="59"/>
      <c r="L23" s="63"/>
      <c r="M23" s="59"/>
      <c r="N23" s="59"/>
      <c r="O23" s="59"/>
      <c r="P23" s="63"/>
      <c r="Q23" s="59"/>
      <c r="R23" s="59"/>
      <c r="S23" s="59"/>
      <c r="T23" s="63"/>
      <c r="U23" s="59"/>
      <c r="V23" s="59"/>
      <c r="W23" s="59"/>
      <c r="X23" s="63"/>
      <c r="Y23" s="59"/>
      <c r="Z23" s="59"/>
      <c r="AA23" s="59"/>
      <c r="AB23" s="63"/>
      <c r="AC23" s="59"/>
      <c r="AD23" s="59"/>
      <c r="AE23" s="59"/>
      <c r="AF23" s="63"/>
      <c r="AG23" s="59"/>
      <c r="AH23" s="59"/>
      <c r="AI23" s="158"/>
      <c r="AJ23" s="159"/>
      <c r="AK23" s="59"/>
      <c r="AL23" s="59"/>
      <c r="AM23" s="158"/>
      <c r="AN23" s="63"/>
      <c r="AO23" s="59"/>
      <c r="AP23" s="59"/>
      <c r="AQ23" s="158"/>
      <c r="AR23" s="159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F23" s="61"/>
      <c r="BG23" s="61"/>
      <c r="BH23" s="61"/>
      <c r="BI23" s="61"/>
      <c r="BJ23" s="61"/>
      <c r="BK23" s="61"/>
      <c r="BL23" s="61"/>
      <c r="BM23" s="61"/>
      <c r="BN23" s="61"/>
      <c r="BO23" s="61"/>
    </row>
    <row r="24" spans="1:70" x14ac:dyDescent="0.35">
      <c r="A24" s="64" t="s">
        <v>242</v>
      </c>
      <c r="B24" s="65"/>
      <c r="C24" s="65"/>
      <c r="D24" s="65"/>
      <c r="E24" s="59"/>
      <c r="F24" s="59"/>
      <c r="G24" s="59"/>
      <c r="H24" s="63"/>
      <c r="I24" s="59"/>
      <c r="J24" s="59"/>
      <c r="K24" s="59"/>
      <c r="L24" s="63"/>
      <c r="M24" s="59"/>
      <c r="N24" s="59"/>
      <c r="O24" s="59"/>
      <c r="P24" s="63"/>
      <c r="Q24" s="59"/>
      <c r="R24" s="59"/>
      <c r="S24" s="59"/>
      <c r="T24" s="63"/>
      <c r="U24" s="59"/>
      <c r="V24" s="59"/>
      <c r="W24" s="59"/>
      <c r="X24" s="63"/>
      <c r="Y24" s="59"/>
      <c r="Z24" s="59"/>
      <c r="AA24" s="59"/>
      <c r="AB24" s="63"/>
      <c r="AC24" s="59"/>
      <c r="AD24" s="59"/>
      <c r="AE24" s="59"/>
      <c r="AF24" s="63"/>
      <c r="AG24" s="59"/>
      <c r="AH24" s="59"/>
      <c r="AI24" s="158"/>
      <c r="AJ24" s="159"/>
      <c r="AK24" s="59"/>
      <c r="AL24" s="59"/>
      <c r="AM24" s="158"/>
      <c r="AN24" s="63"/>
      <c r="AO24" s="59"/>
      <c r="AP24" s="59"/>
      <c r="AQ24" s="158"/>
      <c r="AR24" s="159"/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8"/>
      <c r="BD24" s="158"/>
      <c r="BF24" s="61"/>
      <c r="BG24" s="61"/>
      <c r="BH24" s="61"/>
      <c r="BI24" s="61"/>
      <c r="BJ24" s="61"/>
      <c r="BK24" s="61"/>
      <c r="BL24" s="61"/>
      <c r="BM24" s="61"/>
      <c r="BN24" s="61"/>
      <c r="BO24" s="61"/>
    </row>
    <row r="25" spans="1:70" x14ac:dyDescent="0.35">
      <c r="A25" s="66" t="s">
        <v>243</v>
      </c>
      <c r="B25" s="160" t="s">
        <v>167</v>
      </c>
      <c r="C25" s="161" t="s">
        <v>168</v>
      </c>
      <c r="D25" s="160">
        <v>3516100</v>
      </c>
      <c r="E25" s="59"/>
      <c r="F25" s="59"/>
      <c r="G25" s="59"/>
      <c r="H25" s="63"/>
      <c r="I25" s="59"/>
      <c r="J25" s="59"/>
      <c r="K25" s="59"/>
      <c r="L25" s="63"/>
      <c r="M25" s="59"/>
      <c r="N25" s="59"/>
      <c r="O25" s="59"/>
      <c r="P25" s="63"/>
      <c r="Q25" s="59"/>
      <c r="R25" s="59"/>
      <c r="S25" s="59"/>
      <c r="T25" s="63"/>
      <c r="U25" s="59"/>
      <c r="V25" s="59"/>
      <c r="W25" s="59"/>
      <c r="X25" s="63"/>
      <c r="Y25" s="59"/>
      <c r="Z25" s="59"/>
      <c r="AA25" s="59"/>
      <c r="AB25" s="63"/>
      <c r="AC25" s="59"/>
      <c r="AD25" s="59"/>
      <c r="AE25" s="59"/>
      <c r="AF25" s="63"/>
      <c r="AG25" s="59"/>
      <c r="AH25" s="59"/>
      <c r="AI25" s="158"/>
      <c r="AJ25" s="159"/>
      <c r="AK25" s="59"/>
      <c r="AL25" s="59"/>
      <c r="AM25" s="158"/>
      <c r="AN25" s="63"/>
      <c r="AO25" s="59"/>
      <c r="AP25" s="59"/>
      <c r="AQ25" s="55">
        <v>1</v>
      </c>
      <c r="AR25" s="63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F25" s="61"/>
      <c r="BG25" s="61"/>
      <c r="BH25" s="61"/>
      <c r="BI25" s="61"/>
      <c r="BJ25" s="61"/>
      <c r="BK25" s="61"/>
      <c r="BL25" s="61"/>
      <c r="BM25" s="61"/>
      <c r="BN25" s="61"/>
      <c r="BO25" s="61"/>
    </row>
    <row r="26" spans="1:70" x14ac:dyDescent="0.35">
      <c r="A26" s="66"/>
      <c r="B26" s="77"/>
      <c r="C26" s="77"/>
      <c r="D26" s="77"/>
      <c r="E26" s="59"/>
      <c r="F26" s="59"/>
      <c r="G26" s="59"/>
      <c r="H26" s="63"/>
      <c r="I26" s="59"/>
      <c r="J26" s="59"/>
      <c r="K26" s="59"/>
      <c r="L26" s="63"/>
      <c r="M26" s="59"/>
      <c r="N26" s="59"/>
      <c r="O26" s="59"/>
      <c r="P26" s="63"/>
      <c r="Q26" s="59"/>
      <c r="R26" s="59"/>
      <c r="S26" s="59"/>
      <c r="T26" s="63"/>
      <c r="U26" s="59"/>
      <c r="V26" s="59"/>
      <c r="W26" s="59"/>
      <c r="X26" s="63"/>
      <c r="Y26" s="59"/>
      <c r="Z26" s="59"/>
      <c r="AA26" s="59"/>
      <c r="AB26" s="63"/>
      <c r="AC26" s="59"/>
      <c r="AD26" s="59"/>
      <c r="AE26" s="59"/>
      <c r="AF26" s="63"/>
      <c r="AG26" s="59"/>
      <c r="AH26" s="59"/>
      <c r="AI26" s="158"/>
      <c r="AJ26" s="159"/>
      <c r="AK26" s="59"/>
      <c r="AL26" s="59"/>
      <c r="AM26" s="158"/>
      <c r="AN26" s="159"/>
      <c r="AO26" s="59"/>
      <c r="AP26" s="59"/>
      <c r="AQ26" s="158"/>
      <c r="AR26" s="159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F26" s="61"/>
      <c r="BG26" s="61"/>
      <c r="BH26" s="61"/>
      <c r="BI26" s="61"/>
      <c r="BJ26" s="61"/>
      <c r="BK26" s="61"/>
      <c r="BL26" s="61"/>
      <c r="BM26" s="61"/>
      <c r="BN26" s="61"/>
      <c r="BO26" s="61"/>
    </row>
    <row r="27" spans="1:70" x14ac:dyDescent="0.35">
      <c r="A27" s="140" t="s">
        <v>170</v>
      </c>
      <c r="B27" s="44"/>
      <c r="C27" s="44"/>
      <c r="D27" s="44"/>
      <c r="E27" s="151"/>
      <c r="F27" s="151"/>
      <c r="G27" s="151"/>
      <c r="H27" s="152"/>
      <c r="I27" s="151"/>
      <c r="J27" s="151"/>
      <c r="K27" s="151"/>
      <c r="L27" s="152"/>
      <c r="M27" s="151"/>
      <c r="N27" s="151"/>
      <c r="O27" s="151"/>
      <c r="P27" s="152"/>
      <c r="Q27" s="151"/>
      <c r="R27" s="151"/>
      <c r="S27" s="151"/>
      <c r="T27" s="152"/>
      <c r="U27" s="151"/>
      <c r="V27" s="151"/>
      <c r="W27" s="151"/>
      <c r="X27" s="152"/>
      <c r="Y27" s="151"/>
      <c r="Z27" s="151"/>
      <c r="AA27" s="153"/>
      <c r="AB27" s="154"/>
      <c r="AC27" s="153"/>
      <c r="AD27" s="151"/>
      <c r="AE27" s="151"/>
      <c r="AF27" s="152"/>
      <c r="AG27" s="153"/>
      <c r="AH27" s="153"/>
      <c r="AI27" s="155"/>
      <c r="AJ27" s="156"/>
      <c r="AK27" s="153"/>
      <c r="AL27" s="153"/>
      <c r="AM27" s="155"/>
      <c r="AN27" s="156"/>
      <c r="AO27" s="153"/>
      <c r="AP27" s="153"/>
      <c r="AQ27" s="155"/>
      <c r="AR27" s="156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F27" s="157"/>
      <c r="BG27" s="157"/>
      <c r="BH27" s="157"/>
      <c r="BI27" s="157"/>
      <c r="BJ27" s="157"/>
      <c r="BK27" s="157"/>
      <c r="BL27" s="157"/>
      <c r="BM27" s="157"/>
      <c r="BN27" s="157"/>
      <c r="BO27" s="157"/>
    </row>
    <row r="28" spans="1:70" x14ac:dyDescent="0.35">
      <c r="A28" s="58" t="s">
        <v>244</v>
      </c>
      <c r="B28" s="160" t="s">
        <v>171</v>
      </c>
      <c r="C28" s="161" t="s">
        <v>168</v>
      </c>
      <c r="D28" s="160">
        <v>1182673</v>
      </c>
      <c r="E28" s="162"/>
      <c r="F28" s="162"/>
      <c r="G28" s="162"/>
      <c r="H28" s="90"/>
      <c r="I28" s="162"/>
      <c r="J28" s="162"/>
      <c r="K28" s="162"/>
      <c r="L28" s="90"/>
      <c r="M28" s="162"/>
      <c r="N28" s="162"/>
      <c r="O28" s="162"/>
      <c r="P28" s="90"/>
      <c r="Q28" s="162"/>
      <c r="R28" s="162"/>
      <c r="S28" s="162"/>
      <c r="T28" s="90"/>
      <c r="U28" s="162"/>
      <c r="V28" s="162"/>
      <c r="W28" s="162"/>
      <c r="X28" s="90"/>
      <c r="Y28" s="55">
        <v>100</v>
      </c>
      <c r="Z28" s="55">
        <v>100</v>
      </c>
      <c r="AA28" s="162"/>
      <c r="AB28" s="90"/>
      <c r="AC28" s="162"/>
      <c r="AD28" s="162"/>
      <c r="AE28" s="162"/>
      <c r="AF28" s="53">
        <v>150</v>
      </c>
      <c r="AG28" s="162"/>
      <c r="AH28" s="162"/>
      <c r="AI28" s="162"/>
      <c r="AJ28" s="90"/>
      <c r="AK28" s="55">
        <v>200</v>
      </c>
      <c r="AL28" s="162"/>
      <c r="AM28" s="162"/>
      <c r="AN28" s="53">
        <v>200</v>
      </c>
      <c r="AO28" s="162"/>
      <c r="AP28" s="162"/>
      <c r="AQ28" s="162"/>
      <c r="AR28" s="90"/>
      <c r="AS28" s="162"/>
      <c r="AT28" s="162"/>
      <c r="AU28" s="162"/>
      <c r="AV28" s="162"/>
      <c r="AW28" s="162"/>
      <c r="AX28" s="162"/>
      <c r="AY28" s="162"/>
      <c r="AZ28" s="162"/>
      <c r="BA28" s="162"/>
      <c r="BB28" s="162"/>
      <c r="BC28" s="162"/>
      <c r="BD28" s="162"/>
      <c r="BF28" s="163"/>
      <c r="BG28" s="163"/>
      <c r="BH28" s="163"/>
      <c r="BI28" s="163"/>
      <c r="BJ28" s="163"/>
      <c r="BK28" s="163"/>
      <c r="BL28" s="163"/>
      <c r="BM28" s="163"/>
      <c r="BN28" s="163"/>
      <c r="BO28" s="163"/>
    </row>
    <row r="29" spans="1:70" x14ac:dyDescent="0.35">
      <c r="A29" s="45" t="s">
        <v>245</v>
      </c>
      <c r="B29" s="160" t="s">
        <v>171</v>
      </c>
      <c r="C29" s="161" t="s">
        <v>246</v>
      </c>
      <c r="D29" s="160">
        <v>1139137</v>
      </c>
      <c r="E29" s="76"/>
      <c r="F29" s="76"/>
      <c r="G29" s="76"/>
      <c r="H29" s="60"/>
      <c r="I29" s="76"/>
      <c r="J29" s="76"/>
      <c r="K29" s="76"/>
      <c r="L29" s="60"/>
      <c r="M29" s="76"/>
      <c r="N29" s="76"/>
      <c r="O29" s="76"/>
      <c r="P29" s="60"/>
      <c r="Q29" s="76"/>
      <c r="R29" s="76"/>
      <c r="S29" s="76"/>
      <c r="T29" s="60"/>
      <c r="U29" s="76"/>
      <c r="V29" s="76"/>
      <c r="W29" s="76"/>
      <c r="X29" s="60"/>
      <c r="Y29" s="76"/>
      <c r="Z29" s="76"/>
      <c r="AA29" s="76"/>
      <c r="AB29" s="60"/>
      <c r="AC29" s="76"/>
      <c r="AD29" s="76"/>
      <c r="AE29" s="76"/>
      <c r="AF29" s="60"/>
      <c r="AG29" s="76"/>
      <c r="AH29" s="76"/>
      <c r="AI29" s="76"/>
      <c r="AJ29" s="60"/>
      <c r="AK29" s="76"/>
      <c r="AL29" s="76"/>
      <c r="AM29" s="76"/>
      <c r="AN29" s="60"/>
      <c r="AO29" s="76"/>
      <c r="AP29" s="76"/>
      <c r="AQ29" s="76"/>
      <c r="AR29" s="60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F29" s="57">
        <v>600</v>
      </c>
      <c r="BG29" s="62"/>
      <c r="BH29" s="62"/>
      <c r="BI29" s="62"/>
      <c r="BJ29" s="62"/>
      <c r="BK29" s="62"/>
      <c r="BL29" s="62"/>
      <c r="BM29" s="62"/>
      <c r="BN29" s="62"/>
      <c r="BO29" s="62"/>
    </row>
    <row r="30" spans="1:70" x14ac:dyDescent="0.35">
      <c r="A30" s="45" t="s">
        <v>247</v>
      </c>
      <c r="B30" s="160" t="s">
        <v>203</v>
      </c>
      <c r="C30" s="161" t="s">
        <v>168</v>
      </c>
      <c r="D30" s="160">
        <v>1139139</v>
      </c>
      <c r="E30" s="76"/>
      <c r="F30" s="76"/>
      <c r="G30" s="76"/>
      <c r="H30" s="60"/>
      <c r="I30" s="76"/>
      <c r="J30" s="76"/>
      <c r="K30" s="76"/>
      <c r="L30" s="60"/>
      <c r="M30" s="76"/>
      <c r="N30" s="76"/>
      <c r="O30" s="76"/>
      <c r="P30" s="60"/>
      <c r="Q30" s="76"/>
      <c r="R30" s="76"/>
      <c r="S30" s="76"/>
      <c r="T30" s="60"/>
      <c r="U30" s="76"/>
      <c r="V30" s="76"/>
      <c r="W30" s="76"/>
      <c r="X30" s="53">
        <v>4000</v>
      </c>
      <c r="Y30" s="76"/>
      <c r="Z30" s="55">
        <v>13000</v>
      </c>
      <c r="AA30" s="55">
        <v>20000</v>
      </c>
      <c r="AB30" s="53">
        <v>28000</v>
      </c>
      <c r="AC30" s="76"/>
      <c r="AD30" s="55">
        <v>60000</v>
      </c>
      <c r="AE30" s="55">
        <v>85000</v>
      </c>
      <c r="AF30" s="60"/>
      <c r="AG30" s="76"/>
      <c r="AH30" s="76"/>
      <c r="AI30" s="76"/>
      <c r="AJ30" s="60"/>
      <c r="AK30" s="76"/>
      <c r="AL30" s="76"/>
      <c r="AM30" s="76"/>
      <c r="AN30" s="60"/>
      <c r="AO30" s="76"/>
      <c r="AP30" s="76"/>
      <c r="AQ30" s="76"/>
      <c r="AR30" s="60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F30" s="62"/>
      <c r="BG30" s="62"/>
      <c r="BH30" s="62"/>
      <c r="BI30" s="62"/>
      <c r="BJ30" s="62"/>
      <c r="BK30" s="62"/>
      <c r="BL30" s="62"/>
      <c r="BM30" s="62"/>
      <c r="BN30" s="62"/>
      <c r="BO30" s="62"/>
    </row>
    <row r="31" spans="1:70" x14ac:dyDescent="0.35">
      <c r="A31" s="45" t="s">
        <v>248</v>
      </c>
      <c r="B31" s="160" t="s">
        <v>203</v>
      </c>
      <c r="C31" s="161" t="s">
        <v>168</v>
      </c>
      <c r="D31" s="160">
        <v>1139140</v>
      </c>
      <c r="E31" s="76"/>
      <c r="F31" s="76"/>
      <c r="G31" s="76"/>
      <c r="H31" s="60"/>
      <c r="I31" s="76"/>
      <c r="J31" s="76"/>
      <c r="K31" s="76"/>
      <c r="L31" s="60"/>
      <c r="M31" s="76"/>
      <c r="N31" s="76"/>
      <c r="O31" s="76"/>
      <c r="P31" s="60"/>
      <c r="Q31" s="76"/>
      <c r="R31" s="76"/>
      <c r="S31" s="76"/>
      <c r="T31" s="60"/>
      <c r="U31" s="76"/>
      <c r="V31" s="76"/>
      <c r="W31" s="76"/>
      <c r="X31" s="53">
        <v>1200</v>
      </c>
      <c r="Y31" s="76"/>
      <c r="Z31" s="55">
        <v>2500</v>
      </c>
      <c r="AA31" s="55">
        <v>3500</v>
      </c>
      <c r="AB31" s="53">
        <v>4500</v>
      </c>
      <c r="AC31" s="76"/>
      <c r="AD31" s="55">
        <v>7400</v>
      </c>
      <c r="AE31" s="55">
        <v>9500</v>
      </c>
      <c r="AF31" s="60"/>
      <c r="AG31" s="76"/>
      <c r="AH31" s="76"/>
      <c r="AI31" s="76"/>
      <c r="AJ31" s="60"/>
      <c r="AK31" s="76"/>
      <c r="AL31" s="76"/>
      <c r="AM31" s="76"/>
      <c r="AN31" s="60"/>
      <c r="AO31" s="76"/>
      <c r="AP31" s="76"/>
      <c r="AQ31" s="76"/>
      <c r="AR31" s="60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F31" s="62"/>
      <c r="BG31" s="62"/>
      <c r="BH31" s="62"/>
      <c r="BI31" s="62"/>
      <c r="BJ31" s="62"/>
      <c r="BK31" s="62"/>
      <c r="BL31" s="62"/>
      <c r="BM31" s="62"/>
      <c r="BN31" s="62"/>
      <c r="BO31" s="62"/>
    </row>
    <row r="32" spans="1:70" x14ac:dyDescent="0.35">
      <c r="A32" s="164" t="s">
        <v>249</v>
      </c>
      <c r="B32" s="160" t="s">
        <v>167</v>
      </c>
      <c r="C32" s="161" t="s">
        <v>164</v>
      </c>
      <c r="D32" s="160">
        <v>2127453</v>
      </c>
      <c r="E32" s="76"/>
      <c r="F32" s="76"/>
      <c r="G32" s="76"/>
      <c r="H32" s="60"/>
      <c r="I32" s="76"/>
      <c r="J32" s="76"/>
      <c r="K32" s="76"/>
      <c r="L32" s="60"/>
      <c r="M32" s="76"/>
      <c r="N32" s="76"/>
      <c r="O32" s="76"/>
      <c r="P32" s="60"/>
      <c r="Q32" s="76"/>
      <c r="R32" s="76"/>
      <c r="S32" s="76"/>
      <c r="T32" s="60"/>
      <c r="U32" s="76"/>
      <c r="V32" s="76"/>
      <c r="W32" s="76"/>
      <c r="X32" s="60"/>
      <c r="Y32" s="76"/>
      <c r="Z32" s="76"/>
      <c r="AA32" s="76"/>
      <c r="AB32" s="60"/>
      <c r="AC32" s="76"/>
      <c r="AD32" s="76"/>
      <c r="AE32" s="76"/>
      <c r="AF32" s="53">
        <v>10.199999999999999</v>
      </c>
      <c r="AG32" s="76"/>
      <c r="AH32" s="76"/>
      <c r="AI32" s="76"/>
      <c r="AJ32" s="53">
        <v>11.6</v>
      </c>
      <c r="AK32" s="76"/>
      <c r="AL32" s="76"/>
      <c r="AM32" s="76"/>
      <c r="AN32" s="53">
        <v>14</v>
      </c>
      <c r="AO32" s="76"/>
      <c r="AP32" s="76"/>
      <c r="AQ32" s="76"/>
      <c r="AR32" s="53">
        <v>16.100000000000001</v>
      </c>
      <c r="AS32" s="55"/>
      <c r="AT32" s="251">
        <v>2.7</v>
      </c>
      <c r="AU32" s="251">
        <v>2.7</v>
      </c>
      <c r="AV32" s="251">
        <v>20.6</v>
      </c>
      <c r="AW32" s="55"/>
      <c r="AX32" s="251">
        <v>6.7</v>
      </c>
      <c r="AY32" s="251">
        <v>7</v>
      </c>
      <c r="AZ32" s="251">
        <v>24.6</v>
      </c>
      <c r="BA32" s="251"/>
      <c r="BB32" s="251"/>
      <c r="BC32" s="251"/>
      <c r="BD32" s="251"/>
      <c r="BF32" s="62"/>
      <c r="BG32" s="62"/>
      <c r="BH32" s="62"/>
      <c r="BI32" s="62"/>
      <c r="BJ32" s="62"/>
      <c r="BK32" s="62"/>
      <c r="BL32" s="62"/>
      <c r="BM32" s="62"/>
      <c r="BN32" s="62"/>
      <c r="BO32" s="62"/>
    </row>
    <row r="33" spans="1:70" x14ac:dyDescent="0.35">
      <c r="E33" s="76"/>
      <c r="F33" s="76"/>
      <c r="G33" s="76"/>
      <c r="H33" s="63"/>
      <c r="I33" s="76"/>
      <c r="J33" s="76"/>
      <c r="K33" s="76"/>
      <c r="L33" s="63"/>
      <c r="M33" s="76"/>
      <c r="N33" s="76"/>
      <c r="O33" s="76"/>
      <c r="P33" s="63"/>
      <c r="Q33" s="76"/>
      <c r="R33" s="76"/>
      <c r="S33" s="76"/>
      <c r="T33" s="63"/>
      <c r="U33" s="76"/>
      <c r="V33" s="76"/>
      <c r="W33" s="76"/>
      <c r="X33" s="63"/>
      <c r="Y33" s="76"/>
      <c r="Z33" s="76"/>
      <c r="AA33" s="76"/>
      <c r="AB33" s="63"/>
      <c r="AC33" s="76"/>
      <c r="AD33" s="76"/>
      <c r="AE33" s="76"/>
      <c r="AF33" s="60"/>
      <c r="AG33" s="76"/>
      <c r="AH33" s="76"/>
      <c r="AI33" s="158"/>
      <c r="AJ33" s="159"/>
      <c r="AK33" s="76"/>
      <c r="AL33" s="76"/>
      <c r="AM33" s="158"/>
      <c r="AN33" s="159"/>
      <c r="AO33" s="76"/>
      <c r="AP33" s="76"/>
      <c r="AQ33" s="158"/>
      <c r="AR33" s="159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F33" s="61"/>
      <c r="BG33" s="61"/>
      <c r="BH33" s="61"/>
      <c r="BI33" s="61"/>
      <c r="BJ33" s="61"/>
      <c r="BK33" s="61"/>
      <c r="BL33" s="61"/>
      <c r="BM33" s="61"/>
      <c r="BN33" s="61"/>
      <c r="BO33" s="61"/>
    </row>
    <row r="34" spans="1:70" x14ac:dyDescent="0.35">
      <c r="A34" s="140" t="s">
        <v>250</v>
      </c>
      <c r="B34" s="44"/>
      <c r="C34" s="44"/>
      <c r="D34" s="44"/>
      <c r="E34" s="151"/>
      <c r="F34" s="151"/>
      <c r="G34" s="151"/>
      <c r="H34" s="152"/>
      <c r="I34" s="151"/>
      <c r="J34" s="151"/>
      <c r="K34" s="151"/>
      <c r="L34" s="152"/>
      <c r="M34" s="151"/>
      <c r="N34" s="151"/>
      <c r="O34" s="151"/>
      <c r="P34" s="152"/>
      <c r="Q34" s="151"/>
      <c r="R34" s="151"/>
      <c r="S34" s="151"/>
      <c r="T34" s="152"/>
      <c r="U34" s="151"/>
      <c r="V34" s="151"/>
      <c r="W34" s="151"/>
      <c r="X34" s="152"/>
      <c r="Y34" s="151"/>
      <c r="Z34" s="151"/>
      <c r="AA34" s="153"/>
      <c r="AB34" s="154"/>
      <c r="AC34" s="153"/>
      <c r="AD34" s="151"/>
      <c r="AE34" s="151"/>
      <c r="AF34" s="152"/>
      <c r="AG34" s="153"/>
      <c r="AH34" s="153"/>
      <c r="AI34" s="155"/>
      <c r="AJ34" s="156"/>
      <c r="AK34" s="153"/>
      <c r="AL34" s="153"/>
      <c r="AM34" s="155"/>
      <c r="AN34" s="156"/>
      <c r="AO34" s="153"/>
      <c r="AP34" s="153"/>
      <c r="AQ34" s="155"/>
      <c r="AR34" s="156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F34" s="157"/>
      <c r="BG34" s="157"/>
      <c r="BH34" s="157"/>
      <c r="BI34" s="157"/>
      <c r="BJ34" s="157"/>
      <c r="BK34" s="157"/>
      <c r="BL34" s="157"/>
      <c r="BM34" s="157"/>
      <c r="BN34" s="157"/>
      <c r="BO34" s="157"/>
    </row>
    <row r="35" spans="1:70" x14ac:dyDescent="0.35">
      <c r="A35" s="64" t="s">
        <v>251</v>
      </c>
      <c r="B35" s="65"/>
      <c r="C35" s="65"/>
      <c r="D35" s="65"/>
      <c r="E35" s="76"/>
      <c r="F35" s="76"/>
      <c r="G35" s="76"/>
      <c r="H35" s="60"/>
      <c r="I35" s="76"/>
      <c r="J35" s="76"/>
      <c r="K35" s="76"/>
      <c r="L35" s="60"/>
      <c r="M35" s="76"/>
      <c r="N35" s="76"/>
      <c r="O35" s="76"/>
      <c r="P35" s="60"/>
      <c r="Q35" s="76"/>
      <c r="R35" s="76"/>
      <c r="S35" s="76"/>
      <c r="T35" s="60"/>
      <c r="U35" s="76"/>
      <c r="V35" s="76"/>
      <c r="W35" s="76"/>
      <c r="X35" s="60"/>
      <c r="Y35" s="76"/>
      <c r="Z35" s="76"/>
      <c r="AA35" s="76"/>
      <c r="AB35" s="60"/>
      <c r="AC35" s="76"/>
      <c r="AD35" s="76"/>
      <c r="AE35" s="76"/>
      <c r="AF35" s="60"/>
      <c r="AG35" s="76"/>
      <c r="AH35" s="76"/>
      <c r="AI35" s="158"/>
      <c r="AJ35" s="159"/>
      <c r="AK35" s="76"/>
      <c r="AL35" s="76"/>
      <c r="AM35" s="158"/>
      <c r="AN35" s="159"/>
      <c r="AO35" s="76"/>
      <c r="AP35" s="76"/>
      <c r="AQ35" s="158"/>
      <c r="AR35" s="159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F35" s="62"/>
      <c r="BG35" s="62"/>
      <c r="BH35" s="62"/>
      <c r="BI35" s="62"/>
      <c r="BJ35" s="62"/>
      <c r="BK35" s="62"/>
      <c r="BL35" s="62"/>
      <c r="BM35" s="62"/>
      <c r="BN35" s="62"/>
      <c r="BO35" s="62"/>
    </row>
    <row r="36" spans="1:70" x14ac:dyDescent="0.35">
      <c r="A36" s="66" t="s">
        <v>252</v>
      </c>
      <c r="B36" s="160" t="s">
        <v>171</v>
      </c>
      <c r="C36" s="161" t="s">
        <v>168</v>
      </c>
      <c r="D36" s="160">
        <v>2640310</v>
      </c>
      <c r="E36" s="59"/>
      <c r="F36" s="59"/>
      <c r="G36" s="59"/>
      <c r="H36" s="63"/>
      <c r="I36" s="59"/>
      <c r="J36" s="59"/>
      <c r="K36" s="59"/>
      <c r="L36" s="63"/>
      <c r="M36" s="59"/>
      <c r="N36" s="59"/>
      <c r="O36" s="59"/>
      <c r="P36" s="63"/>
      <c r="Q36" s="55">
        <v>19916</v>
      </c>
      <c r="R36" s="55">
        <v>20378</v>
      </c>
      <c r="S36" s="55">
        <v>21590</v>
      </c>
      <c r="T36" s="53">
        <v>29548</v>
      </c>
      <c r="U36" s="55">
        <v>22826</v>
      </c>
      <c r="V36" s="55">
        <v>23754</v>
      </c>
      <c r="W36" s="55">
        <v>26392</v>
      </c>
      <c r="X36" s="53">
        <v>35383</v>
      </c>
      <c r="Y36" s="55">
        <v>26939</v>
      </c>
      <c r="Z36" s="55">
        <v>27165</v>
      </c>
      <c r="AA36" s="55">
        <v>29061</v>
      </c>
      <c r="AB36" s="53">
        <v>39822</v>
      </c>
      <c r="AC36" s="55">
        <v>29498</v>
      </c>
      <c r="AD36" s="55">
        <v>31053</v>
      </c>
      <c r="AE36" s="55">
        <v>35039</v>
      </c>
      <c r="AF36" s="53">
        <v>45657</v>
      </c>
      <c r="AG36" s="55">
        <v>36652</v>
      </c>
      <c r="AH36" s="55">
        <v>45896</v>
      </c>
      <c r="AI36" s="55">
        <v>48350</v>
      </c>
      <c r="AJ36" s="53">
        <v>66451</v>
      </c>
      <c r="AK36" s="55">
        <v>52901</v>
      </c>
      <c r="AL36" s="55">
        <v>53157</v>
      </c>
      <c r="AM36" s="55">
        <v>49942</v>
      </c>
      <c r="AN36" s="53">
        <v>66075</v>
      </c>
      <c r="AO36" s="55">
        <v>51129</v>
      </c>
      <c r="AP36" s="55">
        <v>50855</v>
      </c>
      <c r="AQ36" s="55">
        <v>53489</v>
      </c>
      <c r="AR36" s="53">
        <v>64531</v>
      </c>
      <c r="AS36" s="251">
        <v>51096</v>
      </c>
      <c r="AT36" s="251">
        <v>52966</v>
      </c>
      <c r="AU36" s="251">
        <v>57267</v>
      </c>
      <c r="AV36" s="251">
        <v>70543</v>
      </c>
      <c r="AW36" s="251">
        <v>54670</v>
      </c>
      <c r="AX36" s="251">
        <v>55392</v>
      </c>
      <c r="AY36" s="251">
        <v>61411</v>
      </c>
      <c r="AZ36" s="251">
        <v>75556</v>
      </c>
      <c r="BA36" s="251">
        <v>57407</v>
      </c>
      <c r="BB36" s="251">
        <v>61485</v>
      </c>
      <c r="BC36" s="251">
        <v>67407</v>
      </c>
      <c r="BD36" s="251">
        <v>82988</v>
      </c>
      <c r="BF36" s="61"/>
      <c r="BG36" s="61"/>
      <c r="BH36" s="61"/>
      <c r="BI36" s="61">
        <f>SUM(Q36,R36,S36,T36)</f>
        <v>91432</v>
      </c>
      <c r="BJ36" s="61">
        <f>SUM(U36,V36,W36,X36)</f>
        <v>108355</v>
      </c>
      <c r="BK36" s="61">
        <f>SUM(Y36,Z36,AA36,AB36)</f>
        <v>122987</v>
      </c>
      <c r="BL36" s="61">
        <f>SUM(AC36,AD36,AE36,AF36)</f>
        <v>141247</v>
      </c>
      <c r="BM36" s="61">
        <f>SUM(AG36,AH36,AI36,AJ36)</f>
        <v>197349</v>
      </c>
      <c r="BN36" s="61">
        <f>SUM(AK36,AL36,AM36,AN36)</f>
        <v>222075</v>
      </c>
      <c r="BO36" s="61">
        <f>SUM(AO36,AP36,AQ36,AR36)</f>
        <v>220004</v>
      </c>
      <c r="BP36" s="259">
        <v>231872</v>
      </c>
      <c r="BQ36" s="259">
        <v>247029</v>
      </c>
      <c r="BR36" s="259">
        <v>269287</v>
      </c>
    </row>
    <row r="37" spans="1:70" x14ac:dyDescent="0.35">
      <c r="A37" s="80" t="s">
        <v>253</v>
      </c>
      <c r="B37" s="160" t="s">
        <v>172</v>
      </c>
      <c r="C37" s="161" t="s">
        <v>168</v>
      </c>
      <c r="D37" s="160">
        <v>85896</v>
      </c>
      <c r="E37" s="59"/>
      <c r="F37" s="59"/>
      <c r="G37" s="59"/>
      <c r="H37" s="63"/>
      <c r="I37" s="59"/>
      <c r="J37" s="59"/>
      <c r="K37" s="59"/>
      <c r="L37" s="63"/>
      <c r="M37" s="59"/>
      <c r="N37" s="59"/>
      <c r="O37" s="59"/>
      <c r="P37" s="63"/>
      <c r="Q37" s="73">
        <v>0.21</v>
      </c>
      <c r="R37" s="73">
        <v>0.22</v>
      </c>
      <c r="S37" s="73">
        <v>0.2</v>
      </c>
      <c r="T37" s="74">
        <v>0.16</v>
      </c>
      <c r="U37" s="73">
        <v>0.16</v>
      </c>
      <c r="V37" s="73">
        <v>0.18</v>
      </c>
      <c r="W37" s="73">
        <v>0.22</v>
      </c>
      <c r="X37" s="74">
        <v>0.17</v>
      </c>
      <c r="Y37" s="73">
        <v>0.13</v>
      </c>
      <c r="Z37" s="73">
        <v>0.12</v>
      </c>
      <c r="AA37" s="73">
        <v>0.11</v>
      </c>
      <c r="AB37" s="74">
        <v>0.14000000000000001</v>
      </c>
      <c r="AC37" s="73">
        <v>0.12</v>
      </c>
      <c r="AD37" s="73">
        <v>0.16</v>
      </c>
      <c r="AE37" s="73">
        <v>0.22</v>
      </c>
      <c r="AF37" s="74">
        <v>0.15</v>
      </c>
      <c r="AG37" s="73">
        <v>0.25</v>
      </c>
      <c r="AH37" s="73">
        <v>0.49</v>
      </c>
      <c r="AI37" s="73">
        <v>0.37</v>
      </c>
      <c r="AJ37" s="74">
        <v>0.43</v>
      </c>
      <c r="AK37" s="73">
        <v>0.41</v>
      </c>
      <c r="AL37" s="73">
        <v>0.13</v>
      </c>
      <c r="AM37" s="73">
        <v>0.03</v>
      </c>
      <c r="AN37" s="74">
        <v>0.01</v>
      </c>
      <c r="AO37" s="73">
        <v>-0.01</v>
      </c>
      <c r="AP37" s="59">
        <v>0</v>
      </c>
      <c r="AQ37" s="73">
        <v>0.13</v>
      </c>
      <c r="AR37" s="74">
        <v>0.02</v>
      </c>
      <c r="AS37" s="252">
        <v>0.03</v>
      </c>
      <c r="AT37" s="252">
        <v>0.05</v>
      </c>
      <c r="AU37" s="252">
        <v>0.06</v>
      </c>
      <c r="AV37" s="252">
        <v>0.08</v>
      </c>
      <c r="AW37" s="252">
        <v>7.0000000000000007E-2</v>
      </c>
      <c r="AX37" s="252">
        <v>0.06</v>
      </c>
      <c r="AY37" s="252">
        <v>0.08</v>
      </c>
      <c r="AZ37" s="252">
        <v>0.08</v>
      </c>
      <c r="BA37" s="252">
        <v>0.06</v>
      </c>
      <c r="BB37" s="252">
        <v>0.1</v>
      </c>
      <c r="BC37" s="252">
        <v>0.08</v>
      </c>
      <c r="BD37" s="252">
        <v>0.08</v>
      </c>
      <c r="BF37" s="61"/>
      <c r="BG37" s="61"/>
      <c r="BH37" s="61"/>
      <c r="BI37" s="61"/>
      <c r="BJ37" s="61"/>
      <c r="BK37" s="61"/>
      <c r="BL37" s="61"/>
      <c r="BM37" s="61"/>
      <c r="BN37" s="61"/>
      <c r="BO37" s="61"/>
    </row>
    <row r="38" spans="1:70" x14ac:dyDescent="0.35">
      <c r="A38" s="66" t="s">
        <v>254</v>
      </c>
      <c r="B38" s="160" t="s">
        <v>171</v>
      </c>
      <c r="C38" s="161" t="s">
        <v>168</v>
      </c>
      <c r="D38" s="160">
        <v>2640311</v>
      </c>
      <c r="E38" s="59"/>
      <c r="F38" s="59"/>
      <c r="G38" s="59"/>
      <c r="H38" s="63"/>
      <c r="I38" s="59"/>
      <c r="J38" s="59"/>
      <c r="K38" s="59"/>
      <c r="L38" s="63"/>
      <c r="M38" s="59"/>
      <c r="N38" s="59"/>
      <c r="O38" s="59"/>
      <c r="P38" s="63"/>
      <c r="Q38" s="59"/>
      <c r="R38" s="59"/>
      <c r="S38" s="59"/>
      <c r="T38" s="63"/>
      <c r="U38" s="55">
        <v>0</v>
      </c>
      <c r="V38" s="55">
        <v>0</v>
      </c>
      <c r="W38" s="55">
        <v>1276</v>
      </c>
      <c r="X38" s="53">
        <v>4522</v>
      </c>
      <c r="Y38" s="55">
        <v>4263</v>
      </c>
      <c r="Z38" s="55">
        <v>4312</v>
      </c>
      <c r="AA38" s="55">
        <v>4248</v>
      </c>
      <c r="AB38" s="53">
        <v>4401</v>
      </c>
      <c r="AC38" s="55">
        <v>4307</v>
      </c>
      <c r="AD38" s="55">
        <v>4330</v>
      </c>
      <c r="AE38" s="55">
        <v>4192</v>
      </c>
      <c r="AF38" s="53">
        <v>4363</v>
      </c>
      <c r="AG38" s="55">
        <v>4640</v>
      </c>
      <c r="AH38" s="55">
        <v>3774</v>
      </c>
      <c r="AI38" s="55">
        <v>3788</v>
      </c>
      <c r="AJ38" s="53">
        <v>4022</v>
      </c>
      <c r="AK38" s="55">
        <v>3920</v>
      </c>
      <c r="AL38" s="55">
        <v>4198</v>
      </c>
      <c r="AM38" s="55">
        <v>4269</v>
      </c>
      <c r="AN38" s="53">
        <v>4688</v>
      </c>
      <c r="AO38" s="55">
        <v>4591</v>
      </c>
      <c r="AP38" s="55">
        <v>4721</v>
      </c>
      <c r="AQ38" s="55">
        <v>4694</v>
      </c>
      <c r="AR38" s="53">
        <v>4957</v>
      </c>
      <c r="AS38" s="251">
        <v>4895</v>
      </c>
      <c r="AT38" s="251">
        <v>5024</v>
      </c>
      <c r="AU38" s="251">
        <v>4959</v>
      </c>
      <c r="AV38" s="251">
        <v>5152</v>
      </c>
      <c r="AW38" s="251">
        <v>5202</v>
      </c>
      <c r="AX38" s="251">
        <v>5206</v>
      </c>
      <c r="AY38" s="251">
        <v>5228</v>
      </c>
      <c r="AZ38" s="251">
        <v>5579</v>
      </c>
      <c r="BA38" s="251">
        <v>5533</v>
      </c>
      <c r="BB38" s="251">
        <v>5595</v>
      </c>
      <c r="BC38" s="251">
        <v>5578</v>
      </c>
      <c r="BD38" s="251">
        <v>5855</v>
      </c>
      <c r="BF38" s="61"/>
      <c r="BG38" s="61"/>
      <c r="BH38" s="61"/>
      <c r="BI38" s="61"/>
      <c r="BJ38" s="61">
        <f>SUM(U38,V38,W38,X38)</f>
        <v>5798</v>
      </c>
      <c r="BK38" s="61">
        <f>SUM(Y38,Z38,AA38,AB38)</f>
        <v>17224</v>
      </c>
      <c r="BL38" s="61">
        <f>SUM(AC38,AD38,AE38,AF38)</f>
        <v>17192</v>
      </c>
      <c r="BM38" s="61">
        <f>SUM(AG38,AH38,AI38,AJ38)</f>
        <v>16224</v>
      </c>
      <c r="BN38" s="61">
        <f>SUM(AK38,AL38,AM38,AN38)</f>
        <v>17075</v>
      </c>
      <c r="BO38" s="61">
        <f>SUM(AO38,AP38,AQ38,AR38)</f>
        <v>18963</v>
      </c>
      <c r="BP38" s="259">
        <v>20030</v>
      </c>
      <c r="BQ38" s="259">
        <v>21215</v>
      </c>
      <c r="BR38" s="259">
        <v>22561</v>
      </c>
    </row>
    <row r="39" spans="1:70" x14ac:dyDescent="0.35">
      <c r="A39" s="80" t="s">
        <v>255</v>
      </c>
      <c r="B39" s="160" t="s">
        <v>172</v>
      </c>
      <c r="C39" s="161" t="s">
        <v>168</v>
      </c>
      <c r="D39" s="160">
        <v>85898</v>
      </c>
      <c r="E39" s="59"/>
      <c r="F39" s="59"/>
      <c r="G39" s="59"/>
      <c r="H39" s="63"/>
      <c r="I39" s="59"/>
      <c r="J39" s="59"/>
      <c r="K39" s="59"/>
      <c r="L39" s="63"/>
      <c r="M39" s="59"/>
      <c r="N39" s="59"/>
      <c r="O39" s="59"/>
      <c r="P39" s="63"/>
      <c r="Q39" s="59"/>
      <c r="R39" s="59"/>
      <c r="S39" s="59"/>
      <c r="T39" s="63"/>
      <c r="U39" s="59"/>
      <c r="V39" s="59"/>
      <c r="W39" s="59"/>
      <c r="X39" s="63"/>
      <c r="Y39" s="59">
        <v>0</v>
      </c>
      <c r="Z39" s="59">
        <v>0</v>
      </c>
      <c r="AA39" s="59">
        <v>0</v>
      </c>
      <c r="AB39" s="74">
        <v>-0.03</v>
      </c>
      <c r="AC39" s="73">
        <v>0.01</v>
      </c>
      <c r="AD39" s="73">
        <v>0.01</v>
      </c>
      <c r="AE39" s="73">
        <v>-0.01</v>
      </c>
      <c r="AF39" s="74">
        <v>-0.01</v>
      </c>
      <c r="AG39" s="73">
        <v>0.08</v>
      </c>
      <c r="AH39" s="73">
        <v>-0.13</v>
      </c>
      <c r="AI39" s="73">
        <v>-0.1</v>
      </c>
      <c r="AJ39" s="74">
        <v>-7.0000000000000007E-2</v>
      </c>
      <c r="AK39" s="73">
        <v>-0.16</v>
      </c>
      <c r="AL39" s="73">
        <v>0.1</v>
      </c>
      <c r="AM39" s="73">
        <v>0.12</v>
      </c>
      <c r="AN39" s="74">
        <v>0.16</v>
      </c>
      <c r="AO39" s="73">
        <v>0.16</v>
      </c>
      <c r="AP39" s="73">
        <v>0.13</v>
      </c>
      <c r="AQ39" s="73">
        <v>0.1</v>
      </c>
      <c r="AR39" s="74">
        <v>0.06</v>
      </c>
      <c r="AS39" s="252">
        <v>7.0000000000000007E-2</v>
      </c>
      <c r="AT39" s="252">
        <v>7.0000000000000007E-2</v>
      </c>
      <c r="AU39" s="252">
        <v>0.06</v>
      </c>
      <c r="AV39" s="252">
        <v>0.04</v>
      </c>
      <c r="AW39" s="252">
        <v>0.06</v>
      </c>
      <c r="AX39" s="252">
        <v>0.04</v>
      </c>
      <c r="AY39" s="252">
        <v>0.05</v>
      </c>
      <c r="AZ39" s="252">
        <v>0.08</v>
      </c>
      <c r="BA39" s="252">
        <v>0.06</v>
      </c>
      <c r="BB39" s="252">
        <v>7.0000000000000007E-2</v>
      </c>
      <c r="BC39" s="252">
        <v>7.0000000000000007E-2</v>
      </c>
      <c r="BD39" s="252">
        <v>0.05</v>
      </c>
      <c r="BF39" s="61"/>
      <c r="BG39" s="61"/>
      <c r="BH39" s="61"/>
      <c r="BI39" s="61"/>
      <c r="BJ39" s="61"/>
      <c r="BK39" s="61"/>
      <c r="BL39" s="61"/>
      <c r="BM39" s="61"/>
      <c r="BN39" s="61"/>
      <c r="BO39" s="61"/>
    </row>
    <row r="40" spans="1:70" x14ac:dyDescent="0.35">
      <c r="A40" s="66" t="s">
        <v>256</v>
      </c>
      <c r="B40" s="160" t="s">
        <v>171</v>
      </c>
      <c r="C40" s="161" t="s">
        <v>168</v>
      </c>
      <c r="D40" s="160">
        <v>2640312</v>
      </c>
      <c r="E40" s="165"/>
      <c r="F40" s="165"/>
      <c r="G40" s="165"/>
      <c r="H40" s="166"/>
      <c r="I40" s="165"/>
      <c r="J40" s="165"/>
      <c r="K40" s="165"/>
      <c r="L40" s="166"/>
      <c r="M40" s="165"/>
      <c r="N40" s="165"/>
      <c r="O40" s="165"/>
      <c r="P40" s="166"/>
      <c r="Q40" s="55">
        <v>4801</v>
      </c>
      <c r="R40" s="55">
        <v>5083</v>
      </c>
      <c r="S40" s="55">
        <v>5652</v>
      </c>
      <c r="T40" s="53">
        <v>7456</v>
      </c>
      <c r="U40" s="55">
        <v>6438</v>
      </c>
      <c r="V40" s="55">
        <v>6991</v>
      </c>
      <c r="W40" s="55">
        <v>7928</v>
      </c>
      <c r="X40" s="53">
        <v>10523</v>
      </c>
      <c r="Y40" s="55">
        <v>9265</v>
      </c>
      <c r="Z40" s="55">
        <v>9702</v>
      </c>
      <c r="AA40" s="55">
        <v>10395</v>
      </c>
      <c r="AB40" s="53">
        <v>13383</v>
      </c>
      <c r="AC40" s="55">
        <v>11141</v>
      </c>
      <c r="AD40" s="55">
        <v>11962</v>
      </c>
      <c r="AE40" s="55">
        <v>13212</v>
      </c>
      <c r="AF40" s="53">
        <v>17446</v>
      </c>
      <c r="AG40" s="55">
        <v>14479</v>
      </c>
      <c r="AH40" s="55">
        <v>18195</v>
      </c>
      <c r="AI40" s="55">
        <v>20436</v>
      </c>
      <c r="AJ40" s="53">
        <v>27327</v>
      </c>
      <c r="AK40" s="55">
        <v>23709</v>
      </c>
      <c r="AL40" s="55">
        <v>25085</v>
      </c>
      <c r="AM40" s="55">
        <v>24252</v>
      </c>
      <c r="AN40" s="53">
        <v>30320</v>
      </c>
      <c r="AO40" s="55">
        <v>25335</v>
      </c>
      <c r="AP40" s="55">
        <v>27376</v>
      </c>
      <c r="AQ40" s="55">
        <v>28666</v>
      </c>
      <c r="AR40" s="53">
        <v>36339</v>
      </c>
      <c r="AS40" s="251">
        <v>29820</v>
      </c>
      <c r="AT40" s="251">
        <v>32332</v>
      </c>
      <c r="AU40" s="251">
        <v>34342</v>
      </c>
      <c r="AV40" s="251">
        <v>43559</v>
      </c>
      <c r="AW40" s="251">
        <v>34596</v>
      </c>
      <c r="AX40" s="251">
        <v>36201</v>
      </c>
      <c r="AY40" s="251">
        <v>37864</v>
      </c>
      <c r="AZ40" s="251">
        <v>47485</v>
      </c>
      <c r="BA40" s="251">
        <v>36512</v>
      </c>
      <c r="BB40" s="251">
        <v>40348</v>
      </c>
      <c r="BC40" s="251">
        <v>42486</v>
      </c>
      <c r="BD40" s="251">
        <v>52816</v>
      </c>
      <c r="BF40" s="120"/>
      <c r="BG40" s="120"/>
      <c r="BH40" s="120"/>
      <c r="BI40" s="61">
        <f>SUM(Q40,R40,S40,T40)</f>
        <v>22992</v>
      </c>
      <c r="BJ40" s="61">
        <f>SUM(U40,V40,W40,X40)</f>
        <v>31880</v>
      </c>
      <c r="BK40" s="61">
        <f>SUM(Y40,Z40,AA40,AB40)</f>
        <v>42745</v>
      </c>
      <c r="BL40" s="61">
        <f>SUM(AC40,AD40,AE40,AF40)</f>
        <v>53761</v>
      </c>
      <c r="BM40" s="61">
        <f>SUM(AG40,AH40,AI40,AJ40)</f>
        <v>80437</v>
      </c>
      <c r="BN40" s="61">
        <f>SUM(AK40,AL40,AM40,AN40)</f>
        <v>103366</v>
      </c>
      <c r="BO40" s="61">
        <f>SUM(AO40,AP40,AQ40,AR40)</f>
        <v>117716</v>
      </c>
      <c r="BP40" s="259">
        <v>140053</v>
      </c>
      <c r="BQ40" s="259">
        <v>156146</v>
      </c>
      <c r="BR40" s="259">
        <v>172162</v>
      </c>
    </row>
    <row r="41" spans="1:70" x14ac:dyDescent="0.35">
      <c r="A41" s="80" t="s">
        <v>257</v>
      </c>
      <c r="B41" s="160" t="s">
        <v>172</v>
      </c>
      <c r="C41" s="161" t="s">
        <v>168</v>
      </c>
      <c r="D41" s="160">
        <v>85900</v>
      </c>
      <c r="E41" s="59"/>
      <c r="F41" s="59"/>
      <c r="G41" s="59"/>
      <c r="H41" s="63"/>
      <c r="I41" s="59"/>
      <c r="J41" s="59"/>
      <c r="K41" s="59"/>
      <c r="L41" s="63"/>
      <c r="M41" s="59"/>
      <c r="N41" s="59"/>
      <c r="O41" s="59"/>
      <c r="P41" s="63"/>
      <c r="Q41" s="73">
        <v>0.46</v>
      </c>
      <c r="R41" s="73">
        <v>0.48</v>
      </c>
      <c r="S41" s="73">
        <v>0.46</v>
      </c>
      <c r="T41" s="74">
        <v>0.39</v>
      </c>
      <c r="U41" s="73">
        <v>0.36</v>
      </c>
      <c r="V41" s="73">
        <v>0.4</v>
      </c>
      <c r="W41" s="73">
        <v>0.4</v>
      </c>
      <c r="X41" s="74">
        <v>0.38</v>
      </c>
      <c r="Y41" s="73">
        <v>0.39</v>
      </c>
      <c r="Z41" s="73">
        <v>0.36</v>
      </c>
      <c r="AA41" s="73">
        <v>0.32</v>
      </c>
      <c r="AB41" s="74">
        <v>0.28000000000000003</v>
      </c>
      <c r="AC41" s="73">
        <v>0.23</v>
      </c>
      <c r="AD41" s="73">
        <v>0.25</v>
      </c>
      <c r="AE41" s="73">
        <v>0.28000000000000003</v>
      </c>
      <c r="AF41" s="74">
        <v>0.31</v>
      </c>
      <c r="AG41" s="73">
        <v>0.31</v>
      </c>
      <c r="AH41" s="73">
        <v>0.53</v>
      </c>
      <c r="AI41" s="73">
        <v>0.53</v>
      </c>
      <c r="AJ41" s="74">
        <v>0.54</v>
      </c>
      <c r="AK41" s="73">
        <v>0.6</v>
      </c>
      <c r="AL41" s="73">
        <v>0.34</v>
      </c>
      <c r="AM41" s="73">
        <v>0.18</v>
      </c>
      <c r="AN41" s="74">
        <v>0.12</v>
      </c>
      <c r="AO41" s="73">
        <v>0.09</v>
      </c>
      <c r="AP41" s="73">
        <v>0.13</v>
      </c>
      <c r="AQ41" s="73">
        <v>0.23</v>
      </c>
      <c r="AR41" s="74">
        <v>0.24</v>
      </c>
      <c r="AS41" s="252">
        <v>0.2</v>
      </c>
      <c r="AT41" s="252">
        <v>0.18</v>
      </c>
      <c r="AU41" s="252">
        <v>0.18</v>
      </c>
      <c r="AV41" s="252">
        <v>0.19</v>
      </c>
      <c r="AW41" s="252">
        <v>0.16</v>
      </c>
      <c r="AX41" s="252">
        <v>0.13</v>
      </c>
      <c r="AY41" s="252">
        <v>0.1</v>
      </c>
      <c r="AZ41" s="252">
        <v>0.09</v>
      </c>
      <c r="BA41" s="252">
        <v>7.0000000000000007E-2</v>
      </c>
      <c r="BB41" s="252">
        <v>0.1</v>
      </c>
      <c r="BC41" s="252">
        <v>0.11</v>
      </c>
      <c r="BD41" s="252">
        <v>0.1</v>
      </c>
      <c r="BF41" s="61"/>
      <c r="BG41" s="61"/>
      <c r="BH41" s="61"/>
      <c r="BI41" s="61"/>
      <c r="BJ41" s="61"/>
      <c r="BK41" s="61"/>
      <c r="BL41" s="61"/>
      <c r="BM41" s="61"/>
      <c r="BN41" s="61"/>
      <c r="BO41" s="61"/>
    </row>
    <row r="42" spans="1:70" x14ac:dyDescent="0.35">
      <c r="A42" s="66" t="s">
        <v>258</v>
      </c>
      <c r="B42" s="160" t="s">
        <v>171</v>
      </c>
      <c r="C42" s="161" t="s">
        <v>168</v>
      </c>
      <c r="D42" s="160">
        <v>2640313</v>
      </c>
      <c r="E42" s="165"/>
      <c r="F42" s="165"/>
      <c r="G42" s="165"/>
      <c r="H42" s="166"/>
      <c r="I42" s="165"/>
      <c r="J42" s="165"/>
      <c r="K42" s="165"/>
      <c r="L42" s="166"/>
      <c r="M42" s="165"/>
      <c r="N42" s="165"/>
      <c r="O42" s="165"/>
      <c r="P42" s="166"/>
      <c r="Q42" s="55">
        <v>1300</v>
      </c>
      <c r="R42" s="55">
        <v>1431</v>
      </c>
      <c r="S42" s="55">
        <v>1532</v>
      </c>
      <c r="T42" s="53">
        <v>2130</v>
      </c>
      <c r="U42" s="55">
        <v>1939</v>
      </c>
      <c r="V42" s="55">
        <v>2165</v>
      </c>
      <c r="W42" s="55">
        <v>2441</v>
      </c>
      <c r="X42" s="53">
        <v>3177</v>
      </c>
      <c r="Y42" s="55">
        <v>3102</v>
      </c>
      <c r="Z42" s="55">
        <v>3408</v>
      </c>
      <c r="AA42" s="55">
        <v>3698</v>
      </c>
      <c r="AB42" s="53">
        <v>3959</v>
      </c>
      <c r="AC42" s="55">
        <v>4342</v>
      </c>
      <c r="AD42" s="55">
        <v>4676</v>
      </c>
      <c r="AE42" s="55">
        <v>4957</v>
      </c>
      <c r="AF42" s="53">
        <v>5235</v>
      </c>
      <c r="AG42" s="55">
        <v>5556</v>
      </c>
      <c r="AH42" s="55">
        <v>6018</v>
      </c>
      <c r="AI42" s="55">
        <v>6572</v>
      </c>
      <c r="AJ42" s="53">
        <v>7061</v>
      </c>
      <c r="AK42" s="55">
        <v>7580</v>
      </c>
      <c r="AL42" s="55">
        <v>7917</v>
      </c>
      <c r="AM42" s="55">
        <v>8148</v>
      </c>
      <c r="AN42" s="53">
        <v>8123</v>
      </c>
      <c r="AO42" s="55">
        <v>8410</v>
      </c>
      <c r="AP42" s="55">
        <v>8716</v>
      </c>
      <c r="AQ42" s="55">
        <v>8903</v>
      </c>
      <c r="AR42" s="53">
        <v>9189</v>
      </c>
      <c r="AS42" s="251">
        <v>9657</v>
      </c>
      <c r="AT42" s="251">
        <v>9894</v>
      </c>
      <c r="AU42" s="251">
        <v>10170</v>
      </c>
      <c r="AV42" s="251">
        <v>10488</v>
      </c>
      <c r="AW42" s="251">
        <v>10722</v>
      </c>
      <c r="AX42" s="251">
        <v>10866</v>
      </c>
      <c r="AY42" s="251">
        <v>11278</v>
      </c>
      <c r="AZ42" s="251">
        <v>11508</v>
      </c>
      <c r="BA42" s="251">
        <v>11715</v>
      </c>
      <c r="BB42" s="251">
        <v>12208</v>
      </c>
      <c r="BC42" s="251">
        <v>12574</v>
      </c>
      <c r="BD42" s="251">
        <v>13122</v>
      </c>
      <c r="BF42" s="120"/>
      <c r="BG42" s="120"/>
      <c r="BH42" s="120"/>
      <c r="BI42" s="61">
        <f>SUM(Q42,R42,S42,T42)</f>
        <v>6393</v>
      </c>
      <c r="BJ42" s="61">
        <f>SUM(U42,V42,W42,X42)</f>
        <v>9722</v>
      </c>
      <c r="BK42" s="61">
        <f>SUM(Y42,Z42,AA42,AB42)</f>
        <v>14167</v>
      </c>
      <c r="BL42" s="61">
        <f>SUM(AC42,AD42,AE42,AF42)</f>
        <v>19210</v>
      </c>
      <c r="BM42" s="61">
        <f>SUM(AG42,AH42,AI42,AJ42)</f>
        <v>25207</v>
      </c>
      <c r="BN42" s="61">
        <f>SUM(AK42,AL42,AM42,AN42)</f>
        <v>31768</v>
      </c>
      <c r="BO42" s="61">
        <f>SUM(AO42,AP42,AQ42,AR42)</f>
        <v>35218</v>
      </c>
      <c r="BP42" s="259">
        <v>40209</v>
      </c>
      <c r="BQ42" s="259">
        <v>44374</v>
      </c>
      <c r="BR42" s="259">
        <v>49619</v>
      </c>
    </row>
    <row r="43" spans="1:70" x14ac:dyDescent="0.35">
      <c r="A43" s="80" t="s">
        <v>259</v>
      </c>
      <c r="B43" s="160" t="s">
        <v>172</v>
      </c>
      <c r="C43" s="161" t="s">
        <v>168</v>
      </c>
      <c r="D43" s="160">
        <v>85902</v>
      </c>
      <c r="E43" s="59"/>
      <c r="F43" s="59"/>
      <c r="G43" s="59"/>
      <c r="H43" s="63"/>
      <c r="I43" s="59"/>
      <c r="J43" s="59"/>
      <c r="K43" s="59"/>
      <c r="L43" s="63"/>
      <c r="M43" s="59"/>
      <c r="N43" s="59"/>
      <c r="O43" s="59"/>
      <c r="P43" s="63"/>
      <c r="Q43" s="73">
        <v>0.56000000000000005</v>
      </c>
      <c r="R43" s="73">
        <v>0.52</v>
      </c>
      <c r="S43" s="73">
        <v>0.47</v>
      </c>
      <c r="T43" s="74">
        <v>0.33</v>
      </c>
      <c r="U43" s="73">
        <v>0.52</v>
      </c>
      <c r="V43" s="73">
        <v>0.53</v>
      </c>
      <c r="W43" s="73">
        <v>0.59</v>
      </c>
      <c r="X43" s="74">
        <v>0.47</v>
      </c>
      <c r="Y43" s="73">
        <v>0.56000000000000005</v>
      </c>
      <c r="Z43" s="73">
        <v>0.55000000000000004</v>
      </c>
      <c r="AA43" s="73">
        <v>0.52</v>
      </c>
      <c r="AB43" s="74">
        <v>0.26</v>
      </c>
      <c r="AC43" s="73">
        <v>0.42</v>
      </c>
      <c r="AD43" s="73">
        <v>0.39</v>
      </c>
      <c r="AE43" s="73">
        <v>0.35</v>
      </c>
      <c r="AF43" s="74">
        <v>0.32</v>
      </c>
      <c r="AG43" s="73">
        <v>0.28999999999999998</v>
      </c>
      <c r="AH43" s="73">
        <v>0.3</v>
      </c>
      <c r="AI43" s="73">
        <v>0.32</v>
      </c>
      <c r="AJ43" s="74">
        <v>0.34</v>
      </c>
      <c r="AK43" s="73">
        <v>0.34</v>
      </c>
      <c r="AL43" s="73">
        <v>0.28000000000000003</v>
      </c>
      <c r="AM43" s="73">
        <v>0.23</v>
      </c>
      <c r="AN43" s="74">
        <v>0.16</v>
      </c>
      <c r="AO43" s="73">
        <v>0.13</v>
      </c>
      <c r="AP43" s="73">
        <v>0.14000000000000001</v>
      </c>
      <c r="AQ43" s="73">
        <v>0.14000000000000001</v>
      </c>
      <c r="AR43" s="74">
        <v>0.17</v>
      </c>
      <c r="AS43" s="252">
        <v>0.17</v>
      </c>
      <c r="AT43" s="252">
        <v>0.14000000000000001</v>
      </c>
      <c r="AU43" s="252">
        <v>0.13</v>
      </c>
      <c r="AV43" s="252">
        <v>0.13</v>
      </c>
      <c r="AW43" s="252">
        <v>0.11</v>
      </c>
      <c r="AX43" s="252">
        <v>0.11</v>
      </c>
      <c r="AY43" s="252">
        <v>0.11</v>
      </c>
      <c r="AZ43" s="252">
        <v>0.1</v>
      </c>
      <c r="BA43" s="252">
        <v>0.11</v>
      </c>
      <c r="BB43" s="252">
        <v>0.11</v>
      </c>
      <c r="BC43" s="252">
        <v>0.1</v>
      </c>
      <c r="BD43" s="252">
        <v>0.12</v>
      </c>
      <c r="BF43" s="61"/>
      <c r="BG43" s="61"/>
      <c r="BH43" s="61"/>
      <c r="BI43" s="61"/>
      <c r="BJ43" s="61"/>
      <c r="BK43" s="61"/>
      <c r="BL43" s="61"/>
      <c r="BM43" s="61"/>
      <c r="BN43" s="61"/>
      <c r="BO43" s="61"/>
    </row>
    <row r="44" spans="1:70" x14ac:dyDescent="0.35">
      <c r="A44" s="66" t="s">
        <v>260</v>
      </c>
      <c r="B44" s="160" t="s">
        <v>171</v>
      </c>
      <c r="C44" s="161" t="s">
        <v>168</v>
      </c>
      <c r="D44" s="160">
        <v>2489617</v>
      </c>
      <c r="E44" s="59"/>
      <c r="F44" s="59"/>
      <c r="G44" s="59"/>
      <c r="H44" s="63"/>
      <c r="I44" s="59"/>
      <c r="J44" s="59"/>
      <c r="K44" s="59"/>
      <c r="L44" s="63"/>
      <c r="M44" s="59"/>
      <c r="N44" s="59"/>
      <c r="O44" s="59"/>
      <c r="P44" s="63"/>
      <c r="Q44" s="59"/>
      <c r="R44" s="59"/>
      <c r="S44" s="59"/>
      <c r="T44" s="63"/>
      <c r="U44" s="59"/>
      <c r="V44" s="59"/>
      <c r="W44" s="59"/>
      <c r="X44" s="63"/>
      <c r="Y44" s="59"/>
      <c r="Z44" s="59"/>
      <c r="AA44" s="59"/>
      <c r="AB44" s="63"/>
      <c r="AC44" s="59"/>
      <c r="AD44" s="59"/>
      <c r="AE44" s="59"/>
      <c r="AF44" s="63"/>
      <c r="AG44" s="59"/>
      <c r="AH44" s="59"/>
      <c r="AI44" s="59"/>
      <c r="AJ44" s="63"/>
      <c r="AK44" s="59"/>
      <c r="AL44" s="59"/>
      <c r="AM44" s="59"/>
      <c r="AN44" s="53">
        <v>9716</v>
      </c>
      <c r="AO44" s="55">
        <v>7877</v>
      </c>
      <c r="AP44" s="55">
        <v>8757</v>
      </c>
      <c r="AQ44" s="55">
        <v>9548</v>
      </c>
      <c r="AR44" s="53">
        <v>11557</v>
      </c>
      <c r="AS44" s="251">
        <v>9509</v>
      </c>
      <c r="AT44" s="251">
        <v>10683</v>
      </c>
      <c r="AU44" s="251">
        <v>12060</v>
      </c>
      <c r="AV44" s="251">
        <v>14654</v>
      </c>
      <c r="AW44" s="251">
        <v>11824</v>
      </c>
      <c r="AX44" s="251">
        <v>12771</v>
      </c>
      <c r="AY44" s="251">
        <v>14331</v>
      </c>
      <c r="AZ44" s="251">
        <v>17288</v>
      </c>
      <c r="BA44" s="251">
        <v>13921</v>
      </c>
      <c r="BB44" s="251">
        <v>15694</v>
      </c>
      <c r="BC44" s="251">
        <v>17703</v>
      </c>
      <c r="BD44" s="251">
        <v>21317</v>
      </c>
      <c r="BF44" s="61"/>
      <c r="BG44" s="61"/>
      <c r="BH44" s="61"/>
      <c r="BI44" s="61"/>
      <c r="BJ44" s="61"/>
      <c r="BK44" s="61"/>
      <c r="BL44" s="61"/>
      <c r="BM44" s="61"/>
      <c r="BN44" s="61"/>
      <c r="BO44" s="267">
        <v>37739</v>
      </c>
      <c r="BP44" s="260">
        <v>46906</v>
      </c>
      <c r="BQ44" s="260">
        <v>56214</v>
      </c>
      <c r="BR44" s="260">
        <v>68635</v>
      </c>
    </row>
    <row r="45" spans="1:70" x14ac:dyDescent="0.35">
      <c r="A45" s="80" t="s">
        <v>261</v>
      </c>
      <c r="B45" s="160" t="s">
        <v>172</v>
      </c>
      <c r="C45" s="161" t="s">
        <v>168</v>
      </c>
      <c r="D45" s="160">
        <v>2489618</v>
      </c>
      <c r="E45" s="59"/>
      <c r="F45" s="59"/>
      <c r="G45" s="59"/>
      <c r="H45" s="63"/>
      <c r="I45" s="59"/>
      <c r="J45" s="59"/>
      <c r="K45" s="59"/>
      <c r="L45" s="63"/>
      <c r="M45" s="59"/>
      <c r="N45" s="59"/>
      <c r="O45" s="59"/>
      <c r="P45" s="63"/>
      <c r="Q45" s="59"/>
      <c r="R45" s="59"/>
      <c r="S45" s="59"/>
      <c r="T45" s="63"/>
      <c r="U45" s="59"/>
      <c r="V45" s="59"/>
      <c r="W45" s="59"/>
      <c r="X45" s="63"/>
      <c r="Y45" s="59"/>
      <c r="Z45" s="59"/>
      <c r="AA45" s="59"/>
      <c r="AB45" s="63"/>
      <c r="AC45" s="59"/>
      <c r="AD45" s="59"/>
      <c r="AE45" s="59"/>
      <c r="AF45" s="63"/>
      <c r="AG45" s="59"/>
      <c r="AH45" s="59"/>
      <c r="AI45" s="59"/>
      <c r="AJ45" s="63"/>
      <c r="AK45" s="59"/>
      <c r="AL45" s="59"/>
      <c r="AM45" s="59"/>
      <c r="AN45" s="74">
        <v>0.33</v>
      </c>
      <c r="AO45" s="73">
        <v>0.25</v>
      </c>
      <c r="AP45" s="73">
        <v>0.21</v>
      </c>
      <c r="AQ45" s="73">
        <v>0.3</v>
      </c>
      <c r="AR45" s="74">
        <v>0.23</v>
      </c>
      <c r="AS45" s="252">
        <v>0.23</v>
      </c>
      <c r="AT45" s="252">
        <v>0.22</v>
      </c>
      <c r="AU45" s="252">
        <v>0.25</v>
      </c>
      <c r="AV45" s="252">
        <v>0.26</v>
      </c>
      <c r="AW45" s="252">
        <v>0.24</v>
      </c>
      <c r="AX45" s="252">
        <v>0.2</v>
      </c>
      <c r="AY45" s="252">
        <v>0.19</v>
      </c>
      <c r="AZ45" s="252">
        <v>0.18</v>
      </c>
      <c r="BA45" s="252">
        <v>0.19</v>
      </c>
      <c r="BB45" s="252">
        <v>0.22</v>
      </c>
      <c r="BC45" s="252">
        <v>0.22</v>
      </c>
      <c r="BD45" s="252">
        <v>0.22</v>
      </c>
      <c r="BF45" s="61"/>
      <c r="BG45" s="61"/>
      <c r="BH45" s="61"/>
      <c r="BI45" s="61"/>
      <c r="BJ45" s="61"/>
      <c r="BK45" s="61"/>
      <c r="BL45" s="61"/>
      <c r="BM45" s="61"/>
      <c r="BN45" s="61"/>
      <c r="BO45" s="61"/>
    </row>
    <row r="46" spans="1:70" x14ac:dyDescent="0.35">
      <c r="A46" s="66" t="s">
        <v>262</v>
      </c>
      <c r="B46" s="160" t="s">
        <v>171</v>
      </c>
      <c r="C46" s="161" t="s">
        <v>168</v>
      </c>
      <c r="D46" s="160">
        <v>2640314</v>
      </c>
      <c r="E46" s="165"/>
      <c r="F46" s="165"/>
      <c r="G46" s="165"/>
      <c r="H46" s="166"/>
      <c r="I46" s="165"/>
      <c r="J46" s="165"/>
      <c r="K46" s="165"/>
      <c r="L46" s="166"/>
      <c r="M46" s="165"/>
      <c r="N46" s="165"/>
      <c r="O46" s="165"/>
      <c r="P46" s="166"/>
      <c r="Q46" s="55">
        <v>2566</v>
      </c>
      <c r="R46" s="55">
        <v>2886</v>
      </c>
      <c r="S46" s="55">
        <v>3231</v>
      </c>
      <c r="T46" s="53">
        <v>3536</v>
      </c>
      <c r="U46" s="55">
        <v>3661</v>
      </c>
      <c r="V46" s="55">
        <v>4100</v>
      </c>
      <c r="W46" s="55">
        <v>4584</v>
      </c>
      <c r="X46" s="53">
        <v>5113</v>
      </c>
      <c r="Y46" s="55">
        <v>5442</v>
      </c>
      <c r="Z46" s="55">
        <v>6105</v>
      </c>
      <c r="AA46" s="55">
        <v>6679</v>
      </c>
      <c r="AB46" s="53">
        <v>7430</v>
      </c>
      <c r="AC46" s="55">
        <v>7696</v>
      </c>
      <c r="AD46" s="55">
        <v>8381</v>
      </c>
      <c r="AE46" s="55">
        <v>8995</v>
      </c>
      <c r="AF46" s="53">
        <v>9954</v>
      </c>
      <c r="AG46" s="55">
        <v>10219</v>
      </c>
      <c r="AH46" s="55">
        <v>10808</v>
      </c>
      <c r="AI46" s="55">
        <v>11601</v>
      </c>
      <c r="AJ46" s="53">
        <v>12742</v>
      </c>
      <c r="AK46" s="55">
        <v>13503</v>
      </c>
      <c r="AL46" s="55">
        <v>14809</v>
      </c>
      <c r="AM46" s="55">
        <v>16110</v>
      </c>
      <c r="AN46" s="53">
        <v>17780</v>
      </c>
      <c r="AO46" s="55">
        <v>18441</v>
      </c>
      <c r="AP46" s="55">
        <v>19739</v>
      </c>
      <c r="AQ46" s="55">
        <v>20538</v>
      </c>
      <c r="AR46" s="53">
        <v>21378</v>
      </c>
      <c r="AS46" s="251">
        <v>21354</v>
      </c>
      <c r="AT46" s="251">
        <v>22140</v>
      </c>
      <c r="AU46" s="251">
        <v>23059</v>
      </c>
      <c r="AV46" s="251">
        <v>24204</v>
      </c>
      <c r="AW46" s="251">
        <v>25037</v>
      </c>
      <c r="AX46" s="251">
        <v>26281</v>
      </c>
      <c r="AY46" s="251">
        <v>27452</v>
      </c>
      <c r="AZ46" s="251">
        <v>28786</v>
      </c>
      <c r="BA46" s="251">
        <v>29267</v>
      </c>
      <c r="BB46" s="251">
        <v>30873</v>
      </c>
      <c r="BC46" s="251">
        <v>33006</v>
      </c>
      <c r="BD46" s="251">
        <v>35579</v>
      </c>
      <c r="BF46" s="120"/>
      <c r="BG46" s="120"/>
      <c r="BH46" s="120"/>
      <c r="BI46" s="61">
        <f>SUM(Q46,R46,S46,T46)</f>
        <v>12219</v>
      </c>
      <c r="BJ46" s="61">
        <f>SUM(U46,V46,W46,X46)</f>
        <v>17458</v>
      </c>
      <c r="BK46" s="61">
        <f>SUM(Y46,Z46,AA46,AB46)</f>
        <v>25656</v>
      </c>
      <c r="BL46" s="61">
        <f>SUM(AC46,AD46,AE46,AF46)</f>
        <v>35026</v>
      </c>
      <c r="BM46" s="61">
        <f>SUM(AG46,AH46,AI46,AJ46)</f>
        <v>45370</v>
      </c>
      <c r="BN46" s="61">
        <f>SUM(AK46,AL46,AM46,AN46)</f>
        <v>62202</v>
      </c>
      <c r="BO46" s="266">
        <v>80096</v>
      </c>
      <c r="BP46" s="259">
        <v>90757</v>
      </c>
      <c r="BQ46" s="259">
        <v>107556</v>
      </c>
      <c r="BR46" s="259">
        <v>128725</v>
      </c>
    </row>
    <row r="47" spans="1:70" x14ac:dyDescent="0.35">
      <c r="A47" s="80" t="s">
        <v>263</v>
      </c>
      <c r="B47" s="160" t="s">
        <v>172</v>
      </c>
      <c r="C47" s="161" t="s">
        <v>168</v>
      </c>
      <c r="D47" s="160">
        <v>85904</v>
      </c>
      <c r="E47" s="59"/>
      <c r="F47" s="59"/>
      <c r="G47" s="59"/>
      <c r="H47" s="63"/>
      <c r="I47" s="59"/>
      <c r="J47" s="59"/>
      <c r="K47" s="59"/>
      <c r="L47" s="63"/>
      <c r="M47" s="59"/>
      <c r="N47" s="59"/>
      <c r="O47" s="59"/>
      <c r="P47" s="63"/>
      <c r="Q47" s="73">
        <v>0.64</v>
      </c>
      <c r="R47" s="73">
        <v>0.57999999999999996</v>
      </c>
      <c r="S47" s="73">
        <v>0.55000000000000004</v>
      </c>
      <c r="T47" s="74">
        <v>0.47</v>
      </c>
      <c r="U47" s="73">
        <v>0.43</v>
      </c>
      <c r="V47" s="73">
        <v>0.42</v>
      </c>
      <c r="W47" s="73">
        <v>0.42</v>
      </c>
      <c r="X47" s="74">
        <v>0.44</v>
      </c>
      <c r="Y47" s="73">
        <v>0.49</v>
      </c>
      <c r="Z47" s="73">
        <v>0.49</v>
      </c>
      <c r="AA47" s="73">
        <v>0.46</v>
      </c>
      <c r="AB47" s="74">
        <v>0.46</v>
      </c>
      <c r="AC47" s="73">
        <v>0.42</v>
      </c>
      <c r="AD47" s="73">
        <v>0.37</v>
      </c>
      <c r="AE47" s="73">
        <v>0.35</v>
      </c>
      <c r="AF47" s="74">
        <v>0.34</v>
      </c>
      <c r="AG47" s="73">
        <v>0.33</v>
      </c>
      <c r="AH47" s="73">
        <v>0.28999999999999998</v>
      </c>
      <c r="AI47" s="73">
        <v>0.28999999999999998</v>
      </c>
      <c r="AJ47" s="74">
        <v>0.28000000000000003</v>
      </c>
      <c r="AK47" s="73">
        <v>0.32</v>
      </c>
      <c r="AL47" s="73">
        <v>0.37</v>
      </c>
      <c r="AM47" s="73">
        <v>0.39</v>
      </c>
      <c r="AN47" s="74">
        <v>0.4</v>
      </c>
      <c r="AO47" s="73">
        <v>0.37</v>
      </c>
      <c r="AP47" s="73">
        <v>0.33</v>
      </c>
      <c r="AQ47" s="73">
        <v>0.28000000000000003</v>
      </c>
      <c r="AR47" s="74">
        <v>0.2</v>
      </c>
      <c r="AS47" s="252">
        <v>0.16</v>
      </c>
      <c r="AT47" s="252">
        <v>0.12</v>
      </c>
      <c r="AU47" s="252">
        <v>0.12</v>
      </c>
      <c r="AV47" s="252">
        <v>0.13</v>
      </c>
      <c r="AW47" s="252">
        <v>0.17</v>
      </c>
      <c r="AX47" s="252">
        <v>0.19</v>
      </c>
      <c r="AY47" s="252">
        <v>0.19</v>
      </c>
      <c r="AZ47" s="252">
        <v>0.19</v>
      </c>
      <c r="BA47" s="252">
        <v>0.17</v>
      </c>
      <c r="BB47" s="252">
        <v>0.17</v>
      </c>
      <c r="BC47" s="252">
        <v>0.2</v>
      </c>
      <c r="BD47" s="252">
        <v>0.24</v>
      </c>
      <c r="BF47" s="61"/>
      <c r="BG47" s="61"/>
      <c r="BH47" s="61"/>
      <c r="BI47" s="61"/>
      <c r="BJ47" s="61"/>
      <c r="BK47" s="61"/>
      <c r="BL47" s="61"/>
      <c r="BM47" s="61"/>
      <c r="BN47" s="61"/>
      <c r="BO47" s="61"/>
    </row>
    <row r="48" spans="1:70" x14ac:dyDescent="0.35">
      <c r="A48" s="66" t="s">
        <v>264</v>
      </c>
      <c r="B48" s="160" t="s">
        <v>171</v>
      </c>
      <c r="C48" s="161" t="s">
        <v>168</v>
      </c>
      <c r="D48" s="160">
        <v>2640315</v>
      </c>
      <c r="E48" s="165"/>
      <c r="F48" s="165"/>
      <c r="G48" s="165"/>
      <c r="H48" s="166"/>
      <c r="I48" s="165"/>
      <c r="J48" s="165"/>
      <c r="K48" s="165"/>
      <c r="L48" s="166"/>
      <c r="M48" s="165"/>
      <c r="N48" s="165"/>
      <c r="O48" s="165"/>
      <c r="P48" s="166"/>
      <c r="Q48" s="55">
        <v>545</v>
      </c>
      <c r="R48" s="55">
        <v>626</v>
      </c>
      <c r="S48" s="55">
        <v>709</v>
      </c>
      <c r="T48" s="53">
        <v>1071</v>
      </c>
      <c r="U48" s="55">
        <v>850</v>
      </c>
      <c r="V48" s="55">
        <v>945</v>
      </c>
      <c r="W48" s="55">
        <v>1123</v>
      </c>
      <c r="X48" s="53">
        <v>1735</v>
      </c>
      <c r="Y48" s="55">
        <v>2031</v>
      </c>
      <c r="Z48" s="55">
        <v>2194</v>
      </c>
      <c r="AA48" s="55">
        <v>2495</v>
      </c>
      <c r="AB48" s="53">
        <v>3388</v>
      </c>
      <c r="AC48" s="55">
        <v>2716</v>
      </c>
      <c r="AD48" s="55">
        <v>3002</v>
      </c>
      <c r="AE48" s="55">
        <v>3586</v>
      </c>
      <c r="AF48" s="53">
        <v>4782</v>
      </c>
      <c r="AG48" s="55">
        <v>3906</v>
      </c>
      <c r="AH48" s="55">
        <v>4221</v>
      </c>
      <c r="AI48" s="55">
        <v>5398</v>
      </c>
      <c r="AJ48" s="53">
        <v>7952</v>
      </c>
      <c r="AK48" s="55">
        <v>6905</v>
      </c>
      <c r="AL48" s="55">
        <v>7914</v>
      </c>
      <c r="AM48" s="55">
        <v>8091</v>
      </c>
      <c r="AN48" s="53">
        <v>710</v>
      </c>
      <c r="AO48" s="55">
        <v>661</v>
      </c>
      <c r="AP48" s="55">
        <v>1070</v>
      </c>
      <c r="AQ48" s="55">
        <v>1263</v>
      </c>
      <c r="AR48" s="53">
        <v>1253</v>
      </c>
      <c r="AS48" s="251">
        <v>1027</v>
      </c>
      <c r="AT48" s="251">
        <v>1344</v>
      </c>
      <c r="AU48" s="251">
        <v>1226</v>
      </c>
      <c r="AV48" s="251">
        <v>1361</v>
      </c>
      <c r="AW48" s="251">
        <v>1262</v>
      </c>
      <c r="AX48" s="251">
        <v>1260</v>
      </c>
      <c r="AY48" s="251">
        <v>1313</v>
      </c>
      <c r="AZ48" s="251">
        <v>1590</v>
      </c>
      <c r="BA48" s="251">
        <v>1312</v>
      </c>
      <c r="BB48" s="251">
        <v>1499</v>
      </c>
      <c r="BC48" s="251">
        <v>1415</v>
      </c>
      <c r="BD48" s="251">
        <v>1709</v>
      </c>
      <c r="BF48" s="120"/>
      <c r="BG48" s="120"/>
      <c r="BH48" s="120"/>
      <c r="BI48" s="61">
        <f>SUM(Q48,R48,S48,T48)</f>
        <v>2951</v>
      </c>
      <c r="BJ48" s="61">
        <f>SUM(U48,V48,W48,X48)</f>
        <v>4653</v>
      </c>
      <c r="BK48" s="61">
        <f>SUM(Y48,Z48,AA48,AB48)</f>
        <v>10108</v>
      </c>
      <c r="BL48" s="61">
        <f>SUM(AC48,AD48,AE48,AF48)</f>
        <v>14086</v>
      </c>
      <c r="BM48" s="61">
        <f>SUM(AG48,AH48,AI48,AJ48)</f>
        <v>21477</v>
      </c>
      <c r="BN48" s="61">
        <f>SUM(AK48,AL48,AM48,AN48)</f>
        <v>23620</v>
      </c>
      <c r="BO48" s="61">
        <f>SUM(AO48,AP48,AQ48,AR48)</f>
        <v>4247</v>
      </c>
      <c r="BP48" s="259">
        <v>4958</v>
      </c>
      <c r="BQ48" s="259">
        <v>5425</v>
      </c>
      <c r="BR48" s="259">
        <v>5935</v>
      </c>
    </row>
    <row r="49" spans="1:70" x14ac:dyDescent="0.35">
      <c r="A49" s="80" t="s">
        <v>265</v>
      </c>
      <c r="B49" s="160" t="s">
        <v>172</v>
      </c>
      <c r="C49" s="161" t="s">
        <v>168</v>
      </c>
      <c r="D49" s="160">
        <v>85906</v>
      </c>
      <c r="E49" s="59"/>
      <c r="F49" s="59"/>
      <c r="G49" s="59"/>
      <c r="H49" s="63"/>
      <c r="I49" s="59"/>
      <c r="J49" s="59"/>
      <c r="K49" s="59"/>
      <c r="L49" s="63"/>
      <c r="M49" s="59"/>
      <c r="N49" s="59"/>
      <c r="O49" s="59"/>
      <c r="P49" s="63"/>
      <c r="Q49" s="73">
        <v>0.46</v>
      </c>
      <c r="R49" s="73">
        <v>0.65</v>
      </c>
      <c r="S49" s="73">
        <v>0.74</v>
      </c>
      <c r="T49" s="74">
        <v>0.99</v>
      </c>
      <c r="U49" s="73">
        <v>0.57999999999999996</v>
      </c>
      <c r="V49" s="73">
        <v>0.53</v>
      </c>
      <c r="W49" s="73">
        <v>0.57999999999999996</v>
      </c>
      <c r="X49" s="74">
        <v>0.6</v>
      </c>
      <c r="Y49" s="73">
        <v>1.32</v>
      </c>
      <c r="Z49" s="73">
        <v>1.29</v>
      </c>
      <c r="AA49" s="73">
        <v>1.23</v>
      </c>
      <c r="AB49" s="74">
        <v>0.97</v>
      </c>
      <c r="AC49" s="73">
        <v>0.36</v>
      </c>
      <c r="AD49" s="73">
        <v>0.37</v>
      </c>
      <c r="AE49" s="73">
        <v>0.45</v>
      </c>
      <c r="AF49" s="74">
        <v>0.41</v>
      </c>
      <c r="AG49" s="73">
        <v>0.44</v>
      </c>
      <c r="AH49" s="73">
        <v>0.41</v>
      </c>
      <c r="AI49" s="73">
        <v>0.49</v>
      </c>
      <c r="AJ49" s="74">
        <v>0.64</v>
      </c>
      <c r="AK49" s="73">
        <v>0.73</v>
      </c>
      <c r="AL49" s="73">
        <v>0.83</v>
      </c>
      <c r="AM49" s="73">
        <v>0.49</v>
      </c>
      <c r="AN49" s="74">
        <v>0.19</v>
      </c>
      <c r="AO49" s="73">
        <v>0.28000000000000003</v>
      </c>
      <c r="AP49" s="73">
        <v>1.35</v>
      </c>
      <c r="AQ49" s="73">
        <v>1.68</v>
      </c>
      <c r="AR49" s="74">
        <v>0.8</v>
      </c>
      <c r="AS49" s="252">
        <v>0.56999999999999995</v>
      </c>
      <c r="AT49" s="252">
        <v>0.26</v>
      </c>
      <c r="AU49" s="252">
        <v>-0.03</v>
      </c>
      <c r="AV49" s="252">
        <v>0.08</v>
      </c>
      <c r="AW49" s="252">
        <v>0.23</v>
      </c>
      <c r="AX49" s="252">
        <v>-0.06</v>
      </c>
      <c r="AY49" s="252">
        <v>0.05</v>
      </c>
      <c r="AZ49" s="252">
        <v>0.17</v>
      </c>
      <c r="BA49" s="252">
        <v>0.04</v>
      </c>
      <c r="BB49" s="252">
        <v>0.18</v>
      </c>
      <c r="BC49" s="252">
        <v>7.0000000000000007E-2</v>
      </c>
      <c r="BD49" s="252">
        <v>7.0000000000000007E-2</v>
      </c>
      <c r="BF49" s="61"/>
      <c r="BG49" s="61"/>
      <c r="BH49" s="61"/>
      <c r="BI49" s="61"/>
      <c r="BJ49" s="61"/>
      <c r="BK49" s="61"/>
      <c r="BL49" s="61"/>
      <c r="BM49" s="61"/>
      <c r="BN49" s="61"/>
      <c r="BO49" s="61"/>
    </row>
    <row r="50" spans="1:70" x14ac:dyDescent="0.35">
      <c r="E50" s="76"/>
      <c r="F50" s="76"/>
      <c r="G50" s="76"/>
      <c r="H50" s="60"/>
      <c r="I50" s="76"/>
      <c r="J50" s="76"/>
      <c r="K50" s="76"/>
      <c r="L50" s="60"/>
      <c r="M50" s="76"/>
      <c r="N50" s="76"/>
      <c r="O50" s="76"/>
      <c r="P50" s="60"/>
      <c r="Q50" s="76"/>
      <c r="R50" s="76"/>
      <c r="S50" s="76"/>
      <c r="T50" s="60"/>
      <c r="U50" s="76"/>
      <c r="V50" s="76"/>
      <c r="W50" s="76"/>
      <c r="X50" s="60"/>
      <c r="Y50" s="76"/>
      <c r="Z50" s="76"/>
      <c r="AA50" s="76"/>
      <c r="AB50" s="60"/>
      <c r="AC50" s="76"/>
      <c r="AD50" s="76"/>
      <c r="AE50" s="76"/>
      <c r="AF50" s="60"/>
      <c r="AG50" s="76"/>
      <c r="AH50" s="76"/>
      <c r="AI50" s="76"/>
      <c r="AJ50" s="60"/>
      <c r="AK50" s="76"/>
      <c r="AL50" s="76"/>
      <c r="AM50" s="76"/>
      <c r="AN50" s="60"/>
      <c r="AO50" s="76"/>
      <c r="AP50" s="76"/>
      <c r="AQ50" s="76"/>
      <c r="AR50" s="60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F50" s="62"/>
      <c r="BG50" s="62"/>
      <c r="BH50" s="62"/>
      <c r="BI50" s="62"/>
      <c r="BJ50" s="62"/>
      <c r="BK50" s="62"/>
      <c r="BL50" s="62"/>
      <c r="BM50" s="62"/>
      <c r="BN50" s="62"/>
      <c r="BO50" s="62"/>
    </row>
    <row r="51" spans="1:70" x14ac:dyDescent="0.35">
      <c r="A51" s="64" t="s">
        <v>266</v>
      </c>
      <c r="B51" s="65"/>
      <c r="C51" s="65"/>
      <c r="D51" s="65"/>
      <c r="E51" s="76"/>
      <c r="F51" s="76"/>
      <c r="G51" s="76"/>
      <c r="H51" s="60"/>
      <c r="I51" s="76"/>
      <c r="J51" s="76"/>
      <c r="K51" s="76"/>
      <c r="L51" s="60"/>
      <c r="M51" s="76"/>
      <c r="N51" s="76"/>
      <c r="O51" s="76"/>
      <c r="P51" s="60"/>
      <c r="Q51" s="76"/>
      <c r="R51" s="76"/>
      <c r="S51" s="76"/>
      <c r="T51" s="60"/>
      <c r="U51" s="76"/>
      <c r="V51" s="76"/>
      <c r="W51" s="76"/>
      <c r="X51" s="60"/>
      <c r="Y51" s="76"/>
      <c r="Z51" s="76"/>
      <c r="AA51" s="76"/>
      <c r="AB51" s="60"/>
      <c r="AC51" s="76"/>
      <c r="AD51" s="76"/>
      <c r="AE51" s="76"/>
      <c r="AF51" s="60"/>
      <c r="AG51" s="76"/>
      <c r="AH51" s="76"/>
      <c r="AI51" s="76"/>
      <c r="AJ51" s="60"/>
      <c r="AK51" s="76"/>
      <c r="AL51" s="76"/>
      <c r="AM51" s="76"/>
      <c r="AN51" s="60"/>
      <c r="AO51" s="76"/>
      <c r="AP51" s="76"/>
      <c r="AQ51" s="76"/>
      <c r="AR51" s="60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F51" s="62"/>
      <c r="BG51" s="62"/>
      <c r="BH51" s="62"/>
      <c r="BI51" s="62"/>
      <c r="BJ51" s="62"/>
      <c r="BK51" s="62"/>
      <c r="BL51" s="62"/>
      <c r="BM51" s="62"/>
      <c r="BN51" s="62"/>
      <c r="BO51" s="62"/>
    </row>
    <row r="52" spans="1:70" x14ac:dyDescent="0.35">
      <c r="A52" s="66" t="s">
        <v>267</v>
      </c>
      <c r="B52" s="160" t="s">
        <v>171</v>
      </c>
      <c r="C52" s="161" t="s">
        <v>163</v>
      </c>
      <c r="D52" s="160">
        <v>2640316</v>
      </c>
      <c r="E52" s="55">
        <v>5058</v>
      </c>
      <c r="F52" s="55">
        <v>4397</v>
      </c>
      <c r="G52" s="55">
        <v>5033</v>
      </c>
      <c r="H52" s="63">
        <f>BF52-SUM(E52,F52,G52)</f>
        <v>7228</v>
      </c>
      <c r="I52" s="55">
        <v>5467</v>
      </c>
      <c r="J52" s="55">
        <v>4844</v>
      </c>
      <c r="K52" s="55">
        <v>5244</v>
      </c>
      <c r="L52" s="63">
        <f>BG52-SUM(I52,J52,K52)</f>
        <v>6950</v>
      </c>
      <c r="M52" s="55">
        <v>5289</v>
      </c>
      <c r="N52" s="55">
        <v>4714</v>
      </c>
      <c r="O52" s="55">
        <v>5283</v>
      </c>
      <c r="P52" s="63">
        <f>BH52-SUM(M52,N52,O52)</f>
        <v>7223</v>
      </c>
      <c r="Q52" s="55">
        <v>5688</v>
      </c>
      <c r="R52" s="55">
        <v>5211</v>
      </c>
      <c r="S52" s="55">
        <v>5728</v>
      </c>
      <c r="T52" s="60"/>
      <c r="U52" s="76"/>
      <c r="V52" s="76"/>
      <c r="W52" s="76"/>
      <c r="X52" s="60"/>
      <c r="Y52" s="76"/>
      <c r="Z52" s="76"/>
      <c r="AA52" s="76"/>
      <c r="AB52" s="60"/>
      <c r="AC52" s="76"/>
      <c r="AD52" s="76"/>
      <c r="AE52" s="76"/>
      <c r="AF52" s="60"/>
      <c r="AG52" s="76"/>
      <c r="AH52" s="76"/>
      <c r="AI52" s="76"/>
      <c r="AJ52" s="60"/>
      <c r="AK52" s="76"/>
      <c r="AL52" s="76"/>
      <c r="AM52" s="76"/>
      <c r="AN52" s="60"/>
      <c r="AO52" s="76"/>
      <c r="AP52" s="76"/>
      <c r="AQ52" s="76"/>
      <c r="AR52" s="60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F52" s="57">
        <v>21716</v>
      </c>
      <c r="BG52" s="57">
        <v>22505</v>
      </c>
      <c r="BH52" s="57">
        <v>22509</v>
      </c>
      <c r="BI52" s="61"/>
      <c r="BJ52" s="61"/>
      <c r="BK52" s="61"/>
      <c r="BL52" s="61"/>
      <c r="BM52" s="61"/>
      <c r="BN52" s="61"/>
      <c r="BO52" s="61"/>
    </row>
    <row r="53" spans="1:70" x14ac:dyDescent="0.35">
      <c r="A53" s="66" t="s">
        <v>268</v>
      </c>
      <c r="B53" s="160" t="s">
        <v>171</v>
      </c>
      <c r="C53" s="161" t="s">
        <v>163</v>
      </c>
      <c r="D53" s="160">
        <v>2640317</v>
      </c>
      <c r="E53" s="55">
        <v>10214</v>
      </c>
      <c r="F53" s="55">
        <v>10415</v>
      </c>
      <c r="G53" s="55">
        <v>11048</v>
      </c>
      <c r="H53" s="63">
        <f>BF53-SUM(E53,F53,G53)</f>
        <v>17125</v>
      </c>
      <c r="I53" s="55">
        <v>13017</v>
      </c>
      <c r="J53" s="55">
        <v>13278</v>
      </c>
      <c r="K53" s="55">
        <v>13953</v>
      </c>
      <c r="L53" s="63">
        <f>BG53-SUM(I53,J53,K53)</f>
        <v>20638</v>
      </c>
      <c r="M53" s="55">
        <v>15628</v>
      </c>
      <c r="N53" s="55">
        <v>16412</v>
      </c>
      <c r="O53" s="55">
        <v>17741</v>
      </c>
      <c r="P53" s="63">
        <f>BH53-SUM(M53,N53,O53)</f>
        <v>25816</v>
      </c>
      <c r="Q53" s="55">
        <v>20545</v>
      </c>
      <c r="R53" s="55">
        <v>21963</v>
      </c>
      <c r="S53" s="55">
        <v>23383</v>
      </c>
      <c r="T53" s="60"/>
      <c r="U53" s="76"/>
      <c r="V53" s="76"/>
      <c r="W53" s="76"/>
      <c r="X53" s="60"/>
      <c r="Y53" s="76"/>
      <c r="Z53" s="76"/>
      <c r="AA53" s="76"/>
      <c r="AB53" s="60"/>
      <c r="AC53" s="76"/>
      <c r="AD53" s="76"/>
      <c r="AE53" s="76"/>
      <c r="AF53" s="60"/>
      <c r="AG53" s="76"/>
      <c r="AH53" s="76"/>
      <c r="AI53" s="76"/>
      <c r="AJ53" s="60"/>
      <c r="AK53" s="76"/>
      <c r="AL53" s="76"/>
      <c r="AM53" s="76"/>
      <c r="AN53" s="60"/>
      <c r="AO53" s="76"/>
      <c r="AP53" s="76"/>
      <c r="AQ53" s="76"/>
      <c r="AR53" s="60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F53" s="57">
        <v>48802</v>
      </c>
      <c r="BG53" s="57">
        <v>60886</v>
      </c>
      <c r="BH53" s="57">
        <v>75597</v>
      </c>
      <c r="BI53" s="61"/>
      <c r="BJ53" s="61"/>
      <c r="BK53" s="61"/>
      <c r="BL53" s="61"/>
      <c r="BM53" s="61"/>
      <c r="BN53" s="61"/>
      <c r="BO53" s="61"/>
    </row>
    <row r="54" spans="1:70" x14ac:dyDescent="0.35">
      <c r="A54" s="66" t="s">
        <v>269</v>
      </c>
      <c r="B54" s="160" t="s">
        <v>171</v>
      </c>
      <c r="C54" s="161" t="s">
        <v>164</v>
      </c>
      <c r="D54" s="160">
        <v>2640318</v>
      </c>
      <c r="E54" s="76"/>
      <c r="F54" s="76"/>
      <c r="G54" s="76"/>
      <c r="H54" s="60"/>
      <c r="I54" s="76"/>
      <c r="J54" s="76"/>
      <c r="K54" s="76"/>
      <c r="L54" s="60"/>
      <c r="M54" s="76"/>
      <c r="N54" s="76"/>
      <c r="O54" s="76"/>
      <c r="P54" s="60"/>
      <c r="Q54" s="76"/>
      <c r="R54" s="76"/>
      <c r="S54" s="76"/>
      <c r="T54" s="60"/>
      <c r="U54" s="55">
        <v>22826</v>
      </c>
      <c r="V54" s="55">
        <v>23754</v>
      </c>
      <c r="W54" s="55">
        <v>26392</v>
      </c>
      <c r="X54" s="63">
        <f>BJ54-SUM(U54,V54,W54)</f>
        <v>35382</v>
      </c>
      <c r="Y54" s="55">
        <v>26939</v>
      </c>
      <c r="Z54" s="55">
        <v>27165</v>
      </c>
      <c r="AA54" s="55">
        <v>29061</v>
      </c>
      <c r="AB54" s="63">
        <f>BK54-SUM(Y54,Z54,AA54)</f>
        <v>39822</v>
      </c>
      <c r="AC54" s="55">
        <v>29498</v>
      </c>
      <c r="AD54" s="55">
        <v>31053</v>
      </c>
      <c r="AE54" s="55">
        <v>35039</v>
      </c>
      <c r="AF54" s="63">
        <f>BL54-SUM(AC54,AD54,AE54)</f>
        <v>45657</v>
      </c>
      <c r="AG54" s="55">
        <v>36652</v>
      </c>
      <c r="AH54" s="55">
        <v>45896</v>
      </c>
      <c r="AI54" s="55">
        <v>48350</v>
      </c>
      <c r="AJ54" s="63">
        <f>BM54-SUM(AG54,AH54,AI54)</f>
        <v>66448</v>
      </c>
      <c r="AK54" s="55">
        <v>52901</v>
      </c>
      <c r="AL54" s="55">
        <v>53157</v>
      </c>
      <c r="AM54" s="55">
        <v>49942</v>
      </c>
      <c r="AN54" s="63">
        <f>BN54-SUM(AK54,AL54,AM54)</f>
        <v>66075</v>
      </c>
      <c r="AO54" s="55">
        <v>51129</v>
      </c>
      <c r="AP54" s="55">
        <v>50855</v>
      </c>
      <c r="AQ54" s="55">
        <v>53489</v>
      </c>
      <c r="AR54" s="63">
        <f t="shared" ref="AR54:AR59" si="0">BO54-SUM(AO54,AP54,AQ54)</f>
        <v>64531</v>
      </c>
      <c r="AS54" s="253">
        <v>51096</v>
      </c>
      <c r="AT54" s="253">
        <v>52966</v>
      </c>
      <c r="AU54" s="253">
        <v>57267</v>
      </c>
      <c r="AV54" s="253">
        <v>70543</v>
      </c>
      <c r="AW54" s="253">
        <v>54670</v>
      </c>
      <c r="AX54" s="253">
        <v>55392</v>
      </c>
      <c r="AY54" s="253">
        <v>61411</v>
      </c>
      <c r="AZ54" s="253">
        <v>75556</v>
      </c>
      <c r="BA54" s="253">
        <v>57407</v>
      </c>
      <c r="BB54" s="253">
        <v>61485</v>
      </c>
      <c r="BC54" s="253">
        <v>67407</v>
      </c>
      <c r="BD54" s="253"/>
      <c r="BF54" s="62"/>
      <c r="BG54" s="62"/>
      <c r="BH54" s="62"/>
      <c r="BI54" s="57">
        <v>91431</v>
      </c>
      <c r="BJ54" s="57">
        <v>108354</v>
      </c>
      <c r="BK54" s="57">
        <v>122987</v>
      </c>
      <c r="BL54" s="57">
        <v>141247</v>
      </c>
      <c r="BM54" s="57">
        <v>197346</v>
      </c>
      <c r="BN54" s="57">
        <v>222075</v>
      </c>
      <c r="BO54" s="267">
        <v>220004</v>
      </c>
      <c r="BP54" s="260">
        <v>231872</v>
      </c>
      <c r="BQ54" s="260">
        <v>247029</v>
      </c>
      <c r="BR54" s="260">
        <f>BR36</f>
        <v>269287</v>
      </c>
    </row>
    <row r="55" spans="1:70" x14ac:dyDescent="0.35">
      <c r="A55" s="66" t="s">
        <v>270</v>
      </c>
      <c r="B55" s="160" t="s">
        <v>171</v>
      </c>
      <c r="C55" s="161" t="s">
        <v>164</v>
      </c>
      <c r="D55" s="160">
        <v>2640319</v>
      </c>
      <c r="E55" s="76"/>
      <c r="F55" s="76"/>
      <c r="G55" s="76"/>
      <c r="H55" s="60"/>
      <c r="I55" s="76"/>
      <c r="J55" s="76"/>
      <c r="K55" s="76"/>
      <c r="L55" s="60"/>
      <c r="M55" s="76"/>
      <c r="N55" s="76"/>
      <c r="O55" s="76"/>
      <c r="P55" s="60"/>
      <c r="Q55" s="76"/>
      <c r="R55" s="76"/>
      <c r="S55" s="76"/>
      <c r="T55" s="60"/>
      <c r="U55" s="55">
        <v>0</v>
      </c>
      <c r="V55" s="55">
        <v>0</v>
      </c>
      <c r="W55" s="55">
        <v>1276</v>
      </c>
      <c r="X55" s="63">
        <f>BJ55-SUM(U55,V55,W55)</f>
        <v>4522</v>
      </c>
      <c r="Y55" s="55">
        <v>4263</v>
      </c>
      <c r="Z55" s="55">
        <v>4312</v>
      </c>
      <c r="AA55" s="55">
        <v>4248</v>
      </c>
      <c r="AB55" s="63">
        <f>BK55-SUM(Y55,Z55,AA55)</f>
        <v>4401</v>
      </c>
      <c r="AC55" s="55">
        <v>4307</v>
      </c>
      <c r="AD55" s="55">
        <v>4330</v>
      </c>
      <c r="AE55" s="55">
        <v>4192</v>
      </c>
      <c r="AF55" s="63">
        <f>BL55-SUM(AC55,AD55,AE55)</f>
        <v>4363</v>
      </c>
      <c r="AG55" s="55">
        <v>4640</v>
      </c>
      <c r="AH55" s="55">
        <v>3774</v>
      </c>
      <c r="AI55" s="55">
        <v>3788</v>
      </c>
      <c r="AJ55" s="63">
        <f>BM55-SUM(AG55,AH55,AI55)</f>
        <v>4025</v>
      </c>
      <c r="AK55" s="55">
        <v>3920</v>
      </c>
      <c r="AL55" s="55">
        <v>4198</v>
      </c>
      <c r="AM55" s="55">
        <v>4269</v>
      </c>
      <c r="AN55" s="63">
        <f>BN55-SUM(AK55,AL55,AM55)</f>
        <v>4688</v>
      </c>
      <c r="AO55" s="55">
        <v>4591</v>
      </c>
      <c r="AP55" s="55">
        <v>4721</v>
      </c>
      <c r="AQ55" s="55">
        <v>4694</v>
      </c>
      <c r="AR55" s="63">
        <f t="shared" si="0"/>
        <v>4957</v>
      </c>
      <c r="AS55" s="253">
        <v>4895</v>
      </c>
      <c r="AT55" s="253">
        <v>5024</v>
      </c>
      <c r="AU55" s="253">
        <v>4959</v>
      </c>
      <c r="AV55" s="253">
        <v>5152</v>
      </c>
      <c r="AW55" s="253">
        <v>5202</v>
      </c>
      <c r="AX55" s="253">
        <v>5206</v>
      </c>
      <c r="AY55" s="253">
        <v>5228</v>
      </c>
      <c r="AZ55" s="253">
        <v>5579</v>
      </c>
      <c r="BA55" s="253">
        <v>5533</v>
      </c>
      <c r="BB55" s="253">
        <v>5595</v>
      </c>
      <c r="BC55" s="253">
        <v>5578</v>
      </c>
      <c r="BD55" s="253"/>
      <c r="BF55" s="62"/>
      <c r="BG55" s="62"/>
      <c r="BH55" s="62"/>
      <c r="BI55" s="62"/>
      <c r="BJ55" s="57">
        <v>5798</v>
      </c>
      <c r="BK55" s="57">
        <v>17224</v>
      </c>
      <c r="BL55" s="57">
        <v>17192</v>
      </c>
      <c r="BM55" s="57">
        <v>16227</v>
      </c>
      <c r="BN55" s="57">
        <v>17075</v>
      </c>
      <c r="BO55" s="267">
        <v>18963</v>
      </c>
      <c r="BP55" s="260">
        <v>20030</v>
      </c>
      <c r="BQ55" s="260">
        <v>21215</v>
      </c>
      <c r="BR55" s="260">
        <f>BR38</f>
        <v>22561</v>
      </c>
    </row>
    <row r="56" spans="1:70" x14ac:dyDescent="0.35">
      <c r="A56" s="66" t="s">
        <v>271</v>
      </c>
      <c r="B56" s="160" t="s">
        <v>171</v>
      </c>
      <c r="C56" s="161" t="s">
        <v>164</v>
      </c>
      <c r="D56" s="160">
        <v>2640320</v>
      </c>
      <c r="E56" s="76"/>
      <c r="F56" s="76"/>
      <c r="G56" s="76"/>
      <c r="H56" s="60"/>
      <c r="I56" s="76"/>
      <c r="J56" s="76"/>
      <c r="K56" s="76"/>
      <c r="L56" s="60"/>
      <c r="M56" s="76"/>
      <c r="N56" s="76"/>
      <c r="O56" s="76"/>
      <c r="P56" s="60"/>
      <c r="Q56" s="76"/>
      <c r="R56" s="76"/>
      <c r="S56" s="76"/>
      <c r="T56" s="60"/>
      <c r="U56" s="55">
        <v>6438</v>
      </c>
      <c r="V56" s="55">
        <v>6991</v>
      </c>
      <c r="W56" s="55">
        <v>7928</v>
      </c>
      <c r="X56" s="63">
        <f>BJ56-SUM(U56,V56,W56)</f>
        <v>10524</v>
      </c>
      <c r="Y56" s="55">
        <v>9265</v>
      </c>
      <c r="Z56" s="55">
        <v>9702</v>
      </c>
      <c r="AA56" s="55">
        <v>10395</v>
      </c>
      <c r="AB56" s="63">
        <f>BK56-SUM(Y56,Z56,AA56)</f>
        <v>13383</v>
      </c>
      <c r="AC56" s="55">
        <v>11141</v>
      </c>
      <c r="AD56" s="55">
        <v>11962</v>
      </c>
      <c r="AE56" s="55">
        <v>13212</v>
      </c>
      <c r="AF56" s="63">
        <f>BL56-SUM(AC56,AD56,AE56)</f>
        <v>17447</v>
      </c>
      <c r="AG56" s="55">
        <v>14479</v>
      </c>
      <c r="AH56" s="55">
        <v>18195</v>
      </c>
      <c r="AI56" s="55">
        <v>20436</v>
      </c>
      <c r="AJ56" s="63">
        <f>BM56-SUM(AG56,AH56,AI56)</f>
        <v>27351</v>
      </c>
      <c r="AK56" s="55">
        <v>23709</v>
      </c>
      <c r="AL56" s="55">
        <v>25085</v>
      </c>
      <c r="AM56" s="55">
        <v>24252</v>
      </c>
      <c r="AN56" s="63">
        <f>BN56-SUM(AK56,AL56,AM56)</f>
        <v>30320</v>
      </c>
      <c r="AO56" s="55">
        <v>25335</v>
      </c>
      <c r="AP56" s="55">
        <v>27376</v>
      </c>
      <c r="AQ56" s="55">
        <v>28666</v>
      </c>
      <c r="AR56" s="63">
        <f t="shared" si="0"/>
        <v>36339</v>
      </c>
      <c r="AS56" s="253">
        <v>29820</v>
      </c>
      <c r="AT56" s="253">
        <v>32332</v>
      </c>
      <c r="AU56" s="253">
        <v>34342</v>
      </c>
      <c r="AV56" s="253">
        <v>43559</v>
      </c>
      <c r="AW56" s="253">
        <v>34596</v>
      </c>
      <c r="AX56" s="253">
        <v>36201</v>
      </c>
      <c r="AY56" s="253">
        <v>37864</v>
      </c>
      <c r="AZ56" s="253">
        <v>47485</v>
      </c>
      <c r="BA56" s="253">
        <v>36512</v>
      </c>
      <c r="BB56" s="253">
        <v>40348</v>
      </c>
      <c r="BC56" s="253">
        <v>42486</v>
      </c>
      <c r="BD56" s="253"/>
      <c r="BF56" s="62"/>
      <c r="BG56" s="62"/>
      <c r="BH56" s="62"/>
      <c r="BI56" s="57">
        <v>22993</v>
      </c>
      <c r="BJ56" s="57">
        <v>31881</v>
      </c>
      <c r="BK56" s="57">
        <v>42745</v>
      </c>
      <c r="BL56" s="57">
        <v>53762</v>
      </c>
      <c r="BM56" s="57">
        <v>80461</v>
      </c>
      <c r="BN56" s="57">
        <v>103366</v>
      </c>
      <c r="BO56" s="267">
        <v>117716</v>
      </c>
      <c r="BP56" s="260">
        <v>140053</v>
      </c>
      <c r="BQ56" s="260">
        <v>156146</v>
      </c>
      <c r="BR56" s="260">
        <f>BR40</f>
        <v>172162</v>
      </c>
    </row>
    <row r="57" spans="1:70" x14ac:dyDescent="0.35">
      <c r="A57" s="66" t="s">
        <v>272</v>
      </c>
      <c r="B57" s="160" t="s">
        <v>171</v>
      </c>
      <c r="C57" s="161" t="s">
        <v>164</v>
      </c>
      <c r="D57" s="160">
        <v>2640321</v>
      </c>
      <c r="E57" s="76"/>
      <c r="F57" s="76"/>
      <c r="G57" s="76"/>
      <c r="H57" s="60"/>
      <c r="I57" s="76"/>
      <c r="J57" s="76"/>
      <c r="K57" s="76"/>
      <c r="L57" s="60"/>
      <c r="M57" s="76"/>
      <c r="N57" s="76"/>
      <c r="O57" s="76"/>
      <c r="P57" s="60"/>
      <c r="Q57" s="76"/>
      <c r="R57" s="76"/>
      <c r="S57" s="76"/>
      <c r="T57" s="60"/>
      <c r="U57" s="55">
        <v>1939</v>
      </c>
      <c r="V57" s="55">
        <v>2165</v>
      </c>
      <c r="W57" s="55">
        <v>2441</v>
      </c>
      <c r="X57" s="63">
        <f>BJ57-SUM(U57,V57,W57)</f>
        <v>3176</v>
      </c>
      <c r="Y57" s="55">
        <v>3102</v>
      </c>
      <c r="Z57" s="55">
        <v>3408</v>
      </c>
      <c r="AA57" s="55">
        <v>3698</v>
      </c>
      <c r="AB57" s="63">
        <f>BK57-SUM(Y57,Z57,AA57)</f>
        <v>3960</v>
      </c>
      <c r="AC57" s="55">
        <v>4342</v>
      </c>
      <c r="AD57" s="55">
        <v>4676</v>
      </c>
      <c r="AE57" s="55">
        <v>4957</v>
      </c>
      <c r="AF57" s="63">
        <f>BL57-SUM(AC57,AD57,AE57)</f>
        <v>5235</v>
      </c>
      <c r="AG57" s="55">
        <v>5556</v>
      </c>
      <c r="AH57" s="55">
        <v>6018</v>
      </c>
      <c r="AI57" s="55">
        <v>6572</v>
      </c>
      <c r="AJ57" s="63">
        <f>BM57-SUM(AG57,AH57,AI57)</f>
        <v>7061</v>
      </c>
      <c r="AK57" s="55">
        <v>7580</v>
      </c>
      <c r="AL57" s="55">
        <v>7917</v>
      </c>
      <c r="AM57" s="55">
        <v>8148</v>
      </c>
      <c r="AN57" s="63">
        <f>BN57-SUM(AK57,AL57,AM57)</f>
        <v>8123</v>
      </c>
      <c r="AO57" s="55">
        <v>8410</v>
      </c>
      <c r="AP57" s="55">
        <v>8716</v>
      </c>
      <c r="AQ57" s="55">
        <v>8903</v>
      </c>
      <c r="AR57" s="63">
        <f t="shared" si="0"/>
        <v>9189</v>
      </c>
      <c r="AS57" s="253">
        <v>9657</v>
      </c>
      <c r="AT57" s="253">
        <v>9894</v>
      </c>
      <c r="AU57" s="253">
        <v>10170</v>
      </c>
      <c r="AV57" s="253">
        <v>10488</v>
      </c>
      <c r="AW57" s="253">
        <v>10722</v>
      </c>
      <c r="AX57" s="253">
        <v>10866</v>
      </c>
      <c r="AY57" s="253">
        <v>11278</v>
      </c>
      <c r="AZ57" s="253">
        <v>11508</v>
      </c>
      <c r="BA57" s="253">
        <v>11715</v>
      </c>
      <c r="BB57" s="253">
        <v>12208</v>
      </c>
      <c r="BC57" s="253">
        <v>12574</v>
      </c>
      <c r="BD57" s="253">
        <v>13122</v>
      </c>
      <c r="BF57" s="62"/>
      <c r="BG57" s="62"/>
      <c r="BH57" s="62"/>
      <c r="BI57" s="57">
        <v>6394</v>
      </c>
      <c r="BJ57" s="57">
        <v>9721</v>
      </c>
      <c r="BK57" s="57">
        <v>14168</v>
      </c>
      <c r="BL57" s="57">
        <v>19210</v>
      </c>
      <c r="BM57" s="57">
        <v>25207</v>
      </c>
      <c r="BN57" s="57">
        <v>31768</v>
      </c>
      <c r="BO57" s="267">
        <v>35218</v>
      </c>
      <c r="BP57" s="260">
        <v>40209</v>
      </c>
      <c r="BQ57" s="260">
        <v>44374</v>
      </c>
      <c r="BR57" s="260">
        <f>BR42</f>
        <v>49619</v>
      </c>
    </row>
    <row r="58" spans="1:70" x14ac:dyDescent="0.35">
      <c r="A58" s="66" t="s">
        <v>260</v>
      </c>
      <c r="B58" s="160" t="s">
        <v>171</v>
      </c>
      <c r="C58" s="161" t="s">
        <v>164</v>
      </c>
      <c r="D58" s="160">
        <v>2492330</v>
      </c>
      <c r="E58" s="76"/>
      <c r="F58" s="76"/>
      <c r="G58" s="76"/>
      <c r="H58" s="60"/>
      <c r="I58" s="76"/>
      <c r="J58" s="76"/>
      <c r="K58" s="76"/>
      <c r="L58" s="60"/>
      <c r="M58" s="76"/>
      <c r="N58" s="76"/>
      <c r="O58" s="76"/>
      <c r="P58" s="60"/>
      <c r="Q58" s="76"/>
      <c r="R58" s="76"/>
      <c r="S58" s="76"/>
      <c r="T58" s="60"/>
      <c r="U58" s="59"/>
      <c r="V58" s="59"/>
      <c r="W58" s="59"/>
      <c r="X58" s="60"/>
      <c r="Y58" s="59"/>
      <c r="Z58" s="59"/>
      <c r="AA58" s="59"/>
      <c r="AB58" s="60"/>
      <c r="AC58" s="59"/>
      <c r="AD58" s="59"/>
      <c r="AE58" s="59"/>
      <c r="AF58" s="60"/>
      <c r="AG58" s="59"/>
      <c r="AH58" s="59"/>
      <c r="AI58" s="59"/>
      <c r="AJ58" s="60"/>
      <c r="AK58" s="59"/>
      <c r="AL58" s="59"/>
      <c r="AM58" s="59"/>
      <c r="AN58" s="63"/>
      <c r="AO58" s="55">
        <v>7877</v>
      </c>
      <c r="AP58" s="55">
        <v>8757</v>
      </c>
      <c r="AQ58" s="55">
        <v>9548</v>
      </c>
      <c r="AR58" s="63">
        <f t="shared" si="0"/>
        <v>11557</v>
      </c>
      <c r="AS58" s="253">
        <v>9509</v>
      </c>
      <c r="AT58" s="253">
        <v>10683</v>
      </c>
      <c r="AU58" s="253">
        <v>12060</v>
      </c>
      <c r="AV58" s="253">
        <v>14654</v>
      </c>
      <c r="AW58" s="253">
        <v>11824</v>
      </c>
      <c r="AX58" s="253">
        <v>12771</v>
      </c>
      <c r="AY58" s="253">
        <v>14331</v>
      </c>
      <c r="AZ58" s="253">
        <v>17288</v>
      </c>
      <c r="BA58" s="253">
        <v>13921</v>
      </c>
      <c r="BB58" s="253">
        <v>15694</v>
      </c>
      <c r="BC58" s="253">
        <v>17703</v>
      </c>
      <c r="BD58" s="253">
        <v>21317</v>
      </c>
      <c r="BF58" s="62"/>
      <c r="BG58" s="62"/>
      <c r="BH58" s="62"/>
      <c r="BI58" s="61"/>
      <c r="BJ58" s="61"/>
      <c r="BK58" s="61"/>
      <c r="BL58" s="61"/>
      <c r="BM58" s="61"/>
      <c r="BN58" s="57">
        <v>31160</v>
      </c>
      <c r="BO58" s="267">
        <v>37739</v>
      </c>
      <c r="BP58" s="260">
        <v>46906</v>
      </c>
      <c r="BQ58" s="260">
        <v>56214</v>
      </c>
      <c r="BR58" s="260">
        <v>68635</v>
      </c>
    </row>
    <row r="59" spans="1:70" x14ac:dyDescent="0.35">
      <c r="A59" s="66" t="s">
        <v>262</v>
      </c>
      <c r="B59" s="160" t="s">
        <v>171</v>
      </c>
      <c r="C59" s="161" t="s">
        <v>164</v>
      </c>
      <c r="D59" s="160">
        <v>2640322</v>
      </c>
      <c r="E59" s="76"/>
      <c r="F59" s="76"/>
      <c r="G59" s="76"/>
      <c r="H59" s="60"/>
      <c r="I59" s="76"/>
      <c r="J59" s="76"/>
      <c r="K59" s="76"/>
      <c r="L59" s="60"/>
      <c r="M59" s="55">
        <v>1566</v>
      </c>
      <c r="N59" s="55">
        <v>1824</v>
      </c>
      <c r="O59" s="55">
        <v>2085</v>
      </c>
      <c r="P59" s="63">
        <f>BH59-SUM(M59,N59,O59)</f>
        <v>2405</v>
      </c>
      <c r="Q59" s="55">
        <v>2566</v>
      </c>
      <c r="R59" s="55">
        <v>2886</v>
      </c>
      <c r="S59" s="55">
        <v>3231</v>
      </c>
      <c r="T59" s="63">
        <f>BI59-SUM(Q59,R59,S59)</f>
        <v>3536</v>
      </c>
      <c r="U59" s="55">
        <v>3661</v>
      </c>
      <c r="V59" s="55">
        <v>4100</v>
      </c>
      <c r="W59" s="55">
        <v>4584</v>
      </c>
      <c r="X59" s="63">
        <f>BJ59-SUM(U59,V59,W59)</f>
        <v>5114</v>
      </c>
      <c r="Y59" s="55">
        <v>5442</v>
      </c>
      <c r="Z59" s="55">
        <v>6105</v>
      </c>
      <c r="AA59" s="55">
        <v>6679</v>
      </c>
      <c r="AB59" s="63">
        <f>BK59-SUM(Y59,Z59,AA59)</f>
        <v>7429</v>
      </c>
      <c r="AC59" s="55">
        <v>7696</v>
      </c>
      <c r="AD59" s="55">
        <v>8381</v>
      </c>
      <c r="AE59" s="55">
        <v>8995</v>
      </c>
      <c r="AF59" s="63">
        <f>BL59-SUM(AC59,AD59,AE59)</f>
        <v>9954</v>
      </c>
      <c r="AG59" s="55">
        <v>10219</v>
      </c>
      <c r="AH59" s="55">
        <v>10808</v>
      </c>
      <c r="AI59" s="55">
        <v>11601</v>
      </c>
      <c r="AJ59" s="63">
        <f>BM59-SUM(AG59,AH59,AI59)</f>
        <v>12742</v>
      </c>
      <c r="AK59" s="55">
        <v>13503</v>
      </c>
      <c r="AL59" s="55">
        <v>14809</v>
      </c>
      <c r="AM59" s="55">
        <v>16110</v>
      </c>
      <c r="AN59" s="63">
        <f>BN59-SUM(AK59,AL59,AM59)</f>
        <v>17780</v>
      </c>
      <c r="AO59" s="55">
        <v>18441</v>
      </c>
      <c r="AP59" s="55">
        <v>19739</v>
      </c>
      <c r="AQ59" s="55">
        <v>20538</v>
      </c>
      <c r="AR59" s="63">
        <f t="shared" si="0"/>
        <v>21378</v>
      </c>
      <c r="AS59" s="253">
        <v>21354</v>
      </c>
      <c r="AT59" s="253">
        <v>22140</v>
      </c>
      <c r="AU59" s="253">
        <v>23059</v>
      </c>
      <c r="AV59" s="253">
        <v>24204</v>
      </c>
      <c r="AW59" s="253">
        <v>25037</v>
      </c>
      <c r="AX59" s="253">
        <v>26281</v>
      </c>
      <c r="AY59" s="253">
        <v>27452</v>
      </c>
      <c r="AZ59" s="253">
        <v>28786</v>
      </c>
      <c r="BA59" s="253">
        <v>29267</v>
      </c>
      <c r="BB59" s="253">
        <v>30873</v>
      </c>
      <c r="BC59" s="253">
        <v>33006</v>
      </c>
      <c r="BD59" s="253">
        <v>35579</v>
      </c>
      <c r="BF59" s="62"/>
      <c r="BG59" s="62"/>
      <c r="BH59" s="57">
        <v>7880</v>
      </c>
      <c r="BI59" s="57">
        <v>12219</v>
      </c>
      <c r="BJ59" s="57">
        <v>17459</v>
      </c>
      <c r="BK59" s="57">
        <v>25655</v>
      </c>
      <c r="BL59" s="57">
        <v>35026</v>
      </c>
      <c r="BM59" s="57">
        <v>45370</v>
      </c>
      <c r="BN59" s="57">
        <v>62202</v>
      </c>
      <c r="BO59" s="267">
        <v>80096</v>
      </c>
      <c r="BP59" s="260">
        <v>90757</v>
      </c>
      <c r="BQ59" s="260">
        <v>107556</v>
      </c>
      <c r="BR59" s="260">
        <v>128725</v>
      </c>
    </row>
    <row r="60" spans="1:70" x14ac:dyDescent="0.35">
      <c r="A60" s="66" t="s">
        <v>273</v>
      </c>
      <c r="B60" s="160" t="s">
        <v>171</v>
      </c>
      <c r="C60" s="161" t="s">
        <v>163</v>
      </c>
      <c r="D60" s="160">
        <v>3517107</v>
      </c>
      <c r="E60" s="55">
        <v>798</v>
      </c>
      <c r="F60" s="55">
        <v>892</v>
      </c>
      <c r="G60" s="55">
        <v>1011</v>
      </c>
      <c r="H60" s="63">
        <f>BF60-SUM(E60,F60,G60)</f>
        <v>1233</v>
      </c>
      <c r="I60" s="55">
        <v>1257</v>
      </c>
      <c r="J60" s="55">
        <v>1218</v>
      </c>
      <c r="K60" s="55">
        <v>1382</v>
      </c>
      <c r="L60" s="63">
        <f>BG60-SUM(I60,J60,K60)</f>
        <v>1740</v>
      </c>
      <c r="M60" s="55">
        <v>234</v>
      </c>
      <c r="N60" s="55">
        <v>235</v>
      </c>
      <c r="O60" s="55">
        <v>249</v>
      </c>
      <c r="P60" s="63">
        <f>BH60-SUM(M60,N60,O60)</f>
        <v>302</v>
      </c>
      <c r="Q60" s="55">
        <v>329</v>
      </c>
      <c r="R60" s="55">
        <v>344</v>
      </c>
      <c r="S60" s="55">
        <v>372</v>
      </c>
      <c r="T60" s="63">
        <f>BI60-SUM(Q60,R60,S60)</f>
        <v>1905</v>
      </c>
      <c r="U60" s="55">
        <v>850</v>
      </c>
      <c r="V60" s="55">
        <v>945</v>
      </c>
      <c r="W60" s="55">
        <v>1123</v>
      </c>
      <c r="X60" s="63">
        <f>BJ60-SUM(U60,V60,W60)</f>
        <v>1735</v>
      </c>
      <c r="Y60" s="55">
        <v>2031</v>
      </c>
      <c r="Z60" s="55">
        <v>2194</v>
      </c>
      <c r="AA60" s="55">
        <v>2495</v>
      </c>
      <c r="AB60" s="63">
        <f>BK60-SUM(Y60,Z60,AA60)</f>
        <v>3388</v>
      </c>
      <c r="AC60" s="55">
        <v>2716</v>
      </c>
      <c r="AD60" s="55">
        <v>3002</v>
      </c>
      <c r="AE60" s="55">
        <v>3586</v>
      </c>
      <c r="AF60" s="63">
        <f>BL60-SUM(AC60,AD60,AE60)</f>
        <v>4781</v>
      </c>
      <c r="AG60" s="55">
        <v>3906</v>
      </c>
      <c r="AH60" s="55">
        <v>4221</v>
      </c>
      <c r="AI60" s="55">
        <v>5398</v>
      </c>
      <c r="AJ60" s="63">
        <f>BM60-SUM(AG60,AH60,AI60)</f>
        <v>7928</v>
      </c>
      <c r="AK60" s="55">
        <v>6905</v>
      </c>
      <c r="AL60" s="55">
        <v>7914</v>
      </c>
      <c r="AM60" s="55">
        <v>8091</v>
      </c>
      <c r="AN60" s="63"/>
      <c r="AR60" s="63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F60" s="57">
        <v>3934</v>
      </c>
      <c r="BG60" s="57">
        <v>5597</v>
      </c>
      <c r="BH60" s="57">
        <v>1020</v>
      </c>
      <c r="BI60" s="57">
        <v>2950</v>
      </c>
      <c r="BJ60" s="57">
        <v>4653</v>
      </c>
      <c r="BK60" s="57">
        <v>10108</v>
      </c>
      <c r="BL60" s="57">
        <v>14085</v>
      </c>
      <c r="BM60" s="57">
        <v>21453</v>
      </c>
      <c r="BN60" s="62"/>
      <c r="BO60" s="61"/>
    </row>
    <row r="61" spans="1:70" x14ac:dyDescent="0.35">
      <c r="A61" s="66" t="s">
        <v>274</v>
      </c>
      <c r="B61" s="160" t="s">
        <v>171</v>
      </c>
      <c r="C61" s="161" t="s">
        <v>164</v>
      </c>
      <c r="D61" s="160">
        <v>3517108</v>
      </c>
      <c r="E61" s="59"/>
      <c r="F61" s="59"/>
      <c r="G61" s="59"/>
      <c r="H61" s="60"/>
      <c r="I61" s="59"/>
      <c r="J61" s="59"/>
      <c r="K61" s="59"/>
      <c r="L61" s="60"/>
      <c r="M61" s="59"/>
      <c r="N61" s="59"/>
      <c r="O61" s="59"/>
      <c r="P61" s="60"/>
      <c r="Q61" s="59"/>
      <c r="R61" s="59"/>
      <c r="S61" s="59"/>
      <c r="T61" s="60"/>
      <c r="U61" s="59"/>
      <c r="V61" s="59"/>
      <c r="W61" s="59"/>
      <c r="X61" s="60"/>
      <c r="Y61" s="59"/>
      <c r="Z61" s="59"/>
      <c r="AA61" s="59"/>
      <c r="AB61" s="60"/>
      <c r="AC61" s="59"/>
      <c r="AD61" s="59"/>
      <c r="AE61" s="59"/>
      <c r="AF61" s="60"/>
      <c r="AG61" s="59"/>
      <c r="AH61" s="59"/>
      <c r="AI61" s="59"/>
      <c r="AJ61" s="60"/>
      <c r="AK61" s="59"/>
      <c r="AL61" s="59"/>
      <c r="AM61" s="59"/>
      <c r="AN61" s="63"/>
      <c r="AO61" s="55">
        <v>661</v>
      </c>
      <c r="AP61" s="55">
        <v>1070</v>
      </c>
      <c r="AQ61" s="55">
        <v>1263</v>
      </c>
      <c r="AR61" s="63">
        <f>BO61-SUM(AO61,AP61,AQ61)</f>
        <v>1253</v>
      </c>
      <c r="AS61" s="253">
        <v>1027</v>
      </c>
      <c r="AT61" s="253">
        <v>1344</v>
      </c>
      <c r="AU61" s="253">
        <v>1226</v>
      </c>
      <c r="AV61" s="253">
        <v>1361</v>
      </c>
      <c r="AW61" s="253">
        <v>1262</v>
      </c>
      <c r="AX61" s="253">
        <v>1260</v>
      </c>
      <c r="AY61" s="253">
        <v>1313</v>
      </c>
      <c r="AZ61" s="253">
        <v>1590</v>
      </c>
      <c r="BA61" s="253">
        <v>1312</v>
      </c>
      <c r="BB61" s="253">
        <v>1499</v>
      </c>
      <c r="BC61" s="253">
        <v>1415</v>
      </c>
      <c r="BD61" s="253">
        <v>1709</v>
      </c>
      <c r="BF61" s="61"/>
      <c r="BG61" s="61"/>
      <c r="BH61" s="61"/>
      <c r="BI61" s="61"/>
      <c r="BJ61" s="61"/>
      <c r="BK61" s="61"/>
      <c r="BL61" s="61"/>
      <c r="BM61" s="61"/>
      <c r="BN61" s="57">
        <v>2176</v>
      </c>
      <c r="BO61" s="267">
        <v>4247</v>
      </c>
      <c r="BP61" s="260">
        <v>4958</v>
      </c>
      <c r="BQ61" s="260">
        <v>5425</v>
      </c>
      <c r="BR61" s="260">
        <f>BR48</f>
        <v>5935</v>
      </c>
    </row>
    <row r="62" spans="1:70" x14ac:dyDescent="0.35">
      <c r="A62" s="78" t="s">
        <v>202</v>
      </c>
      <c r="B62" s="167" t="s">
        <v>171</v>
      </c>
      <c r="C62" s="168" t="s">
        <v>164</v>
      </c>
      <c r="D62" s="167">
        <v>2640324</v>
      </c>
      <c r="E62" s="96">
        <f>SUM(E52:E61)</f>
        <v>16070</v>
      </c>
      <c r="F62" s="96">
        <f>SUM(F52:F61)</f>
        <v>15704</v>
      </c>
      <c r="G62" s="96">
        <f>SUM(G52:G61)</f>
        <v>17092</v>
      </c>
      <c r="H62" s="118">
        <f>BF62-SUM(E62,F62,G62)</f>
        <v>25586</v>
      </c>
      <c r="I62" s="96">
        <f>SUM(I52:I61)</f>
        <v>19741</v>
      </c>
      <c r="J62" s="96">
        <f>SUM(J52:J61)</f>
        <v>19340</v>
      </c>
      <c r="K62" s="96">
        <f>SUM(K52:K61)</f>
        <v>20579</v>
      </c>
      <c r="L62" s="118">
        <f>BG62-SUM(I62,J62,K62)</f>
        <v>29328</v>
      </c>
      <c r="M62" s="96">
        <f>SUM(M52:M61)</f>
        <v>22717</v>
      </c>
      <c r="N62" s="96">
        <f>SUM(N52:N61)</f>
        <v>23185</v>
      </c>
      <c r="O62" s="96">
        <f>SUM(O52:O61)</f>
        <v>25358</v>
      </c>
      <c r="P62" s="118">
        <f>BH62-SUM(M62,N62,O62)</f>
        <v>35746</v>
      </c>
      <c r="Q62" s="96">
        <f>SUM(Q52:Q61)</f>
        <v>29128</v>
      </c>
      <c r="R62" s="96">
        <f>SUM(R52:R61)</f>
        <v>30404</v>
      </c>
      <c r="S62" s="96">
        <f>SUM(S52:S61)</f>
        <v>32714</v>
      </c>
      <c r="T62" s="118">
        <f>BI62-SUM(Q62,R62,S62)</f>
        <v>43741</v>
      </c>
      <c r="U62" s="96">
        <f>SUM(U52:U61)</f>
        <v>35714</v>
      </c>
      <c r="V62" s="96">
        <f>SUM(V52:V61)</f>
        <v>37955</v>
      </c>
      <c r="W62" s="96">
        <f>SUM(W52:W61)</f>
        <v>43744</v>
      </c>
      <c r="X62" s="118">
        <f>BJ62-SUM(U62,V62,W62)</f>
        <v>60453</v>
      </c>
      <c r="Y62" s="96">
        <f>SUM(Y52:Y61)</f>
        <v>51042</v>
      </c>
      <c r="Z62" s="96">
        <f>SUM(Z52:Z61)</f>
        <v>52886</v>
      </c>
      <c r="AA62" s="96">
        <f>SUM(AA52:AA61)</f>
        <v>56576</v>
      </c>
      <c r="AB62" s="118">
        <f>BK62-SUM(Y62,Z62,AA62)</f>
        <v>72383</v>
      </c>
      <c r="AC62" s="96">
        <f>SUM(AC52:AC61)</f>
        <v>59700</v>
      </c>
      <c r="AD62" s="96">
        <f>SUM(AD52:AD61)</f>
        <v>63404</v>
      </c>
      <c r="AE62" s="96">
        <f>SUM(AE52:AE61)</f>
        <v>69981</v>
      </c>
      <c r="AF62" s="118">
        <f>BL62-SUM(AC62,AD62,AE62)</f>
        <v>87437</v>
      </c>
      <c r="AG62" s="96">
        <f>SUM(AG52:AG61)</f>
        <v>75452</v>
      </c>
      <c r="AH62" s="96">
        <f>SUM(AH52:AH61)</f>
        <v>88912</v>
      </c>
      <c r="AI62" s="96">
        <f>SUM(AI52:AI61)</f>
        <v>96145</v>
      </c>
      <c r="AJ62" s="118">
        <f>BM62-SUM(AG62,AH62,AI62)</f>
        <v>125555</v>
      </c>
      <c r="AK62" s="96">
        <f>SUM(AK52:AK61)</f>
        <v>108518</v>
      </c>
      <c r="AL62" s="96">
        <f>SUM(AL52:AL61)</f>
        <v>113080</v>
      </c>
      <c r="AM62" s="96">
        <f>SUM(AM52:AM61)</f>
        <v>110812</v>
      </c>
      <c r="AN62" s="118">
        <f>BN62-SUM(AK62,AL62,AM62)</f>
        <v>137412</v>
      </c>
      <c r="AO62" s="96">
        <f>SUM(AO52:AO61)</f>
        <v>116444</v>
      </c>
      <c r="AP62" s="96">
        <f>SUM(AP52:AP61)</f>
        <v>121234</v>
      </c>
      <c r="AQ62" s="96">
        <f>SUM(AQ52:AQ61)</f>
        <v>127101</v>
      </c>
      <c r="AR62" s="118">
        <f>BO62-SUM(AO62,AP62,AQ62)</f>
        <v>149204</v>
      </c>
      <c r="AS62" s="254">
        <v>127358</v>
      </c>
      <c r="AT62" s="254">
        <v>134383</v>
      </c>
      <c r="AU62" s="254">
        <v>143083</v>
      </c>
      <c r="AV62" s="254">
        <v>169961</v>
      </c>
      <c r="AW62" s="254">
        <v>143313</v>
      </c>
      <c r="AX62" s="254">
        <v>147977</v>
      </c>
      <c r="AY62" s="254">
        <v>158877</v>
      </c>
      <c r="AZ62" s="254">
        <v>187792</v>
      </c>
      <c r="BA62" s="254">
        <v>155667</v>
      </c>
      <c r="BB62" s="254">
        <v>167702</v>
      </c>
      <c r="BC62" s="254">
        <v>180169</v>
      </c>
      <c r="BD62" s="254">
        <v>213386</v>
      </c>
      <c r="BF62" s="117">
        <f t="shared" ref="BF62:BN62" si="1">SUM(BF52:BF61)</f>
        <v>74452</v>
      </c>
      <c r="BG62" s="117">
        <f t="shared" si="1"/>
        <v>88988</v>
      </c>
      <c r="BH62" s="117">
        <f t="shared" si="1"/>
        <v>107006</v>
      </c>
      <c r="BI62" s="117">
        <f t="shared" si="1"/>
        <v>135987</v>
      </c>
      <c r="BJ62" s="117">
        <f t="shared" si="1"/>
        <v>177866</v>
      </c>
      <c r="BK62" s="117">
        <f t="shared" si="1"/>
        <v>232887</v>
      </c>
      <c r="BL62" s="117">
        <f t="shared" si="1"/>
        <v>280522</v>
      </c>
      <c r="BM62" s="117">
        <f t="shared" si="1"/>
        <v>386064</v>
      </c>
      <c r="BN62" s="117">
        <f t="shared" si="1"/>
        <v>469822</v>
      </c>
      <c r="BO62" s="268">
        <v>513983</v>
      </c>
      <c r="BP62" s="261">
        <v>574785</v>
      </c>
      <c r="BQ62" s="261">
        <v>637959</v>
      </c>
      <c r="BR62" s="261">
        <v>716924</v>
      </c>
    </row>
    <row r="63" spans="1:70" x14ac:dyDescent="0.35">
      <c r="A63" s="85"/>
      <c r="B63" s="86"/>
      <c r="C63" s="86"/>
      <c r="D63" s="86"/>
      <c r="E63" s="165"/>
      <c r="F63" s="165"/>
      <c r="G63" s="165"/>
      <c r="H63" s="166"/>
      <c r="I63" s="165"/>
      <c r="J63" s="165"/>
      <c r="K63" s="165"/>
      <c r="L63" s="166"/>
      <c r="M63" s="165"/>
      <c r="N63" s="165"/>
      <c r="O63" s="165"/>
      <c r="P63" s="166"/>
      <c r="Q63" s="165"/>
      <c r="R63" s="165"/>
      <c r="S63" s="165"/>
      <c r="T63" s="166"/>
      <c r="U63" s="165"/>
      <c r="V63" s="165"/>
      <c r="W63" s="165"/>
      <c r="X63" s="166"/>
      <c r="Y63" s="165"/>
      <c r="Z63" s="165"/>
      <c r="AA63" s="165"/>
      <c r="AB63" s="166"/>
      <c r="AC63" s="165"/>
      <c r="AD63" s="165"/>
      <c r="AE63" s="165"/>
      <c r="AF63" s="166"/>
      <c r="AG63" s="165"/>
      <c r="AH63" s="165"/>
      <c r="AI63" s="169"/>
      <c r="AJ63" s="170"/>
      <c r="AK63" s="165"/>
      <c r="AL63" s="165"/>
      <c r="AM63" s="169"/>
      <c r="AN63" s="170"/>
      <c r="AO63" s="165"/>
      <c r="AP63" s="165"/>
      <c r="AQ63" s="169"/>
      <c r="AR63" s="170"/>
      <c r="AS63" s="169"/>
      <c r="AT63" s="169"/>
      <c r="AU63" s="169"/>
      <c r="AV63" s="169"/>
      <c r="AW63" s="169"/>
      <c r="AX63" s="169"/>
      <c r="AY63" s="169"/>
      <c r="AZ63" s="169"/>
      <c r="BA63" s="169"/>
      <c r="BB63" s="169"/>
      <c r="BC63" s="169"/>
      <c r="BD63" s="169"/>
      <c r="BF63" s="120"/>
      <c r="BG63" s="120"/>
      <c r="BH63" s="120"/>
      <c r="BI63" s="120"/>
      <c r="BJ63" s="120"/>
      <c r="BK63" s="120"/>
      <c r="BL63" s="120"/>
      <c r="BM63" s="120"/>
      <c r="BN63" s="120"/>
      <c r="BO63" s="120"/>
    </row>
    <row r="64" spans="1:70" x14ac:dyDescent="0.35">
      <c r="A64" s="140" t="s">
        <v>275</v>
      </c>
      <c r="B64" s="44"/>
      <c r="C64" s="44"/>
      <c r="D64" s="44"/>
      <c r="E64" s="151"/>
      <c r="F64" s="151"/>
      <c r="G64" s="151"/>
      <c r="H64" s="152"/>
      <c r="I64" s="151"/>
      <c r="J64" s="151"/>
      <c r="K64" s="151"/>
      <c r="L64" s="152"/>
      <c r="M64" s="151"/>
      <c r="N64" s="151"/>
      <c r="O64" s="151"/>
      <c r="P64" s="152"/>
      <c r="Q64" s="151"/>
      <c r="R64" s="151"/>
      <c r="S64" s="151"/>
      <c r="T64" s="152"/>
      <c r="U64" s="151"/>
      <c r="V64" s="151"/>
      <c r="W64" s="151"/>
      <c r="X64" s="152"/>
      <c r="Y64" s="151"/>
      <c r="Z64" s="151"/>
      <c r="AA64" s="153"/>
      <c r="AB64" s="154"/>
      <c r="AC64" s="153"/>
      <c r="AD64" s="151"/>
      <c r="AE64" s="151"/>
      <c r="AF64" s="152"/>
      <c r="AG64" s="153"/>
      <c r="AH64" s="153"/>
      <c r="AI64" s="155"/>
      <c r="AJ64" s="156"/>
      <c r="AK64" s="153"/>
      <c r="AL64" s="153"/>
      <c r="AM64" s="155"/>
      <c r="AN64" s="156"/>
      <c r="AO64" s="153"/>
      <c r="AP64" s="153"/>
      <c r="AQ64" s="155"/>
      <c r="AR64" s="156"/>
      <c r="AS64" s="155"/>
      <c r="AT64" s="155"/>
      <c r="AU64" s="155"/>
      <c r="AV64" s="155"/>
      <c r="AW64" s="155"/>
      <c r="AX64" s="155"/>
      <c r="AY64" s="155"/>
      <c r="AZ64" s="155"/>
      <c r="BA64" s="155"/>
      <c r="BB64" s="155"/>
      <c r="BC64" s="155"/>
      <c r="BD64" s="155"/>
      <c r="BF64" s="157"/>
      <c r="BG64" s="157"/>
      <c r="BH64" s="157"/>
      <c r="BI64" s="157"/>
      <c r="BJ64" s="157"/>
      <c r="BK64" s="157"/>
      <c r="BL64" s="157"/>
      <c r="BM64" s="157"/>
      <c r="BN64" s="157"/>
      <c r="BO64" s="157"/>
    </row>
    <row r="65" spans="1:70" x14ac:dyDescent="0.35">
      <c r="A65" s="64" t="s">
        <v>276</v>
      </c>
      <c r="B65" s="65"/>
      <c r="C65" s="65"/>
      <c r="D65" s="65"/>
      <c r="E65" s="115"/>
      <c r="F65" s="115"/>
      <c r="G65" s="115"/>
      <c r="H65" s="116"/>
      <c r="I65" s="115"/>
      <c r="J65" s="115"/>
      <c r="K65" s="115"/>
      <c r="L65" s="116"/>
      <c r="M65" s="115"/>
      <c r="N65" s="115"/>
      <c r="O65" s="115"/>
      <c r="P65" s="116"/>
      <c r="Q65" s="115"/>
      <c r="R65" s="115"/>
      <c r="S65" s="115"/>
      <c r="T65" s="116"/>
      <c r="U65" s="115"/>
      <c r="V65" s="115"/>
      <c r="W65" s="115"/>
      <c r="X65" s="116"/>
      <c r="Y65" s="115"/>
      <c r="Z65" s="115"/>
      <c r="AA65" s="115"/>
      <c r="AB65" s="116"/>
      <c r="AC65" s="115"/>
      <c r="AD65" s="115"/>
      <c r="AE65" s="115"/>
      <c r="AF65" s="116"/>
      <c r="AG65" s="115"/>
      <c r="AH65" s="115"/>
      <c r="AI65" s="158"/>
      <c r="AJ65" s="159"/>
      <c r="AK65" s="115"/>
      <c r="AL65" s="115"/>
      <c r="AM65" s="158"/>
      <c r="AN65" s="159"/>
      <c r="AO65" s="115"/>
      <c r="AP65" s="115"/>
      <c r="AQ65" s="158"/>
      <c r="AR65" s="159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F65" s="119"/>
      <c r="BG65" s="119"/>
      <c r="BH65" s="119"/>
      <c r="BI65" s="119"/>
      <c r="BJ65" s="119"/>
      <c r="BK65" s="119"/>
      <c r="BL65" s="119"/>
      <c r="BM65" s="119"/>
      <c r="BN65" s="119"/>
      <c r="BO65" s="119"/>
    </row>
    <row r="66" spans="1:70" x14ac:dyDescent="0.35">
      <c r="A66" s="85" t="s">
        <v>277</v>
      </c>
      <c r="B66" s="86"/>
      <c r="C66" s="86"/>
      <c r="D66" s="86"/>
      <c r="E66" s="115"/>
      <c r="F66" s="115"/>
      <c r="G66" s="115"/>
      <c r="H66" s="116"/>
      <c r="I66" s="115"/>
      <c r="J66" s="115"/>
      <c r="K66" s="115"/>
      <c r="L66" s="116"/>
      <c r="M66" s="115"/>
      <c r="N66" s="115"/>
      <c r="O66" s="115"/>
      <c r="P66" s="116"/>
      <c r="Q66" s="115"/>
      <c r="R66" s="115"/>
      <c r="S66" s="115"/>
      <c r="T66" s="116"/>
      <c r="U66" s="115"/>
      <c r="V66" s="115"/>
      <c r="W66" s="115"/>
      <c r="X66" s="116"/>
      <c r="Y66" s="115"/>
      <c r="Z66" s="115"/>
      <c r="AA66" s="115"/>
      <c r="AB66" s="116"/>
      <c r="AC66" s="115"/>
      <c r="AD66" s="115"/>
      <c r="AE66" s="115"/>
      <c r="AF66" s="116"/>
      <c r="AG66" s="115"/>
      <c r="AH66" s="115"/>
      <c r="AI66" s="158"/>
      <c r="AJ66" s="159"/>
      <c r="AK66" s="115"/>
      <c r="AL66" s="115"/>
      <c r="AM66" s="158"/>
      <c r="AN66" s="159"/>
      <c r="AO66" s="115"/>
      <c r="AP66" s="115"/>
      <c r="AQ66" s="158"/>
      <c r="AR66" s="159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F66" s="119"/>
      <c r="BG66" s="119"/>
      <c r="BH66" s="119"/>
      <c r="BI66" s="119"/>
      <c r="BJ66" s="119"/>
      <c r="BK66" s="119"/>
      <c r="BL66" s="119"/>
      <c r="BM66" s="119"/>
      <c r="BN66" s="119"/>
      <c r="BO66" s="119"/>
    </row>
    <row r="67" spans="1:70" x14ac:dyDescent="0.35">
      <c r="A67" s="94" t="s">
        <v>266</v>
      </c>
      <c r="B67" s="160" t="s">
        <v>171</v>
      </c>
      <c r="C67" s="161" t="s">
        <v>168</v>
      </c>
      <c r="D67" s="160">
        <v>85908</v>
      </c>
      <c r="E67" s="55">
        <v>9391</v>
      </c>
      <c r="F67" s="55">
        <v>9495</v>
      </c>
      <c r="G67" s="55">
        <v>10301</v>
      </c>
      <c r="H67" s="53">
        <v>15331</v>
      </c>
      <c r="I67" s="55">
        <v>11858</v>
      </c>
      <c r="J67" s="55">
        <v>11998</v>
      </c>
      <c r="K67" s="55">
        <v>12867</v>
      </c>
      <c r="L67" s="53">
        <v>18747</v>
      </c>
      <c r="M67" s="55">
        <v>13406</v>
      </c>
      <c r="N67" s="55">
        <v>13796</v>
      </c>
      <c r="O67" s="55">
        <v>15006</v>
      </c>
      <c r="P67" s="53">
        <v>21501</v>
      </c>
      <c r="Q67" s="55">
        <v>16996</v>
      </c>
      <c r="R67" s="55">
        <v>17674</v>
      </c>
      <c r="S67" s="55">
        <v>18874</v>
      </c>
      <c r="T67" s="53">
        <v>26240</v>
      </c>
      <c r="U67" s="55">
        <v>20992</v>
      </c>
      <c r="V67" s="55">
        <v>22370</v>
      </c>
      <c r="W67" s="55">
        <v>25446</v>
      </c>
      <c r="X67" s="53">
        <v>37302</v>
      </c>
      <c r="Y67" s="55">
        <v>30725</v>
      </c>
      <c r="Z67" s="55">
        <v>32169</v>
      </c>
      <c r="AA67" s="55">
        <v>34348</v>
      </c>
      <c r="AB67" s="53">
        <v>44124</v>
      </c>
      <c r="AC67" s="55">
        <v>35812</v>
      </c>
      <c r="AD67" s="55">
        <v>38653</v>
      </c>
      <c r="AE67" s="55">
        <v>42638</v>
      </c>
      <c r="AF67" s="53">
        <v>53670</v>
      </c>
      <c r="AG67" s="55">
        <v>46127</v>
      </c>
      <c r="AH67" s="55">
        <v>55436</v>
      </c>
      <c r="AI67" s="55">
        <v>59373</v>
      </c>
      <c r="AJ67" s="53">
        <v>75346</v>
      </c>
      <c r="AK67" s="55">
        <v>64366</v>
      </c>
      <c r="AL67" s="55">
        <v>67550</v>
      </c>
      <c r="AM67" s="55">
        <v>65557</v>
      </c>
      <c r="AN67" s="53">
        <v>82360</v>
      </c>
      <c r="AO67" s="55">
        <v>69244</v>
      </c>
      <c r="AP67" s="55">
        <v>74430</v>
      </c>
      <c r="AQ67" s="55">
        <v>78843</v>
      </c>
      <c r="AR67" s="53">
        <v>93363</v>
      </c>
      <c r="AS67" s="251">
        <v>76881</v>
      </c>
      <c r="AT67" s="251">
        <v>82546</v>
      </c>
      <c r="AU67" s="251">
        <v>87887</v>
      </c>
      <c r="AV67" s="251">
        <v>105514</v>
      </c>
      <c r="AW67" s="251">
        <v>86341</v>
      </c>
      <c r="AX67" s="251">
        <v>90033</v>
      </c>
      <c r="AY67" s="251">
        <v>95537</v>
      </c>
      <c r="AZ67" s="251">
        <v>115586</v>
      </c>
      <c r="BA67" s="251">
        <v>92887</v>
      </c>
      <c r="BB67" s="251">
        <v>100068</v>
      </c>
      <c r="BC67" s="251">
        <v>106267</v>
      </c>
      <c r="BD67" s="251">
        <v>127083</v>
      </c>
      <c r="BF67" s="57">
        <v>44517</v>
      </c>
      <c r="BG67" s="57">
        <v>55469</v>
      </c>
      <c r="BH67" s="57">
        <v>63708</v>
      </c>
      <c r="BI67" s="57">
        <v>79785</v>
      </c>
      <c r="BJ67" s="57">
        <v>106110</v>
      </c>
      <c r="BK67" s="57">
        <v>141366</v>
      </c>
      <c r="BL67" s="57">
        <v>170773</v>
      </c>
      <c r="BM67" s="57">
        <v>236282</v>
      </c>
      <c r="BN67" s="57">
        <v>279833</v>
      </c>
      <c r="BO67" s="267">
        <v>315880</v>
      </c>
      <c r="BP67" s="260">
        <v>352828</v>
      </c>
      <c r="BQ67" s="260">
        <v>387497</v>
      </c>
      <c r="BR67" s="260">
        <v>426305</v>
      </c>
    </row>
    <row r="68" spans="1:70" x14ac:dyDescent="0.35">
      <c r="A68" s="94" t="s">
        <v>278</v>
      </c>
      <c r="B68" s="160" t="s">
        <v>171</v>
      </c>
      <c r="C68" s="161" t="s">
        <v>168</v>
      </c>
      <c r="D68" s="160">
        <v>85909</v>
      </c>
      <c r="E68" s="55">
        <v>8934</v>
      </c>
      <c r="F68" s="55">
        <v>9086</v>
      </c>
      <c r="G68" s="55">
        <v>10006</v>
      </c>
      <c r="H68" s="53">
        <v>14606</v>
      </c>
      <c r="I68" s="55">
        <v>11296</v>
      </c>
      <c r="J68" s="55">
        <v>11560</v>
      </c>
      <c r="K68" s="55">
        <v>12779</v>
      </c>
      <c r="L68" s="53">
        <v>17729</v>
      </c>
      <c r="M68" s="55">
        <v>12889</v>
      </c>
      <c r="N68" s="55">
        <v>13093</v>
      </c>
      <c r="O68" s="55">
        <v>14478</v>
      </c>
      <c r="P68" s="53">
        <v>20498</v>
      </c>
      <c r="Q68" s="55">
        <v>16072</v>
      </c>
      <c r="R68" s="55">
        <v>16517</v>
      </c>
      <c r="S68" s="55">
        <v>18180</v>
      </c>
      <c r="T68" s="53">
        <v>24916</v>
      </c>
      <c r="U68" s="55">
        <v>20396</v>
      </c>
      <c r="V68" s="55">
        <v>21934</v>
      </c>
      <c r="W68" s="55">
        <v>25334</v>
      </c>
      <c r="X68" s="53">
        <v>35610</v>
      </c>
      <c r="Y68" s="55">
        <v>29576</v>
      </c>
      <c r="Z68" s="55">
        <v>30334</v>
      </c>
      <c r="AA68" s="55">
        <v>32316</v>
      </c>
      <c r="AB68" s="53">
        <v>41873</v>
      </c>
      <c r="AC68" s="55">
        <v>33525</v>
      </c>
      <c r="AD68" s="55">
        <v>37089</v>
      </c>
      <c r="AE68" s="55">
        <v>41356</v>
      </c>
      <c r="AF68" s="53">
        <v>51770</v>
      </c>
      <c r="AG68" s="55">
        <v>44815</v>
      </c>
      <c r="AH68" s="55">
        <v>53295</v>
      </c>
      <c r="AI68" s="55">
        <v>57121</v>
      </c>
      <c r="AJ68" s="53">
        <v>72400</v>
      </c>
      <c r="AK68" s="55">
        <v>60916</v>
      </c>
      <c r="AL68" s="55">
        <v>64403</v>
      </c>
      <c r="AM68" s="55">
        <v>64677</v>
      </c>
      <c r="AN68" s="53">
        <v>82566</v>
      </c>
      <c r="AO68" s="55">
        <v>70812</v>
      </c>
      <c r="AP68" s="55">
        <v>75057</v>
      </c>
      <c r="AQ68" s="55">
        <v>79255</v>
      </c>
      <c r="AR68" s="53">
        <v>93603</v>
      </c>
      <c r="AS68" s="251">
        <v>75983</v>
      </c>
      <c r="AT68" s="251">
        <v>79335</v>
      </c>
      <c r="AU68" s="251">
        <v>83580</v>
      </c>
      <c r="AV68" s="251">
        <v>99053</v>
      </c>
      <c r="AW68" s="251">
        <v>81358</v>
      </c>
      <c r="AX68" s="251">
        <v>84968</v>
      </c>
      <c r="AY68" s="251">
        <v>89874</v>
      </c>
      <c r="AZ68" s="251">
        <v>106330</v>
      </c>
      <c r="BA68" s="251">
        <v>87046</v>
      </c>
      <c r="BB68" s="251">
        <v>92551</v>
      </c>
      <c r="BC68" s="251">
        <v>101478</v>
      </c>
      <c r="BD68" s="251">
        <v>115611</v>
      </c>
      <c r="BF68" s="57">
        <v>42631</v>
      </c>
      <c r="BG68" s="57">
        <v>53364</v>
      </c>
      <c r="BH68" s="57">
        <v>60957</v>
      </c>
      <c r="BI68" s="57">
        <v>75686</v>
      </c>
      <c r="BJ68" s="57">
        <v>103273</v>
      </c>
      <c r="BK68" s="57">
        <v>134099</v>
      </c>
      <c r="BL68" s="57">
        <v>163740</v>
      </c>
      <c r="BM68" s="57">
        <v>227631</v>
      </c>
      <c r="BN68" s="57">
        <v>272562</v>
      </c>
      <c r="BO68" s="267">
        <v>318727</v>
      </c>
      <c r="BP68" s="260">
        <v>337951</v>
      </c>
      <c r="BQ68" s="260">
        <v>362530</v>
      </c>
      <c r="BR68" s="260">
        <v>396686</v>
      </c>
    </row>
    <row r="69" spans="1:70" x14ac:dyDescent="0.35">
      <c r="A69" s="95" t="s">
        <v>279</v>
      </c>
      <c r="B69" s="167" t="s">
        <v>171</v>
      </c>
      <c r="C69" s="168" t="s">
        <v>168</v>
      </c>
      <c r="D69" s="167">
        <v>85910</v>
      </c>
      <c r="E69" s="108"/>
      <c r="F69" s="108"/>
      <c r="G69" s="108"/>
      <c r="H69" s="91"/>
      <c r="I69" s="93"/>
      <c r="J69" s="93"/>
      <c r="K69" s="93"/>
      <c r="L69" s="118"/>
      <c r="M69" s="93"/>
      <c r="N69" s="93"/>
      <c r="O69" s="93"/>
      <c r="P69" s="118"/>
      <c r="Q69" s="96">
        <f>Q67-Q68</f>
        <v>924</v>
      </c>
      <c r="R69" s="96">
        <f>R67-R68</f>
        <v>1157</v>
      </c>
      <c r="S69" s="96">
        <f>S67-S68</f>
        <v>694</v>
      </c>
      <c r="T69" s="107">
        <f>T67-T68</f>
        <v>1324</v>
      </c>
      <c r="U69" s="93"/>
      <c r="V69" s="93"/>
      <c r="W69" s="93"/>
      <c r="X69" s="118"/>
      <c r="Y69" s="93"/>
      <c r="Z69" s="93"/>
      <c r="AA69" s="93"/>
      <c r="AB69" s="118"/>
      <c r="AC69" s="93"/>
      <c r="AD69" s="93"/>
      <c r="AE69" s="93"/>
      <c r="AF69" s="118"/>
      <c r="AG69" s="93"/>
      <c r="AH69" s="93"/>
      <c r="AI69" s="171"/>
      <c r="AJ69" s="172"/>
      <c r="AK69" s="171"/>
      <c r="AL69" s="93"/>
      <c r="AM69" s="171"/>
      <c r="AN69" s="172"/>
      <c r="AO69" s="171"/>
      <c r="AP69" s="93"/>
      <c r="AQ69" s="171"/>
      <c r="AR69" s="172"/>
      <c r="AS69" s="169"/>
      <c r="AT69" s="169"/>
      <c r="AU69" s="169"/>
      <c r="AV69" s="169"/>
      <c r="AW69" s="169"/>
      <c r="AX69" s="169"/>
      <c r="AY69" s="169"/>
      <c r="AZ69" s="169"/>
      <c r="BA69" s="169"/>
      <c r="BB69" s="169"/>
      <c r="BC69" s="169"/>
      <c r="BD69" s="169"/>
      <c r="BF69" s="106"/>
      <c r="BG69" s="106"/>
      <c r="BH69" s="106"/>
      <c r="BI69" s="117">
        <f>BI67-BI68</f>
        <v>4099</v>
      </c>
      <c r="BJ69" s="109"/>
      <c r="BK69" s="109"/>
      <c r="BL69" s="109"/>
      <c r="BM69" s="109"/>
      <c r="BN69" s="109"/>
      <c r="BO69" s="109"/>
    </row>
    <row r="70" spans="1:70" x14ac:dyDescent="0.35">
      <c r="A70" s="80"/>
      <c r="B70" s="92"/>
      <c r="C70" s="92"/>
      <c r="D70" s="92"/>
      <c r="E70" s="59"/>
      <c r="F70" s="59"/>
      <c r="G70" s="59"/>
      <c r="H70" s="63"/>
      <c r="I70" s="59"/>
      <c r="J70" s="59"/>
      <c r="K70" s="59"/>
      <c r="L70" s="63"/>
      <c r="M70" s="59"/>
      <c r="N70" s="59"/>
      <c r="O70" s="59"/>
      <c r="P70" s="63"/>
      <c r="Q70" s="59"/>
      <c r="R70" s="59"/>
      <c r="S70" s="59"/>
      <c r="T70" s="63"/>
      <c r="U70" s="59"/>
      <c r="V70" s="59"/>
      <c r="W70" s="59"/>
      <c r="X70" s="63"/>
      <c r="Y70" s="59"/>
      <c r="Z70" s="59"/>
      <c r="AA70" s="59"/>
      <c r="AB70" s="63"/>
      <c r="AC70" s="59"/>
      <c r="AD70" s="59"/>
      <c r="AE70" s="59"/>
      <c r="AF70" s="63"/>
      <c r="AG70" s="59"/>
      <c r="AH70" s="59"/>
      <c r="AI70" s="158"/>
      <c r="AJ70" s="159"/>
      <c r="AK70" s="158"/>
      <c r="AL70" s="59"/>
      <c r="AM70" s="158"/>
      <c r="AN70" s="159"/>
      <c r="AO70" s="158"/>
      <c r="AP70" s="59"/>
      <c r="AQ70" s="158"/>
      <c r="AR70" s="159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F70" s="62"/>
      <c r="BG70" s="61"/>
      <c r="BH70" s="61"/>
      <c r="BI70" s="61"/>
      <c r="BJ70" s="61"/>
      <c r="BK70" s="61"/>
      <c r="BL70" s="61"/>
      <c r="BM70" s="61"/>
      <c r="BN70" s="61"/>
      <c r="BO70" s="61"/>
    </row>
    <row r="71" spans="1:70" x14ac:dyDescent="0.35">
      <c r="A71" s="80" t="s">
        <v>280</v>
      </c>
      <c r="B71" s="160" t="s">
        <v>171</v>
      </c>
      <c r="C71" s="161" t="s">
        <v>168</v>
      </c>
      <c r="D71" s="160">
        <v>85911</v>
      </c>
      <c r="E71" s="59"/>
      <c r="F71" s="59"/>
      <c r="G71" s="59"/>
      <c r="H71" s="63"/>
      <c r="I71" s="59"/>
      <c r="J71" s="59"/>
      <c r="K71" s="59"/>
      <c r="L71" s="63"/>
      <c r="M71" s="59"/>
      <c r="N71" s="59"/>
      <c r="O71" s="59"/>
      <c r="P71" s="63"/>
      <c r="Q71" s="55">
        <v>336</v>
      </c>
      <c r="R71" s="55">
        <v>455</v>
      </c>
      <c r="S71" s="55">
        <v>439</v>
      </c>
      <c r="T71" s="53">
        <v>508</v>
      </c>
      <c r="U71" s="59"/>
      <c r="V71" s="59"/>
      <c r="W71" s="59"/>
      <c r="X71" s="63"/>
      <c r="Y71" s="59"/>
      <c r="Z71" s="59"/>
      <c r="AA71" s="59"/>
      <c r="AB71" s="63"/>
      <c r="AC71" s="59"/>
      <c r="AD71" s="59"/>
      <c r="AE71" s="59"/>
      <c r="AF71" s="63"/>
      <c r="AG71" s="59"/>
      <c r="AH71" s="59"/>
      <c r="AI71" s="158"/>
      <c r="AJ71" s="159"/>
      <c r="AK71" s="158"/>
      <c r="AL71" s="59"/>
      <c r="AM71" s="158"/>
      <c r="AN71" s="159"/>
      <c r="AO71" s="158"/>
      <c r="AP71" s="59"/>
      <c r="AQ71" s="158"/>
      <c r="AR71" s="159"/>
      <c r="AS71" s="158"/>
      <c r="AT71" s="158"/>
      <c r="AU71" s="158"/>
      <c r="AV71" s="158"/>
      <c r="AW71" s="158"/>
      <c r="AX71" s="158"/>
      <c r="AY71" s="158"/>
      <c r="AZ71" s="158"/>
      <c r="BA71" s="158"/>
      <c r="BB71" s="158"/>
      <c r="BC71" s="158"/>
      <c r="BD71" s="158"/>
      <c r="BF71" s="61"/>
      <c r="BG71" s="61"/>
      <c r="BH71" s="61"/>
      <c r="BI71" s="57">
        <v>1738</v>
      </c>
      <c r="BJ71" s="61"/>
      <c r="BK71" s="61"/>
      <c r="BL71" s="61"/>
      <c r="BM71" s="61"/>
      <c r="BN71" s="61"/>
      <c r="BO71" s="61"/>
    </row>
    <row r="72" spans="1:70" x14ac:dyDescent="0.35">
      <c r="A72" s="81" t="s">
        <v>281</v>
      </c>
      <c r="B72" s="167" t="s">
        <v>171</v>
      </c>
      <c r="C72" s="168" t="s">
        <v>168</v>
      </c>
      <c r="D72" s="167">
        <v>85912</v>
      </c>
      <c r="E72" s="96">
        <f t="shared" ref="E72:AR72" si="2">E67-E68-E71</f>
        <v>457</v>
      </c>
      <c r="F72" s="96">
        <f t="shared" si="2"/>
        <v>409</v>
      </c>
      <c r="G72" s="96">
        <f t="shared" si="2"/>
        <v>295</v>
      </c>
      <c r="H72" s="107">
        <f t="shared" si="2"/>
        <v>725</v>
      </c>
      <c r="I72" s="96">
        <f t="shared" si="2"/>
        <v>562</v>
      </c>
      <c r="J72" s="96">
        <f t="shared" si="2"/>
        <v>438</v>
      </c>
      <c r="K72" s="96">
        <f t="shared" si="2"/>
        <v>88</v>
      </c>
      <c r="L72" s="107">
        <f t="shared" si="2"/>
        <v>1018</v>
      </c>
      <c r="M72" s="96">
        <f t="shared" si="2"/>
        <v>517</v>
      </c>
      <c r="N72" s="96">
        <f t="shared" si="2"/>
        <v>703</v>
      </c>
      <c r="O72" s="96">
        <f t="shared" si="2"/>
        <v>528</v>
      </c>
      <c r="P72" s="107">
        <f t="shared" si="2"/>
        <v>1003</v>
      </c>
      <c r="Q72" s="96">
        <f t="shared" si="2"/>
        <v>588</v>
      </c>
      <c r="R72" s="96">
        <f t="shared" si="2"/>
        <v>702</v>
      </c>
      <c r="S72" s="96">
        <f t="shared" si="2"/>
        <v>255</v>
      </c>
      <c r="T72" s="107">
        <f t="shared" si="2"/>
        <v>816</v>
      </c>
      <c r="U72" s="96">
        <f t="shared" si="2"/>
        <v>596</v>
      </c>
      <c r="V72" s="96">
        <f t="shared" si="2"/>
        <v>436</v>
      </c>
      <c r="W72" s="96">
        <f t="shared" si="2"/>
        <v>112</v>
      </c>
      <c r="X72" s="107">
        <f t="shared" si="2"/>
        <v>1692</v>
      </c>
      <c r="Y72" s="96">
        <f t="shared" si="2"/>
        <v>1149</v>
      </c>
      <c r="Z72" s="96">
        <f t="shared" si="2"/>
        <v>1835</v>
      </c>
      <c r="AA72" s="96">
        <f t="shared" si="2"/>
        <v>2032</v>
      </c>
      <c r="AB72" s="107">
        <f t="shared" si="2"/>
        <v>2251</v>
      </c>
      <c r="AC72" s="96">
        <f t="shared" si="2"/>
        <v>2287</v>
      </c>
      <c r="AD72" s="96">
        <f t="shared" si="2"/>
        <v>1564</v>
      </c>
      <c r="AE72" s="96">
        <f t="shared" si="2"/>
        <v>1282</v>
      </c>
      <c r="AF72" s="107">
        <f t="shared" si="2"/>
        <v>1900</v>
      </c>
      <c r="AG72" s="96">
        <f t="shared" si="2"/>
        <v>1312</v>
      </c>
      <c r="AH72" s="96">
        <f t="shared" si="2"/>
        <v>2141</v>
      </c>
      <c r="AI72" s="96">
        <f t="shared" si="2"/>
        <v>2252</v>
      </c>
      <c r="AJ72" s="107">
        <f t="shared" si="2"/>
        <v>2946</v>
      </c>
      <c r="AK72" s="96">
        <f t="shared" si="2"/>
        <v>3450</v>
      </c>
      <c r="AL72" s="96">
        <f t="shared" si="2"/>
        <v>3147</v>
      </c>
      <c r="AM72" s="96">
        <f t="shared" si="2"/>
        <v>880</v>
      </c>
      <c r="AN72" s="107">
        <f t="shared" si="2"/>
        <v>-206</v>
      </c>
      <c r="AO72" s="96">
        <f t="shared" si="2"/>
        <v>-1568</v>
      </c>
      <c r="AP72" s="96">
        <f t="shared" si="2"/>
        <v>-627</v>
      </c>
      <c r="AQ72" s="96">
        <f t="shared" si="2"/>
        <v>-412</v>
      </c>
      <c r="AR72" s="107">
        <f t="shared" si="2"/>
        <v>-240</v>
      </c>
      <c r="AS72" s="254">
        <v>898</v>
      </c>
      <c r="AT72" s="254">
        <v>3211</v>
      </c>
      <c r="AU72" s="254">
        <v>4307</v>
      </c>
      <c r="AV72" s="254">
        <v>6461</v>
      </c>
      <c r="AW72" s="254">
        <v>4983</v>
      </c>
      <c r="AX72" s="254">
        <v>5065</v>
      </c>
      <c r="AY72" s="254">
        <v>5663</v>
      </c>
      <c r="AZ72" s="254">
        <v>9256</v>
      </c>
      <c r="BA72" s="254">
        <v>5841</v>
      </c>
      <c r="BB72" s="254">
        <v>7517</v>
      </c>
      <c r="BC72" s="254">
        <v>4789</v>
      </c>
      <c r="BD72" s="254">
        <v>11472</v>
      </c>
      <c r="BF72" s="117">
        <f t="shared" ref="BF72:BN72" si="3">BF67-BF68-BF71</f>
        <v>1886</v>
      </c>
      <c r="BG72" s="117">
        <f t="shared" si="3"/>
        <v>2105</v>
      </c>
      <c r="BH72" s="117">
        <f t="shared" si="3"/>
        <v>2751</v>
      </c>
      <c r="BI72" s="117">
        <f t="shared" si="3"/>
        <v>2361</v>
      </c>
      <c r="BJ72" s="117">
        <f t="shared" si="3"/>
        <v>2837</v>
      </c>
      <c r="BK72" s="117">
        <f t="shared" si="3"/>
        <v>7267</v>
      </c>
      <c r="BL72" s="117">
        <f t="shared" si="3"/>
        <v>7033</v>
      </c>
      <c r="BM72" s="117">
        <f t="shared" si="3"/>
        <v>8651</v>
      </c>
      <c r="BN72" s="117">
        <f t="shared" si="3"/>
        <v>7271</v>
      </c>
      <c r="BO72" s="268">
        <v>-2847</v>
      </c>
      <c r="BP72" s="261">
        <v>14877</v>
      </c>
      <c r="BQ72" s="261">
        <v>24967</v>
      </c>
      <c r="BR72" s="261">
        <v>29619</v>
      </c>
    </row>
    <row r="73" spans="1:70" x14ac:dyDescent="0.35">
      <c r="A73" s="66"/>
      <c r="B73" s="77"/>
      <c r="C73" s="77"/>
      <c r="D73" s="77"/>
      <c r="E73" s="76"/>
      <c r="F73" s="76"/>
      <c r="G73" s="76"/>
      <c r="H73" s="60"/>
      <c r="I73" s="76"/>
      <c r="J73" s="76"/>
      <c r="K73" s="76"/>
      <c r="L73" s="60"/>
      <c r="M73" s="76"/>
      <c r="N73" s="76"/>
      <c r="O73" s="76"/>
      <c r="P73" s="60"/>
      <c r="Q73" s="76"/>
      <c r="R73" s="76"/>
      <c r="S73" s="76"/>
      <c r="T73" s="60"/>
      <c r="U73" s="76"/>
      <c r="V73" s="76"/>
      <c r="W73" s="76"/>
      <c r="X73" s="60"/>
      <c r="Y73" s="76"/>
      <c r="Z73" s="76"/>
      <c r="AA73" s="76"/>
      <c r="AB73" s="60"/>
      <c r="AC73" s="76"/>
      <c r="AD73" s="76"/>
      <c r="AE73" s="76"/>
      <c r="AF73" s="60"/>
      <c r="AG73" s="76"/>
      <c r="AH73" s="76"/>
      <c r="AI73" s="158"/>
      <c r="AJ73" s="159"/>
      <c r="AK73" s="158"/>
      <c r="AL73" s="76"/>
      <c r="AM73" s="158"/>
      <c r="AN73" s="159"/>
      <c r="AO73" s="158"/>
      <c r="AP73" s="76"/>
      <c r="AQ73" s="158"/>
      <c r="AR73" s="159"/>
      <c r="AS73" s="158"/>
      <c r="AT73" s="158"/>
      <c r="AU73" s="158"/>
      <c r="AV73" s="158"/>
      <c r="AW73" s="158"/>
      <c r="AX73" s="158"/>
      <c r="AY73" s="158"/>
      <c r="AZ73" s="158"/>
      <c r="BA73" s="158"/>
      <c r="BB73" s="158"/>
      <c r="BC73" s="158"/>
      <c r="BD73" s="158"/>
      <c r="BF73" s="62"/>
      <c r="BG73" s="62"/>
      <c r="BH73" s="62"/>
      <c r="BI73" s="62"/>
      <c r="BJ73" s="62"/>
      <c r="BK73" s="62"/>
      <c r="BL73" s="62"/>
      <c r="BM73" s="62"/>
      <c r="BN73" s="62"/>
      <c r="BO73" s="62"/>
    </row>
    <row r="74" spans="1:70" x14ac:dyDescent="0.35">
      <c r="A74" s="85" t="s">
        <v>282</v>
      </c>
      <c r="B74" s="86"/>
      <c r="C74" s="86"/>
      <c r="D74" s="86"/>
      <c r="E74" s="115"/>
      <c r="F74" s="115"/>
      <c r="G74" s="115"/>
      <c r="H74" s="116"/>
      <c r="I74" s="115"/>
      <c r="J74" s="115"/>
      <c r="K74" s="115"/>
      <c r="L74" s="116"/>
      <c r="M74" s="115"/>
      <c r="N74" s="115"/>
      <c r="O74" s="115"/>
      <c r="P74" s="116"/>
      <c r="Q74" s="115"/>
      <c r="R74" s="115"/>
      <c r="S74" s="115"/>
      <c r="T74" s="116"/>
      <c r="U74" s="115"/>
      <c r="V74" s="115"/>
      <c r="W74" s="115"/>
      <c r="X74" s="116"/>
      <c r="Y74" s="115"/>
      <c r="Z74" s="115"/>
      <c r="AA74" s="115"/>
      <c r="AB74" s="116"/>
      <c r="AC74" s="115"/>
      <c r="AD74" s="115"/>
      <c r="AE74" s="115"/>
      <c r="AF74" s="116"/>
      <c r="AG74" s="115"/>
      <c r="AH74" s="115"/>
      <c r="AI74" s="158"/>
      <c r="AJ74" s="159"/>
      <c r="AK74" s="158"/>
      <c r="AL74" s="115"/>
      <c r="AM74" s="158"/>
      <c r="AN74" s="159"/>
      <c r="AO74" s="158"/>
      <c r="AP74" s="115"/>
      <c r="AQ74" s="158"/>
      <c r="AR74" s="159"/>
      <c r="AS74" s="158"/>
      <c r="AT74" s="158"/>
      <c r="AU74" s="158"/>
      <c r="AV74" s="158"/>
      <c r="AW74" s="158"/>
      <c r="AX74" s="158"/>
      <c r="AY74" s="158"/>
      <c r="AZ74" s="158"/>
      <c r="BA74" s="158"/>
      <c r="BB74" s="158"/>
      <c r="BC74" s="158"/>
      <c r="BD74" s="158"/>
      <c r="BF74" s="119"/>
      <c r="BG74" s="119"/>
      <c r="BH74" s="119"/>
      <c r="BI74" s="119"/>
      <c r="BJ74" s="119"/>
      <c r="BK74" s="119"/>
      <c r="BL74" s="119"/>
      <c r="BM74" s="119"/>
      <c r="BN74" s="119"/>
      <c r="BO74" s="119"/>
    </row>
    <row r="75" spans="1:70" x14ac:dyDescent="0.35">
      <c r="A75" s="94" t="s">
        <v>266</v>
      </c>
      <c r="B75" s="160" t="s">
        <v>171</v>
      </c>
      <c r="C75" s="161" t="s">
        <v>168</v>
      </c>
      <c r="D75" s="160">
        <v>85913</v>
      </c>
      <c r="E75" s="55">
        <v>6679</v>
      </c>
      <c r="F75" s="55">
        <v>6209</v>
      </c>
      <c r="G75" s="55">
        <v>6791</v>
      </c>
      <c r="H75" s="53">
        <v>10256</v>
      </c>
      <c r="I75" s="55">
        <v>7883</v>
      </c>
      <c r="J75" s="55">
        <v>7342</v>
      </c>
      <c r="K75" s="55">
        <v>7712</v>
      </c>
      <c r="L75" s="53">
        <v>10581</v>
      </c>
      <c r="M75" s="55">
        <v>7745</v>
      </c>
      <c r="N75" s="55">
        <v>7565</v>
      </c>
      <c r="O75" s="55">
        <v>8267</v>
      </c>
      <c r="P75" s="53">
        <v>11841</v>
      </c>
      <c r="Q75" s="55">
        <v>9566</v>
      </c>
      <c r="R75" s="55">
        <v>9844</v>
      </c>
      <c r="S75" s="55">
        <v>10609</v>
      </c>
      <c r="T75" s="53">
        <v>13965</v>
      </c>
      <c r="U75" s="55">
        <v>11061</v>
      </c>
      <c r="V75" s="55">
        <v>11485</v>
      </c>
      <c r="W75" s="55">
        <v>13714</v>
      </c>
      <c r="X75" s="53">
        <v>18038</v>
      </c>
      <c r="Y75" s="55">
        <v>14875</v>
      </c>
      <c r="Z75" s="55">
        <v>14612</v>
      </c>
      <c r="AA75" s="55">
        <v>15549</v>
      </c>
      <c r="AB75" s="53">
        <v>20829</v>
      </c>
      <c r="AC75" s="55">
        <v>16192</v>
      </c>
      <c r="AD75" s="55">
        <v>16370</v>
      </c>
      <c r="AE75" s="55">
        <v>18348</v>
      </c>
      <c r="AF75" s="53">
        <v>23813</v>
      </c>
      <c r="AG75" s="55">
        <v>19106</v>
      </c>
      <c r="AH75" s="55">
        <v>22668</v>
      </c>
      <c r="AI75" s="55">
        <v>25171</v>
      </c>
      <c r="AJ75" s="53">
        <v>37467</v>
      </c>
      <c r="AK75" s="55">
        <v>30649</v>
      </c>
      <c r="AL75" s="55">
        <v>30721</v>
      </c>
      <c r="AM75" s="55">
        <v>29145</v>
      </c>
      <c r="AN75" s="53">
        <v>37272</v>
      </c>
      <c r="AO75" s="55">
        <v>28759</v>
      </c>
      <c r="AP75" s="55">
        <v>27065</v>
      </c>
      <c r="AQ75" s="55">
        <v>27720</v>
      </c>
      <c r="AR75" s="53">
        <v>34463</v>
      </c>
      <c r="AS75" s="251">
        <v>29123</v>
      </c>
      <c r="AT75" s="251">
        <v>29697</v>
      </c>
      <c r="AU75" s="251">
        <v>32137</v>
      </c>
      <c r="AV75" s="251">
        <v>40243</v>
      </c>
      <c r="AW75" s="251">
        <v>31935</v>
      </c>
      <c r="AX75" s="251">
        <v>31663</v>
      </c>
      <c r="AY75" s="251">
        <v>35888</v>
      </c>
      <c r="AZ75" s="251">
        <v>43420</v>
      </c>
      <c r="BA75" s="251">
        <v>33513</v>
      </c>
      <c r="BB75" s="251">
        <v>36761</v>
      </c>
      <c r="BC75" s="251">
        <v>40896</v>
      </c>
      <c r="BD75" s="251">
        <v>50724</v>
      </c>
      <c r="BF75" s="57">
        <v>29935</v>
      </c>
      <c r="BG75" s="57">
        <v>33519</v>
      </c>
      <c r="BH75" s="57">
        <v>35418</v>
      </c>
      <c r="BI75" s="57">
        <v>43983</v>
      </c>
      <c r="BJ75" s="57">
        <v>54297</v>
      </c>
      <c r="BK75" s="57">
        <v>65866</v>
      </c>
      <c r="BL75" s="57">
        <v>74723</v>
      </c>
      <c r="BM75" s="57">
        <v>104412</v>
      </c>
      <c r="BN75" s="57">
        <v>127787</v>
      </c>
      <c r="BO75" s="267">
        <v>118007</v>
      </c>
      <c r="BP75" s="260">
        <v>131200</v>
      </c>
      <c r="BQ75" s="260">
        <v>142906</v>
      </c>
      <c r="BR75" s="260">
        <v>161894</v>
      </c>
    </row>
    <row r="76" spans="1:70" x14ac:dyDescent="0.35">
      <c r="A76" s="94" t="s">
        <v>278</v>
      </c>
      <c r="B76" s="160" t="s">
        <v>171</v>
      </c>
      <c r="C76" s="161" t="s">
        <v>168</v>
      </c>
      <c r="D76" s="160">
        <v>85914</v>
      </c>
      <c r="E76" s="55">
        <v>6695</v>
      </c>
      <c r="F76" s="55">
        <v>6209</v>
      </c>
      <c r="G76" s="55">
        <v>6819</v>
      </c>
      <c r="H76" s="53">
        <v>10105</v>
      </c>
      <c r="I76" s="55">
        <v>7943</v>
      </c>
      <c r="J76" s="55">
        <v>7376</v>
      </c>
      <c r="K76" s="55">
        <v>7936</v>
      </c>
      <c r="L76" s="53">
        <v>10561</v>
      </c>
      <c r="M76" s="55">
        <v>7821</v>
      </c>
      <c r="N76" s="55">
        <v>7584</v>
      </c>
      <c r="O76" s="55">
        <v>8323</v>
      </c>
      <c r="P76" s="53">
        <v>11781</v>
      </c>
      <c r="Q76" s="55">
        <v>9546</v>
      </c>
      <c r="R76" s="55">
        <v>9756</v>
      </c>
      <c r="S76" s="55">
        <v>10941</v>
      </c>
      <c r="T76" s="53">
        <v>14219</v>
      </c>
      <c r="U76" s="55">
        <v>11542</v>
      </c>
      <c r="V76" s="55">
        <v>12209</v>
      </c>
      <c r="W76" s="55">
        <v>14650</v>
      </c>
      <c r="X76" s="53">
        <v>18957</v>
      </c>
      <c r="Y76" s="55">
        <v>15497</v>
      </c>
      <c r="Z76" s="55">
        <v>15106</v>
      </c>
      <c r="AA76" s="55">
        <v>15934</v>
      </c>
      <c r="AB76" s="53">
        <v>21471</v>
      </c>
      <c r="AC76" s="55">
        <v>16282</v>
      </c>
      <c r="AD76" s="55">
        <v>16971</v>
      </c>
      <c r="AE76" s="55">
        <v>18734</v>
      </c>
      <c r="AF76" s="53">
        <v>24430</v>
      </c>
      <c r="AG76" s="55">
        <v>19504</v>
      </c>
      <c r="AH76" s="55">
        <v>22323</v>
      </c>
      <c r="AI76" s="55">
        <v>24764</v>
      </c>
      <c r="AJ76" s="53">
        <v>37104</v>
      </c>
      <c r="AK76" s="55">
        <v>29397</v>
      </c>
      <c r="AL76" s="55">
        <v>30359</v>
      </c>
      <c r="AM76" s="55">
        <v>30056</v>
      </c>
      <c r="AN76" s="53">
        <v>38899</v>
      </c>
      <c r="AO76" s="55">
        <v>30040</v>
      </c>
      <c r="AP76" s="55">
        <v>28836</v>
      </c>
      <c r="AQ76" s="55">
        <v>30186</v>
      </c>
      <c r="AR76" s="53">
        <v>36691</v>
      </c>
      <c r="AS76" s="251">
        <v>30370</v>
      </c>
      <c r="AT76" s="251">
        <v>30592</v>
      </c>
      <c r="AU76" s="251">
        <v>32232</v>
      </c>
      <c r="AV76" s="251">
        <v>40662</v>
      </c>
      <c r="AW76" s="251">
        <v>31032</v>
      </c>
      <c r="AX76" s="251">
        <v>31390</v>
      </c>
      <c r="AY76" s="251">
        <v>34587</v>
      </c>
      <c r="AZ76" s="251">
        <v>42105</v>
      </c>
      <c r="BA76" s="251">
        <v>32496</v>
      </c>
      <c r="BB76" s="251">
        <v>35267</v>
      </c>
      <c r="BC76" s="251">
        <v>39697</v>
      </c>
      <c r="BD76" s="251">
        <v>49684</v>
      </c>
      <c r="BF76" s="57">
        <v>29828</v>
      </c>
      <c r="BG76" s="57">
        <v>33816</v>
      </c>
      <c r="BH76" s="57">
        <v>35509</v>
      </c>
      <c r="BI76" s="57">
        <v>44460</v>
      </c>
      <c r="BJ76" s="57">
        <v>57359</v>
      </c>
      <c r="BK76" s="57">
        <v>68008</v>
      </c>
      <c r="BL76" s="57">
        <v>76416</v>
      </c>
      <c r="BM76" s="57">
        <v>103695</v>
      </c>
      <c r="BN76" s="57">
        <v>128711</v>
      </c>
      <c r="BO76" s="267">
        <v>125753</v>
      </c>
      <c r="BP76" s="260">
        <v>133856</v>
      </c>
      <c r="BQ76" s="260">
        <v>139114</v>
      </c>
      <c r="BR76" s="260">
        <v>157144</v>
      </c>
    </row>
    <row r="77" spans="1:70" x14ac:dyDescent="0.35">
      <c r="A77" s="95" t="s">
        <v>279</v>
      </c>
      <c r="B77" s="167" t="s">
        <v>171</v>
      </c>
      <c r="C77" s="168" t="s">
        <v>168</v>
      </c>
      <c r="D77" s="167">
        <v>85915</v>
      </c>
      <c r="E77" s="93"/>
      <c r="F77" s="93"/>
      <c r="G77" s="93"/>
      <c r="H77" s="118"/>
      <c r="I77" s="93"/>
      <c r="J77" s="93"/>
      <c r="K77" s="93"/>
      <c r="L77" s="118"/>
      <c r="M77" s="93"/>
      <c r="N77" s="93"/>
      <c r="O77" s="93"/>
      <c r="P77" s="118"/>
      <c r="Q77" s="96">
        <f>Q75-Q76</f>
        <v>20</v>
      </c>
      <c r="R77" s="96">
        <f>R75-R76</f>
        <v>88</v>
      </c>
      <c r="S77" s="96">
        <f>S75-S76</f>
        <v>-332</v>
      </c>
      <c r="T77" s="107">
        <f>T75-T76</f>
        <v>-254</v>
      </c>
      <c r="U77" s="93"/>
      <c r="V77" s="93"/>
      <c r="W77" s="93"/>
      <c r="X77" s="118"/>
      <c r="Y77" s="93"/>
      <c r="Z77" s="93"/>
      <c r="AA77" s="93"/>
      <c r="AB77" s="118"/>
      <c r="AC77" s="93"/>
      <c r="AD77" s="93"/>
      <c r="AE77" s="93"/>
      <c r="AF77" s="118"/>
      <c r="AG77" s="93"/>
      <c r="AH77" s="93"/>
      <c r="AI77" s="171"/>
      <c r="AJ77" s="172"/>
      <c r="AK77" s="171"/>
      <c r="AL77" s="93"/>
      <c r="AM77" s="171"/>
      <c r="AN77" s="172"/>
      <c r="AO77" s="171"/>
      <c r="AP77" s="93"/>
      <c r="AQ77" s="171"/>
      <c r="AR77" s="172"/>
      <c r="AS77" s="169"/>
      <c r="AT77" s="169"/>
      <c r="AU77" s="169"/>
      <c r="AV77" s="169"/>
      <c r="AW77" s="169"/>
      <c r="AX77" s="169"/>
      <c r="AY77" s="169"/>
      <c r="AZ77" s="169"/>
      <c r="BA77" s="169"/>
      <c r="BB77" s="169"/>
      <c r="BC77" s="169"/>
      <c r="BD77" s="169"/>
      <c r="BF77" s="106"/>
      <c r="BG77" s="106"/>
      <c r="BH77" s="106"/>
      <c r="BI77" s="117">
        <f>BI75-BI76</f>
        <v>-477</v>
      </c>
      <c r="BJ77" s="109"/>
      <c r="BK77" s="109"/>
      <c r="BL77" s="109"/>
      <c r="BM77" s="109"/>
      <c r="BN77" s="109"/>
      <c r="BO77" s="109"/>
    </row>
    <row r="78" spans="1:70" x14ac:dyDescent="0.35">
      <c r="A78" s="80"/>
      <c r="B78" s="92"/>
      <c r="C78" s="92"/>
      <c r="D78" s="92"/>
      <c r="E78" s="59"/>
      <c r="F78" s="59"/>
      <c r="G78" s="59"/>
      <c r="H78" s="63"/>
      <c r="I78" s="59"/>
      <c r="J78" s="59"/>
      <c r="K78" s="59"/>
      <c r="L78" s="63"/>
      <c r="M78" s="59"/>
      <c r="N78" s="59"/>
      <c r="O78" s="59"/>
      <c r="P78" s="63"/>
      <c r="Q78" s="59"/>
      <c r="R78" s="59"/>
      <c r="S78" s="59"/>
      <c r="T78" s="63"/>
      <c r="U78" s="59"/>
      <c r="V78" s="59"/>
      <c r="W78" s="59"/>
      <c r="X78" s="63"/>
      <c r="Y78" s="59"/>
      <c r="Z78" s="59"/>
      <c r="AA78" s="59"/>
      <c r="AB78" s="63"/>
      <c r="AC78" s="59"/>
      <c r="AD78" s="59"/>
      <c r="AE78" s="59"/>
      <c r="AF78" s="63"/>
      <c r="AG78" s="59"/>
      <c r="AH78" s="59"/>
      <c r="AI78" s="158"/>
      <c r="AJ78" s="159"/>
      <c r="AK78" s="158"/>
      <c r="AL78" s="59"/>
      <c r="AM78" s="158"/>
      <c r="AN78" s="159"/>
      <c r="AO78" s="158"/>
      <c r="AP78" s="59"/>
      <c r="AQ78" s="158"/>
      <c r="AR78" s="159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58"/>
      <c r="BD78" s="158"/>
      <c r="BF78" s="61"/>
      <c r="BG78" s="61"/>
      <c r="BH78" s="61"/>
      <c r="BI78" s="61"/>
      <c r="BJ78" s="61"/>
      <c r="BK78" s="61"/>
      <c r="BL78" s="61"/>
      <c r="BM78" s="61"/>
      <c r="BN78" s="61"/>
      <c r="BO78" s="61"/>
    </row>
    <row r="79" spans="1:70" x14ac:dyDescent="0.35">
      <c r="A79" s="80" t="s">
        <v>280</v>
      </c>
      <c r="B79" s="160" t="s">
        <v>171</v>
      </c>
      <c r="C79" s="161" t="s">
        <v>168</v>
      </c>
      <c r="D79" s="160">
        <v>85916</v>
      </c>
      <c r="E79" s="59"/>
      <c r="F79" s="59"/>
      <c r="G79" s="59"/>
      <c r="H79" s="63"/>
      <c r="I79" s="59"/>
      <c r="J79" s="59"/>
      <c r="K79" s="59"/>
      <c r="L79" s="63"/>
      <c r="M79" s="59"/>
      <c r="N79" s="59"/>
      <c r="O79" s="59"/>
      <c r="P79" s="63"/>
      <c r="Q79" s="55">
        <v>141</v>
      </c>
      <c r="R79" s="55">
        <v>223</v>
      </c>
      <c r="S79" s="55">
        <v>209</v>
      </c>
      <c r="T79" s="53">
        <v>233</v>
      </c>
      <c r="U79" s="59"/>
      <c r="V79" s="59"/>
      <c r="W79" s="59"/>
      <c r="X79" s="63"/>
      <c r="Y79" s="59"/>
      <c r="Z79" s="59"/>
      <c r="AA79" s="59"/>
      <c r="AB79" s="63"/>
      <c r="AC79" s="59"/>
      <c r="AD79" s="59"/>
      <c r="AE79" s="59"/>
      <c r="AF79" s="63"/>
      <c r="AG79" s="59"/>
      <c r="AH79" s="59"/>
      <c r="AI79" s="158"/>
      <c r="AJ79" s="159"/>
      <c r="AK79" s="158"/>
      <c r="AL79" s="59"/>
      <c r="AM79" s="158"/>
      <c r="AN79" s="159"/>
      <c r="AO79" s="158"/>
      <c r="AP79" s="59"/>
      <c r="AQ79" s="158"/>
      <c r="AR79" s="159"/>
      <c r="AS79" s="158"/>
      <c r="AT79" s="158"/>
      <c r="AU79" s="158"/>
      <c r="AV79" s="158"/>
      <c r="AW79" s="158"/>
      <c r="AX79" s="158"/>
      <c r="AY79" s="158"/>
      <c r="AZ79" s="158"/>
      <c r="BA79" s="158"/>
      <c r="BB79" s="158"/>
      <c r="BC79" s="158"/>
      <c r="BD79" s="158"/>
      <c r="BF79" s="61"/>
      <c r="BG79" s="61"/>
      <c r="BH79" s="61"/>
      <c r="BI79" s="57">
        <v>806</v>
      </c>
      <c r="BJ79" s="61"/>
      <c r="BK79" s="61"/>
      <c r="BL79" s="61"/>
      <c r="BM79" s="61"/>
      <c r="BN79" s="61"/>
      <c r="BO79" s="61"/>
    </row>
    <row r="80" spans="1:70" x14ac:dyDescent="0.35">
      <c r="A80" s="81" t="s">
        <v>281</v>
      </c>
      <c r="B80" s="167" t="s">
        <v>171</v>
      </c>
      <c r="C80" s="168" t="s">
        <v>168</v>
      </c>
      <c r="D80" s="167">
        <v>85917</v>
      </c>
      <c r="E80" s="96">
        <f>E75-E76-E79</f>
        <v>-16</v>
      </c>
      <c r="F80" s="70">
        <v>0</v>
      </c>
      <c r="G80" s="96">
        <f t="shared" ref="G80:AR80" si="4">G75-G76-G79</f>
        <v>-28</v>
      </c>
      <c r="H80" s="107">
        <f t="shared" si="4"/>
        <v>151</v>
      </c>
      <c r="I80" s="96">
        <f t="shared" si="4"/>
        <v>-60</v>
      </c>
      <c r="J80" s="96">
        <f t="shared" si="4"/>
        <v>-34</v>
      </c>
      <c r="K80" s="96">
        <f t="shared" si="4"/>
        <v>-224</v>
      </c>
      <c r="L80" s="107">
        <f t="shared" si="4"/>
        <v>20</v>
      </c>
      <c r="M80" s="96">
        <f t="shared" si="4"/>
        <v>-76</v>
      </c>
      <c r="N80" s="96">
        <f t="shared" si="4"/>
        <v>-19</v>
      </c>
      <c r="O80" s="96">
        <f t="shared" si="4"/>
        <v>-56</v>
      </c>
      <c r="P80" s="107">
        <f t="shared" si="4"/>
        <v>60</v>
      </c>
      <c r="Q80" s="96">
        <f t="shared" si="4"/>
        <v>-121</v>
      </c>
      <c r="R80" s="96">
        <f t="shared" si="4"/>
        <v>-135</v>
      </c>
      <c r="S80" s="96">
        <f t="shared" si="4"/>
        <v>-541</v>
      </c>
      <c r="T80" s="107">
        <f t="shared" si="4"/>
        <v>-487</v>
      </c>
      <c r="U80" s="96">
        <f t="shared" si="4"/>
        <v>-481</v>
      </c>
      <c r="V80" s="96">
        <f t="shared" si="4"/>
        <v>-724</v>
      </c>
      <c r="W80" s="96">
        <f t="shared" si="4"/>
        <v>-936</v>
      </c>
      <c r="X80" s="107">
        <f t="shared" si="4"/>
        <v>-919</v>
      </c>
      <c r="Y80" s="96">
        <f t="shared" si="4"/>
        <v>-622</v>
      </c>
      <c r="Z80" s="96">
        <f t="shared" si="4"/>
        <v>-494</v>
      </c>
      <c r="AA80" s="96">
        <f t="shared" si="4"/>
        <v>-385</v>
      </c>
      <c r="AB80" s="107">
        <f t="shared" si="4"/>
        <v>-642</v>
      </c>
      <c r="AC80" s="96">
        <f t="shared" si="4"/>
        <v>-90</v>
      </c>
      <c r="AD80" s="96">
        <f t="shared" si="4"/>
        <v>-601</v>
      </c>
      <c r="AE80" s="96">
        <f t="shared" si="4"/>
        <v>-386</v>
      </c>
      <c r="AF80" s="107">
        <f t="shared" si="4"/>
        <v>-617</v>
      </c>
      <c r="AG80" s="96">
        <f t="shared" si="4"/>
        <v>-398</v>
      </c>
      <c r="AH80" s="96">
        <f t="shared" si="4"/>
        <v>345</v>
      </c>
      <c r="AI80" s="96">
        <f t="shared" si="4"/>
        <v>407</v>
      </c>
      <c r="AJ80" s="107">
        <f t="shared" si="4"/>
        <v>363</v>
      </c>
      <c r="AK80" s="96">
        <f t="shared" si="4"/>
        <v>1252</v>
      </c>
      <c r="AL80" s="96">
        <f t="shared" si="4"/>
        <v>362</v>
      </c>
      <c r="AM80" s="96">
        <f t="shared" si="4"/>
        <v>-911</v>
      </c>
      <c r="AN80" s="107">
        <f t="shared" si="4"/>
        <v>-1627</v>
      </c>
      <c r="AO80" s="96">
        <f t="shared" si="4"/>
        <v>-1281</v>
      </c>
      <c r="AP80" s="96">
        <f t="shared" si="4"/>
        <v>-1771</v>
      </c>
      <c r="AQ80" s="96">
        <f t="shared" si="4"/>
        <v>-2466</v>
      </c>
      <c r="AR80" s="107">
        <f t="shared" si="4"/>
        <v>-2228</v>
      </c>
      <c r="AS80" s="254">
        <v>-1247</v>
      </c>
      <c r="AT80" s="254">
        <v>-895</v>
      </c>
      <c r="AU80" s="254">
        <v>-95</v>
      </c>
      <c r="AV80" s="254">
        <v>-419</v>
      </c>
      <c r="AW80" s="254">
        <v>903</v>
      </c>
      <c r="AX80" s="254">
        <v>273</v>
      </c>
      <c r="AY80" s="254">
        <v>1301</v>
      </c>
      <c r="AZ80" s="254">
        <v>1315</v>
      </c>
      <c r="BA80" s="254">
        <v>1017</v>
      </c>
      <c r="BB80" s="254">
        <v>1494</v>
      </c>
      <c r="BC80" s="254">
        <v>1199</v>
      </c>
      <c r="BD80" s="254">
        <v>1040</v>
      </c>
      <c r="BF80" s="117">
        <f t="shared" ref="BF80:BN80" si="5">BF75-BF76-BF79</f>
        <v>107</v>
      </c>
      <c r="BG80" s="117">
        <f t="shared" si="5"/>
        <v>-297</v>
      </c>
      <c r="BH80" s="117">
        <f t="shared" si="5"/>
        <v>-91</v>
      </c>
      <c r="BI80" s="117">
        <f t="shared" si="5"/>
        <v>-1283</v>
      </c>
      <c r="BJ80" s="117">
        <f t="shared" si="5"/>
        <v>-3062</v>
      </c>
      <c r="BK80" s="117">
        <f t="shared" si="5"/>
        <v>-2142</v>
      </c>
      <c r="BL80" s="117">
        <f t="shared" si="5"/>
        <v>-1693</v>
      </c>
      <c r="BM80" s="117">
        <f t="shared" si="5"/>
        <v>717</v>
      </c>
      <c r="BN80" s="117">
        <f t="shared" si="5"/>
        <v>-924</v>
      </c>
      <c r="BO80" s="268">
        <v>-7746</v>
      </c>
      <c r="BP80" s="261">
        <v>-2656</v>
      </c>
      <c r="BQ80" s="261">
        <v>3792</v>
      </c>
      <c r="BR80" s="261">
        <v>4750</v>
      </c>
    </row>
    <row r="81" spans="1:70" x14ac:dyDescent="0.35">
      <c r="A81" s="66"/>
      <c r="B81" s="77"/>
      <c r="C81" s="77"/>
      <c r="D81" s="77"/>
      <c r="E81" s="76"/>
      <c r="F81" s="76"/>
      <c r="G81" s="76"/>
      <c r="H81" s="60"/>
      <c r="I81" s="76"/>
      <c r="J81" s="76"/>
      <c r="K81" s="76"/>
      <c r="L81" s="60"/>
      <c r="M81" s="76"/>
      <c r="N81" s="76"/>
      <c r="O81" s="76"/>
      <c r="P81" s="60"/>
      <c r="Q81" s="76"/>
      <c r="R81" s="76"/>
      <c r="S81" s="76"/>
      <c r="T81" s="60"/>
      <c r="U81" s="76"/>
      <c r="V81" s="76"/>
      <c r="W81" s="76"/>
      <c r="X81" s="60"/>
      <c r="Y81" s="76"/>
      <c r="Z81" s="76"/>
      <c r="AA81" s="76"/>
      <c r="AB81" s="60"/>
      <c r="AC81" s="76"/>
      <c r="AD81" s="76"/>
      <c r="AE81" s="76"/>
      <c r="AF81" s="60"/>
      <c r="AG81" s="76"/>
      <c r="AH81" s="76"/>
      <c r="AI81" s="158"/>
      <c r="AJ81" s="159"/>
      <c r="AK81" s="158"/>
      <c r="AL81" s="76"/>
      <c r="AM81" s="158"/>
      <c r="AN81" s="159"/>
      <c r="AO81" s="158"/>
      <c r="AP81" s="76"/>
      <c r="AQ81" s="158"/>
      <c r="AR81" s="159"/>
      <c r="AS81" s="158"/>
      <c r="AT81" s="158"/>
      <c r="AU81" s="158"/>
      <c r="AV81" s="158"/>
      <c r="AW81" s="158"/>
      <c r="AX81" s="158"/>
      <c r="AY81" s="158"/>
      <c r="AZ81" s="158"/>
      <c r="BA81" s="158"/>
      <c r="BB81" s="158"/>
      <c r="BC81" s="158"/>
      <c r="BD81" s="158"/>
      <c r="BF81" s="62"/>
      <c r="BG81" s="62"/>
      <c r="BH81" s="62"/>
      <c r="BI81" s="62"/>
      <c r="BJ81" s="62"/>
      <c r="BK81" s="62"/>
      <c r="BL81" s="62"/>
      <c r="BM81" s="62"/>
      <c r="BN81" s="62"/>
      <c r="BO81" s="62"/>
    </row>
    <row r="82" spans="1:70" x14ac:dyDescent="0.35">
      <c r="A82" s="85" t="s">
        <v>262</v>
      </c>
      <c r="B82" s="86"/>
      <c r="C82" s="86"/>
      <c r="D82" s="86"/>
      <c r="E82" s="115"/>
      <c r="F82" s="115"/>
      <c r="G82" s="115"/>
      <c r="H82" s="116"/>
      <c r="I82" s="115"/>
      <c r="J82" s="115"/>
      <c r="K82" s="115"/>
      <c r="L82" s="116"/>
      <c r="M82" s="115"/>
      <c r="N82" s="115"/>
      <c r="O82" s="115"/>
      <c r="P82" s="116"/>
      <c r="Q82" s="115"/>
      <c r="R82" s="115"/>
      <c r="S82" s="115"/>
      <c r="T82" s="116"/>
      <c r="U82" s="115"/>
      <c r="V82" s="115"/>
      <c r="W82" s="115"/>
      <c r="X82" s="116"/>
      <c r="Y82" s="115"/>
      <c r="Z82" s="115"/>
      <c r="AA82" s="115"/>
      <c r="AB82" s="116"/>
      <c r="AC82" s="115"/>
      <c r="AD82" s="115"/>
      <c r="AE82" s="115"/>
      <c r="AF82" s="116"/>
      <c r="AG82" s="115"/>
      <c r="AH82" s="115"/>
      <c r="AI82" s="158"/>
      <c r="AJ82" s="159"/>
      <c r="AK82" s="115"/>
      <c r="AL82" s="115"/>
      <c r="AM82" s="158"/>
      <c r="AN82" s="159"/>
      <c r="AO82" s="115"/>
      <c r="AP82" s="115"/>
      <c r="AQ82" s="158"/>
      <c r="AR82" s="159"/>
      <c r="AS82" s="158"/>
      <c r="AT82" s="158"/>
      <c r="AU82" s="158"/>
      <c r="AV82" s="158"/>
      <c r="AW82" s="158"/>
      <c r="AX82" s="158"/>
      <c r="AY82" s="158"/>
      <c r="AZ82" s="158"/>
      <c r="BA82" s="158"/>
      <c r="BB82" s="158"/>
      <c r="BC82" s="158"/>
      <c r="BD82" s="158"/>
      <c r="BF82" s="119"/>
      <c r="BG82" s="119"/>
      <c r="BH82" s="119"/>
      <c r="BI82" s="119"/>
      <c r="BJ82" s="119"/>
      <c r="BK82" s="119"/>
      <c r="BL82" s="119"/>
      <c r="BM82" s="119"/>
      <c r="BN82" s="119"/>
      <c r="BO82" s="119"/>
    </row>
    <row r="83" spans="1:70" x14ac:dyDescent="0.35">
      <c r="A83" s="94" t="s">
        <v>266</v>
      </c>
      <c r="B83" s="160" t="s">
        <v>171</v>
      </c>
      <c r="C83" s="161" t="s">
        <v>168</v>
      </c>
      <c r="D83" s="160">
        <v>85918</v>
      </c>
      <c r="E83" s="59"/>
      <c r="F83" s="59"/>
      <c r="G83" s="59"/>
      <c r="H83" s="63"/>
      <c r="I83" s="59"/>
      <c r="J83" s="59"/>
      <c r="K83" s="59"/>
      <c r="L83" s="63"/>
      <c r="M83" s="55">
        <v>1566</v>
      </c>
      <c r="N83" s="55">
        <v>1824</v>
      </c>
      <c r="O83" s="55">
        <v>2085</v>
      </c>
      <c r="P83" s="53">
        <v>2405</v>
      </c>
      <c r="Q83" s="55">
        <v>2566</v>
      </c>
      <c r="R83" s="55">
        <v>2886</v>
      </c>
      <c r="S83" s="55">
        <v>3231</v>
      </c>
      <c r="T83" s="53">
        <v>3536</v>
      </c>
      <c r="U83" s="55">
        <v>3661</v>
      </c>
      <c r="V83" s="55">
        <v>4100</v>
      </c>
      <c r="W83" s="55">
        <v>4584</v>
      </c>
      <c r="X83" s="53">
        <v>5113</v>
      </c>
      <c r="Y83" s="55">
        <v>5442</v>
      </c>
      <c r="Z83" s="55">
        <v>6105</v>
      </c>
      <c r="AA83" s="55">
        <v>6679</v>
      </c>
      <c r="AB83" s="53">
        <v>7430</v>
      </c>
      <c r="AC83" s="55">
        <v>7696</v>
      </c>
      <c r="AD83" s="55">
        <v>8381</v>
      </c>
      <c r="AE83" s="55">
        <v>8995</v>
      </c>
      <c r="AF83" s="53">
        <v>9954</v>
      </c>
      <c r="AG83" s="55">
        <v>10219</v>
      </c>
      <c r="AH83" s="55">
        <v>10808</v>
      </c>
      <c r="AI83" s="55">
        <v>11601</v>
      </c>
      <c r="AJ83" s="53">
        <v>12742</v>
      </c>
      <c r="AK83" s="55">
        <v>13503</v>
      </c>
      <c r="AL83" s="55">
        <v>14809</v>
      </c>
      <c r="AM83" s="55">
        <v>16110</v>
      </c>
      <c r="AN83" s="53">
        <v>17780</v>
      </c>
      <c r="AO83" s="55">
        <v>18441</v>
      </c>
      <c r="AP83" s="55">
        <v>19739</v>
      </c>
      <c r="AQ83" s="55">
        <v>20538</v>
      </c>
      <c r="AR83" s="53">
        <v>21378</v>
      </c>
      <c r="AS83" s="251">
        <v>21354</v>
      </c>
      <c r="AT83" s="251">
        <v>22140</v>
      </c>
      <c r="AU83" s="251">
        <v>23059</v>
      </c>
      <c r="AV83" s="251">
        <v>24204</v>
      </c>
      <c r="AW83" s="251">
        <v>25037</v>
      </c>
      <c r="AX83" s="251">
        <v>26281</v>
      </c>
      <c r="AY83" s="251">
        <v>27452</v>
      </c>
      <c r="AZ83" s="251">
        <v>28786</v>
      </c>
      <c r="BA83" s="251">
        <v>29267</v>
      </c>
      <c r="BB83" s="251">
        <v>30873</v>
      </c>
      <c r="BC83" s="251">
        <v>33006</v>
      </c>
      <c r="BD83" s="251">
        <v>35579</v>
      </c>
      <c r="BF83" s="61"/>
      <c r="BG83" s="61"/>
      <c r="BH83" s="57">
        <v>7880</v>
      </c>
      <c r="BI83" s="57">
        <v>12219</v>
      </c>
      <c r="BJ83" s="57">
        <v>17459</v>
      </c>
      <c r="BK83" s="57">
        <v>25655</v>
      </c>
      <c r="BL83" s="57">
        <v>35026</v>
      </c>
      <c r="BM83" s="57">
        <v>45370</v>
      </c>
      <c r="BN83" s="57">
        <v>62202</v>
      </c>
      <c r="BO83" s="267">
        <v>80096</v>
      </c>
      <c r="BP83" s="260">
        <v>90757</v>
      </c>
      <c r="BQ83" s="260">
        <v>107556</v>
      </c>
      <c r="BR83" s="260">
        <v>128725</v>
      </c>
    </row>
    <row r="84" spans="1:70" x14ac:dyDescent="0.35">
      <c r="A84" s="94" t="s">
        <v>278</v>
      </c>
      <c r="B84" s="160" t="s">
        <v>171</v>
      </c>
      <c r="C84" s="161" t="s">
        <v>168</v>
      </c>
      <c r="D84" s="160">
        <v>85919</v>
      </c>
      <c r="E84" s="59"/>
      <c r="F84" s="59"/>
      <c r="G84" s="59"/>
      <c r="H84" s="63"/>
      <c r="I84" s="59"/>
      <c r="J84" s="59"/>
      <c r="K84" s="59"/>
      <c r="L84" s="63"/>
      <c r="M84" s="55">
        <v>1301</v>
      </c>
      <c r="N84" s="55">
        <v>1433</v>
      </c>
      <c r="O84" s="55">
        <v>1564</v>
      </c>
      <c r="P84" s="53">
        <v>1718</v>
      </c>
      <c r="Q84" s="55">
        <v>1850</v>
      </c>
      <c r="R84" s="55">
        <v>2023</v>
      </c>
      <c r="S84" s="55">
        <v>2210</v>
      </c>
      <c r="T84" s="53">
        <v>2430</v>
      </c>
      <c r="U84" s="55">
        <v>2771</v>
      </c>
      <c r="V84" s="55">
        <v>3184</v>
      </c>
      <c r="W84" s="55">
        <v>3413</v>
      </c>
      <c r="X84" s="53">
        <v>3759</v>
      </c>
      <c r="Y84" s="55">
        <v>4042</v>
      </c>
      <c r="Z84" s="55">
        <v>4463</v>
      </c>
      <c r="AA84" s="55">
        <v>4602</v>
      </c>
      <c r="AB84" s="53">
        <v>5253</v>
      </c>
      <c r="AC84" s="55">
        <v>5473</v>
      </c>
      <c r="AD84" s="55">
        <v>6260</v>
      </c>
      <c r="AE84" s="55">
        <v>6734</v>
      </c>
      <c r="AF84" s="53">
        <v>7358</v>
      </c>
      <c r="AG84" s="55">
        <v>7144</v>
      </c>
      <c r="AH84" s="55">
        <v>7451</v>
      </c>
      <c r="AI84" s="55">
        <v>8066</v>
      </c>
      <c r="AJ84" s="53">
        <v>9178</v>
      </c>
      <c r="AK84" s="55">
        <v>9340</v>
      </c>
      <c r="AL84" s="55">
        <v>10616</v>
      </c>
      <c r="AM84" s="55">
        <v>11227</v>
      </c>
      <c r="AN84" s="53">
        <v>12487</v>
      </c>
      <c r="AO84" s="55">
        <v>11923</v>
      </c>
      <c r="AP84" s="55">
        <v>14024</v>
      </c>
      <c r="AQ84" s="55">
        <v>15135</v>
      </c>
      <c r="AR84" s="53">
        <v>16173</v>
      </c>
      <c r="AS84" s="251">
        <v>16231</v>
      </c>
      <c r="AT84" s="251">
        <v>16775</v>
      </c>
      <c r="AU84" s="251">
        <v>16083</v>
      </c>
      <c r="AV84" s="251">
        <v>17037</v>
      </c>
      <c r="AW84" s="251">
        <v>15616</v>
      </c>
      <c r="AX84" s="251">
        <v>16947</v>
      </c>
      <c r="AY84" s="251">
        <v>17005</v>
      </c>
      <c r="AZ84" s="251">
        <v>18154</v>
      </c>
      <c r="BA84" s="251">
        <v>17720</v>
      </c>
      <c r="BB84" s="251">
        <v>20713</v>
      </c>
      <c r="BC84" s="251">
        <v>21572</v>
      </c>
      <c r="BD84" s="251">
        <v>23114</v>
      </c>
      <c r="BF84" s="61"/>
      <c r="BG84" s="61"/>
      <c r="BH84" s="57">
        <v>6017</v>
      </c>
      <c r="BI84" s="57">
        <v>8513</v>
      </c>
      <c r="BJ84" s="57">
        <v>13128</v>
      </c>
      <c r="BK84" s="57">
        <v>18359</v>
      </c>
      <c r="BL84" s="57">
        <v>25825</v>
      </c>
      <c r="BM84" s="57">
        <v>31839</v>
      </c>
      <c r="BN84" s="57">
        <v>43670</v>
      </c>
      <c r="BO84" s="267">
        <v>57255</v>
      </c>
      <c r="BP84" s="260">
        <v>66126</v>
      </c>
      <c r="BQ84" s="260">
        <v>67722</v>
      </c>
      <c r="BR84" s="260">
        <v>83119</v>
      </c>
    </row>
    <row r="85" spans="1:70" x14ac:dyDescent="0.35">
      <c r="A85" s="95" t="s">
        <v>279</v>
      </c>
      <c r="B85" s="167" t="s">
        <v>171</v>
      </c>
      <c r="C85" s="168" t="s">
        <v>168</v>
      </c>
      <c r="D85" s="167">
        <v>85920</v>
      </c>
      <c r="E85" s="93"/>
      <c r="F85" s="93"/>
      <c r="G85" s="93"/>
      <c r="H85" s="118"/>
      <c r="I85" s="93"/>
      <c r="J85" s="93"/>
      <c r="K85" s="93"/>
      <c r="L85" s="118"/>
      <c r="M85" s="93"/>
      <c r="N85" s="93"/>
      <c r="O85" s="93"/>
      <c r="P85" s="118"/>
      <c r="Q85" s="96">
        <f>Q83-Q84</f>
        <v>716</v>
      </c>
      <c r="R85" s="96">
        <f>R83-R84</f>
        <v>863</v>
      </c>
      <c r="S85" s="96">
        <f>S83-S84</f>
        <v>1021</v>
      </c>
      <c r="T85" s="107">
        <f>T83-T84</f>
        <v>1106</v>
      </c>
      <c r="U85" s="93"/>
      <c r="V85" s="93"/>
      <c r="W85" s="93"/>
      <c r="X85" s="118"/>
      <c r="Y85" s="93"/>
      <c r="Z85" s="93"/>
      <c r="AA85" s="93"/>
      <c r="AB85" s="118"/>
      <c r="AC85" s="93"/>
      <c r="AD85" s="93"/>
      <c r="AE85" s="93"/>
      <c r="AF85" s="118"/>
      <c r="AG85" s="93"/>
      <c r="AH85" s="93"/>
      <c r="AI85" s="171"/>
      <c r="AJ85" s="172"/>
      <c r="AK85" s="171"/>
      <c r="AL85" s="93"/>
      <c r="AM85" s="171"/>
      <c r="AN85" s="172"/>
      <c r="AO85" s="171"/>
      <c r="AP85" s="93"/>
      <c r="AQ85" s="171"/>
      <c r="AR85" s="172"/>
      <c r="AS85" s="169"/>
      <c r="AT85" s="169"/>
      <c r="AU85" s="169"/>
      <c r="AV85" s="169"/>
      <c r="AW85" s="169"/>
      <c r="AX85" s="169"/>
      <c r="AY85" s="169"/>
      <c r="AZ85" s="169"/>
      <c r="BA85" s="169"/>
      <c r="BB85" s="169"/>
      <c r="BC85" s="169"/>
      <c r="BD85" s="169"/>
      <c r="BF85" s="109"/>
      <c r="BG85" s="109"/>
      <c r="BH85" s="106"/>
      <c r="BI85" s="117">
        <f>BI83-BI84</f>
        <v>3706</v>
      </c>
      <c r="BJ85" s="109"/>
      <c r="BK85" s="109"/>
      <c r="BL85" s="109"/>
      <c r="BM85" s="109"/>
      <c r="BN85" s="109"/>
      <c r="BO85" s="109"/>
    </row>
    <row r="86" spans="1:70" x14ac:dyDescent="0.35">
      <c r="A86" s="80"/>
      <c r="B86" s="92"/>
      <c r="C86" s="92"/>
      <c r="D86" s="92"/>
      <c r="E86" s="59"/>
      <c r="F86" s="59"/>
      <c r="G86" s="59"/>
      <c r="H86" s="63"/>
      <c r="I86" s="59"/>
      <c r="J86" s="59"/>
      <c r="K86" s="59"/>
      <c r="L86" s="63"/>
      <c r="M86" s="59"/>
      <c r="N86" s="59"/>
      <c r="O86" s="59"/>
      <c r="P86" s="63"/>
      <c r="Q86" s="59"/>
      <c r="R86" s="59"/>
      <c r="S86" s="59"/>
      <c r="T86" s="63"/>
      <c r="U86" s="59"/>
      <c r="V86" s="59"/>
      <c r="W86" s="59"/>
      <c r="X86" s="63"/>
      <c r="Y86" s="59"/>
      <c r="Z86" s="59"/>
      <c r="AA86" s="59"/>
      <c r="AB86" s="63"/>
      <c r="AC86" s="59"/>
      <c r="AD86" s="59"/>
      <c r="AE86" s="59"/>
      <c r="AF86" s="63"/>
      <c r="AG86" s="59"/>
      <c r="AH86" s="59"/>
      <c r="AI86" s="158"/>
      <c r="AJ86" s="159"/>
      <c r="AK86" s="158"/>
      <c r="AL86" s="59"/>
      <c r="AM86" s="158"/>
      <c r="AN86" s="159"/>
      <c r="AO86" s="158"/>
      <c r="AP86" s="59"/>
      <c r="AQ86" s="158"/>
      <c r="AR86" s="159"/>
      <c r="AS86" s="158"/>
      <c r="AT86" s="158"/>
      <c r="AU86" s="158"/>
      <c r="AV86" s="158"/>
      <c r="AW86" s="158"/>
      <c r="AX86" s="158"/>
      <c r="AY86" s="158"/>
      <c r="AZ86" s="158"/>
      <c r="BA86" s="158"/>
      <c r="BB86" s="158"/>
      <c r="BC86" s="158"/>
      <c r="BD86" s="158"/>
      <c r="BF86" s="61"/>
      <c r="BG86" s="61"/>
      <c r="BH86" s="61"/>
      <c r="BI86" s="61"/>
      <c r="BJ86" s="61"/>
      <c r="BK86" s="61"/>
      <c r="BL86" s="61"/>
      <c r="BM86" s="61"/>
      <c r="BN86" s="61"/>
      <c r="BO86" s="61"/>
    </row>
    <row r="87" spans="1:70" x14ac:dyDescent="0.35">
      <c r="A87" s="80" t="s">
        <v>280</v>
      </c>
      <c r="B87" s="160" t="s">
        <v>171</v>
      </c>
      <c r="C87" s="161" t="s">
        <v>168</v>
      </c>
      <c r="D87" s="160">
        <v>85921</v>
      </c>
      <c r="E87" s="59"/>
      <c r="F87" s="59"/>
      <c r="G87" s="59"/>
      <c r="H87" s="63"/>
      <c r="I87" s="59"/>
      <c r="J87" s="59"/>
      <c r="K87" s="59"/>
      <c r="L87" s="63"/>
      <c r="M87" s="59"/>
      <c r="N87" s="59"/>
      <c r="O87" s="59"/>
      <c r="P87" s="63"/>
      <c r="Q87" s="55">
        <v>112</v>
      </c>
      <c r="R87" s="55">
        <v>145</v>
      </c>
      <c r="S87" s="55">
        <v>160</v>
      </c>
      <c r="T87" s="53">
        <v>180</v>
      </c>
      <c r="U87" s="59"/>
      <c r="V87" s="59"/>
      <c r="W87" s="59"/>
      <c r="X87" s="63"/>
      <c r="Y87" s="59"/>
      <c r="Z87" s="59"/>
      <c r="AA87" s="59"/>
      <c r="AB87" s="63"/>
      <c r="AC87" s="59"/>
      <c r="AD87" s="59"/>
      <c r="AE87" s="59"/>
      <c r="AF87" s="63"/>
      <c r="AG87" s="59"/>
      <c r="AH87" s="59"/>
      <c r="AI87" s="158"/>
      <c r="AJ87" s="159"/>
      <c r="AK87" s="158"/>
      <c r="AL87" s="59"/>
      <c r="AM87" s="158"/>
      <c r="AN87" s="159"/>
      <c r="AO87" s="158"/>
      <c r="AP87" s="59"/>
      <c r="AQ87" s="158"/>
      <c r="AR87" s="159"/>
      <c r="AS87" s="158"/>
      <c r="AT87" s="158"/>
      <c r="AU87" s="158"/>
      <c r="AV87" s="158"/>
      <c r="AW87" s="158"/>
      <c r="AX87" s="158"/>
      <c r="AY87" s="158"/>
      <c r="AZ87" s="158"/>
      <c r="BA87" s="158"/>
      <c r="BB87" s="158"/>
      <c r="BC87" s="158"/>
      <c r="BD87" s="158"/>
      <c r="BF87" s="61"/>
      <c r="BG87" s="61"/>
      <c r="BH87" s="61"/>
      <c r="BI87" s="57">
        <v>598</v>
      </c>
      <c r="BJ87" s="61"/>
      <c r="BK87" s="61"/>
      <c r="BL87" s="61"/>
      <c r="BM87" s="61"/>
      <c r="BN87" s="61"/>
      <c r="BO87" s="61"/>
    </row>
    <row r="88" spans="1:70" x14ac:dyDescent="0.35">
      <c r="A88" s="81" t="s">
        <v>281</v>
      </c>
      <c r="B88" s="167" t="s">
        <v>171</v>
      </c>
      <c r="C88" s="168" t="s">
        <v>168</v>
      </c>
      <c r="D88" s="167">
        <v>85922</v>
      </c>
      <c r="E88" s="96"/>
      <c r="F88" s="96"/>
      <c r="G88" s="96"/>
      <c r="H88" s="107"/>
      <c r="I88" s="96"/>
      <c r="J88" s="96"/>
      <c r="K88" s="96"/>
      <c r="L88" s="107"/>
      <c r="M88" s="96">
        <f t="shared" ref="M88:AR88" si="6">M83-M84-M87</f>
        <v>265</v>
      </c>
      <c r="N88" s="96">
        <f t="shared" si="6"/>
        <v>391</v>
      </c>
      <c r="O88" s="96">
        <f t="shared" si="6"/>
        <v>521</v>
      </c>
      <c r="P88" s="107">
        <f t="shared" si="6"/>
        <v>687</v>
      </c>
      <c r="Q88" s="96">
        <f t="shared" si="6"/>
        <v>604</v>
      </c>
      <c r="R88" s="96">
        <f t="shared" si="6"/>
        <v>718</v>
      </c>
      <c r="S88" s="96">
        <f t="shared" si="6"/>
        <v>861</v>
      </c>
      <c r="T88" s="107">
        <f t="shared" si="6"/>
        <v>926</v>
      </c>
      <c r="U88" s="96">
        <f t="shared" si="6"/>
        <v>890</v>
      </c>
      <c r="V88" s="96">
        <f t="shared" si="6"/>
        <v>916</v>
      </c>
      <c r="W88" s="96">
        <f t="shared" si="6"/>
        <v>1171</v>
      </c>
      <c r="X88" s="107">
        <f t="shared" si="6"/>
        <v>1354</v>
      </c>
      <c r="Y88" s="96">
        <f t="shared" si="6"/>
        <v>1400</v>
      </c>
      <c r="Z88" s="96">
        <f t="shared" si="6"/>
        <v>1642</v>
      </c>
      <c r="AA88" s="96">
        <f t="shared" si="6"/>
        <v>2077</v>
      </c>
      <c r="AB88" s="107">
        <f t="shared" si="6"/>
        <v>2177</v>
      </c>
      <c r="AC88" s="96">
        <f t="shared" si="6"/>
        <v>2223</v>
      </c>
      <c r="AD88" s="96">
        <f t="shared" si="6"/>
        <v>2121</v>
      </c>
      <c r="AE88" s="96">
        <f t="shared" si="6"/>
        <v>2261</v>
      </c>
      <c r="AF88" s="107">
        <f t="shared" si="6"/>
        <v>2596</v>
      </c>
      <c r="AG88" s="96">
        <f t="shared" si="6"/>
        <v>3075</v>
      </c>
      <c r="AH88" s="96">
        <f t="shared" si="6"/>
        <v>3357</v>
      </c>
      <c r="AI88" s="96">
        <f t="shared" si="6"/>
        <v>3535</v>
      </c>
      <c r="AJ88" s="107">
        <f t="shared" si="6"/>
        <v>3564</v>
      </c>
      <c r="AK88" s="96">
        <f t="shared" si="6"/>
        <v>4163</v>
      </c>
      <c r="AL88" s="96">
        <f t="shared" si="6"/>
        <v>4193</v>
      </c>
      <c r="AM88" s="96">
        <f t="shared" si="6"/>
        <v>4883</v>
      </c>
      <c r="AN88" s="107">
        <f t="shared" si="6"/>
        <v>5293</v>
      </c>
      <c r="AO88" s="96">
        <f t="shared" si="6"/>
        <v>6518</v>
      </c>
      <c r="AP88" s="96">
        <f t="shared" si="6"/>
        <v>5715</v>
      </c>
      <c r="AQ88" s="96">
        <f t="shared" si="6"/>
        <v>5403</v>
      </c>
      <c r="AR88" s="107">
        <f t="shared" si="6"/>
        <v>5205</v>
      </c>
      <c r="AS88" s="254">
        <v>5123</v>
      </c>
      <c r="AT88" s="254">
        <v>5365</v>
      </c>
      <c r="AU88" s="254">
        <v>6976</v>
      </c>
      <c r="AV88" s="254">
        <v>7167</v>
      </c>
      <c r="AW88" s="254">
        <v>9421</v>
      </c>
      <c r="AX88" s="254">
        <v>9334</v>
      </c>
      <c r="AY88" s="254">
        <v>10447</v>
      </c>
      <c r="AZ88" s="254">
        <v>10632</v>
      </c>
      <c r="BA88" s="254">
        <v>11547</v>
      </c>
      <c r="BB88" s="254">
        <v>10160</v>
      </c>
      <c r="BC88" s="254">
        <v>11434</v>
      </c>
      <c r="BD88" s="254">
        <v>12465</v>
      </c>
      <c r="BF88" s="117"/>
      <c r="BG88" s="117"/>
      <c r="BH88" s="117">
        <f t="shared" ref="BH88:BN88" si="7">BH83-BH84-BH87</f>
        <v>1863</v>
      </c>
      <c r="BI88" s="117">
        <f t="shared" si="7"/>
        <v>3108</v>
      </c>
      <c r="BJ88" s="117">
        <f t="shared" si="7"/>
        <v>4331</v>
      </c>
      <c r="BK88" s="117">
        <f t="shared" si="7"/>
        <v>7296</v>
      </c>
      <c r="BL88" s="117">
        <f t="shared" si="7"/>
        <v>9201</v>
      </c>
      <c r="BM88" s="117">
        <f t="shared" si="7"/>
        <v>13531</v>
      </c>
      <c r="BN88" s="117">
        <f t="shared" si="7"/>
        <v>18532</v>
      </c>
      <c r="BO88" s="268">
        <v>22841</v>
      </c>
      <c r="BP88" s="261">
        <v>24631</v>
      </c>
      <c r="BQ88" s="261">
        <v>39834</v>
      </c>
      <c r="BR88" s="261">
        <v>45606</v>
      </c>
    </row>
    <row r="89" spans="1:70" x14ac:dyDescent="0.35">
      <c r="A89" s="66"/>
      <c r="B89" s="77"/>
      <c r="C89" s="77"/>
      <c r="D89" s="77"/>
      <c r="E89" s="76"/>
      <c r="F89" s="76"/>
      <c r="G89" s="76"/>
      <c r="H89" s="60"/>
      <c r="I89" s="76"/>
      <c r="J89" s="76"/>
      <c r="K89" s="76"/>
      <c r="L89" s="60"/>
      <c r="M89" s="76"/>
      <c r="N89" s="76"/>
      <c r="O89" s="76"/>
      <c r="P89" s="60"/>
      <c r="Q89" s="76"/>
      <c r="R89" s="76"/>
      <c r="S89" s="76"/>
      <c r="T89" s="60"/>
      <c r="U89" s="76"/>
      <c r="V89" s="76"/>
      <c r="W89" s="76"/>
      <c r="X89" s="60"/>
      <c r="Y89" s="76"/>
      <c r="Z89" s="76"/>
      <c r="AA89" s="76"/>
      <c r="AB89" s="60"/>
      <c r="AC89" s="76"/>
      <c r="AD89" s="76"/>
      <c r="AE89" s="76"/>
      <c r="AF89" s="60"/>
      <c r="AG89" s="76"/>
      <c r="AH89" s="76"/>
      <c r="AI89" s="158"/>
      <c r="AJ89" s="159"/>
      <c r="AK89" s="76"/>
      <c r="AL89" s="76"/>
      <c r="AM89" s="158"/>
      <c r="AN89" s="159"/>
      <c r="AO89" s="76"/>
      <c r="AP89" s="76"/>
      <c r="AQ89" s="158"/>
      <c r="AR89" s="159"/>
      <c r="AS89" s="158"/>
      <c r="AT89" s="158"/>
      <c r="AU89" s="158"/>
      <c r="AV89" s="158"/>
      <c r="AW89" s="158"/>
      <c r="AX89" s="158"/>
      <c r="AY89" s="158"/>
      <c r="AZ89" s="158"/>
      <c r="BA89" s="158"/>
      <c r="BB89" s="158"/>
      <c r="BC89" s="158"/>
      <c r="BD89" s="158"/>
      <c r="BF89" s="62"/>
      <c r="BG89" s="62"/>
      <c r="BH89" s="62"/>
      <c r="BI89" s="62"/>
      <c r="BJ89" s="62"/>
      <c r="BK89" s="62"/>
      <c r="BL89" s="62"/>
      <c r="BM89" s="62"/>
      <c r="BN89" s="62"/>
      <c r="BO89" s="62"/>
    </row>
    <row r="90" spans="1:70" x14ac:dyDescent="0.35">
      <c r="A90" s="85" t="s">
        <v>202</v>
      </c>
      <c r="B90" s="86"/>
      <c r="C90" s="86"/>
      <c r="D90" s="86"/>
      <c r="E90" s="76"/>
      <c r="F90" s="76"/>
      <c r="G90" s="76"/>
      <c r="H90" s="60"/>
      <c r="I90" s="76"/>
      <c r="J90" s="76"/>
      <c r="K90" s="76"/>
      <c r="L90" s="60"/>
      <c r="M90" s="76"/>
      <c r="N90" s="76"/>
      <c r="O90" s="76"/>
      <c r="P90" s="60"/>
      <c r="Q90" s="76"/>
      <c r="R90" s="76"/>
      <c r="S90" s="76"/>
      <c r="T90" s="60"/>
      <c r="U90" s="76"/>
      <c r="V90" s="76"/>
      <c r="W90" s="76"/>
      <c r="X90" s="60"/>
      <c r="Y90" s="76"/>
      <c r="Z90" s="76"/>
      <c r="AA90" s="76"/>
      <c r="AB90" s="60"/>
      <c r="AC90" s="76"/>
      <c r="AD90" s="76"/>
      <c r="AE90" s="76"/>
      <c r="AF90" s="60"/>
      <c r="AG90" s="76"/>
      <c r="AH90" s="76"/>
      <c r="AI90" s="158"/>
      <c r="AJ90" s="159"/>
      <c r="AK90" s="76"/>
      <c r="AL90" s="76"/>
      <c r="AM90" s="158"/>
      <c r="AN90" s="159"/>
      <c r="AO90" s="76"/>
      <c r="AP90" s="76"/>
      <c r="AQ90" s="158"/>
      <c r="AR90" s="159"/>
      <c r="AS90" s="158"/>
      <c r="AT90" s="158"/>
      <c r="AU90" s="158"/>
      <c r="AV90" s="158"/>
      <c r="AW90" s="158"/>
      <c r="AX90" s="158"/>
      <c r="AY90" s="158"/>
      <c r="AZ90" s="158"/>
      <c r="BA90" s="158"/>
      <c r="BB90" s="158"/>
      <c r="BC90" s="158"/>
      <c r="BD90" s="158"/>
      <c r="BF90" s="62"/>
      <c r="BG90" s="62"/>
      <c r="BH90" s="62"/>
      <c r="BI90" s="62"/>
      <c r="BJ90" s="62"/>
      <c r="BK90" s="62"/>
      <c r="BL90" s="62"/>
      <c r="BM90" s="62"/>
      <c r="BN90" s="62"/>
      <c r="BO90" s="62"/>
    </row>
    <row r="91" spans="1:70" x14ac:dyDescent="0.35">
      <c r="A91" s="94" t="s">
        <v>266</v>
      </c>
      <c r="B91" s="160" t="s">
        <v>171</v>
      </c>
      <c r="C91" s="161" t="s">
        <v>168</v>
      </c>
      <c r="D91" s="160">
        <v>85923</v>
      </c>
      <c r="E91" s="55">
        <v>16070</v>
      </c>
      <c r="F91" s="55">
        <v>15704</v>
      </c>
      <c r="G91" s="55">
        <v>17092</v>
      </c>
      <c r="H91" s="53">
        <v>25587</v>
      </c>
      <c r="I91" s="55">
        <v>19741</v>
      </c>
      <c r="J91" s="55">
        <v>19340</v>
      </c>
      <c r="K91" s="55">
        <v>20579</v>
      </c>
      <c r="L91" s="53">
        <v>29328</v>
      </c>
      <c r="M91" s="55">
        <v>22717</v>
      </c>
      <c r="N91" s="55">
        <v>23185</v>
      </c>
      <c r="O91" s="55">
        <v>25358</v>
      </c>
      <c r="P91" s="53">
        <v>35747</v>
      </c>
      <c r="Q91" s="55">
        <v>29128</v>
      </c>
      <c r="R91" s="55">
        <v>30404</v>
      </c>
      <c r="S91" s="55">
        <v>32714</v>
      </c>
      <c r="T91" s="53">
        <v>43741</v>
      </c>
      <c r="U91" s="55">
        <v>35714</v>
      </c>
      <c r="V91" s="55">
        <v>37955</v>
      </c>
      <c r="W91" s="55">
        <v>43744</v>
      </c>
      <c r="X91" s="53">
        <v>60453</v>
      </c>
      <c r="Y91" s="55">
        <v>51042</v>
      </c>
      <c r="Z91" s="55">
        <v>52886</v>
      </c>
      <c r="AA91" s="55">
        <v>56576</v>
      </c>
      <c r="AB91" s="53">
        <v>72383</v>
      </c>
      <c r="AC91" s="55">
        <v>59700</v>
      </c>
      <c r="AD91" s="55">
        <v>63404</v>
      </c>
      <c r="AE91" s="55">
        <v>69981</v>
      </c>
      <c r="AF91" s="53">
        <v>87437</v>
      </c>
      <c r="AG91" s="55">
        <v>75452</v>
      </c>
      <c r="AH91" s="55">
        <v>88912</v>
      </c>
      <c r="AI91" s="55">
        <v>96145</v>
      </c>
      <c r="AJ91" s="53">
        <v>125555</v>
      </c>
      <c r="AK91" s="55">
        <v>108518</v>
      </c>
      <c r="AL91" s="55">
        <v>113080</v>
      </c>
      <c r="AM91" s="55">
        <v>110812</v>
      </c>
      <c r="AN91" s="53">
        <v>137412</v>
      </c>
      <c r="AO91" s="55">
        <v>116444</v>
      </c>
      <c r="AP91" s="55">
        <v>121234</v>
      </c>
      <c r="AQ91" s="55">
        <v>127101</v>
      </c>
      <c r="AR91" s="53">
        <v>149204</v>
      </c>
      <c r="AS91" s="251">
        <v>127358</v>
      </c>
      <c r="AT91" s="251">
        <v>134383</v>
      </c>
      <c r="AU91" s="251">
        <v>143083</v>
      </c>
      <c r="AV91" s="251">
        <v>169961</v>
      </c>
      <c r="AW91" s="251">
        <v>143313</v>
      </c>
      <c r="AX91" s="251">
        <v>147977</v>
      </c>
      <c r="AY91" s="251">
        <v>158877</v>
      </c>
      <c r="AZ91" s="251">
        <v>187792</v>
      </c>
      <c r="BA91" s="251">
        <v>155667</v>
      </c>
      <c r="BB91" s="251">
        <v>167702</v>
      </c>
      <c r="BC91" s="251">
        <v>180169</v>
      </c>
      <c r="BD91" s="251">
        <v>213386</v>
      </c>
      <c r="BF91" s="57">
        <v>74452</v>
      </c>
      <c r="BG91" s="57">
        <v>88988</v>
      </c>
      <c r="BH91" s="57">
        <v>107006</v>
      </c>
      <c r="BI91" s="57">
        <v>135987</v>
      </c>
      <c r="BJ91" s="57">
        <v>177866</v>
      </c>
      <c r="BK91" s="57">
        <v>232887</v>
      </c>
      <c r="BL91" s="57">
        <v>280522</v>
      </c>
      <c r="BM91" s="57">
        <v>386064</v>
      </c>
      <c r="BN91" s="57">
        <v>469822</v>
      </c>
      <c r="BO91" s="267">
        <v>513983</v>
      </c>
      <c r="BP91" s="260">
        <v>574785</v>
      </c>
      <c r="BQ91" s="260">
        <v>637959</v>
      </c>
      <c r="BR91" s="260">
        <v>716924</v>
      </c>
    </row>
    <row r="92" spans="1:70" x14ac:dyDescent="0.35">
      <c r="A92" s="94" t="s">
        <v>278</v>
      </c>
      <c r="B92" s="160" t="s">
        <v>171</v>
      </c>
      <c r="C92" s="161" t="s">
        <v>168</v>
      </c>
      <c r="D92" s="160">
        <v>85924</v>
      </c>
      <c r="E92" s="55">
        <v>15629</v>
      </c>
      <c r="F92" s="55">
        <v>15295</v>
      </c>
      <c r="G92" s="55">
        <v>16825</v>
      </c>
      <c r="H92" s="53">
        <v>24711</v>
      </c>
      <c r="I92" s="55">
        <v>19239</v>
      </c>
      <c r="J92" s="55">
        <v>18936</v>
      </c>
      <c r="K92" s="55">
        <v>20715</v>
      </c>
      <c r="L92" s="53">
        <v>28290</v>
      </c>
      <c r="M92" s="55">
        <v>22011</v>
      </c>
      <c r="N92" s="55">
        <v>22110</v>
      </c>
      <c r="O92" s="55">
        <v>24365</v>
      </c>
      <c r="P92" s="53">
        <v>33997</v>
      </c>
      <c r="Q92" s="55">
        <v>27468</v>
      </c>
      <c r="R92" s="55">
        <v>28296</v>
      </c>
      <c r="S92" s="55">
        <v>31331</v>
      </c>
      <c r="T92" s="53">
        <v>41565</v>
      </c>
      <c r="U92" s="55">
        <v>34709</v>
      </c>
      <c r="V92" s="55">
        <v>37327</v>
      </c>
      <c r="W92" s="55">
        <v>43397</v>
      </c>
      <c r="X92" s="53">
        <v>58326</v>
      </c>
      <c r="Y92" s="55">
        <v>49115</v>
      </c>
      <c r="Z92" s="55">
        <v>49903</v>
      </c>
      <c r="AA92" s="55">
        <v>52852</v>
      </c>
      <c r="AB92" s="53">
        <v>68597</v>
      </c>
      <c r="AC92" s="55">
        <v>55280</v>
      </c>
      <c r="AD92" s="55">
        <v>60320</v>
      </c>
      <c r="AE92" s="55">
        <v>66824</v>
      </c>
      <c r="AF92" s="53">
        <v>83558</v>
      </c>
      <c r="AG92" s="55">
        <v>71463</v>
      </c>
      <c r="AH92" s="55">
        <v>83069</v>
      </c>
      <c r="AI92" s="55">
        <v>89951</v>
      </c>
      <c r="AJ92" s="53">
        <v>118682</v>
      </c>
      <c r="AK92" s="55">
        <v>99653</v>
      </c>
      <c r="AL92" s="55">
        <v>105378</v>
      </c>
      <c r="AM92" s="55">
        <v>105960</v>
      </c>
      <c r="AN92" s="53">
        <v>133952</v>
      </c>
      <c r="AO92" s="55">
        <v>112775</v>
      </c>
      <c r="AP92" s="55">
        <v>117917</v>
      </c>
      <c r="AQ92" s="55">
        <v>124576</v>
      </c>
      <c r="AR92" s="53">
        <v>146467</v>
      </c>
      <c r="AS92" s="251">
        <v>122584</v>
      </c>
      <c r="AT92" s="251">
        <v>126702</v>
      </c>
      <c r="AU92" s="251">
        <v>131895</v>
      </c>
      <c r="AV92" s="251">
        <v>156752</v>
      </c>
      <c r="AW92" s="251">
        <v>128006</v>
      </c>
      <c r="AX92" s="251">
        <v>133305</v>
      </c>
      <c r="AY92" s="251">
        <v>141466</v>
      </c>
      <c r="AZ92" s="251">
        <v>166589</v>
      </c>
      <c r="BA92" s="251">
        <v>137262</v>
      </c>
      <c r="BB92" s="251">
        <v>148531</v>
      </c>
      <c r="BC92" s="251">
        <v>162747</v>
      </c>
      <c r="BD92" s="251">
        <v>188409</v>
      </c>
      <c r="BF92" s="57">
        <v>72459</v>
      </c>
      <c r="BG92" s="57">
        <v>87180</v>
      </c>
      <c r="BH92" s="57">
        <v>102483</v>
      </c>
      <c r="BI92" s="57">
        <v>128659</v>
      </c>
      <c r="BJ92" s="57">
        <v>173760</v>
      </c>
      <c r="BK92" s="57">
        <v>220466</v>
      </c>
      <c r="BL92" s="57">
        <v>265981</v>
      </c>
      <c r="BM92" s="57">
        <v>363165</v>
      </c>
      <c r="BN92" s="57">
        <v>444943</v>
      </c>
      <c r="BO92" s="267">
        <v>501735</v>
      </c>
      <c r="BP92" s="260">
        <v>537933</v>
      </c>
      <c r="BQ92" s="260">
        <v>569366</v>
      </c>
      <c r="BR92" s="260">
        <v>636949</v>
      </c>
    </row>
    <row r="93" spans="1:70" x14ac:dyDescent="0.35">
      <c r="A93" s="95" t="s">
        <v>279</v>
      </c>
      <c r="B93" s="167" t="s">
        <v>171</v>
      </c>
      <c r="C93" s="168" t="s">
        <v>168</v>
      </c>
      <c r="D93" s="167">
        <v>85925</v>
      </c>
      <c r="E93" s="96">
        <f t="shared" ref="E93:T93" si="8">E91-E92</f>
        <v>441</v>
      </c>
      <c r="F93" s="96">
        <f t="shared" si="8"/>
        <v>409</v>
      </c>
      <c r="G93" s="96">
        <f t="shared" si="8"/>
        <v>267</v>
      </c>
      <c r="H93" s="107">
        <f t="shared" si="8"/>
        <v>876</v>
      </c>
      <c r="I93" s="96">
        <f t="shared" si="8"/>
        <v>502</v>
      </c>
      <c r="J93" s="96">
        <f t="shared" si="8"/>
        <v>404</v>
      </c>
      <c r="K93" s="96">
        <f t="shared" si="8"/>
        <v>-136</v>
      </c>
      <c r="L93" s="107">
        <f t="shared" si="8"/>
        <v>1038</v>
      </c>
      <c r="M93" s="96">
        <f t="shared" si="8"/>
        <v>706</v>
      </c>
      <c r="N93" s="96">
        <f t="shared" si="8"/>
        <v>1075</v>
      </c>
      <c r="O93" s="96">
        <f t="shared" si="8"/>
        <v>993</v>
      </c>
      <c r="P93" s="107">
        <f t="shared" si="8"/>
        <v>1750</v>
      </c>
      <c r="Q93" s="96">
        <f t="shared" si="8"/>
        <v>1660</v>
      </c>
      <c r="R93" s="96">
        <f t="shared" si="8"/>
        <v>2108</v>
      </c>
      <c r="S93" s="96">
        <f t="shared" si="8"/>
        <v>1383</v>
      </c>
      <c r="T93" s="107">
        <f t="shared" si="8"/>
        <v>2176</v>
      </c>
      <c r="U93" s="93"/>
      <c r="V93" s="93"/>
      <c r="W93" s="93"/>
      <c r="X93" s="118"/>
      <c r="Y93" s="93"/>
      <c r="Z93" s="93"/>
      <c r="AA93" s="93"/>
      <c r="AB93" s="118"/>
      <c r="AC93" s="93"/>
      <c r="AD93" s="93"/>
      <c r="AE93" s="93"/>
      <c r="AF93" s="118"/>
      <c r="AG93" s="93"/>
      <c r="AH93" s="93"/>
      <c r="AI93" s="171"/>
      <c r="AJ93" s="172"/>
      <c r="AK93" s="171"/>
      <c r="AL93" s="93"/>
      <c r="AM93" s="171"/>
      <c r="AN93" s="172"/>
      <c r="AO93" s="171"/>
      <c r="AP93" s="93"/>
      <c r="AQ93" s="171"/>
      <c r="AR93" s="172"/>
      <c r="AS93" s="169"/>
      <c r="AT93" s="169"/>
      <c r="AU93" s="169"/>
      <c r="AV93" s="169"/>
      <c r="AW93" s="169"/>
      <c r="AX93" s="169"/>
      <c r="AY93" s="169"/>
      <c r="AZ93" s="169"/>
      <c r="BA93" s="169"/>
      <c r="BB93" s="169"/>
      <c r="BC93" s="169"/>
      <c r="BD93" s="169"/>
      <c r="BF93" s="117">
        <f>BF91-BF92</f>
        <v>1993</v>
      </c>
      <c r="BG93" s="117">
        <f>BG91-BG92</f>
        <v>1808</v>
      </c>
      <c r="BH93" s="117">
        <f>BH91-BH92</f>
        <v>4523</v>
      </c>
      <c r="BI93" s="117">
        <f>BI91-BI92</f>
        <v>7328</v>
      </c>
      <c r="BJ93" s="109"/>
      <c r="BK93" s="109"/>
      <c r="BL93" s="109"/>
      <c r="BM93" s="109"/>
      <c r="BN93" s="109"/>
      <c r="BO93" s="109"/>
    </row>
    <row r="94" spans="1:70" x14ac:dyDescent="0.35">
      <c r="A94" s="80"/>
      <c r="B94" s="92"/>
      <c r="C94" s="92"/>
      <c r="D94" s="92"/>
      <c r="E94" s="110"/>
      <c r="F94" s="110"/>
      <c r="G94" s="110"/>
      <c r="H94" s="111"/>
      <c r="I94" s="110"/>
      <c r="J94" s="110"/>
      <c r="K94" s="110"/>
      <c r="L94" s="111"/>
      <c r="M94" s="110"/>
      <c r="N94" s="110"/>
      <c r="O94" s="110"/>
      <c r="P94" s="111"/>
      <c r="Q94" s="110"/>
      <c r="R94" s="110"/>
      <c r="S94" s="110"/>
      <c r="T94" s="111"/>
      <c r="U94" s="110"/>
      <c r="V94" s="110"/>
      <c r="W94" s="110"/>
      <c r="X94" s="111"/>
      <c r="Y94" s="110"/>
      <c r="Z94" s="110"/>
      <c r="AA94" s="110"/>
      <c r="AB94" s="111"/>
      <c r="AC94" s="110"/>
      <c r="AD94" s="110"/>
      <c r="AE94" s="110"/>
      <c r="AF94" s="60"/>
      <c r="AG94" s="76"/>
      <c r="AH94" s="76"/>
      <c r="AI94" s="76"/>
      <c r="AJ94" s="60"/>
      <c r="AK94" s="76"/>
      <c r="AL94" s="76"/>
      <c r="AM94" s="76"/>
      <c r="AN94" s="60"/>
      <c r="AO94" s="76"/>
      <c r="AP94" s="76"/>
      <c r="AQ94" s="76"/>
      <c r="AR94" s="60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F94" s="62"/>
      <c r="BG94" s="62"/>
      <c r="BH94" s="62"/>
      <c r="BI94" s="62"/>
      <c r="BJ94" s="62"/>
      <c r="BK94" s="62"/>
      <c r="BL94" s="62"/>
      <c r="BM94" s="62"/>
      <c r="BN94" s="62"/>
      <c r="BO94" s="62"/>
    </row>
    <row r="95" spans="1:70" x14ac:dyDescent="0.35">
      <c r="A95" s="80" t="s">
        <v>205</v>
      </c>
      <c r="B95" s="160" t="s">
        <v>171</v>
      </c>
      <c r="C95" s="161" t="s">
        <v>168</v>
      </c>
      <c r="D95" s="160">
        <v>85926</v>
      </c>
      <c r="E95" s="55">
        <v>-229</v>
      </c>
      <c r="F95" s="55">
        <v>-298</v>
      </c>
      <c r="G95" s="55">
        <v>-281</v>
      </c>
      <c r="H95" s="53">
        <v>-326</v>
      </c>
      <c r="I95" s="55">
        <v>-321</v>
      </c>
      <c r="J95" s="55">
        <v>-391</v>
      </c>
      <c r="K95" s="55">
        <v>-377</v>
      </c>
      <c r="L95" s="53">
        <v>-408</v>
      </c>
      <c r="M95" s="55">
        <v>-407</v>
      </c>
      <c r="N95" s="55">
        <v>-563</v>
      </c>
      <c r="O95" s="55">
        <v>-544</v>
      </c>
      <c r="P95" s="53">
        <v>-606</v>
      </c>
      <c r="Q95" s="55">
        <v>-589</v>
      </c>
      <c r="R95" s="55">
        <v>-823</v>
      </c>
      <c r="S95" s="55">
        <v>-808</v>
      </c>
      <c r="T95" s="53">
        <v>-921</v>
      </c>
      <c r="U95" s="59"/>
      <c r="V95" s="59"/>
      <c r="W95" s="59"/>
      <c r="X95" s="63"/>
      <c r="Y95" s="59"/>
      <c r="Z95" s="59"/>
      <c r="AA95" s="59"/>
      <c r="AB95" s="63"/>
      <c r="AC95" s="59"/>
      <c r="AD95" s="59"/>
      <c r="AE95" s="59"/>
      <c r="AF95" s="63"/>
      <c r="AG95" s="59"/>
      <c r="AH95" s="59"/>
      <c r="AI95" s="158"/>
      <c r="AJ95" s="159"/>
      <c r="AK95" s="158"/>
      <c r="AL95" s="59"/>
      <c r="AM95" s="158"/>
      <c r="AN95" s="159"/>
      <c r="AO95" s="158"/>
      <c r="AP95" s="59"/>
      <c r="AQ95" s="158"/>
      <c r="AR95" s="159"/>
      <c r="AS95" s="158"/>
      <c r="AT95" s="158"/>
      <c r="AU95" s="158"/>
      <c r="AV95" s="158"/>
      <c r="AW95" s="158"/>
      <c r="AX95" s="158"/>
      <c r="AY95" s="158"/>
      <c r="AZ95" s="158"/>
      <c r="BA95" s="158"/>
      <c r="BB95" s="158"/>
      <c r="BC95" s="158"/>
      <c r="BD95" s="158"/>
      <c r="BF95" s="57">
        <v>-1134</v>
      </c>
      <c r="BG95" s="57">
        <v>-1497</v>
      </c>
      <c r="BH95" s="57">
        <v>-2119</v>
      </c>
      <c r="BI95" s="57">
        <v>-3142</v>
      </c>
      <c r="BJ95" s="61"/>
      <c r="BK95" s="61"/>
      <c r="BL95" s="61"/>
      <c r="BM95" s="61"/>
      <c r="BN95" s="61"/>
      <c r="BO95" s="61"/>
    </row>
    <row r="96" spans="1:70" x14ac:dyDescent="0.35">
      <c r="A96" s="80" t="s">
        <v>283</v>
      </c>
      <c r="B96" s="160" t="s">
        <v>171</v>
      </c>
      <c r="C96" s="161" t="s">
        <v>168</v>
      </c>
      <c r="D96" s="160">
        <v>85927</v>
      </c>
      <c r="E96" s="55">
        <v>-31</v>
      </c>
      <c r="F96" s="55">
        <v>-32</v>
      </c>
      <c r="G96" s="55">
        <v>-11</v>
      </c>
      <c r="H96" s="53">
        <v>-40</v>
      </c>
      <c r="I96" s="55">
        <v>-35</v>
      </c>
      <c r="J96" s="55">
        <v>-28</v>
      </c>
      <c r="K96" s="55">
        <v>-31</v>
      </c>
      <c r="L96" s="53">
        <v>-39</v>
      </c>
      <c r="M96" s="55">
        <v>-44</v>
      </c>
      <c r="N96" s="55">
        <v>-48</v>
      </c>
      <c r="O96" s="55">
        <v>-43</v>
      </c>
      <c r="P96" s="53">
        <v>-36</v>
      </c>
      <c r="Q96" s="59"/>
      <c r="R96" s="59"/>
      <c r="S96" s="59"/>
      <c r="T96" s="63"/>
      <c r="U96" s="59"/>
      <c r="V96" s="59"/>
      <c r="W96" s="59"/>
      <c r="X96" s="63"/>
      <c r="Y96" s="59"/>
      <c r="Z96" s="59"/>
      <c r="AA96" s="59"/>
      <c r="AB96" s="63"/>
      <c r="AC96" s="59"/>
      <c r="AD96" s="59"/>
      <c r="AE96" s="59"/>
      <c r="AF96" s="63"/>
      <c r="AG96" s="59"/>
      <c r="AH96" s="59"/>
      <c r="AI96" s="158"/>
      <c r="AJ96" s="159"/>
      <c r="AK96" s="158"/>
      <c r="AL96" s="59"/>
      <c r="AM96" s="158"/>
      <c r="AN96" s="159"/>
      <c r="AO96" s="158"/>
      <c r="AP96" s="59"/>
      <c r="AQ96" s="158"/>
      <c r="AR96" s="159"/>
      <c r="AS96" s="251">
        <v>223</v>
      </c>
      <c r="AT96" s="251">
        <v>146</v>
      </c>
      <c r="AU96" s="251">
        <v>244</v>
      </c>
      <c r="AV96" s="251">
        <v>154</v>
      </c>
      <c r="AW96" s="251">
        <v>228</v>
      </c>
      <c r="AX96" s="251">
        <v>97</v>
      </c>
      <c r="AY96" s="251">
        <v>262</v>
      </c>
      <c r="AZ96" s="251">
        <v>176</v>
      </c>
      <c r="BA96" s="251">
        <v>308</v>
      </c>
      <c r="BB96" s="251">
        <v>199</v>
      </c>
      <c r="BC96" s="251">
        <v>2875</v>
      </c>
      <c r="BD96" s="251">
        <v>1257</v>
      </c>
      <c r="BF96" s="57">
        <v>-114</v>
      </c>
      <c r="BG96" s="57">
        <v>-133</v>
      </c>
      <c r="BH96" s="57">
        <v>-171</v>
      </c>
      <c r="BI96" s="61"/>
      <c r="BJ96" s="61"/>
      <c r="BK96" s="61"/>
      <c r="BL96" s="61"/>
      <c r="BM96" s="61"/>
      <c r="BN96" s="61"/>
      <c r="BO96" s="267">
        <v>1263</v>
      </c>
      <c r="BP96" s="260">
        <v>767</v>
      </c>
      <c r="BQ96" s="260">
        <v>763</v>
      </c>
      <c r="BR96" s="260">
        <v>4639</v>
      </c>
    </row>
    <row r="97" spans="1:70" x14ac:dyDescent="0.35">
      <c r="A97" s="81" t="s">
        <v>281</v>
      </c>
      <c r="B97" s="167" t="s">
        <v>171</v>
      </c>
      <c r="C97" s="168" t="s">
        <v>168</v>
      </c>
      <c r="D97" s="167">
        <v>85928</v>
      </c>
      <c r="E97" s="96">
        <f t="shared" ref="E97:AR97" si="9">E91+E95+E96-(E92)</f>
        <v>181</v>
      </c>
      <c r="F97" s="96">
        <f t="shared" si="9"/>
        <v>79</v>
      </c>
      <c r="G97" s="96">
        <f t="shared" si="9"/>
        <v>-25</v>
      </c>
      <c r="H97" s="107">
        <f t="shared" si="9"/>
        <v>510</v>
      </c>
      <c r="I97" s="96">
        <f t="shared" si="9"/>
        <v>146</v>
      </c>
      <c r="J97" s="96">
        <f t="shared" si="9"/>
        <v>-15</v>
      </c>
      <c r="K97" s="96">
        <f t="shared" si="9"/>
        <v>-544</v>
      </c>
      <c r="L97" s="107">
        <f t="shared" si="9"/>
        <v>591</v>
      </c>
      <c r="M97" s="96">
        <f t="shared" si="9"/>
        <v>255</v>
      </c>
      <c r="N97" s="96">
        <f t="shared" si="9"/>
        <v>464</v>
      </c>
      <c r="O97" s="96">
        <f t="shared" si="9"/>
        <v>406</v>
      </c>
      <c r="P97" s="107">
        <f t="shared" si="9"/>
        <v>1108</v>
      </c>
      <c r="Q97" s="96">
        <f t="shared" si="9"/>
        <v>1071</v>
      </c>
      <c r="R97" s="96">
        <f t="shared" si="9"/>
        <v>1285</v>
      </c>
      <c r="S97" s="96">
        <f t="shared" si="9"/>
        <v>575</v>
      </c>
      <c r="T97" s="107">
        <f t="shared" si="9"/>
        <v>1255</v>
      </c>
      <c r="U97" s="96">
        <f t="shared" si="9"/>
        <v>1005</v>
      </c>
      <c r="V97" s="96">
        <f t="shared" si="9"/>
        <v>628</v>
      </c>
      <c r="W97" s="96">
        <f t="shared" si="9"/>
        <v>347</v>
      </c>
      <c r="X97" s="107">
        <f t="shared" si="9"/>
        <v>2127</v>
      </c>
      <c r="Y97" s="96">
        <f t="shared" si="9"/>
        <v>1927</v>
      </c>
      <c r="Z97" s="96">
        <f t="shared" si="9"/>
        <v>2983</v>
      </c>
      <c r="AA97" s="96">
        <f t="shared" si="9"/>
        <v>3724</v>
      </c>
      <c r="AB97" s="107">
        <f t="shared" si="9"/>
        <v>3786</v>
      </c>
      <c r="AC97" s="96">
        <f t="shared" si="9"/>
        <v>4420</v>
      </c>
      <c r="AD97" s="96">
        <f t="shared" si="9"/>
        <v>3084</v>
      </c>
      <c r="AE97" s="96">
        <f t="shared" si="9"/>
        <v>3157</v>
      </c>
      <c r="AF97" s="107">
        <f t="shared" si="9"/>
        <v>3879</v>
      </c>
      <c r="AG97" s="96">
        <f t="shared" si="9"/>
        <v>3989</v>
      </c>
      <c r="AH97" s="96">
        <f t="shared" si="9"/>
        <v>5843</v>
      </c>
      <c r="AI97" s="96">
        <f t="shared" si="9"/>
        <v>6194</v>
      </c>
      <c r="AJ97" s="107">
        <f t="shared" si="9"/>
        <v>6873</v>
      </c>
      <c r="AK97" s="96">
        <f t="shared" si="9"/>
        <v>8865</v>
      </c>
      <c r="AL97" s="96">
        <f t="shared" si="9"/>
        <v>7702</v>
      </c>
      <c r="AM97" s="96">
        <f t="shared" si="9"/>
        <v>4852</v>
      </c>
      <c r="AN97" s="107">
        <f t="shared" si="9"/>
        <v>3460</v>
      </c>
      <c r="AO97" s="96">
        <f t="shared" si="9"/>
        <v>3669</v>
      </c>
      <c r="AP97" s="96">
        <f t="shared" si="9"/>
        <v>3317</v>
      </c>
      <c r="AQ97" s="96">
        <f t="shared" si="9"/>
        <v>2525</v>
      </c>
      <c r="AR97" s="107">
        <f t="shared" si="9"/>
        <v>2737</v>
      </c>
      <c r="AS97" s="254">
        <v>4774</v>
      </c>
      <c r="AT97" s="254">
        <v>7681</v>
      </c>
      <c r="AU97" s="254">
        <v>11188</v>
      </c>
      <c r="AV97" s="254">
        <v>13209</v>
      </c>
      <c r="AW97" s="254">
        <v>15307</v>
      </c>
      <c r="AX97" s="254">
        <v>14672</v>
      </c>
      <c r="AY97" s="254">
        <v>17411</v>
      </c>
      <c r="AZ97" s="254">
        <v>21203</v>
      </c>
      <c r="BA97" s="254">
        <v>18405</v>
      </c>
      <c r="BB97" s="254">
        <v>19171</v>
      </c>
      <c r="BC97" s="254">
        <v>17422</v>
      </c>
      <c r="BD97" s="254">
        <v>24977</v>
      </c>
      <c r="BF97" s="117">
        <f t="shared" ref="BF97:BN97" si="10">BF91+BF95+BF96-(BF92)</f>
        <v>745</v>
      </c>
      <c r="BG97" s="117">
        <f t="shared" si="10"/>
        <v>178</v>
      </c>
      <c r="BH97" s="117">
        <f t="shared" si="10"/>
        <v>2233</v>
      </c>
      <c r="BI97" s="117">
        <f t="shared" si="10"/>
        <v>4186</v>
      </c>
      <c r="BJ97" s="117">
        <f t="shared" si="10"/>
        <v>4106</v>
      </c>
      <c r="BK97" s="117">
        <f t="shared" si="10"/>
        <v>12421</v>
      </c>
      <c r="BL97" s="117">
        <f t="shared" si="10"/>
        <v>14541</v>
      </c>
      <c r="BM97" s="117">
        <f t="shared" si="10"/>
        <v>22899</v>
      </c>
      <c r="BN97" s="117">
        <f t="shared" si="10"/>
        <v>24879</v>
      </c>
      <c r="BO97" s="268">
        <v>12248</v>
      </c>
      <c r="BP97" s="261">
        <v>36852</v>
      </c>
      <c r="BQ97" s="261">
        <v>68593</v>
      </c>
      <c r="BR97" s="261">
        <v>79975</v>
      </c>
    </row>
    <row r="98" spans="1:70" x14ac:dyDescent="0.35">
      <c r="A98" s="80"/>
      <c r="B98" s="92"/>
      <c r="C98" s="92"/>
      <c r="D98" s="92"/>
      <c r="E98" s="110"/>
      <c r="F98" s="110"/>
      <c r="G98" s="110"/>
      <c r="H98" s="111"/>
      <c r="I98" s="110"/>
      <c r="J98" s="110"/>
      <c r="K98" s="110"/>
      <c r="L98" s="111"/>
      <c r="M98" s="110"/>
      <c r="N98" s="110"/>
      <c r="O98" s="110"/>
      <c r="P98" s="111"/>
      <c r="Q98" s="110"/>
      <c r="R98" s="110"/>
      <c r="S98" s="110"/>
      <c r="T98" s="111"/>
      <c r="U98" s="110"/>
      <c r="V98" s="110"/>
      <c r="W98" s="110"/>
      <c r="X98" s="111"/>
      <c r="Y98" s="110"/>
      <c r="Z98" s="110"/>
      <c r="AA98" s="110"/>
      <c r="AB98" s="111"/>
      <c r="AC98" s="110"/>
      <c r="AD98" s="110"/>
      <c r="AE98" s="110"/>
      <c r="AF98" s="111"/>
      <c r="AG98" s="110"/>
      <c r="AH98" s="110"/>
      <c r="AI98" s="158"/>
      <c r="AJ98" s="159"/>
      <c r="AK98" s="158"/>
      <c r="AL98" s="110"/>
      <c r="AM98" s="158"/>
      <c r="AN98" s="159"/>
      <c r="AO98" s="158"/>
      <c r="AP98" s="110"/>
      <c r="AQ98" s="158"/>
      <c r="AR98" s="159"/>
      <c r="AS98" s="158"/>
      <c r="AT98" s="158"/>
      <c r="AU98" s="158"/>
      <c r="AV98" s="158"/>
      <c r="AW98" s="158"/>
      <c r="AX98" s="158"/>
      <c r="AY98" s="158"/>
      <c r="AZ98" s="158"/>
      <c r="BA98" s="158"/>
      <c r="BB98" s="158"/>
      <c r="BC98" s="158"/>
      <c r="BD98" s="158"/>
      <c r="BF98" s="173"/>
      <c r="BG98" s="173"/>
      <c r="BH98" s="173"/>
      <c r="BI98" s="173"/>
      <c r="BJ98" s="173"/>
      <c r="BK98" s="173"/>
      <c r="BL98" s="173"/>
      <c r="BM98" s="173"/>
      <c r="BN98" s="173"/>
      <c r="BO98" s="173"/>
    </row>
    <row r="99" spans="1:70" x14ac:dyDescent="0.35">
      <c r="A99" s="80" t="s">
        <v>284</v>
      </c>
      <c r="B99" s="160" t="s">
        <v>171</v>
      </c>
      <c r="C99" s="161" t="s">
        <v>168</v>
      </c>
      <c r="D99" s="160">
        <v>85929</v>
      </c>
      <c r="E99" s="55">
        <v>-100</v>
      </c>
      <c r="F99" s="55">
        <v>-62</v>
      </c>
      <c r="G99" s="55">
        <v>-18</v>
      </c>
      <c r="H99" s="53">
        <v>-59</v>
      </c>
      <c r="I99" s="55">
        <v>-26</v>
      </c>
      <c r="J99" s="55">
        <v>-12</v>
      </c>
      <c r="K99" s="55">
        <v>-90</v>
      </c>
      <c r="L99" s="53">
        <v>-162</v>
      </c>
      <c r="M99" s="55">
        <v>-234</v>
      </c>
      <c r="N99" s="55">
        <v>-102</v>
      </c>
      <c r="O99" s="55">
        <v>-159</v>
      </c>
      <c r="P99" s="53">
        <v>-170</v>
      </c>
      <c r="Q99" s="55">
        <v>-15</v>
      </c>
      <c r="R99" s="55">
        <v>-106</v>
      </c>
      <c r="S99" s="55">
        <v>-84</v>
      </c>
      <c r="T99" s="53">
        <v>-89</v>
      </c>
      <c r="U99" s="55">
        <v>-52</v>
      </c>
      <c r="V99" s="55">
        <v>38</v>
      </c>
      <c r="W99" s="55">
        <v>-31</v>
      </c>
      <c r="X99" s="53">
        <v>-255</v>
      </c>
      <c r="Y99" s="55">
        <v>-11</v>
      </c>
      <c r="Z99" s="55">
        <v>-378</v>
      </c>
      <c r="AA99" s="55">
        <v>-334</v>
      </c>
      <c r="AB99" s="53">
        <v>-436</v>
      </c>
      <c r="AC99" s="55">
        <v>-19</v>
      </c>
      <c r="AD99" s="55">
        <v>-195</v>
      </c>
      <c r="AE99" s="55">
        <v>-525</v>
      </c>
      <c r="AF99" s="53">
        <v>174</v>
      </c>
      <c r="AG99" s="55">
        <v>-606</v>
      </c>
      <c r="AH99" s="55">
        <v>378</v>
      </c>
      <c r="AI99" s="55">
        <v>615</v>
      </c>
      <c r="AJ99" s="53">
        <v>892</v>
      </c>
      <c r="AK99" s="55">
        <v>1403</v>
      </c>
      <c r="AL99" s="55">
        <v>932</v>
      </c>
      <c r="AM99" s="55">
        <v>-537</v>
      </c>
      <c r="AN99" s="53">
        <v>11474</v>
      </c>
      <c r="AO99" s="55">
        <v>-8934</v>
      </c>
      <c r="AP99" s="55">
        <v>-5970</v>
      </c>
      <c r="AQ99" s="55">
        <v>419</v>
      </c>
      <c r="AR99" s="53">
        <v>-3699</v>
      </c>
      <c r="AS99" s="251">
        <v>-655</v>
      </c>
      <c r="AT99" s="251">
        <v>-118</v>
      </c>
      <c r="AU99" s="251">
        <v>1001</v>
      </c>
      <c r="AV99" s="251">
        <v>477</v>
      </c>
      <c r="AW99" s="251">
        <v>-2324</v>
      </c>
      <c r="AX99" s="251">
        <v>573</v>
      </c>
      <c r="AY99" s="251">
        <v>626</v>
      </c>
      <c r="AZ99" s="251">
        <v>1146</v>
      </c>
      <c r="BA99" s="251">
        <v>3274</v>
      </c>
      <c r="BB99" s="251">
        <v>1686</v>
      </c>
      <c r="BC99" s="251">
        <v>10748</v>
      </c>
      <c r="BD99" s="251">
        <v>1628</v>
      </c>
      <c r="BF99" s="57">
        <v>-239</v>
      </c>
      <c r="BG99" s="57">
        <v>-289</v>
      </c>
      <c r="BH99" s="57">
        <v>-665</v>
      </c>
      <c r="BI99" s="57">
        <v>-294</v>
      </c>
      <c r="BJ99" s="57">
        <v>-300</v>
      </c>
      <c r="BK99" s="57">
        <v>-1160</v>
      </c>
      <c r="BL99" s="57">
        <v>-565</v>
      </c>
      <c r="BM99" s="57">
        <v>1279</v>
      </c>
      <c r="BN99" s="57">
        <v>13272</v>
      </c>
      <c r="BO99" s="267">
        <v>-18184</v>
      </c>
      <c r="BP99" s="260">
        <v>705</v>
      </c>
      <c r="BQ99" s="260">
        <v>21</v>
      </c>
      <c r="BR99" s="260">
        <v>17336</v>
      </c>
    </row>
    <row r="100" spans="1:70" x14ac:dyDescent="0.35">
      <c r="A100" s="80" t="s">
        <v>213</v>
      </c>
      <c r="B100" s="160" t="s">
        <v>171</v>
      </c>
      <c r="C100" s="161" t="s">
        <v>168</v>
      </c>
      <c r="D100" s="160">
        <v>85930</v>
      </c>
      <c r="E100" s="55">
        <v>18</v>
      </c>
      <c r="F100" s="55">
        <v>-13</v>
      </c>
      <c r="G100" s="55">
        <v>12</v>
      </c>
      <c r="H100" s="53">
        <v>-179</v>
      </c>
      <c r="I100" s="55">
        <v>-73</v>
      </c>
      <c r="J100" s="55">
        <v>-94</v>
      </c>
      <c r="K100" s="55">
        <v>205</v>
      </c>
      <c r="L100" s="53">
        <v>-205</v>
      </c>
      <c r="M100" s="55">
        <v>-71</v>
      </c>
      <c r="N100" s="55">
        <v>-266</v>
      </c>
      <c r="O100" s="55">
        <v>-161</v>
      </c>
      <c r="P100" s="53">
        <v>-453</v>
      </c>
      <c r="Q100" s="55">
        <v>-475</v>
      </c>
      <c r="R100" s="55">
        <v>-307</v>
      </c>
      <c r="S100" s="55">
        <v>-229</v>
      </c>
      <c r="T100" s="53">
        <v>-414</v>
      </c>
      <c r="U100" s="55">
        <v>-229</v>
      </c>
      <c r="V100" s="55">
        <v>-467</v>
      </c>
      <c r="W100" s="55">
        <v>-58</v>
      </c>
      <c r="X100" s="53">
        <v>-16</v>
      </c>
      <c r="Y100" s="55">
        <v>-287</v>
      </c>
      <c r="Z100" s="55">
        <v>-74</v>
      </c>
      <c r="AA100" s="55">
        <v>-508</v>
      </c>
      <c r="AB100" s="53">
        <v>-327</v>
      </c>
      <c r="AC100" s="55">
        <v>-836</v>
      </c>
      <c r="AD100" s="55">
        <v>-257</v>
      </c>
      <c r="AE100" s="55">
        <v>-494</v>
      </c>
      <c r="AF100" s="53">
        <v>-786</v>
      </c>
      <c r="AG100" s="55">
        <v>-744</v>
      </c>
      <c r="AH100" s="55">
        <v>-984</v>
      </c>
      <c r="AI100" s="55">
        <v>-569</v>
      </c>
      <c r="AJ100" s="53">
        <v>-566</v>
      </c>
      <c r="AK100" s="55">
        <v>-2156</v>
      </c>
      <c r="AL100" s="55">
        <v>-868</v>
      </c>
      <c r="AM100" s="55">
        <v>-1155</v>
      </c>
      <c r="AN100" s="53">
        <v>-612</v>
      </c>
      <c r="AO100" s="55">
        <v>1422</v>
      </c>
      <c r="AP100" s="55">
        <v>637</v>
      </c>
      <c r="AQ100" s="55">
        <v>-69</v>
      </c>
      <c r="AR100" s="53">
        <v>1227</v>
      </c>
      <c r="AS100" s="251">
        <v>-948</v>
      </c>
      <c r="AT100" s="251">
        <v>-804</v>
      </c>
      <c r="AU100" s="251">
        <v>-2306</v>
      </c>
      <c r="AV100" s="251">
        <v>-3062</v>
      </c>
      <c r="AW100" s="251">
        <v>-2467</v>
      </c>
      <c r="AX100" s="251">
        <v>-1767</v>
      </c>
      <c r="AY100" s="251">
        <v>-2706</v>
      </c>
      <c r="AZ100" s="251">
        <v>-2325</v>
      </c>
      <c r="BA100" s="251">
        <v>-4553</v>
      </c>
      <c r="BB100" s="251">
        <v>-2678</v>
      </c>
      <c r="BC100" s="251">
        <v>-6910</v>
      </c>
      <c r="BD100" s="251">
        <v>-4946</v>
      </c>
      <c r="BF100" s="57">
        <v>-161</v>
      </c>
      <c r="BG100" s="57">
        <v>-167</v>
      </c>
      <c r="BH100" s="57">
        <v>-950</v>
      </c>
      <c r="BI100" s="57">
        <v>-1425</v>
      </c>
      <c r="BJ100" s="57">
        <v>-769</v>
      </c>
      <c r="BK100" s="57">
        <v>-1197</v>
      </c>
      <c r="BL100" s="57">
        <v>-2374</v>
      </c>
      <c r="BM100" s="57">
        <v>-2863</v>
      </c>
      <c r="BN100" s="57">
        <v>-4791</v>
      </c>
      <c r="BO100" s="267">
        <v>3217</v>
      </c>
      <c r="BP100" s="260">
        <v>-7120</v>
      </c>
      <c r="BQ100" s="260">
        <v>-9265</v>
      </c>
      <c r="BR100" s="260">
        <v>-19087</v>
      </c>
    </row>
    <row r="101" spans="1:70" x14ac:dyDescent="0.35">
      <c r="A101" s="80" t="s">
        <v>285</v>
      </c>
      <c r="B101" s="160" t="s">
        <v>171</v>
      </c>
      <c r="C101" s="161" t="s">
        <v>168</v>
      </c>
      <c r="D101" s="160">
        <v>85931</v>
      </c>
      <c r="E101" s="55">
        <v>-17</v>
      </c>
      <c r="F101" s="55">
        <v>-11</v>
      </c>
      <c r="G101" s="55">
        <v>-10</v>
      </c>
      <c r="H101" s="53">
        <v>-33</v>
      </c>
      <c r="I101" s="55">
        <v>61</v>
      </c>
      <c r="J101" s="55">
        <v>-5</v>
      </c>
      <c r="K101" s="55">
        <v>-8</v>
      </c>
      <c r="L101" s="53">
        <v>-10</v>
      </c>
      <c r="M101" s="55">
        <v>-7</v>
      </c>
      <c r="N101" s="55">
        <v>-4</v>
      </c>
      <c r="O101" s="55">
        <v>-7</v>
      </c>
      <c r="P101" s="53">
        <v>-3</v>
      </c>
      <c r="Q101" s="55">
        <v>-68</v>
      </c>
      <c r="R101" s="55">
        <v>-15</v>
      </c>
      <c r="S101" s="55">
        <v>-10</v>
      </c>
      <c r="T101" s="53">
        <v>-3</v>
      </c>
      <c r="U101" s="55">
        <v>0</v>
      </c>
      <c r="V101" s="55">
        <v>-2</v>
      </c>
      <c r="W101" s="55">
        <v>-2</v>
      </c>
      <c r="X101" s="53">
        <v>0</v>
      </c>
      <c r="Y101" s="55">
        <v>0</v>
      </c>
      <c r="Z101" s="55">
        <v>3</v>
      </c>
      <c r="AA101" s="55">
        <v>1</v>
      </c>
      <c r="AB101" s="53">
        <v>4</v>
      </c>
      <c r="AC101" s="55">
        <v>-4</v>
      </c>
      <c r="AD101" s="55">
        <v>-7</v>
      </c>
      <c r="AE101" s="55">
        <v>-4</v>
      </c>
      <c r="AF101" s="53">
        <v>1</v>
      </c>
      <c r="AG101" s="55">
        <v>-104</v>
      </c>
      <c r="AH101" s="55">
        <v>6</v>
      </c>
      <c r="AI101" s="55">
        <v>91</v>
      </c>
      <c r="AJ101" s="53">
        <v>23</v>
      </c>
      <c r="AK101" s="55">
        <v>-5</v>
      </c>
      <c r="AL101" s="55">
        <v>12</v>
      </c>
      <c r="AM101" s="55">
        <v>-4</v>
      </c>
      <c r="AN101" s="53">
        <v>1</v>
      </c>
      <c r="AO101" s="55">
        <v>-1</v>
      </c>
      <c r="AP101" s="55">
        <v>-12</v>
      </c>
      <c r="AQ101" s="55">
        <v>-3</v>
      </c>
      <c r="AR101" s="53">
        <v>13</v>
      </c>
      <c r="AS101" s="251">
        <v>1</v>
      </c>
      <c r="AT101" s="251">
        <v>-9</v>
      </c>
      <c r="AU101" s="251">
        <v>-4</v>
      </c>
      <c r="AV101" s="55"/>
      <c r="AW101" s="251">
        <v>-85</v>
      </c>
      <c r="AX101" s="251">
        <v>7</v>
      </c>
      <c r="AY101" s="251">
        <v>-3</v>
      </c>
      <c r="AZ101" s="251">
        <v>-20</v>
      </c>
      <c r="BA101" s="251">
        <v>1</v>
      </c>
      <c r="BB101" s="251">
        <v>-15</v>
      </c>
      <c r="BC101" s="251">
        <v>-73</v>
      </c>
      <c r="BD101" s="251">
        <v>-467</v>
      </c>
      <c r="BF101" s="57">
        <v>-71</v>
      </c>
      <c r="BG101" s="57">
        <v>37</v>
      </c>
      <c r="BH101" s="57">
        <v>-22</v>
      </c>
      <c r="BI101" s="57">
        <v>-96</v>
      </c>
      <c r="BJ101" s="57">
        <v>-4</v>
      </c>
      <c r="BK101" s="57">
        <v>9</v>
      </c>
      <c r="BL101" s="57">
        <v>-14</v>
      </c>
      <c r="BM101" s="57">
        <v>16</v>
      </c>
      <c r="BN101" s="57">
        <v>4</v>
      </c>
      <c r="BO101" s="267">
        <v>-3</v>
      </c>
      <c r="BP101" s="260">
        <v>-12</v>
      </c>
      <c r="BQ101" s="260">
        <v>-101</v>
      </c>
      <c r="BR101" s="260">
        <v>-554</v>
      </c>
    </row>
    <row r="102" spans="1:70" x14ac:dyDescent="0.35">
      <c r="A102" s="81" t="s">
        <v>181</v>
      </c>
      <c r="B102" s="167" t="s">
        <v>171</v>
      </c>
      <c r="C102" s="168" t="s">
        <v>168</v>
      </c>
      <c r="D102" s="167">
        <v>85932</v>
      </c>
      <c r="E102" s="96">
        <f t="shared" ref="E102:AR102" si="11">E97+E99+E100+E101</f>
        <v>82</v>
      </c>
      <c r="F102" s="96">
        <f t="shared" si="11"/>
        <v>-7</v>
      </c>
      <c r="G102" s="96">
        <f t="shared" si="11"/>
        <v>-41</v>
      </c>
      <c r="H102" s="107">
        <f t="shared" si="11"/>
        <v>239</v>
      </c>
      <c r="I102" s="96">
        <f t="shared" si="11"/>
        <v>108</v>
      </c>
      <c r="J102" s="96">
        <f t="shared" si="11"/>
        <v>-126</v>
      </c>
      <c r="K102" s="96">
        <f t="shared" si="11"/>
        <v>-437</v>
      </c>
      <c r="L102" s="107">
        <f t="shared" si="11"/>
        <v>214</v>
      </c>
      <c r="M102" s="96">
        <f t="shared" si="11"/>
        <v>-57</v>
      </c>
      <c r="N102" s="96">
        <f t="shared" si="11"/>
        <v>92</v>
      </c>
      <c r="O102" s="96">
        <f t="shared" si="11"/>
        <v>79</v>
      </c>
      <c r="P102" s="107">
        <f t="shared" si="11"/>
        <v>482</v>
      </c>
      <c r="Q102" s="96">
        <f t="shared" si="11"/>
        <v>513</v>
      </c>
      <c r="R102" s="96">
        <f t="shared" si="11"/>
        <v>857</v>
      </c>
      <c r="S102" s="96">
        <f t="shared" si="11"/>
        <v>252</v>
      </c>
      <c r="T102" s="107">
        <f t="shared" si="11"/>
        <v>749</v>
      </c>
      <c r="U102" s="96">
        <f t="shared" si="11"/>
        <v>724</v>
      </c>
      <c r="V102" s="96">
        <f t="shared" si="11"/>
        <v>197</v>
      </c>
      <c r="W102" s="96">
        <f t="shared" si="11"/>
        <v>256</v>
      </c>
      <c r="X102" s="107">
        <f t="shared" si="11"/>
        <v>1856</v>
      </c>
      <c r="Y102" s="96">
        <f t="shared" si="11"/>
        <v>1629</v>
      </c>
      <c r="Z102" s="96">
        <f t="shared" si="11"/>
        <v>2534</v>
      </c>
      <c r="AA102" s="96">
        <f t="shared" si="11"/>
        <v>2883</v>
      </c>
      <c r="AB102" s="107">
        <f t="shared" si="11"/>
        <v>3027</v>
      </c>
      <c r="AC102" s="96">
        <f t="shared" si="11"/>
        <v>3561</v>
      </c>
      <c r="AD102" s="96">
        <f t="shared" si="11"/>
        <v>2625</v>
      </c>
      <c r="AE102" s="96">
        <f t="shared" si="11"/>
        <v>2134</v>
      </c>
      <c r="AF102" s="107">
        <f t="shared" si="11"/>
        <v>3268</v>
      </c>
      <c r="AG102" s="96">
        <f t="shared" si="11"/>
        <v>2535</v>
      </c>
      <c r="AH102" s="96">
        <f t="shared" si="11"/>
        <v>5243</v>
      </c>
      <c r="AI102" s="96">
        <f t="shared" si="11"/>
        <v>6331</v>
      </c>
      <c r="AJ102" s="107">
        <f t="shared" si="11"/>
        <v>7222</v>
      </c>
      <c r="AK102" s="96">
        <f t="shared" si="11"/>
        <v>8107</v>
      </c>
      <c r="AL102" s="96">
        <f t="shared" si="11"/>
        <v>7778</v>
      </c>
      <c r="AM102" s="96">
        <f t="shared" si="11"/>
        <v>3156</v>
      </c>
      <c r="AN102" s="107">
        <f t="shared" si="11"/>
        <v>14323</v>
      </c>
      <c r="AO102" s="96">
        <f t="shared" si="11"/>
        <v>-3844</v>
      </c>
      <c r="AP102" s="96">
        <f t="shared" si="11"/>
        <v>-2028</v>
      </c>
      <c r="AQ102" s="96">
        <f t="shared" si="11"/>
        <v>2872</v>
      </c>
      <c r="AR102" s="107">
        <f t="shared" si="11"/>
        <v>278</v>
      </c>
      <c r="AS102" s="254">
        <v>3172</v>
      </c>
      <c r="AT102" s="254">
        <v>6750</v>
      </c>
      <c r="AU102" s="254">
        <v>9879</v>
      </c>
      <c r="AV102" s="254">
        <v>10624</v>
      </c>
      <c r="AW102" s="254">
        <v>10431</v>
      </c>
      <c r="AX102" s="254">
        <v>13485</v>
      </c>
      <c r="AY102" s="254">
        <v>15328</v>
      </c>
      <c r="AZ102" s="254">
        <v>20004</v>
      </c>
      <c r="BA102" s="254">
        <v>17127</v>
      </c>
      <c r="BB102" s="254">
        <v>18164</v>
      </c>
      <c r="BC102" s="254">
        <v>21187</v>
      </c>
      <c r="BD102" s="254">
        <v>21192</v>
      </c>
      <c r="BF102" s="117">
        <f t="shared" ref="BF102:BN102" si="12">BF97+BF99+BF100+BF101</f>
        <v>274</v>
      </c>
      <c r="BG102" s="117">
        <f t="shared" si="12"/>
        <v>-241</v>
      </c>
      <c r="BH102" s="117">
        <f t="shared" si="12"/>
        <v>596</v>
      </c>
      <c r="BI102" s="117">
        <f t="shared" si="12"/>
        <v>2371</v>
      </c>
      <c r="BJ102" s="117">
        <f t="shared" si="12"/>
        <v>3033</v>
      </c>
      <c r="BK102" s="117">
        <f t="shared" si="12"/>
        <v>10073</v>
      </c>
      <c r="BL102" s="117">
        <f t="shared" si="12"/>
        <v>11588</v>
      </c>
      <c r="BM102" s="117">
        <f t="shared" si="12"/>
        <v>21331</v>
      </c>
      <c r="BN102" s="117">
        <f t="shared" si="12"/>
        <v>33364</v>
      </c>
      <c r="BO102" s="268">
        <v>-2722</v>
      </c>
      <c r="BP102" s="261">
        <v>30425</v>
      </c>
      <c r="BQ102" s="261">
        <v>59248</v>
      </c>
      <c r="BR102" s="261">
        <v>77670</v>
      </c>
    </row>
    <row r="103" spans="1:70" x14ac:dyDescent="0.35">
      <c r="A103" s="45"/>
      <c r="B103" s="46"/>
      <c r="C103" s="46"/>
      <c r="D103" s="46"/>
      <c r="E103" s="76"/>
      <c r="F103" s="76"/>
      <c r="G103" s="76"/>
      <c r="H103" s="60"/>
      <c r="I103" s="76"/>
      <c r="J103" s="76"/>
      <c r="K103" s="76"/>
      <c r="L103" s="60"/>
      <c r="M103" s="76"/>
      <c r="N103" s="76"/>
      <c r="O103" s="76"/>
      <c r="P103" s="60"/>
      <c r="Q103" s="76"/>
      <c r="R103" s="76"/>
      <c r="S103" s="76"/>
      <c r="T103" s="60"/>
      <c r="U103" s="76"/>
      <c r="V103" s="76"/>
      <c r="W103" s="76"/>
      <c r="X103" s="60"/>
      <c r="Y103" s="76"/>
      <c r="Z103" s="76"/>
      <c r="AA103" s="76"/>
      <c r="AB103" s="60"/>
      <c r="AC103" s="76"/>
      <c r="AD103" s="76"/>
      <c r="AE103" s="76"/>
      <c r="AF103" s="60"/>
      <c r="AG103" s="76"/>
      <c r="AH103" s="76"/>
      <c r="AI103" s="158"/>
      <c r="AJ103" s="159"/>
      <c r="AK103" s="76"/>
      <c r="AL103" s="76"/>
      <c r="AM103" s="158"/>
      <c r="AN103" s="159"/>
      <c r="AO103" s="76"/>
      <c r="AP103" s="76"/>
      <c r="AQ103" s="158"/>
      <c r="AR103" s="159"/>
      <c r="AS103" s="158"/>
      <c r="AT103" s="158"/>
      <c r="AU103" s="158"/>
      <c r="AV103" s="158"/>
      <c r="AW103" s="158"/>
      <c r="AX103" s="158"/>
      <c r="AY103" s="158"/>
      <c r="AZ103" s="158"/>
      <c r="BA103" s="158"/>
      <c r="BB103" s="158"/>
      <c r="BC103" s="158"/>
      <c r="BD103" s="158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</row>
    <row r="104" spans="1:70" x14ac:dyDescent="0.35">
      <c r="A104" s="64" t="s">
        <v>286</v>
      </c>
      <c r="B104" s="65"/>
      <c r="C104" s="65"/>
      <c r="D104" s="65"/>
      <c r="E104" s="174"/>
      <c r="F104" s="174"/>
      <c r="G104" s="174"/>
      <c r="H104" s="175"/>
      <c r="I104" s="174"/>
      <c r="J104" s="174"/>
      <c r="K104" s="174"/>
      <c r="L104" s="175"/>
      <c r="M104" s="174"/>
      <c r="N104" s="174"/>
      <c r="O104" s="174"/>
      <c r="P104" s="175"/>
      <c r="Q104" s="174"/>
      <c r="R104" s="174"/>
      <c r="S104" s="174"/>
      <c r="T104" s="175"/>
      <c r="U104" s="174"/>
      <c r="V104" s="174"/>
      <c r="W104" s="174"/>
      <c r="X104" s="175"/>
      <c r="Y104" s="174"/>
      <c r="Z104" s="174"/>
      <c r="AA104" s="174"/>
      <c r="AB104" s="175"/>
      <c r="AC104" s="174"/>
      <c r="AD104" s="174"/>
      <c r="AE104" s="174"/>
      <c r="AF104" s="175"/>
      <c r="AG104" s="174"/>
      <c r="AH104" s="174"/>
      <c r="AI104" s="174"/>
      <c r="AJ104" s="175"/>
      <c r="AK104" s="174"/>
      <c r="AL104" s="174"/>
      <c r="AM104" s="174"/>
      <c r="AN104" s="175"/>
      <c r="AO104" s="174"/>
      <c r="AP104" s="174"/>
      <c r="AQ104" s="174"/>
      <c r="AR104" s="175"/>
      <c r="AS104" s="174"/>
      <c r="AT104" s="174"/>
      <c r="AU104" s="174"/>
      <c r="AV104" s="174"/>
      <c r="AW104" s="174"/>
      <c r="AX104" s="174"/>
      <c r="AY104" s="174"/>
      <c r="AZ104" s="174"/>
      <c r="BA104" s="174"/>
      <c r="BB104" s="174"/>
      <c r="BC104" s="174"/>
      <c r="BD104" s="174"/>
      <c r="BF104" s="176"/>
      <c r="BG104" s="176"/>
      <c r="BH104" s="176"/>
      <c r="BI104" s="176"/>
      <c r="BJ104" s="176"/>
      <c r="BK104" s="176"/>
      <c r="BL104" s="176"/>
      <c r="BM104" s="176"/>
      <c r="BN104" s="176"/>
      <c r="BO104" s="176"/>
    </row>
    <row r="105" spans="1:70" x14ac:dyDescent="0.35">
      <c r="A105" s="85" t="s">
        <v>277</v>
      </c>
      <c r="B105" s="86"/>
      <c r="C105" s="86"/>
      <c r="D105" s="86"/>
      <c r="E105" s="174"/>
      <c r="F105" s="174"/>
      <c r="G105" s="174"/>
      <c r="H105" s="175"/>
      <c r="I105" s="174"/>
      <c r="J105" s="174"/>
      <c r="K105" s="174"/>
      <c r="L105" s="175"/>
      <c r="M105" s="174"/>
      <c r="N105" s="174"/>
      <c r="O105" s="174"/>
      <c r="P105" s="175"/>
      <c r="Q105" s="174"/>
      <c r="R105" s="174"/>
      <c r="S105" s="174"/>
      <c r="T105" s="175"/>
      <c r="U105" s="174"/>
      <c r="V105" s="174"/>
      <c r="W105" s="174"/>
      <c r="X105" s="175"/>
      <c r="Y105" s="174"/>
      <c r="Z105" s="174"/>
      <c r="AA105" s="174"/>
      <c r="AB105" s="175"/>
      <c r="AC105" s="174"/>
      <c r="AD105" s="174"/>
      <c r="AE105" s="174"/>
      <c r="AF105" s="175"/>
      <c r="AG105" s="174"/>
      <c r="AH105" s="174"/>
      <c r="AI105" s="174"/>
      <c r="AJ105" s="175"/>
      <c r="AK105" s="174"/>
      <c r="AL105" s="174"/>
      <c r="AM105" s="174"/>
      <c r="AN105" s="175"/>
      <c r="AO105" s="174"/>
      <c r="AP105" s="174"/>
      <c r="AQ105" s="174"/>
      <c r="AR105" s="175"/>
      <c r="AS105" s="174"/>
      <c r="AT105" s="174"/>
      <c r="AU105" s="174"/>
      <c r="AV105" s="174"/>
      <c r="AW105" s="174"/>
      <c r="AX105" s="174"/>
      <c r="AY105" s="174"/>
      <c r="AZ105" s="174"/>
      <c r="BA105" s="174"/>
      <c r="BB105" s="174"/>
      <c r="BC105" s="174"/>
      <c r="BD105" s="174"/>
      <c r="BF105" s="176"/>
      <c r="BG105" s="176"/>
      <c r="BH105" s="176"/>
      <c r="BI105" s="176"/>
      <c r="BJ105" s="176"/>
      <c r="BK105" s="176"/>
      <c r="BL105" s="176"/>
      <c r="BM105" s="176"/>
      <c r="BN105" s="176"/>
      <c r="BO105" s="176"/>
    </row>
    <row r="106" spans="1:70" x14ac:dyDescent="0.35">
      <c r="A106" s="80" t="s">
        <v>287</v>
      </c>
      <c r="B106" s="46" t="s">
        <v>185</v>
      </c>
      <c r="C106" s="52" t="s">
        <v>164</v>
      </c>
      <c r="D106" s="46">
        <v>3727657</v>
      </c>
      <c r="E106" s="76"/>
      <c r="F106" s="76"/>
      <c r="G106" s="76"/>
      <c r="H106" s="53">
        <v>4485</v>
      </c>
      <c r="I106" s="76"/>
      <c r="J106" s="76"/>
      <c r="K106" s="76"/>
      <c r="L106" s="53">
        <v>5672</v>
      </c>
      <c r="M106" s="76"/>
      <c r="N106" s="76"/>
      <c r="O106" s="76"/>
      <c r="P106" s="53">
        <v>7245</v>
      </c>
      <c r="Q106" s="76"/>
      <c r="R106" s="76"/>
      <c r="S106" s="76"/>
      <c r="T106" s="53">
        <v>8454</v>
      </c>
      <c r="U106" s="76"/>
      <c r="V106" s="76"/>
      <c r="W106" s="76"/>
      <c r="X106" s="53">
        <v>12712</v>
      </c>
      <c r="Y106" s="76"/>
      <c r="Z106" s="76"/>
      <c r="AA106" s="76"/>
      <c r="AB106" s="53">
        <v>16642</v>
      </c>
      <c r="AC106" s="76"/>
      <c r="AD106" s="76"/>
      <c r="AE106" s="76"/>
      <c r="AF106" s="53">
        <v>18051</v>
      </c>
      <c r="AG106" s="76"/>
      <c r="AH106" s="76"/>
      <c r="AI106" s="76"/>
      <c r="AJ106" s="53">
        <v>23731</v>
      </c>
      <c r="AK106" s="76"/>
      <c r="AL106" s="76"/>
      <c r="AM106" s="76"/>
      <c r="AN106" s="53">
        <v>27519</v>
      </c>
      <c r="AO106" s="76"/>
      <c r="AP106" s="76"/>
      <c r="AQ106" s="76"/>
      <c r="AR106" s="53">
        <v>30611</v>
      </c>
      <c r="AS106" s="55"/>
      <c r="AT106" s="55"/>
      <c r="AU106" s="55"/>
      <c r="AV106" s="251">
        <v>29655</v>
      </c>
      <c r="AW106" s="55"/>
      <c r="AX106" s="55"/>
      <c r="AY106" s="55"/>
      <c r="AZ106" s="251">
        <v>29551</v>
      </c>
      <c r="BA106" s="251"/>
      <c r="BB106" s="251"/>
      <c r="BC106" s="251"/>
      <c r="BD106" s="251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</row>
    <row r="107" spans="1:70" x14ac:dyDescent="0.35">
      <c r="A107" s="80" t="s">
        <v>270</v>
      </c>
      <c r="B107" s="46" t="s">
        <v>185</v>
      </c>
      <c r="C107" s="52" t="s">
        <v>164</v>
      </c>
      <c r="D107" s="46">
        <v>3727658</v>
      </c>
      <c r="E107" s="76"/>
      <c r="F107" s="76"/>
      <c r="G107" s="76"/>
      <c r="H107" s="60"/>
      <c r="I107" s="76"/>
      <c r="J107" s="76"/>
      <c r="K107" s="76"/>
      <c r="L107" s="60"/>
      <c r="M107" s="76"/>
      <c r="N107" s="76"/>
      <c r="O107" s="76"/>
      <c r="P107" s="60"/>
      <c r="Q107" s="76"/>
      <c r="R107" s="76"/>
      <c r="S107" s="76"/>
      <c r="T107" s="60"/>
      <c r="U107" s="76"/>
      <c r="V107" s="76"/>
      <c r="W107" s="76"/>
      <c r="X107" s="53">
        <v>20349</v>
      </c>
      <c r="Y107" s="76"/>
      <c r="Z107" s="76"/>
      <c r="AA107" s="76"/>
      <c r="AB107" s="53">
        <v>19176</v>
      </c>
      <c r="AC107" s="76"/>
      <c r="AD107" s="76"/>
      <c r="AE107" s="76"/>
      <c r="AF107" s="53">
        <v>20072</v>
      </c>
      <c r="AG107" s="76"/>
      <c r="AH107" s="76"/>
      <c r="AI107" s="76"/>
      <c r="AJ107" s="53">
        <v>21157</v>
      </c>
      <c r="AK107" s="76"/>
      <c r="AL107" s="76"/>
      <c r="AM107" s="76"/>
      <c r="AN107" s="53">
        <v>22396</v>
      </c>
      <c r="AO107" s="76"/>
      <c r="AP107" s="76"/>
      <c r="AQ107" s="76"/>
      <c r="AR107" s="53">
        <v>22881</v>
      </c>
      <c r="AS107" s="55"/>
      <c r="AT107" s="55"/>
      <c r="AU107" s="55"/>
      <c r="AV107" s="251">
        <v>22871</v>
      </c>
      <c r="AW107" s="55"/>
      <c r="AX107" s="55"/>
      <c r="AY107" s="55"/>
      <c r="AZ107" s="251">
        <v>23975</v>
      </c>
      <c r="BA107" s="251"/>
      <c r="BB107" s="251"/>
      <c r="BC107" s="251"/>
      <c r="BD107" s="251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</row>
    <row r="108" spans="1:70" x14ac:dyDescent="0.35">
      <c r="A108" s="80" t="s">
        <v>288</v>
      </c>
      <c r="B108" s="46" t="s">
        <v>185</v>
      </c>
      <c r="C108" s="52" t="s">
        <v>164</v>
      </c>
      <c r="D108" s="46">
        <v>3727659</v>
      </c>
      <c r="E108" s="76"/>
      <c r="F108" s="76"/>
      <c r="G108" s="76"/>
      <c r="H108" s="53">
        <v>48013</v>
      </c>
      <c r="I108" s="76"/>
      <c r="J108" s="76"/>
      <c r="K108" s="76"/>
      <c r="L108" s="53">
        <v>57898</v>
      </c>
      <c r="M108" s="76"/>
      <c r="N108" s="76"/>
      <c r="O108" s="76"/>
      <c r="P108" s="53">
        <v>69890</v>
      </c>
      <c r="Q108" s="76"/>
      <c r="R108" s="76"/>
      <c r="S108" s="76"/>
      <c r="T108" s="53">
        <v>97215</v>
      </c>
      <c r="U108" s="76"/>
      <c r="V108" s="76"/>
      <c r="W108" s="76"/>
      <c r="X108" s="53">
        <v>131419</v>
      </c>
      <c r="Y108" s="76"/>
      <c r="Z108" s="76"/>
      <c r="AA108" s="76"/>
      <c r="AB108" s="53">
        <v>153917</v>
      </c>
      <c r="AC108" s="76"/>
      <c r="AD108" s="76"/>
      <c r="AE108" s="76"/>
      <c r="AF108" s="53">
        <v>187148</v>
      </c>
      <c r="AG108" s="76"/>
      <c r="AH108" s="76"/>
      <c r="AI108" s="76"/>
      <c r="AJ108" s="53">
        <v>285677</v>
      </c>
      <c r="AK108" s="76"/>
      <c r="AL108" s="76"/>
      <c r="AM108" s="76"/>
      <c r="AN108" s="53">
        <v>370392</v>
      </c>
      <c r="AO108" s="76"/>
      <c r="AP108" s="76"/>
      <c r="AQ108" s="76"/>
      <c r="AR108" s="53">
        <v>391598</v>
      </c>
      <c r="AS108" s="55"/>
      <c r="AT108" s="55"/>
      <c r="AU108" s="55"/>
      <c r="AV108" s="251">
        <v>413017</v>
      </c>
      <c r="AW108" s="55"/>
      <c r="AX108" s="55"/>
      <c r="AY108" s="55"/>
      <c r="AZ108" s="251">
        <v>448168</v>
      </c>
      <c r="BA108" s="251"/>
      <c r="BB108" s="251"/>
      <c r="BC108" s="251"/>
      <c r="BD108" s="251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</row>
    <row r="109" spans="1:70" x14ac:dyDescent="0.35">
      <c r="A109" s="66"/>
      <c r="B109" s="77"/>
      <c r="C109" s="77"/>
      <c r="D109" s="77"/>
      <c r="E109" s="76"/>
      <c r="F109" s="76"/>
      <c r="G109" s="76"/>
      <c r="H109" s="116"/>
      <c r="I109" s="76"/>
      <c r="J109" s="76"/>
      <c r="K109" s="76"/>
      <c r="L109" s="116"/>
      <c r="M109" s="76"/>
      <c r="N109" s="76"/>
      <c r="O109" s="76"/>
      <c r="P109" s="116"/>
      <c r="Q109" s="76"/>
      <c r="R109" s="76"/>
      <c r="S109" s="76"/>
      <c r="T109" s="116"/>
      <c r="U109" s="76"/>
      <c r="V109" s="76"/>
      <c r="W109" s="76"/>
      <c r="X109" s="116"/>
      <c r="Y109" s="76"/>
      <c r="Z109" s="76"/>
      <c r="AA109" s="76"/>
      <c r="AB109" s="116"/>
      <c r="AC109" s="76"/>
      <c r="AD109" s="76"/>
      <c r="AE109" s="76"/>
      <c r="AF109" s="116"/>
      <c r="AG109" s="76"/>
      <c r="AH109" s="76"/>
      <c r="AI109" s="76"/>
      <c r="AJ109" s="116"/>
      <c r="AK109" s="76"/>
      <c r="AL109" s="76"/>
      <c r="AM109" s="76"/>
      <c r="AN109" s="116"/>
      <c r="AO109" s="76"/>
      <c r="AP109" s="76"/>
      <c r="AQ109" s="76"/>
      <c r="AR109" s="60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</row>
    <row r="110" spans="1:70" x14ac:dyDescent="0.35">
      <c r="A110" s="85" t="s">
        <v>282</v>
      </c>
      <c r="B110" s="86"/>
      <c r="C110" s="86"/>
      <c r="D110" s="86"/>
      <c r="E110" s="76"/>
      <c r="F110" s="76"/>
      <c r="G110" s="76"/>
      <c r="H110" s="116"/>
      <c r="I110" s="76"/>
      <c r="J110" s="76"/>
      <c r="K110" s="76"/>
      <c r="L110" s="116"/>
      <c r="M110" s="76"/>
      <c r="N110" s="76"/>
      <c r="O110" s="76"/>
      <c r="P110" s="116"/>
      <c r="Q110" s="76"/>
      <c r="R110" s="76"/>
      <c r="S110" s="76"/>
      <c r="T110" s="116"/>
      <c r="U110" s="76"/>
      <c r="V110" s="76"/>
      <c r="W110" s="76"/>
      <c r="X110" s="116"/>
      <c r="Y110" s="76"/>
      <c r="Z110" s="76"/>
      <c r="AA110" s="76"/>
      <c r="AB110" s="116"/>
      <c r="AC110" s="76"/>
      <c r="AD110" s="76"/>
      <c r="AE110" s="76"/>
      <c r="AF110" s="116"/>
      <c r="AG110" s="76"/>
      <c r="AH110" s="76"/>
      <c r="AI110" s="76"/>
      <c r="AJ110" s="116"/>
      <c r="AK110" s="76"/>
      <c r="AL110" s="76"/>
      <c r="AM110" s="76"/>
      <c r="AN110" s="116"/>
      <c r="AO110" s="76"/>
      <c r="AP110" s="76"/>
      <c r="AQ110" s="76"/>
      <c r="AR110" s="60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</row>
    <row r="111" spans="1:70" x14ac:dyDescent="0.35">
      <c r="A111" s="80" t="s">
        <v>287</v>
      </c>
      <c r="B111" s="46" t="s">
        <v>185</v>
      </c>
      <c r="C111" s="52" t="s">
        <v>164</v>
      </c>
      <c r="D111" s="46">
        <v>3727660</v>
      </c>
      <c r="E111" s="76"/>
      <c r="F111" s="76"/>
      <c r="G111" s="76"/>
      <c r="H111" s="53">
        <v>3002</v>
      </c>
      <c r="I111" s="76"/>
      <c r="J111" s="76"/>
      <c r="K111" s="76"/>
      <c r="L111" s="53">
        <v>3371</v>
      </c>
      <c r="M111" s="76"/>
      <c r="N111" s="76"/>
      <c r="O111" s="76"/>
      <c r="P111" s="53">
        <v>4843</v>
      </c>
      <c r="Q111" s="76"/>
      <c r="R111" s="76"/>
      <c r="S111" s="76"/>
      <c r="T111" s="53">
        <v>7314</v>
      </c>
      <c r="U111" s="76"/>
      <c r="V111" s="76"/>
      <c r="W111" s="76"/>
      <c r="X111" s="53">
        <v>7466</v>
      </c>
      <c r="Y111" s="76"/>
      <c r="Z111" s="76"/>
      <c r="AA111" s="76"/>
      <c r="AB111" s="53">
        <v>14738</v>
      </c>
      <c r="AC111" s="76"/>
      <c r="AD111" s="76"/>
      <c r="AE111" s="76"/>
      <c r="AF111" s="53">
        <v>15863</v>
      </c>
      <c r="AG111" s="76"/>
      <c r="AH111" s="76"/>
      <c r="AI111" s="76"/>
      <c r="AJ111" s="53">
        <v>19023</v>
      </c>
      <c r="AK111" s="76"/>
      <c r="AL111" s="76"/>
      <c r="AM111" s="76"/>
      <c r="AN111" s="53">
        <v>20983</v>
      </c>
      <c r="AO111" s="76"/>
      <c r="AP111" s="76"/>
      <c r="AQ111" s="76"/>
      <c r="AR111" s="53">
        <v>23956</v>
      </c>
      <c r="AS111" s="55"/>
      <c r="AT111" s="55"/>
      <c r="AU111" s="55"/>
      <c r="AV111" s="251">
        <v>24528</v>
      </c>
      <c r="AW111" s="55"/>
      <c r="AX111" s="55"/>
      <c r="AY111" s="55"/>
      <c r="AZ111" s="251">
        <v>23771</v>
      </c>
      <c r="BA111" s="251"/>
      <c r="BB111" s="251"/>
      <c r="BC111" s="251"/>
      <c r="BD111" s="251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</row>
    <row r="112" spans="1:70" x14ac:dyDescent="0.35">
      <c r="A112" s="80" t="s">
        <v>270</v>
      </c>
      <c r="B112" s="46" t="s">
        <v>185</v>
      </c>
      <c r="C112" s="52" t="s">
        <v>164</v>
      </c>
      <c r="D112" s="46">
        <v>3727661</v>
      </c>
      <c r="E112" s="76"/>
      <c r="F112" s="76"/>
      <c r="G112" s="76"/>
      <c r="H112" s="60"/>
      <c r="I112" s="76"/>
      <c r="J112" s="76"/>
      <c r="K112" s="76"/>
      <c r="L112" s="60"/>
      <c r="M112" s="76"/>
      <c r="N112" s="76"/>
      <c r="O112" s="76"/>
      <c r="P112" s="60"/>
      <c r="Q112" s="76"/>
      <c r="R112" s="76"/>
      <c r="S112" s="76"/>
      <c r="T112" s="60"/>
      <c r="U112" s="76"/>
      <c r="V112" s="76"/>
      <c r="W112" s="76"/>
      <c r="X112" s="53">
        <v>202</v>
      </c>
      <c r="Y112" s="76"/>
      <c r="Z112" s="76"/>
      <c r="AA112" s="76"/>
      <c r="AB112" s="53">
        <v>173</v>
      </c>
      <c r="AC112" s="76"/>
      <c r="AD112" s="76"/>
      <c r="AE112" s="76"/>
      <c r="AF112" s="53">
        <v>169</v>
      </c>
      <c r="AG112" s="76"/>
      <c r="AH112" s="76"/>
      <c r="AI112" s="76"/>
      <c r="AJ112" s="53">
        <v>169</v>
      </c>
      <c r="AK112" s="76"/>
      <c r="AL112" s="76"/>
      <c r="AM112" s="76"/>
      <c r="AN112" s="53">
        <v>235</v>
      </c>
      <c r="AO112" s="76"/>
      <c r="AP112" s="76"/>
      <c r="AQ112" s="76"/>
      <c r="AR112" s="53">
        <v>291</v>
      </c>
      <c r="AS112" s="55"/>
      <c r="AT112" s="55"/>
      <c r="AU112" s="55"/>
      <c r="AV112" s="251">
        <v>255</v>
      </c>
      <c r="AW112" s="55"/>
      <c r="AX112" s="55"/>
      <c r="AY112" s="55"/>
      <c r="AZ112" s="251">
        <v>222</v>
      </c>
      <c r="BA112" s="251"/>
      <c r="BB112" s="251"/>
      <c r="BC112" s="251"/>
      <c r="BD112" s="251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</row>
    <row r="113" spans="1:67" x14ac:dyDescent="0.35">
      <c r="A113" s="80" t="s">
        <v>288</v>
      </c>
      <c r="B113" s="46" t="s">
        <v>185</v>
      </c>
      <c r="C113" s="52" t="s">
        <v>164</v>
      </c>
      <c r="D113" s="46">
        <v>3727662</v>
      </c>
      <c r="E113" s="76"/>
      <c r="F113" s="76"/>
      <c r="G113" s="76"/>
      <c r="H113" s="53">
        <v>36131</v>
      </c>
      <c r="I113" s="76"/>
      <c r="J113" s="76"/>
      <c r="K113" s="76"/>
      <c r="L113" s="53">
        <v>43969</v>
      </c>
      <c r="M113" s="76"/>
      <c r="N113" s="76"/>
      <c r="O113" s="76"/>
      <c r="P113" s="53">
        <v>47976</v>
      </c>
      <c r="Q113" s="76"/>
      <c r="R113" s="76"/>
      <c r="S113" s="76"/>
      <c r="T113" s="53">
        <v>59175</v>
      </c>
      <c r="U113" s="76"/>
      <c r="V113" s="76"/>
      <c r="W113" s="76"/>
      <c r="X113" s="53">
        <v>67832</v>
      </c>
      <c r="Y113" s="76"/>
      <c r="Z113" s="76"/>
      <c r="AA113" s="76"/>
      <c r="AB113" s="53">
        <v>72596</v>
      </c>
      <c r="AC113" s="76"/>
      <c r="AD113" s="76"/>
      <c r="AE113" s="76"/>
      <c r="AF113" s="53">
        <v>76868</v>
      </c>
      <c r="AG113" s="76"/>
      <c r="AH113" s="76"/>
      <c r="AI113" s="76"/>
      <c r="AJ113" s="53">
        <v>104668</v>
      </c>
      <c r="AK113" s="76"/>
      <c r="AL113" s="76"/>
      <c r="AM113" s="76"/>
      <c r="AN113" s="53">
        <v>129035</v>
      </c>
      <c r="AO113" s="76"/>
      <c r="AP113" s="76"/>
      <c r="AQ113" s="76"/>
      <c r="AR113" s="53">
        <v>148146</v>
      </c>
      <c r="AS113" s="55"/>
      <c r="AT113" s="55"/>
      <c r="AU113" s="55"/>
      <c r="AV113" s="251">
        <v>173765</v>
      </c>
      <c r="AW113" s="55"/>
      <c r="AX113" s="55"/>
      <c r="AY113" s="55"/>
      <c r="AZ113" s="251">
        <v>176287</v>
      </c>
      <c r="BA113" s="251"/>
      <c r="BB113" s="251"/>
      <c r="BC113" s="251"/>
      <c r="BD113" s="251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</row>
    <row r="114" spans="1:67" x14ac:dyDescent="0.35">
      <c r="A114" s="78" t="s">
        <v>204</v>
      </c>
      <c r="B114" s="68" t="s">
        <v>185</v>
      </c>
      <c r="C114" s="69" t="s">
        <v>164</v>
      </c>
      <c r="D114" s="68">
        <v>3727663</v>
      </c>
      <c r="E114" s="108"/>
      <c r="F114" s="108"/>
      <c r="G114" s="108"/>
      <c r="H114" s="91"/>
      <c r="I114" s="108"/>
      <c r="J114" s="108"/>
      <c r="K114" s="108"/>
      <c r="L114" s="91"/>
      <c r="M114" s="108"/>
      <c r="N114" s="108"/>
      <c r="O114" s="108"/>
      <c r="P114" s="107">
        <f>SUM(P106:P108,P111:P113)</f>
        <v>129954</v>
      </c>
      <c r="Q114" s="108"/>
      <c r="R114" s="108"/>
      <c r="S114" s="108"/>
      <c r="T114" s="107">
        <f>SUM(T106:T108,T111:T113)</f>
        <v>172158</v>
      </c>
      <c r="U114" s="108"/>
      <c r="V114" s="108"/>
      <c r="W114" s="108"/>
      <c r="X114" s="107">
        <f>SUM(X106:X108,X111:X113)</f>
        <v>239980</v>
      </c>
      <c r="Y114" s="108"/>
      <c r="Z114" s="108"/>
      <c r="AA114" s="108"/>
      <c r="AB114" s="107">
        <f>SUM(AB106:AB108,AB111:AB113)</f>
        <v>277242</v>
      </c>
      <c r="AC114" s="108"/>
      <c r="AD114" s="108"/>
      <c r="AE114" s="108"/>
      <c r="AF114" s="107">
        <f>SUM(AF106:AF108,AF111:AF113)</f>
        <v>318171</v>
      </c>
      <c r="AG114" s="108"/>
      <c r="AH114" s="108"/>
      <c r="AI114" s="108"/>
      <c r="AJ114" s="107">
        <f>SUM(AJ106:AJ108,AJ111:AJ113)</f>
        <v>454425</v>
      </c>
      <c r="AK114" s="108"/>
      <c r="AL114" s="108"/>
      <c r="AM114" s="108"/>
      <c r="AN114" s="107">
        <f>SUM(AN106:AN108,AN111:AN113)</f>
        <v>570560</v>
      </c>
      <c r="AO114" s="108"/>
      <c r="AP114" s="108"/>
      <c r="AQ114" s="108"/>
      <c r="AR114" s="107">
        <f>SUM(AR106:AR108,AR111:AR113)</f>
        <v>617483</v>
      </c>
      <c r="AS114" s="196"/>
      <c r="AT114" s="196"/>
      <c r="AU114" s="196"/>
      <c r="AV114" s="254">
        <v>664091</v>
      </c>
      <c r="AW114" s="196"/>
      <c r="AX114" s="196"/>
      <c r="AY114" s="196"/>
      <c r="AZ114" s="254">
        <v>701974</v>
      </c>
      <c r="BA114" s="254"/>
      <c r="BB114" s="254"/>
      <c r="BC114" s="254"/>
      <c r="BD114" s="254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</row>
    <row r="115" spans="1:67" x14ac:dyDescent="0.35">
      <c r="E115" s="76"/>
      <c r="F115" s="76"/>
      <c r="G115" s="76"/>
      <c r="H115" s="60"/>
      <c r="I115" s="76"/>
      <c r="J115" s="76"/>
      <c r="K115" s="76"/>
      <c r="L115" s="60"/>
      <c r="M115" s="76"/>
      <c r="N115" s="76"/>
      <c r="O115" s="76"/>
      <c r="P115" s="116"/>
      <c r="Q115" s="76"/>
      <c r="R115" s="76"/>
      <c r="S115" s="76"/>
      <c r="T115" s="116"/>
      <c r="U115" s="76"/>
      <c r="V115" s="76"/>
      <c r="W115" s="76"/>
      <c r="X115" s="116"/>
      <c r="Y115" s="76"/>
      <c r="Z115" s="76"/>
      <c r="AA115" s="76"/>
      <c r="AB115" s="116"/>
      <c r="AC115" s="76"/>
      <c r="AD115" s="76"/>
      <c r="AE115" s="76"/>
      <c r="AF115" s="116"/>
      <c r="AG115" s="76"/>
      <c r="AH115" s="76"/>
      <c r="AI115" s="76"/>
      <c r="AJ115" s="116"/>
      <c r="AK115" s="76"/>
      <c r="AL115" s="76"/>
      <c r="AM115" s="76"/>
      <c r="AN115" s="116"/>
      <c r="AO115" s="76"/>
      <c r="AP115" s="76"/>
      <c r="AQ115" s="76"/>
      <c r="AR115" s="60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</row>
    <row r="116" spans="1:67" x14ac:dyDescent="0.35">
      <c r="A116" s="64" t="s">
        <v>289</v>
      </c>
      <c r="B116" s="65"/>
      <c r="C116" s="65"/>
      <c r="D116" s="65"/>
      <c r="E116" s="76"/>
      <c r="F116" s="76"/>
      <c r="G116" s="76"/>
      <c r="H116" s="60"/>
      <c r="I116" s="76"/>
      <c r="J116" s="76"/>
      <c r="K116" s="76"/>
      <c r="L116" s="60"/>
      <c r="M116" s="76"/>
      <c r="N116" s="76"/>
      <c r="O116" s="76"/>
      <c r="P116" s="60"/>
      <c r="Q116" s="76"/>
      <c r="R116" s="76"/>
      <c r="S116" s="76"/>
      <c r="T116" s="60"/>
      <c r="U116" s="76"/>
      <c r="V116" s="76"/>
      <c r="W116" s="76"/>
      <c r="X116" s="60"/>
      <c r="Y116" s="76"/>
      <c r="Z116" s="76"/>
      <c r="AA116" s="76"/>
      <c r="AB116" s="60"/>
      <c r="AC116" s="76"/>
      <c r="AD116" s="76"/>
      <c r="AE116" s="76"/>
      <c r="AF116" s="60"/>
      <c r="AG116" s="76"/>
      <c r="AH116" s="76"/>
      <c r="AI116" s="76"/>
      <c r="AJ116" s="60"/>
      <c r="AK116" s="76"/>
      <c r="AL116" s="76"/>
      <c r="AM116" s="76"/>
      <c r="AN116" s="60"/>
      <c r="AO116" s="76"/>
      <c r="AP116" s="76"/>
      <c r="AQ116" s="76"/>
      <c r="AR116" s="60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</row>
    <row r="117" spans="1:67" x14ac:dyDescent="0.35">
      <c r="A117" s="85" t="s">
        <v>277</v>
      </c>
      <c r="B117" s="86"/>
      <c r="C117" s="86"/>
      <c r="D117" s="86"/>
      <c r="E117" s="76"/>
      <c r="F117" s="76"/>
      <c r="G117" s="76"/>
      <c r="H117" s="60"/>
      <c r="I117" s="76"/>
      <c r="J117" s="76"/>
      <c r="K117" s="76"/>
      <c r="L117" s="60"/>
      <c r="M117" s="76"/>
      <c r="N117" s="76"/>
      <c r="O117" s="76"/>
      <c r="P117" s="60"/>
      <c r="Q117" s="76"/>
      <c r="R117" s="76"/>
      <c r="S117" s="76"/>
      <c r="T117" s="60"/>
      <c r="U117" s="76"/>
      <c r="V117" s="76"/>
      <c r="W117" s="76"/>
      <c r="X117" s="60"/>
      <c r="Y117" s="76"/>
      <c r="Z117" s="76"/>
      <c r="AA117" s="76"/>
      <c r="AB117" s="60"/>
      <c r="AC117" s="76"/>
      <c r="AD117" s="76"/>
      <c r="AE117" s="76"/>
      <c r="AF117" s="60"/>
      <c r="AG117" s="76"/>
      <c r="AH117" s="76"/>
      <c r="AI117" s="76"/>
      <c r="AJ117" s="60"/>
      <c r="AK117" s="76"/>
      <c r="AL117" s="76"/>
      <c r="AM117" s="76"/>
      <c r="AN117" s="60"/>
      <c r="AO117" s="76"/>
      <c r="AP117" s="76"/>
      <c r="AQ117" s="76"/>
      <c r="AR117" s="60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</row>
    <row r="118" spans="1:67" x14ac:dyDescent="0.35">
      <c r="A118" s="80" t="s">
        <v>287</v>
      </c>
      <c r="B118" s="46" t="s">
        <v>185</v>
      </c>
      <c r="C118" s="52" t="s">
        <v>164</v>
      </c>
      <c r="D118" s="46">
        <v>3727664</v>
      </c>
      <c r="E118" s="76"/>
      <c r="F118" s="76"/>
      <c r="G118" s="76"/>
      <c r="H118" s="53">
        <v>1802</v>
      </c>
      <c r="I118" s="76"/>
      <c r="J118" s="76"/>
      <c r="K118" s="76"/>
      <c r="L118" s="53">
        <v>1802</v>
      </c>
      <c r="M118" s="76"/>
      <c r="N118" s="76"/>
      <c r="O118" s="76"/>
      <c r="P118" s="53">
        <v>2601</v>
      </c>
      <c r="Q118" s="76"/>
      <c r="R118" s="76"/>
      <c r="S118" s="76"/>
      <c r="T118" s="53">
        <v>3693</v>
      </c>
      <c r="U118" s="76"/>
      <c r="V118" s="76"/>
      <c r="W118" s="76"/>
      <c r="X118" s="53">
        <v>3674</v>
      </c>
      <c r="Y118" s="76"/>
      <c r="Z118" s="76"/>
      <c r="AA118" s="76"/>
      <c r="AB118" s="53">
        <v>3901</v>
      </c>
      <c r="AC118" s="76"/>
      <c r="AD118" s="76"/>
      <c r="AE118" s="76"/>
      <c r="AF118" s="53">
        <v>4961</v>
      </c>
      <c r="AG118" s="76"/>
      <c r="AH118" s="76"/>
      <c r="AI118" s="76"/>
      <c r="AJ118" s="53">
        <v>5696</v>
      </c>
      <c r="AK118" s="76"/>
      <c r="AL118" s="76"/>
      <c r="AM118" s="76"/>
      <c r="AN118" s="53">
        <v>6138</v>
      </c>
      <c r="AO118" s="76"/>
      <c r="AP118" s="76"/>
      <c r="AQ118" s="76"/>
      <c r="AR118" s="53">
        <v>6792</v>
      </c>
      <c r="AS118" s="55"/>
      <c r="AT118" s="55"/>
      <c r="AU118" s="55"/>
      <c r="AV118" s="251">
        <v>9222</v>
      </c>
      <c r="AW118" s="55"/>
      <c r="AX118" s="55"/>
      <c r="AY118" s="55"/>
      <c r="AZ118" s="251">
        <v>9104</v>
      </c>
      <c r="BA118" s="251"/>
      <c r="BB118" s="251"/>
      <c r="BC118" s="251"/>
      <c r="BD118" s="251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</row>
    <row r="119" spans="1:67" x14ac:dyDescent="0.35">
      <c r="A119" s="80" t="s">
        <v>270</v>
      </c>
      <c r="B119" s="46" t="s">
        <v>185</v>
      </c>
      <c r="C119" s="52" t="s">
        <v>164</v>
      </c>
      <c r="D119" s="46">
        <v>3727665</v>
      </c>
      <c r="E119" s="76"/>
      <c r="F119" s="76"/>
      <c r="G119" s="76"/>
      <c r="H119" s="60"/>
      <c r="I119" s="76"/>
      <c r="J119" s="76"/>
      <c r="K119" s="76"/>
      <c r="L119" s="60"/>
      <c r="M119" s="76"/>
      <c r="N119" s="76"/>
      <c r="O119" s="76"/>
      <c r="P119" s="60"/>
      <c r="Q119" s="76"/>
      <c r="R119" s="76"/>
      <c r="S119" s="76"/>
      <c r="T119" s="60"/>
      <c r="U119" s="76"/>
      <c r="V119" s="76"/>
      <c r="W119" s="76"/>
      <c r="X119" s="53">
        <v>735</v>
      </c>
      <c r="Y119" s="76"/>
      <c r="Z119" s="76"/>
      <c r="AA119" s="76"/>
      <c r="AB119" s="53">
        <v>724</v>
      </c>
      <c r="AC119" s="76"/>
      <c r="AD119" s="76"/>
      <c r="AE119" s="76"/>
      <c r="AF119" s="53">
        <v>662</v>
      </c>
      <c r="AG119" s="76"/>
      <c r="AH119" s="76"/>
      <c r="AI119" s="76"/>
      <c r="AJ119" s="53">
        <v>662</v>
      </c>
      <c r="AK119" s="76"/>
      <c r="AL119" s="76"/>
      <c r="AM119" s="76"/>
      <c r="AN119" s="53">
        <v>662</v>
      </c>
      <c r="AO119" s="76"/>
      <c r="AP119" s="76"/>
      <c r="AQ119" s="76"/>
      <c r="AR119" s="53">
        <v>662</v>
      </c>
      <c r="AS119" s="55"/>
      <c r="AT119" s="55"/>
      <c r="AU119" s="55"/>
      <c r="AV119" s="251">
        <v>707</v>
      </c>
      <c r="AW119" s="55"/>
      <c r="AX119" s="55"/>
      <c r="AY119" s="55"/>
      <c r="AZ119" s="251">
        <v>707</v>
      </c>
      <c r="BA119" s="251"/>
      <c r="BB119" s="251"/>
      <c r="BC119" s="251"/>
      <c r="BD119" s="251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</row>
    <row r="120" spans="1:67" x14ac:dyDescent="0.35">
      <c r="A120" s="80" t="s">
        <v>288</v>
      </c>
      <c r="B120" s="46" t="s">
        <v>185</v>
      </c>
      <c r="C120" s="52" t="s">
        <v>164</v>
      </c>
      <c r="D120" s="46">
        <v>3727666</v>
      </c>
      <c r="E120" s="76"/>
      <c r="F120" s="76"/>
      <c r="G120" s="76"/>
      <c r="H120" s="53">
        <v>329</v>
      </c>
      <c r="I120" s="76"/>
      <c r="J120" s="76"/>
      <c r="K120" s="76"/>
      <c r="L120" s="53">
        <v>735</v>
      </c>
      <c r="M120" s="76"/>
      <c r="N120" s="76"/>
      <c r="O120" s="76"/>
      <c r="P120" s="53">
        <v>1765</v>
      </c>
      <c r="Q120" s="76"/>
      <c r="R120" s="76"/>
      <c r="S120" s="76"/>
      <c r="T120" s="53">
        <v>2237</v>
      </c>
      <c r="U120" s="76"/>
      <c r="V120" s="76"/>
      <c r="W120" s="76"/>
      <c r="X120" s="53">
        <v>4406</v>
      </c>
      <c r="Y120" s="76"/>
      <c r="Z120" s="76"/>
      <c r="AA120" s="76"/>
      <c r="AB120" s="53">
        <v>4467</v>
      </c>
      <c r="AC120" s="76"/>
      <c r="AD120" s="76"/>
      <c r="AE120" s="76"/>
      <c r="AF120" s="53">
        <v>5591</v>
      </c>
      <c r="AG120" s="76"/>
      <c r="AH120" s="76"/>
      <c r="AI120" s="76"/>
      <c r="AJ120" s="53">
        <v>8461</v>
      </c>
      <c r="AK120" s="76"/>
      <c r="AL120" s="76"/>
      <c r="AM120" s="76"/>
      <c r="AN120" s="53">
        <v>16663</v>
      </c>
      <c r="AO120" s="76"/>
      <c r="AP120" s="76"/>
      <c r="AQ120" s="76"/>
      <c r="AR120" s="53">
        <v>22058</v>
      </c>
      <c r="AS120" s="55"/>
      <c r="AT120" s="55"/>
      <c r="AU120" s="55"/>
      <c r="AV120" s="251">
        <v>25630</v>
      </c>
      <c r="AW120" s="55"/>
      <c r="AX120" s="55"/>
      <c r="AY120" s="55"/>
      <c r="AZ120" s="251">
        <v>36869</v>
      </c>
      <c r="BA120" s="251"/>
      <c r="BB120" s="251"/>
      <c r="BC120" s="251"/>
      <c r="BD120" s="251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</row>
    <row r="121" spans="1:67" x14ac:dyDescent="0.35">
      <c r="E121" s="76"/>
      <c r="F121" s="76"/>
      <c r="G121" s="76"/>
      <c r="H121" s="116"/>
      <c r="I121" s="76"/>
      <c r="J121" s="76"/>
      <c r="K121" s="76"/>
      <c r="L121" s="116"/>
      <c r="M121" s="76"/>
      <c r="N121" s="76"/>
      <c r="O121" s="76"/>
      <c r="P121" s="116"/>
      <c r="Q121" s="76"/>
      <c r="R121" s="76"/>
      <c r="S121" s="76"/>
      <c r="T121" s="116"/>
      <c r="U121" s="76"/>
      <c r="V121" s="76"/>
      <c r="W121" s="76"/>
      <c r="X121" s="116"/>
      <c r="Y121" s="76"/>
      <c r="Z121" s="76"/>
      <c r="AA121" s="76"/>
      <c r="AB121" s="116"/>
      <c r="AC121" s="76"/>
      <c r="AD121" s="76"/>
      <c r="AE121" s="76"/>
      <c r="AF121" s="116"/>
      <c r="AG121" s="76"/>
      <c r="AH121" s="76"/>
      <c r="AI121" s="76"/>
      <c r="AJ121" s="116"/>
      <c r="AK121" s="76"/>
      <c r="AL121" s="76"/>
      <c r="AM121" s="76"/>
      <c r="AN121" s="116"/>
      <c r="AO121" s="76"/>
      <c r="AP121" s="76"/>
      <c r="AQ121" s="76"/>
      <c r="AR121" s="60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</row>
    <row r="122" spans="1:67" x14ac:dyDescent="0.35">
      <c r="A122" s="85" t="s">
        <v>282</v>
      </c>
      <c r="B122" s="86"/>
      <c r="C122" s="86"/>
      <c r="D122" s="86"/>
      <c r="E122" s="76"/>
      <c r="F122" s="76"/>
      <c r="G122" s="76"/>
      <c r="H122" s="116"/>
      <c r="I122" s="76"/>
      <c r="J122" s="76"/>
      <c r="K122" s="76"/>
      <c r="L122" s="116"/>
      <c r="M122" s="76"/>
      <c r="N122" s="76"/>
      <c r="O122" s="76"/>
      <c r="P122" s="116"/>
      <c r="Q122" s="76"/>
      <c r="R122" s="76"/>
      <c r="S122" s="76"/>
      <c r="T122" s="116"/>
      <c r="U122" s="76"/>
      <c r="V122" s="76"/>
      <c r="W122" s="76"/>
      <c r="X122" s="116"/>
      <c r="Y122" s="76"/>
      <c r="Z122" s="76"/>
      <c r="AA122" s="76"/>
      <c r="AB122" s="116"/>
      <c r="AC122" s="76"/>
      <c r="AD122" s="76"/>
      <c r="AE122" s="76"/>
      <c r="AF122" s="116"/>
      <c r="AG122" s="76"/>
      <c r="AH122" s="76"/>
      <c r="AI122" s="76"/>
      <c r="AJ122" s="116"/>
      <c r="AK122" s="76"/>
      <c r="AL122" s="76"/>
      <c r="AM122" s="76"/>
      <c r="AN122" s="116"/>
      <c r="AO122" s="76"/>
      <c r="AP122" s="76"/>
      <c r="AQ122" s="76"/>
      <c r="AR122" s="60"/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</row>
    <row r="123" spans="1:67" x14ac:dyDescent="0.35">
      <c r="A123" s="80" t="s">
        <v>287</v>
      </c>
      <c r="B123" s="46" t="s">
        <v>185</v>
      </c>
      <c r="C123" s="52" t="s">
        <v>164</v>
      </c>
      <c r="D123" s="46">
        <v>3727667</v>
      </c>
      <c r="E123" s="76"/>
      <c r="F123" s="76"/>
      <c r="G123" s="76"/>
      <c r="H123" s="60"/>
      <c r="I123" s="76"/>
      <c r="J123" s="76"/>
      <c r="K123" s="76"/>
      <c r="L123" s="60"/>
      <c r="M123" s="76"/>
      <c r="N123" s="76"/>
      <c r="O123" s="76"/>
      <c r="P123" s="60"/>
      <c r="Q123" s="76"/>
      <c r="R123" s="76"/>
      <c r="S123" s="76"/>
      <c r="T123" s="60"/>
      <c r="U123" s="76"/>
      <c r="V123" s="76"/>
      <c r="W123" s="76"/>
      <c r="X123" s="60"/>
      <c r="Y123" s="76"/>
      <c r="Z123" s="76"/>
      <c r="AA123" s="76"/>
      <c r="AB123" s="60"/>
      <c r="AC123" s="76"/>
      <c r="AD123" s="76"/>
      <c r="AE123" s="76"/>
      <c r="AF123" s="53">
        <v>1831</v>
      </c>
      <c r="AG123" s="76"/>
      <c r="AH123" s="76"/>
      <c r="AI123" s="76"/>
      <c r="AJ123" s="53">
        <v>1823</v>
      </c>
      <c r="AK123" s="76"/>
      <c r="AL123" s="76"/>
      <c r="AM123" s="76"/>
      <c r="AN123" s="53">
        <v>1802</v>
      </c>
      <c r="AO123" s="76"/>
      <c r="AP123" s="76"/>
      <c r="AQ123" s="76"/>
      <c r="AR123" s="53">
        <v>1802</v>
      </c>
      <c r="AS123" s="55"/>
      <c r="AT123" s="55"/>
      <c r="AU123" s="55"/>
      <c r="AV123" s="251">
        <v>1802</v>
      </c>
      <c r="AW123" s="55"/>
      <c r="AX123" s="55"/>
      <c r="AY123" s="55"/>
      <c r="AZ123" s="251">
        <v>1802</v>
      </c>
      <c r="BA123" s="251"/>
      <c r="BB123" s="251"/>
      <c r="BC123" s="251"/>
      <c r="BD123" s="251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</row>
    <row r="124" spans="1:67" x14ac:dyDescent="0.35">
      <c r="A124" s="80" t="s">
        <v>288</v>
      </c>
      <c r="B124" s="46" t="s">
        <v>185</v>
      </c>
      <c r="C124" s="52" t="s">
        <v>164</v>
      </c>
      <c r="D124" s="46">
        <v>3727668</v>
      </c>
      <c r="E124" s="76"/>
      <c r="F124" s="76"/>
      <c r="G124" s="76"/>
      <c r="H124" s="53">
        <v>122</v>
      </c>
      <c r="I124" s="76"/>
      <c r="J124" s="76"/>
      <c r="K124" s="76"/>
      <c r="L124" s="53">
        <v>272</v>
      </c>
      <c r="M124" s="76"/>
      <c r="N124" s="76"/>
      <c r="O124" s="76"/>
      <c r="P124" s="53">
        <v>670</v>
      </c>
      <c r="Q124" s="76"/>
      <c r="R124" s="76"/>
      <c r="S124" s="76"/>
      <c r="T124" s="53">
        <v>1257</v>
      </c>
      <c r="U124" s="76"/>
      <c r="V124" s="76"/>
      <c r="W124" s="76"/>
      <c r="X124" s="53">
        <v>5190</v>
      </c>
      <c r="Y124" s="76"/>
      <c r="Z124" s="76"/>
      <c r="AA124" s="76"/>
      <c r="AB124" s="53">
        <v>2085</v>
      </c>
      <c r="AC124" s="76"/>
      <c r="AD124" s="76"/>
      <c r="AE124" s="76"/>
      <c r="AF124" s="53">
        <v>2570</v>
      </c>
      <c r="AG124" s="76"/>
      <c r="AH124" s="76"/>
      <c r="AI124" s="76"/>
      <c r="AJ124" s="53">
        <v>3449</v>
      </c>
      <c r="AK124" s="76"/>
      <c r="AL124" s="76"/>
      <c r="AM124" s="76"/>
      <c r="AN124" s="53">
        <v>9601</v>
      </c>
      <c r="AO124" s="76"/>
      <c r="AP124" s="76"/>
      <c r="AQ124" s="76"/>
      <c r="AR124" s="53">
        <v>12613</v>
      </c>
      <c r="AS124" s="55"/>
      <c r="AT124" s="55"/>
      <c r="AU124" s="55"/>
      <c r="AV124" s="251">
        <v>14802</v>
      </c>
      <c r="AW124" s="55"/>
      <c r="AX124" s="55"/>
      <c r="AY124" s="55"/>
      <c r="AZ124" s="251">
        <v>18958</v>
      </c>
      <c r="BA124" s="251"/>
      <c r="BB124" s="251"/>
      <c r="BC124" s="251"/>
      <c r="BD124" s="251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</row>
    <row r="125" spans="1:67" x14ac:dyDescent="0.35">
      <c r="A125" s="78" t="s">
        <v>204</v>
      </c>
      <c r="B125" s="68" t="s">
        <v>185</v>
      </c>
      <c r="C125" s="69" t="s">
        <v>164</v>
      </c>
      <c r="D125" s="68">
        <v>3727669</v>
      </c>
      <c r="E125" s="108"/>
      <c r="F125" s="108"/>
      <c r="G125" s="108"/>
      <c r="H125" s="91"/>
      <c r="I125" s="108"/>
      <c r="J125" s="108"/>
      <c r="K125" s="108"/>
      <c r="L125" s="91"/>
      <c r="M125" s="108"/>
      <c r="N125" s="108"/>
      <c r="O125" s="108"/>
      <c r="P125" s="107">
        <f>SUM(P118:P120,P123:P124)</f>
        <v>5036</v>
      </c>
      <c r="Q125" s="108"/>
      <c r="R125" s="108"/>
      <c r="S125" s="108"/>
      <c r="T125" s="107">
        <f>SUM(T118:T120,T123:T124)</f>
        <v>7187</v>
      </c>
      <c r="U125" s="108"/>
      <c r="V125" s="108"/>
      <c r="W125" s="108"/>
      <c r="X125" s="107">
        <f>SUM(X118:X120,X123:X124)</f>
        <v>14005</v>
      </c>
      <c r="Y125" s="108"/>
      <c r="Z125" s="108"/>
      <c r="AA125" s="108"/>
      <c r="AB125" s="107">
        <f>SUM(AB118:AB120,AB123:AB124)</f>
        <v>11177</v>
      </c>
      <c r="AC125" s="108"/>
      <c r="AD125" s="108"/>
      <c r="AE125" s="108"/>
      <c r="AF125" s="107">
        <f>SUM(AF118:AF120,AF123:AF124)</f>
        <v>15615</v>
      </c>
      <c r="AG125" s="108"/>
      <c r="AH125" s="108"/>
      <c r="AI125" s="108"/>
      <c r="AJ125" s="107">
        <f>SUM(AJ118:AJ120,AJ123:AJ124)</f>
        <v>20091</v>
      </c>
      <c r="AK125" s="108"/>
      <c r="AL125" s="108"/>
      <c r="AM125" s="108"/>
      <c r="AN125" s="107">
        <f>SUM(AN118:AN120,AN123:AN124)</f>
        <v>34866</v>
      </c>
      <c r="AO125" s="108"/>
      <c r="AP125" s="108"/>
      <c r="AQ125" s="108"/>
      <c r="AR125" s="107">
        <f>SUM(AR118:AR120,AR123:AR124)</f>
        <v>43927</v>
      </c>
      <c r="AS125" s="196"/>
      <c r="AT125" s="196"/>
      <c r="AU125" s="196"/>
      <c r="AV125" s="254">
        <v>52163</v>
      </c>
      <c r="AW125" s="196"/>
      <c r="AX125" s="196"/>
      <c r="AY125" s="196"/>
      <c r="AZ125" s="254">
        <v>67440</v>
      </c>
      <c r="BA125" s="254"/>
      <c r="BB125" s="254"/>
      <c r="BC125" s="254"/>
      <c r="BD125" s="254"/>
      <c r="BF125" s="106"/>
      <c r="BG125" s="106"/>
      <c r="BH125" s="106"/>
      <c r="BI125" s="106"/>
      <c r="BJ125" s="106"/>
      <c r="BK125" s="106"/>
      <c r="BL125" s="106"/>
      <c r="BM125" s="106"/>
      <c r="BN125" s="106"/>
      <c r="BO125" s="106"/>
    </row>
    <row r="126" spans="1:67" x14ac:dyDescent="0.35">
      <c r="A126" s="64"/>
      <c r="B126" s="65"/>
      <c r="C126" s="65"/>
      <c r="D126" s="65"/>
      <c r="E126" s="76"/>
      <c r="F126" s="76"/>
      <c r="G126" s="76"/>
      <c r="H126" s="60"/>
      <c r="I126" s="76"/>
      <c r="J126" s="76"/>
      <c r="K126" s="76"/>
      <c r="L126" s="60"/>
      <c r="M126" s="76"/>
      <c r="N126" s="76"/>
      <c r="O126" s="76"/>
      <c r="P126" s="116"/>
      <c r="Q126" s="76"/>
      <c r="R126" s="76"/>
      <c r="S126" s="76"/>
      <c r="T126" s="116"/>
      <c r="U126" s="76"/>
      <c r="V126" s="76"/>
      <c r="W126" s="76"/>
      <c r="X126" s="116"/>
      <c r="Y126" s="76"/>
      <c r="Z126" s="76"/>
      <c r="AA126" s="76"/>
      <c r="AB126" s="116"/>
      <c r="AC126" s="76"/>
      <c r="AD126" s="76"/>
      <c r="AE126" s="76"/>
      <c r="AF126" s="116"/>
      <c r="AG126" s="76"/>
      <c r="AH126" s="76"/>
      <c r="AI126" s="76"/>
      <c r="AJ126" s="116"/>
      <c r="AK126" s="76"/>
      <c r="AL126" s="76"/>
      <c r="AM126" s="76"/>
      <c r="AN126" s="116"/>
      <c r="AO126" s="76"/>
      <c r="AP126" s="76"/>
      <c r="AQ126" s="76"/>
      <c r="AR126" s="60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</row>
    <row r="127" spans="1:67" x14ac:dyDescent="0.35">
      <c r="A127" s="64" t="s">
        <v>290</v>
      </c>
      <c r="B127" s="65"/>
      <c r="C127" s="65"/>
      <c r="D127" s="65"/>
      <c r="E127" s="76"/>
      <c r="F127" s="76"/>
      <c r="G127" s="76"/>
      <c r="H127" s="60"/>
      <c r="I127" s="76"/>
      <c r="J127" s="76"/>
      <c r="K127" s="76"/>
      <c r="L127" s="60"/>
      <c r="M127" s="76"/>
      <c r="N127" s="76"/>
      <c r="O127" s="76"/>
      <c r="P127" s="60"/>
      <c r="Q127" s="76"/>
      <c r="R127" s="76"/>
      <c r="S127" s="76"/>
      <c r="T127" s="60"/>
      <c r="U127" s="76"/>
      <c r="V127" s="76"/>
      <c r="W127" s="76"/>
      <c r="X127" s="60"/>
      <c r="Y127" s="76"/>
      <c r="Z127" s="76"/>
      <c r="AA127" s="76"/>
      <c r="AB127" s="60"/>
      <c r="AC127" s="76"/>
      <c r="AD127" s="76"/>
      <c r="AE127" s="76"/>
      <c r="AF127" s="60"/>
      <c r="AG127" s="76"/>
      <c r="AH127" s="76"/>
      <c r="AI127" s="76"/>
      <c r="AJ127" s="60"/>
      <c r="AK127" s="76"/>
      <c r="AL127" s="76"/>
      <c r="AM127" s="76"/>
      <c r="AN127" s="60"/>
      <c r="AO127" s="76"/>
      <c r="AP127" s="76"/>
      <c r="AQ127" s="76"/>
      <c r="AR127" s="60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</row>
    <row r="128" spans="1:67" x14ac:dyDescent="0.35">
      <c r="A128" s="66" t="s">
        <v>277</v>
      </c>
      <c r="B128" s="46" t="s">
        <v>185</v>
      </c>
      <c r="C128" s="52" t="s">
        <v>164</v>
      </c>
      <c r="D128" s="46">
        <v>3727670</v>
      </c>
      <c r="E128" s="76"/>
      <c r="F128" s="76"/>
      <c r="G128" s="76"/>
      <c r="H128" s="60"/>
      <c r="I128" s="76"/>
      <c r="J128" s="76"/>
      <c r="K128" s="76"/>
      <c r="L128" s="60"/>
      <c r="M128" s="76"/>
      <c r="N128" s="76"/>
      <c r="O128" s="76"/>
      <c r="P128" s="53">
        <v>67103</v>
      </c>
      <c r="Q128" s="76"/>
      <c r="R128" s="76"/>
      <c r="S128" s="76"/>
      <c r="T128" s="53">
        <v>93716</v>
      </c>
      <c r="U128" s="76"/>
      <c r="V128" s="76"/>
      <c r="W128" s="76"/>
      <c r="X128" s="53">
        <v>147277</v>
      </c>
      <c r="Y128" s="76"/>
      <c r="Z128" s="76"/>
      <c r="AA128" s="76"/>
      <c r="AB128" s="53">
        <v>165503</v>
      </c>
      <c r="AC128" s="76"/>
      <c r="AD128" s="76"/>
      <c r="AE128" s="76"/>
      <c r="AF128" s="53">
        <v>199473</v>
      </c>
      <c r="AG128" s="76"/>
      <c r="AH128" s="76"/>
      <c r="AI128" s="76"/>
      <c r="AJ128" s="53">
        <v>298879</v>
      </c>
      <c r="AK128" s="76"/>
      <c r="AL128" s="76"/>
      <c r="AM128" s="76"/>
      <c r="AN128" s="53">
        <v>383660</v>
      </c>
      <c r="AO128" s="76"/>
      <c r="AP128" s="76"/>
      <c r="AQ128" s="76"/>
      <c r="AR128" s="53">
        <v>403984</v>
      </c>
      <c r="AS128" s="55"/>
      <c r="AT128" s="55"/>
      <c r="AU128" s="55"/>
      <c r="AV128" s="251">
        <v>424145</v>
      </c>
      <c r="AW128" s="55"/>
      <c r="AX128" s="55"/>
      <c r="AY128" s="55"/>
      <c r="AZ128" s="251">
        <v>457104</v>
      </c>
      <c r="BA128" s="251"/>
      <c r="BB128" s="251"/>
      <c r="BC128" s="251"/>
      <c r="BD128" s="251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</row>
    <row r="129" spans="1:70" x14ac:dyDescent="0.35">
      <c r="A129" s="66" t="s">
        <v>282</v>
      </c>
      <c r="B129" s="46" t="s">
        <v>185</v>
      </c>
      <c r="C129" s="52" t="s">
        <v>164</v>
      </c>
      <c r="D129" s="46">
        <v>3727671</v>
      </c>
      <c r="E129" s="76"/>
      <c r="F129" s="76"/>
      <c r="G129" s="76"/>
      <c r="H129" s="60"/>
      <c r="I129" s="76"/>
      <c r="J129" s="76"/>
      <c r="K129" s="76"/>
      <c r="L129" s="60"/>
      <c r="M129" s="76"/>
      <c r="N129" s="76"/>
      <c r="O129" s="76"/>
      <c r="P129" s="53">
        <v>45950</v>
      </c>
      <c r="Q129" s="76"/>
      <c r="R129" s="76"/>
      <c r="S129" s="76"/>
      <c r="T129" s="53">
        <v>57243</v>
      </c>
      <c r="U129" s="76"/>
      <c r="V129" s="76"/>
      <c r="W129" s="76"/>
      <c r="X129" s="53">
        <v>66328</v>
      </c>
      <c r="Y129" s="76"/>
      <c r="Z129" s="76"/>
      <c r="AA129" s="76"/>
      <c r="AB129" s="53">
        <v>70619</v>
      </c>
      <c r="AC129" s="76"/>
      <c r="AD129" s="76"/>
      <c r="AE129" s="76"/>
      <c r="AF129" s="53">
        <v>74231</v>
      </c>
      <c r="AG129" s="76"/>
      <c r="AH129" s="76"/>
      <c r="AI129" s="76"/>
      <c r="AJ129" s="53">
        <v>102192</v>
      </c>
      <c r="AK129" s="76"/>
      <c r="AL129" s="76"/>
      <c r="AM129" s="76"/>
      <c r="AN129" s="53">
        <v>124246</v>
      </c>
      <c r="AO129" s="76"/>
      <c r="AP129" s="76"/>
      <c r="AQ129" s="76"/>
      <c r="AR129" s="53">
        <v>140898</v>
      </c>
      <c r="AS129" s="55"/>
      <c r="AT129" s="55"/>
      <c r="AU129" s="55"/>
      <c r="AV129" s="251">
        <v>165329</v>
      </c>
      <c r="AW129" s="55"/>
      <c r="AX129" s="55"/>
      <c r="AY129" s="55"/>
      <c r="AZ129" s="251">
        <v>166673</v>
      </c>
      <c r="BA129" s="251"/>
      <c r="BB129" s="251"/>
      <c r="BC129" s="251"/>
      <c r="BD129" s="251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</row>
    <row r="130" spans="1:70" x14ac:dyDescent="0.35">
      <c r="A130" s="66" t="s">
        <v>262</v>
      </c>
      <c r="B130" s="46" t="s">
        <v>185</v>
      </c>
      <c r="C130" s="52" t="s">
        <v>164</v>
      </c>
      <c r="D130" s="46">
        <v>3727672</v>
      </c>
      <c r="E130" s="76"/>
      <c r="F130" s="76"/>
      <c r="G130" s="76"/>
      <c r="H130" s="60"/>
      <c r="I130" s="76"/>
      <c r="J130" s="76"/>
      <c r="K130" s="76"/>
      <c r="L130" s="60"/>
      <c r="M130" s="76"/>
      <c r="N130" s="76"/>
      <c r="O130" s="76"/>
      <c r="P130" s="53">
        <v>4813</v>
      </c>
      <c r="Q130" s="76"/>
      <c r="R130" s="76"/>
      <c r="S130" s="76"/>
      <c r="T130" s="53">
        <v>5431</v>
      </c>
      <c r="U130" s="76"/>
      <c r="V130" s="76"/>
      <c r="W130" s="76"/>
      <c r="X130" s="53">
        <v>6197</v>
      </c>
      <c r="Y130" s="76"/>
      <c r="Z130" s="76"/>
      <c r="AA130" s="76"/>
      <c r="AB130" s="53">
        <v>9740</v>
      </c>
      <c r="AC130" s="76"/>
      <c r="AD130" s="76"/>
      <c r="AE130" s="76"/>
      <c r="AF130" s="53">
        <v>10553</v>
      </c>
      <c r="AG130" s="76"/>
      <c r="AH130" s="76"/>
      <c r="AI130" s="76"/>
      <c r="AJ130" s="53">
        <v>10599</v>
      </c>
      <c r="AK130" s="76"/>
      <c r="AL130" s="76"/>
      <c r="AM130" s="76"/>
      <c r="AN130" s="53">
        <v>14152</v>
      </c>
      <c r="AO130" s="76"/>
      <c r="AP130" s="76"/>
      <c r="AQ130" s="76"/>
      <c r="AR130" s="53">
        <v>18034</v>
      </c>
      <c r="AS130" s="55"/>
      <c r="AT130" s="55"/>
      <c r="AU130" s="55"/>
      <c r="AV130" s="251">
        <v>20434</v>
      </c>
      <c r="AW130" s="55"/>
      <c r="AX130" s="55"/>
      <c r="AY130" s="55"/>
      <c r="AZ130" s="251">
        <v>24875</v>
      </c>
      <c r="BA130" s="251"/>
      <c r="BB130" s="251"/>
      <c r="BC130" s="251"/>
      <c r="BD130" s="251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</row>
    <row r="131" spans="1:70" x14ac:dyDescent="0.35">
      <c r="A131" s="78" t="s">
        <v>204</v>
      </c>
      <c r="B131" s="68" t="s">
        <v>185</v>
      </c>
      <c r="C131" s="69" t="s">
        <v>164</v>
      </c>
      <c r="D131" s="68">
        <v>3727673</v>
      </c>
      <c r="E131" s="108"/>
      <c r="F131" s="108"/>
      <c r="G131" s="108"/>
      <c r="H131" s="91"/>
      <c r="I131" s="108"/>
      <c r="J131" s="108"/>
      <c r="K131" s="108"/>
      <c r="L131" s="91"/>
      <c r="M131" s="108"/>
      <c r="N131" s="108"/>
      <c r="O131" s="108"/>
      <c r="P131" s="107">
        <f>SUM(P128:P130)</f>
        <v>117866</v>
      </c>
      <c r="Q131" s="108"/>
      <c r="R131" s="108"/>
      <c r="S131" s="108"/>
      <c r="T131" s="107">
        <f>SUM(T128:T130)</f>
        <v>156390</v>
      </c>
      <c r="U131" s="108"/>
      <c r="V131" s="108"/>
      <c r="W131" s="108"/>
      <c r="X131" s="107">
        <f>SUM(X128:X130)</f>
        <v>219802</v>
      </c>
      <c r="Y131" s="108"/>
      <c r="Z131" s="108"/>
      <c r="AA131" s="108"/>
      <c r="AB131" s="107">
        <f>SUM(AB128:AB130)</f>
        <v>245862</v>
      </c>
      <c r="AC131" s="108"/>
      <c r="AD131" s="108"/>
      <c r="AE131" s="108"/>
      <c r="AF131" s="107">
        <f>SUM(AF128:AF130)</f>
        <v>284257</v>
      </c>
      <c r="AG131" s="108"/>
      <c r="AH131" s="108"/>
      <c r="AI131" s="108"/>
      <c r="AJ131" s="107">
        <f>SUM(AJ128:AJ130)</f>
        <v>411670</v>
      </c>
      <c r="AK131" s="108"/>
      <c r="AL131" s="108"/>
      <c r="AM131" s="108"/>
      <c r="AN131" s="107">
        <f>SUM(AN128:AN130)</f>
        <v>522058</v>
      </c>
      <c r="AO131" s="108"/>
      <c r="AP131" s="108"/>
      <c r="AQ131" s="108"/>
      <c r="AR131" s="107">
        <f>SUM(AR128:AR130)</f>
        <v>562916</v>
      </c>
      <c r="AS131" s="196"/>
      <c r="AT131" s="196"/>
      <c r="AU131" s="196"/>
      <c r="AV131" s="254">
        <v>609908</v>
      </c>
      <c r="AW131" s="196"/>
      <c r="AX131" s="196"/>
      <c r="AY131" s="196"/>
      <c r="AZ131" s="254">
        <v>648652</v>
      </c>
      <c r="BA131" s="254"/>
      <c r="BB131" s="254"/>
      <c r="BC131" s="254"/>
      <c r="BD131" s="254"/>
      <c r="BF131" s="106"/>
      <c r="BG131" s="106"/>
      <c r="BH131" s="106"/>
      <c r="BI131" s="106"/>
      <c r="BJ131" s="106"/>
      <c r="BK131" s="106"/>
      <c r="BL131" s="106"/>
      <c r="BM131" s="106"/>
      <c r="BN131" s="106"/>
      <c r="BO131" s="106"/>
    </row>
    <row r="132" spans="1:70" x14ac:dyDescent="0.35">
      <c r="E132" s="76"/>
      <c r="F132" s="76"/>
      <c r="G132" s="76"/>
      <c r="H132" s="60"/>
      <c r="I132" s="76"/>
      <c r="J132" s="76"/>
      <c r="K132" s="76"/>
      <c r="L132" s="60"/>
      <c r="M132" s="76"/>
      <c r="N132" s="76"/>
      <c r="O132" s="76"/>
      <c r="P132" s="116"/>
      <c r="Q132" s="76"/>
      <c r="R132" s="76"/>
      <c r="S132" s="76"/>
      <c r="T132" s="116"/>
      <c r="U132" s="76"/>
      <c r="V132" s="76"/>
      <c r="W132" s="76"/>
      <c r="X132" s="116"/>
      <c r="Y132" s="76"/>
      <c r="Z132" s="76"/>
      <c r="AA132" s="76"/>
      <c r="AB132" s="116"/>
      <c r="AC132" s="76"/>
      <c r="AD132" s="76"/>
      <c r="AE132" s="76"/>
      <c r="AF132" s="116"/>
      <c r="AG132" s="76"/>
      <c r="AH132" s="76"/>
      <c r="AI132" s="76"/>
      <c r="AJ132" s="116"/>
      <c r="AK132" s="76"/>
      <c r="AL132" s="76"/>
      <c r="AM132" s="76"/>
      <c r="AN132" s="116"/>
      <c r="AO132" s="76"/>
      <c r="AP132" s="76"/>
      <c r="AQ132" s="76"/>
      <c r="AR132" s="60"/>
      <c r="AS132" s="76"/>
      <c r="AT132" s="76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</row>
    <row r="133" spans="1:70" x14ac:dyDescent="0.35">
      <c r="A133" s="64" t="s">
        <v>291</v>
      </c>
      <c r="B133" s="65"/>
      <c r="C133" s="65"/>
      <c r="D133" s="65"/>
      <c r="E133" s="76"/>
      <c r="F133" s="76"/>
      <c r="G133" s="76"/>
      <c r="H133" s="60"/>
      <c r="I133" s="76"/>
      <c r="J133" s="76"/>
      <c r="K133" s="76"/>
      <c r="L133" s="60"/>
      <c r="M133" s="76"/>
      <c r="N133" s="76"/>
      <c r="O133" s="76"/>
      <c r="P133" s="60"/>
      <c r="Q133" s="76"/>
      <c r="R133" s="76"/>
      <c r="S133" s="76"/>
      <c r="T133" s="60"/>
      <c r="U133" s="76"/>
      <c r="V133" s="76"/>
      <c r="W133" s="76"/>
      <c r="X133" s="60"/>
      <c r="Y133" s="76"/>
      <c r="Z133" s="76"/>
      <c r="AA133" s="76"/>
      <c r="AB133" s="60"/>
      <c r="AC133" s="76"/>
      <c r="AD133" s="76"/>
      <c r="AE133" s="76"/>
      <c r="AF133" s="60"/>
      <c r="AG133" s="76"/>
      <c r="AH133" s="76"/>
      <c r="AI133" s="76"/>
      <c r="AJ133" s="60"/>
      <c r="AK133" s="76"/>
      <c r="AL133" s="76"/>
      <c r="AM133" s="76"/>
      <c r="AN133" s="60"/>
      <c r="AO133" s="76"/>
      <c r="AP133" s="76"/>
      <c r="AQ133" s="76"/>
      <c r="AR133" s="60"/>
      <c r="AS133" s="76"/>
      <c r="AT133" s="76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</row>
    <row r="134" spans="1:70" x14ac:dyDescent="0.35">
      <c r="A134" s="66" t="s">
        <v>277</v>
      </c>
      <c r="B134" s="46" t="s">
        <v>185</v>
      </c>
      <c r="C134" s="52" t="s">
        <v>164</v>
      </c>
      <c r="D134" s="46">
        <v>3727674</v>
      </c>
      <c r="E134" s="76"/>
      <c r="F134" s="76"/>
      <c r="G134" s="76"/>
      <c r="H134" s="60"/>
      <c r="I134" s="76"/>
      <c r="J134" s="76"/>
      <c r="K134" s="76"/>
      <c r="L134" s="60"/>
      <c r="M134" s="76"/>
      <c r="N134" s="76"/>
      <c r="O134" s="76"/>
      <c r="P134" s="53">
        <v>398</v>
      </c>
      <c r="Q134" s="76"/>
      <c r="R134" s="76"/>
      <c r="S134" s="76"/>
      <c r="T134" s="53">
        <v>586</v>
      </c>
      <c r="U134" s="76"/>
      <c r="V134" s="76"/>
      <c r="W134" s="76"/>
      <c r="X134" s="53">
        <v>2140</v>
      </c>
      <c r="Y134" s="76"/>
      <c r="Z134" s="76"/>
      <c r="AA134" s="76"/>
      <c r="AB134" s="53">
        <v>1977</v>
      </c>
      <c r="AC134" s="76"/>
      <c r="AD134" s="76"/>
      <c r="AE134" s="76"/>
      <c r="AF134" s="53">
        <v>1983</v>
      </c>
      <c r="AG134" s="76"/>
      <c r="AH134" s="76"/>
      <c r="AI134" s="76"/>
      <c r="AJ134" s="53">
        <v>3813</v>
      </c>
      <c r="AK134" s="76"/>
      <c r="AL134" s="76"/>
      <c r="AM134" s="76"/>
      <c r="AN134" s="53">
        <v>9863</v>
      </c>
      <c r="AO134" s="76"/>
      <c r="AP134" s="76"/>
      <c r="AQ134" s="76"/>
      <c r="AR134" s="53">
        <v>13595</v>
      </c>
      <c r="AS134" s="55"/>
      <c r="AT134" s="55"/>
      <c r="AU134" s="55"/>
      <c r="AV134" s="251">
        <v>15438</v>
      </c>
      <c r="AW134" s="55"/>
      <c r="AX134" s="55"/>
      <c r="AY134" s="55"/>
      <c r="AZ134" s="251">
        <v>20741</v>
      </c>
      <c r="BA134" s="251"/>
      <c r="BB134" s="251"/>
      <c r="BC134" s="251"/>
      <c r="BD134" s="251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</row>
    <row r="135" spans="1:70" x14ac:dyDescent="0.35">
      <c r="A135" s="66" t="s">
        <v>282</v>
      </c>
      <c r="B135" s="46" t="s">
        <v>185</v>
      </c>
      <c r="C135" s="52" t="s">
        <v>164</v>
      </c>
      <c r="D135" s="46">
        <v>3727675</v>
      </c>
      <c r="E135" s="76"/>
      <c r="F135" s="76"/>
      <c r="G135" s="76"/>
      <c r="H135" s="60"/>
      <c r="I135" s="76"/>
      <c r="J135" s="76"/>
      <c r="K135" s="76"/>
      <c r="L135" s="60"/>
      <c r="M135" s="76"/>
      <c r="N135" s="76"/>
      <c r="O135" s="76"/>
      <c r="P135" s="53">
        <v>143</v>
      </c>
      <c r="Q135" s="76"/>
      <c r="R135" s="76"/>
      <c r="S135" s="76"/>
      <c r="T135" s="53">
        <v>218</v>
      </c>
      <c r="U135" s="76"/>
      <c r="V135" s="76"/>
      <c r="W135" s="76"/>
      <c r="X135" s="53">
        <v>4167</v>
      </c>
      <c r="Y135" s="76"/>
      <c r="Z135" s="76"/>
      <c r="AA135" s="76"/>
      <c r="AB135" s="53">
        <v>895</v>
      </c>
      <c r="AC135" s="76"/>
      <c r="AD135" s="76"/>
      <c r="AE135" s="76"/>
      <c r="AF135" s="53">
        <v>958</v>
      </c>
      <c r="AG135" s="76"/>
      <c r="AH135" s="76"/>
      <c r="AI135" s="76"/>
      <c r="AJ135" s="53">
        <v>1294</v>
      </c>
      <c r="AK135" s="76"/>
      <c r="AL135" s="76"/>
      <c r="AM135" s="76"/>
      <c r="AN135" s="53">
        <v>5103</v>
      </c>
      <c r="AO135" s="76"/>
      <c r="AP135" s="76"/>
      <c r="AQ135" s="76"/>
      <c r="AR135" s="53">
        <v>6292</v>
      </c>
      <c r="AS135" s="55"/>
      <c r="AT135" s="55"/>
      <c r="AU135" s="55"/>
      <c r="AV135" s="251">
        <v>7931</v>
      </c>
      <c r="AW135" s="55"/>
      <c r="AX135" s="55"/>
      <c r="AY135" s="55"/>
      <c r="AZ135" s="251">
        <v>11741</v>
      </c>
      <c r="BA135" s="251"/>
      <c r="BB135" s="251"/>
      <c r="BC135" s="251"/>
      <c r="BD135" s="251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</row>
    <row r="136" spans="1:70" x14ac:dyDescent="0.35">
      <c r="A136" s="66" t="s">
        <v>262</v>
      </c>
      <c r="B136" s="46" t="s">
        <v>185</v>
      </c>
      <c r="C136" s="52" t="s">
        <v>164</v>
      </c>
      <c r="D136" s="46">
        <v>3727676</v>
      </c>
      <c r="E136" s="76"/>
      <c r="F136" s="76"/>
      <c r="G136" s="76"/>
      <c r="H136" s="60"/>
      <c r="I136" s="76"/>
      <c r="J136" s="76"/>
      <c r="K136" s="76"/>
      <c r="L136" s="60"/>
      <c r="M136" s="76"/>
      <c r="N136" s="76"/>
      <c r="O136" s="76"/>
      <c r="P136" s="53">
        <v>1894</v>
      </c>
      <c r="Q136" s="76"/>
      <c r="R136" s="76"/>
      <c r="S136" s="76"/>
      <c r="T136" s="53">
        <v>2690</v>
      </c>
      <c r="U136" s="76"/>
      <c r="V136" s="76"/>
      <c r="W136" s="76"/>
      <c r="X136" s="53">
        <v>4024</v>
      </c>
      <c r="Y136" s="76"/>
      <c r="Z136" s="76"/>
      <c r="AA136" s="76"/>
      <c r="AB136" s="53">
        <v>4404</v>
      </c>
      <c r="AC136" s="76"/>
      <c r="AD136" s="76"/>
      <c r="AE136" s="76"/>
      <c r="AF136" s="53">
        <v>5882</v>
      </c>
      <c r="AG136" s="76"/>
      <c r="AH136" s="76"/>
      <c r="AI136" s="76"/>
      <c r="AJ136" s="53">
        <v>7465</v>
      </c>
      <c r="AK136" s="76"/>
      <c r="AL136" s="76"/>
      <c r="AM136" s="76"/>
      <c r="AN136" s="53">
        <v>11960</v>
      </c>
      <c r="AO136" s="76"/>
      <c r="AP136" s="76"/>
      <c r="AQ136" s="76"/>
      <c r="AR136" s="53">
        <v>15446</v>
      </c>
      <c r="AS136" s="55"/>
      <c r="AT136" s="55"/>
      <c r="AU136" s="55"/>
      <c r="AV136" s="251">
        <v>17770</v>
      </c>
      <c r="AW136" s="55"/>
      <c r="AX136" s="55"/>
      <c r="AY136" s="55"/>
      <c r="AZ136" s="251">
        <v>24052</v>
      </c>
      <c r="BA136" s="251"/>
      <c r="BB136" s="251"/>
      <c r="BC136" s="251"/>
      <c r="BD136" s="251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</row>
    <row r="137" spans="1:70" x14ac:dyDescent="0.35">
      <c r="A137" s="78" t="s">
        <v>204</v>
      </c>
      <c r="B137" s="68" t="s">
        <v>185</v>
      </c>
      <c r="C137" s="69" t="s">
        <v>164</v>
      </c>
      <c r="D137" s="68">
        <v>3727677</v>
      </c>
      <c r="E137" s="108"/>
      <c r="F137" s="108"/>
      <c r="G137" s="108"/>
      <c r="H137" s="91"/>
      <c r="I137" s="108"/>
      <c r="J137" s="108"/>
      <c r="K137" s="108"/>
      <c r="L137" s="91"/>
      <c r="M137" s="108"/>
      <c r="N137" s="108"/>
      <c r="O137" s="108"/>
      <c r="P137" s="107">
        <f>SUM(P134:P136)</f>
        <v>2435</v>
      </c>
      <c r="Q137" s="108"/>
      <c r="R137" s="108"/>
      <c r="S137" s="108"/>
      <c r="T137" s="107">
        <f>SUM(T134:T136)</f>
        <v>3494</v>
      </c>
      <c r="U137" s="108"/>
      <c r="V137" s="108"/>
      <c r="W137" s="108"/>
      <c r="X137" s="107">
        <f>SUM(X134:X136)</f>
        <v>10331</v>
      </c>
      <c r="Y137" s="108"/>
      <c r="Z137" s="108"/>
      <c r="AA137" s="108"/>
      <c r="AB137" s="107">
        <f>SUM(AB134:AB136)</f>
        <v>7276</v>
      </c>
      <c r="AC137" s="108"/>
      <c r="AD137" s="108"/>
      <c r="AE137" s="108"/>
      <c r="AF137" s="107">
        <f>SUM(AF134:AF136)</f>
        <v>8823</v>
      </c>
      <c r="AG137" s="108"/>
      <c r="AH137" s="108"/>
      <c r="AI137" s="108"/>
      <c r="AJ137" s="107">
        <f>SUM(AJ134:AJ136)</f>
        <v>12572</v>
      </c>
      <c r="AK137" s="108"/>
      <c r="AL137" s="108"/>
      <c r="AM137" s="108"/>
      <c r="AN137" s="107">
        <f>SUM(AN134:AN136)</f>
        <v>26926</v>
      </c>
      <c r="AO137" s="108"/>
      <c r="AP137" s="108"/>
      <c r="AQ137" s="108"/>
      <c r="AR137" s="107">
        <f>SUM(AR134:AR136)</f>
        <v>35333</v>
      </c>
      <c r="AS137" s="196"/>
      <c r="AT137" s="196"/>
      <c r="AU137" s="196"/>
      <c r="AV137" s="254">
        <v>41139</v>
      </c>
      <c r="AW137" s="196"/>
      <c r="AX137" s="196"/>
      <c r="AY137" s="196"/>
      <c r="AZ137" s="254">
        <v>56534</v>
      </c>
      <c r="BA137" s="254"/>
      <c r="BB137" s="254"/>
      <c r="BC137" s="254"/>
      <c r="BD137" s="254"/>
      <c r="BF137" s="106"/>
      <c r="BG137" s="106"/>
      <c r="BH137" s="106"/>
      <c r="BI137" s="106"/>
      <c r="BJ137" s="106"/>
      <c r="BK137" s="106"/>
      <c r="BL137" s="106"/>
      <c r="BM137" s="106"/>
      <c r="BN137" s="106"/>
      <c r="BO137" s="106"/>
    </row>
    <row r="138" spans="1:70" x14ac:dyDescent="0.35">
      <c r="E138" s="76"/>
      <c r="F138" s="76"/>
      <c r="G138" s="76"/>
      <c r="H138" s="60"/>
      <c r="I138" s="76"/>
      <c r="J138" s="76"/>
      <c r="K138" s="76"/>
      <c r="L138" s="60"/>
      <c r="M138" s="76"/>
      <c r="N138" s="76"/>
      <c r="O138" s="76"/>
      <c r="P138" s="116"/>
      <c r="Q138" s="76"/>
      <c r="R138" s="76"/>
      <c r="S138" s="76"/>
      <c r="T138" s="116"/>
      <c r="U138" s="76"/>
      <c r="V138" s="76"/>
      <c r="W138" s="76"/>
      <c r="X138" s="116"/>
      <c r="Y138" s="76"/>
      <c r="Z138" s="76"/>
      <c r="AA138" s="76"/>
      <c r="AB138" s="116"/>
      <c r="AC138" s="76"/>
      <c r="AD138" s="76"/>
      <c r="AE138" s="76"/>
      <c r="AF138" s="116"/>
      <c r="AG138" s="76"/>
      <c r="AH138" s="76"/>
      <c r="AI138" s="76"/>
      <c r="AJ138" s="116"/>
      <c r="AK138" s="76"/>
      <c r="AL138" s="76"/>
      <c r="AM138" s="76"/>
      <c r="AN138" s="116"/>
      <c r="AO138" s="76"/>
      <c r="AP138" s="76"/>
      <c r="AQ138" s="76"/>
      <c r="AR138" s="60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</row>
    <row r="139" spans="1:70" x14ac:dyDescent="0.35">
      <c r="A139" s="64" t="s">
        <v>292</v>
      </c>
      <c r="B139" s="65"/>
      <c r="C139" s="65"/>
      <c r="D139" s="65"/>
      <c r="E139" s="76"/>
      <c r="F139" s="76"/>
      <c r="G139" s="76"/>
      <c r="H139" s="60"/>
      <c r="I139" s="76"/>
      <c r="J139" s="76"/>
      <c r="K139" s="76"/>
      <c r="L139" s="60"/>
      <c r="M139" s="76"/>
      <c r="N139" s="76"/>
      <c r="O139" s="76"/>
      <c r="P139" s="60"/>
      <c r="Q139" s="76"/>
      <c r="R139" s="76"/>
      <c r="S139" s="76"/>
      <c r="T139" s="60"/>
      <c r="U139" s="76"/>
      <c r="V139" s="76"/>
      <c r="W139" s="76"/>
      <c r="X139" s="60"/>
      <c r="Y139" s="76"/>
      <c r="Z139" s="76"/>
      <c r="AA139" s="76"/>
      <c r="AB139" s="60"/>
      <c r="AC139" s="76"/>
      <c r="AD139" s="76"/>
      <c r="AE139" s="76"/>
      <c r="AF139" s="60"/>
      <c r="AG139" s="76"/>
      <c r="AH139" s="76"/>
      <c r="AI139" s="158"/>
      <c r="AJ139" s="159"/>
      <c r="AK139" s="76"/>
      <c r="AL139" s="76"/>
      <c r="AM139" s="158"/>
      <c r="AN139" s="159"/>
      <c r="AO139" s="76"/>
      <c r="AP139" s="76"/>
      <c r="AQ139" s="158"/>
      <c r="AR139" s="159"/>
      <c r="AS139" s="158"/>
      <c r="AT139" s="158"/>
      <c r="AU139" s="158"/>
      <c r="AV139" s="158"/>
      <c r="AW139" s="158"/>
      <c r="AX139" s="158"/>
      <c r="AY139" s="158"/>
      <c r="AZ139" s="158"/>
      <c r="BA139" s="158"/>
      <c r="BB139" s="158"/>
      <c r="BC139" s="158"/>
      <c r="BD139" s="158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</row>
    <row r="140" spans="1:70" x14ac:dyDescent="0.35">
      <c r="A140" s="85" t="s">
        <v>293</v>
      </c>
      <c r="B140" s="86"/>
      <c r="C140" s="86"/>
      <c r="D140" s="86"/>
      <c r="E140" s="76"/>
      <c r="F140" s="76"/>
      <c r="G140" s="76"/>
      <c r="H140" s="60"/>
      <c r="I140" s="76"/>
      <c r="J140" s="76"/>
      <c r="K140" s="76"/>
      <c r="L140" s="60"/>
      <c r="M140" s="76"/>
      <c r="N140" s="76"/>
      <c r="O140" s="76"/>
      <c r="P140" s="60"/>
      <c r="Q140" s="76"/>
      <c r="R140" s="76"/>
      <c r="S140" s="76"/>
      <c r="T140" s="60"/>
      <c r="U140" s="76"/>
      <c r="V140" s="76"/>
      <c r="W140" s="76"/>
      <c r="X140" s="60"/>
      <c r="Y140" s="76"/>
      <c r="Z140" s="76"/>
      <c r="AA140" s="76"/>
      <c r="AB140" s="60"/>
      <c r="AC140" s="76"/>
      <c r="AD140" s="76"/>
      <c r="AE140" s="76"/>
      <c r="AF140" s="60"/>
      <c r="AG140" s="76"/>
      <c r="AH140" s="76"/>
      <c r="AI140" s="158"/>
      <c r="AJ140" s="159"/>
      <c r="AK140" s="76"/>
      <c r="AL140" s="76"/>
      <c r="AM140" s="158"/>
      <c r="AN140" s="159"/>
      <c r="AO140" s="76"/>
      <c r="AP140" s="76"/>
      <c r="AQ140" s="158"/>
      <c r="AR140" s="159"/>
      <c r="AS140" s="158"/>
      <c r="AT140" s="158"/>
      <c r="AU140" s="158"/>
      <c r="AV140" s="158"/>
      <c r="AW140" s="158"/>
      <c r="AX140" s="158"/>
      <c r="AY140" s="158"/>
      <c r="AZ140" s="158"/>
      <c r="BA140" s="158"/>
      <c r="BB140" s="158"/>
      <c r="BC140" s="158"/>
      <c r="BD140" s="158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</row>
    <row r="141" spans="1:70" x14ac:dyDescent="0.35">
      <c r="A141" s="80" t="s">
        <v>277</v>
      </c>
      <c r="B141" s="160" t="s">
        <v>172</v>
      </c>
      <c r="C141" s="161" t="s">
        <v>168</v>
      </c>
      <c r="D141" s="160">
        <v>85933</v>
      </c>
      <c r="E141" s="73">
        <v>0.26</v>
      </c>
      <c r="F141" s="73">
        <v>0.3</v>
      </c>
      <c r="G141" s="73">
        <v>0.31</v>
      </c>
      <c r="H141" s="74">
        <v>0.26</v>
      </c>
      <c r="I141" s="73">
        <v>0.26</v>
      </c>
      <c r="J141" s="73">
        <v>0.26</v>
      </c>
      <c r="K141" s="73">
        <v>0.25</v>
      </c>
      <c r="L141" s="74">
        <v>0.22</v>
      </c>
      <c r="M141" s="73">
        <v>0.24</v>
      </c>
      <c r="N141" s="73">
        <v>0.26</v>
      </c>
      <c r="O141" s="73">
        <v>0.28000000000000003</v>
      </c>
      <c r="P141" s="74">
        <v>0.24</v>
      </c>
      <c r="Q141" s="73">
        <v>0.27</v>
      </c>
      <c r="R141" s="73">
        <v>0.28000000000000003</v>
      </c>
      <c r="S141" s="73">
        <v>0.26</v>
      </c>
      <c r="T141" s="74">
        <v>0.22</v>
      </c>
      <c r="U141" s="73">
        <v>0.24</v>
      </c>
      <c r="V141" s="73">
        <v>0.27</v>
      </c>
      <c r="W141" s="73">
        <v>0.35</v>
      </c>
      <c r="X141" s="74">
        <v>0.42</v>
      </c>
      <c r="Y141" s="73">
        <v>0.46</v>
      </c>
      <c r="Z141" s="73">
        <v>0.44</v>
      </c>
      <c r="AA141" s="73">
        <v>0.35</v>
      </c>
      <c r="AB141" s="74">
        <v>0.18</v>
      </c>
      <c r="AC141" s="73">
        <v>0.17</v>
      </c>
      <c r="AD141" s="73">
        <v>0.2</v>
      </c>
      <c r="AE141" s="73">
        <v>0.24</v>
      </c>
      <c r="AF141" s="74">
        <v>0.22</v>
      </c>
      <c r="AG141" s="73">
        <v>0.28999999999999998</v>
      </c>
      <c r="AH141" s="73">
        <v>0.43</v>
      </c>
      <c r="AI141" s="73">
        <v>0.39</v>
      </c>
      <c r="AJ141" s="74">
        <v>0.4</v>
      </c>
      <c r="AK141" s="73">
        <v>0.4</v>
      </c>
      <c r="AL141" s="73">
        <v>0.22</v>
      </c>
      <c r="AM141" s="73">
        <v>0.1</v>
      </c>
      <c r="AN141" s="74">
        <v>0.09</v>
      </c>
      <c r="AO141" s="73">
        <v>0.08</v>
      </c>
      <c r="AP141" s="73">
        <v>0.1</v>
      </c>
      <c r="AQ141" s="73">
        <v>0.2</v>
      </c>
      <c r="AR141" s="74">
        <v>0.13</v>
      </c>
      <c r="AS141" s="252">
        <v>0.11</v>
      </c>
      <c r="AT141" s="252">
        <v>0.11</v>
      </c>
      <c r="AU141" s="252">
        <v>0.11</v>
      </c>
      <c r="AV141" s="252">
        <v>0.13</v>
      </c>
      <c r="AW141" s="252">
        <v>0.12</v>
      </c>
      <c r="AX141" s="252">
        <v>0.09</v>
      </c>
      <c r="AY141" s="252">
        <v>0.09</v>
      </c>
      <c r="AZ141" s="252">
        <v>0.1</v>
      </c>
      <c r="BA141" s="252">
        <v>0.08</v>
      </c>
      <c r="BB141" s="252">
        <v>0.11</v>
      </c>
      <c r="BC141" s="252">
        <v>0.11</v>
      </c>
      <c r="BD141" s="252">
        <v>0.1</v>
      </c>
      <c r="BF141" s="75">
        <v>0.28000000000000003</v>
      </c>
      <c r="BG141" s="75">
        <v>0.25</v>
      </c>
      <c r="BH141" s="75">
        <v>0.25</v>
      </c>
      <c r="BI141" s="75">
        <v>0.25</v>
      </c>
      <c r="BJ141" s="75">
        <v>0.33</v>
      </c>
      <c r="BK141" s="75">
        <v>0.33</v>
      </c>
      <c r="BL141" s="75">
        <v>0.21</v>
      </c>
      <c r="BM141" s="75">
        <v>0.38</v>
      </c>
      <c r="BN141" s="75">
        <v>0.18</v>
      </c>
      <c r="BO141" s="269">
        <v>0.13</v>
      </c>
      <c r="BP141" s="262">
        <v>0.12</v>
      </c>
      <c r="BQ141" s="262">
        <v>0.1</v>
      </c>
      <c r="BR141" s="262">
        <v>0.1</v>
      </c>
    </row>
    <row r="142" spans="1:70" x14ac:dyDescent="0.35">
      <c r="A142" s="80" t="s">
        <v>282</v>
      </c>
      <c r="B142" s="160" t="s">
        <v>172</v>
      </c>
      <c r="C142" s="161" t="s">
        <v>168</v>
      </c>
      <c r="D142" s="160">
        <v>85934</v>
      </c>
      <c r="E142" s="73">
        <v>0.16</v>
      </c>
      <c r="F142" s="73">
        <v>0.13</v>
      </c>
      <c r="G142" s="73">
        <v>0.15</v>
      </c>
      <c r="H142" s="74">
        <v>0.13</v>
      </c>
      <c r="I142" s="73">
        <v>0.18</v>
      </c>
      <c r="J142" s="73">
        <v>0.18</v>
      </c>
      <c r="K142" s="73">
        <v>0.14000000000000001</v>
      </c>
      <c r="L142" s="74">
        <v>0.03</v>
      </c>
      <c r="M142" s="73">
        <v>-0.02</v>
      </c>
      <c r="N142" s="73">
        <v>0.03</v>
      </c>
      <c r="O142" s="73">
        <v>7.0000000000000007E-2</v>
      </c>
      <c r="P142" s="74">
        <v>0.12</v>
      </c>
      <c r="Q142" s="73">
        <v>0.24</v>
      </c>
      <c r="R142" s="73">
        <v>0.3</v>
      </c>
      <c r="S142" s="73">
        <v>0.28000000000000003</v>
      </c>
      <c r="T142" s="74">
        <v>0.18</v>
      </c>
      <c r="U142" s="73">
        <v>0.16</v>
      </c>
      <c r="V142" s="73">
        <v>0.17</v>
      </c>
      <c r="W142" s="73">
        <v>0.28999999999999998</v>
      </c>
      <c r="X142" s="74">
        <v>0.28999999999999998</v>
      </c>
      <c r="Y142" s="73">
        <v>0.34</v>
      </c>
      <c r="Z142" s="73">
        <v>0.27</v>
      </c>
      <c r="AA142" s="73">
        <v>0.13</v>
      </c>
      <c r="AB142" s="74">
        <v>0.15</v>
      </c>
      <c r="AC142" s="73">
        <v>0.09</v>
      </c>
      <c r="AD142" s="73">
        <v>0.12</v>
      </c>
      <c r="AE142" s="73">
        <v>0.18</v>
      </c>
      <c r="AF142" s="74">
        <v>0.14000000000000001</v>
      </c>
      <c r="AG142" s="73">
        <v>0.18</v>
      </c>
      <c r="AH142" s="73">
        <v>0.38</v>
      </c>
      <c r="AI142" s="73">
        <v>0.37</v>
      </c>
      <c r="AJ142" s="74">
        <v>0.56999999999999995</v>
      </c>
      <c r="AK142" s="73">
        <v>0.6</v>
      </c>
      <c r="AL142" s="73">
        <v>0.36</v>
      </c>
      <c r="AM142" s="73">
        <v>0.16</v>
      </c>
      <c r="AN142" s="74">
        <v>-0.01</v>
      </c>
      <c r="AO142" s="73">
        <v>-0.06</v>
      </c>
      <c r="AP142" s="73">
        <v>-0.12</v>
      </c>
      <c r="AQ142" s="73">
        <v>-0.05</v>
      </c>
      <c r="AR142" s="74">
        <v>-0.08</v>
      </c>
      <c r="AS142" s="252">
        <v>0.01</v>
      </c>
      <c r="AT142" s="252">
        <v>0.1</v>
      </c>
      <c r="AU142" s="252">
        <v>0.16</v>
      </c>
      <c r="AV142" s="252">
        <v>0.17</v>
      </c>
      <c r="AW142" s="252">
        <v>0.1</v>
      </c>
      <c r="AX142" s="252">
        <v>7.0000000000000007E-2</v>
      </c>
      <c r="AY142" s="252">
        <v>0.12</v>
      </c>
      <c r="AZ142" s="252">
        <v>0.08</v>
      </c>
      <c r="BA142" s="252">
        <v>0.05</v>
      </c>
      <c r="BB142" s="252">
        <v>0.16</v>
      </c>
      <c r="BC142" s="252">
        <v>0.14000000000000001</v>
      </c>
      <c r="BD142" s="252">
        <v>0.17</v>
      </c>
      <c r="BF142" s="75">
        <v>0.14000000000000001</v>
      </c>
      <c r="BG142" s="75">
        <v>0.12</v>
      </c>
      <c r="BH142" s="75">
        <v>0.06</v>
      </c>
      <c r="BI142" s="75">
        <v>0.24</v>
      </c>
      <c r="BJ142" s="75">
        <v>0.23</v>
      </c>
      <c r="BK142" s="75">
        <v>0.21</v>
      </c>
      <c r="BL142" s="75">
        <v>0.13</v>
      </c>
      <c r="BM142" s="75">
        <v>0.4</v>
      </c>
      <c r="BN142" s="75">
        <v>0.22</v>
      </c>
      <c r="BO142" s="269">
        <v>-0.08</v>
      </c>
      <c r="BP142" s="262">
        <v>0.11</v>
      </c>
      <c r="BQ142" s="262">
        <v>0.09</v>
      </c>
      <c r="BR142" s="262">
        <v>0.13</v>
      </c>
    </row>
    <row r="143" spans="1:70" x14ac:dyDescent="0.35">
      <c r="A143" s="80" t="s">
        <v>262</v>
      </c>
      <c r="B143" s="160" t="s">
        <v>172</v>
      </c>
      <c r="C143" s="161" t="s">
        <v>168</v>
      </c>
      <c r="D143" s="160">
        <v>85935</v>
      </c>
      <c r="E143" s="59"/>
      <c r="F143" s="59"/>
      <c r="G143" s="59"/>
      <c r="H143" s="63"/>
      <c r="I143" s="59"/>
      <c r="J143" s="59"/>
      <c r="K143" s="59"/>
      <c r="L143" s="63"/>
      <c r="M143" s="73">
        <v>0.49</v>
      </c>
      <c r="N143" s="73">
        <v>0.81</v>
      </c>
      <c r="O143" s="73">
        <v>0.78</v>
      </c>
      <c r="P143" s="74">
        <v>0.69</v>
      </c>
      <c r="Q143" s="73">
        <v>0.64</v>
      </c>
      <c r="R143" s="73">
        <v>0.57999999999999996</v>
      </c>
      <c r="S143" s="73">
        <v>0.55000000000000004</v>
      </c>
      <c r="T143" s="74">
        <v>0.47</v>
      </c>
      <c r="U143" s="73">
        <v>0.43</v>
      </c>
      <c r="V143" s="73">
        <v>0.42</v>
      </c>
      <c r="W143" s="73">
        <v>0.42</v>
      </c>
      <c r="X143" s="74">
        <v>0.45</v>
      </c>
      <c r="Y143" s="73">
        <v>0.49</v>
      </c>
      <c r="Z143" s="73">
        <v>0.49</v>
      </c>
      <c r="AA143" s="73">
        <v>0.46</v>
      </c>
      <c r="AB143" s="74">
        <v>0.45</v>
      </c>
      <c r="AC143" s="73">
        <v>0.41</v>
      </c>
      <c r="AD143" s="73">
        <v>0.37</v>
      </c>
      <c r="AE143" s="73">
        <v>0.35</v>
      </c>
      <c r="AF143" s="74">
        <v>0.34</v>
      </c>
      <c r="AG143" s="73">
        <v>0.33</v>
      </c>
      <c r="AH143" s="73">
        <v>0.28999999999999998</v>
      </c>
      <c r="AI143" s="73">
        <v>0.28999999999999998</v>
      </c>
      <c r="AJ143" s="74">
        <v>0.28000000000000003</v>
      </c>
      <c r="AK143" s="73">
        <v>0.32</v>
      </c>
      <c r="AL143" s="73">
        <v>0.37</v>
      </c>
      <c r="AM143" s="73">
        <v>0.39</v>
      </c>
      <c r="AN143" s="74">
        <v>0.4</v>
      </c>
      <c r="AO143" s="73">
        <v>0.37</v>
      </c>
      <c r="AP143" s="73">
        <v>0.33</v>
      </c>
      <c r="AQ143" s="73">
        <v>0.27</v>
      </c>
      <c r="AR143" s="74">
        <v>0.2</v>
      </c>
      <c r="AS143" s="252">
        <v>0.16</v>
      </c>
      <c r="AT143" s="252">
        <v>0.12</v>
      </c>
      <c r="AU143" s="252">
        <v>0.12</v>
      </c>
      <c r="AV143" s="252">
        <v>0.13</v>
      </c>
      <c r="AW143" s="252">
        <v>0.17</v>
      </c>
      <c r="AX143" s="252">
        <v>0.19</v>
      </c>
      <c r="AY143" s="252">
        <v>0.19</v>
      </c>
      <c r="AZ143" s="252">
        <v>0.19</v>
      </c>
      <c r="BA143" s="252">
        <v>0.17</v>
      </c>
      <c r="BB143" s="252">
        <v>0.17</v>
      </c>
      <c r="BC143" s="252">
        <v>0.2</v>
      </c>
      <c r="BD143" s="252">
        <v>0.24</v>
      </c>
      <c r="BF143" s="61"/>
      <c r="BG143" s="61"/>
      <c r="BH143" s="75">
        <v>0.7</v>
      </c>
      <c r="BI143" s="75">
        <v>0.55000000000000004</v>
      </c>
      <c r="BJ143" s="75">
        <v>0.43</v>
      </c>
      <c r="BK143" s="75">
        <v>0.47</v>
      </c>
      <c r="BL143" s="75">
        <v>0.37</v>
      </c>
      <c r="BM143" s="75">
        <v>0.3</v>
      </c>
      <c r="BN143" s="75">
        <v>0.37</v>
      </c>
      <c r="BO143" s="269">
        <v>0.28999999999999998</v>
      </c>
      <c r="BP143" s="262">
        <v>0.13</v>
      </c>
      <c r="BQ143" s="262">
        <v>0.19</v>
      </c>
      <c r="BR143" s="262">
        <v>0.2</v>
      </c>
    </row>
    <row r="144" spans="1:70" x14ac:dyDescent="0.35">
      <c r="A144" s="80" t="s">
        <v>202</v>
      </c>
      <c r="B144" s="160" t="s">
        <v>172</v>
      </c>
      <c r="C144" s="161" t="s">
        <v>168</v>
      </c>
      <c r="D144" s="160">
        <v>85936</v>
      </c>
      <c r="E144" s="73">
        <v>0.22</v>
      </c>
      <c r="F144" s="73">
        <v>0.22</v>
      </c>
      <c r="G144" s="73">
        <v>0.24</v>
      </c>
      <c r="H144" s="74">
        <v>0.2</v>
      </c>
      <c r="I144" s="73">
        <v>0.23</v>
      </c>
      <c r="J144" s="73">
        <v>0.23</v>
      </c>
      <c r="K144" s="73">
        <v>0.2</v>
      </c>
      <c r="L144" s="74">
        <v>0.15</v>
      </c>
      <c r="M144" s="73">
        <v>0.15</v>
      </c>
      <c r="N144" s="73">
        <v>0.2</v>
      </c>
      <c r="O144" s="73">
        <v>0.23</v>
      </c>
      <c r="P144" s="74">
        <v>0.22</v>
      </c>
      <c r="Q144" s="73">
        <v>0.28000000000000003</v>
      </c>
      <c r="R144" s="73">
        <v>0.31</v>
      </c>
      <c r="S144" s="73">
        <v>0.28999999999999998</v>
      </c>
      <c r="T144" s="74">
        <v>0.22</v>
      </c>
      <c r="U144" s="73">
        <v>0.23</v>
      </c>
      <c r="V144" s="73">
        <v>0.25</v>
      </c>
      <c r="W144" s="73">
        <v>0.34</v>
      </c>
      <c r="X144" s="74">
        <v>0.38</v>
      </c>
      <c r="Y144" s="73">
        <v>0.43</v>
      </c>
      <c r="Z144" s="73">
        <v>0.39</v>
      </c>
      <c r="AA144" s="73">
        <v>0.28999999999999998</v>
      </c>
      <c r="AB144" s="74">
        <v>0.2</v>
      </c>
      <c r="AC144" s="73">
        <v>0.17</v>
      </c>
      <c r="AD144" s="73">
        <v>0.2</v>
      </c>
      <c r="AE144" s="73">
        <v>0.24</v>
      </c>
      <c r="AF144" s="74">
        <v>0.21</v>
      </c>
      <c r="AG144" s="73">
        <v>0.26</v>
      </c>
      <c r="AH144" s="73">
        <v>0.4</v>
      </c>
      <c r="AI144" s="73">
        <v>0.37</v>
      </c>
      <c r="AJ144" s="74">
        <v>0.44</v>
      </c>
      <c r="AK144" s="73">
        <v>0.44</v>
      </c>
      <c r="AL144" s="73">
        <v>0.27</v>
      </c>
      <c r="AM144" s="73">
        <v>0.15</v>
      </c>
      <c r="AN144" s="74">
        <v>0.09</v>
      </c>
      <c r="AO144" s="73">
        <v>7.0000000000000007E-2</v>
      </c>
      <c r="AP144" s="73">
        <v>7.0000000000000007E-2</v>
      </c>
      <c r="AQ144" s="73">
        <v>0.15</v>
      </c>
      <c r="AR144" s="74">
        <v>0.09</v>
      </c>
      <c r="AS144" s="252">
        <v>0.09</v>
      </c>
      <c r="AT144" s="252">
        <v>0.11</v>
      </c>
      <c r="AU144" s="252">
        <v>0.13</v>
      </c>
      <c r="AV144" s="252">
        <v>0.14000000000000001</v>
      </c>
      <c r="AW144" s="252">
        <v>0.13</v>
      </c>
      <c r="AX144" s="252">
        <v>0.1</v>
      </c>
      <c r="AY144" s="252">
        <v>0.11</v>
      </c>
      <c r="AZ144" s="252">
        <v>0.1</v>
      </c>
      <c r="BA144" s="252">
        <v>0.09</v>
      </c>
      <c r="BB144" s="252">
        <v>0.13</v>
      </c>
      <c r="BC144" s="252">
        <v>0.13</v>
      </c>
      <c r="BD144" s="252">
        <v>0.14000000000000001</v>
      </c>
      <c r="BF144" s="75">
        <v>0.22</v>
      </c>
      <c r="BG144" s="75">
        <v>0.2</v>
      </c>
      <c r="BH144" s="75">
        <v>0.2</v>
      </c>
      <c r="BI144" s="75">
        <v>0.27</v>
      </c>
      <c r="BJ144" s="75">
        <v>0.31</v>
      </c>
      <c r="BK144" s="75">
        <v>0.31</v>
      </c>
      <c r="BL144" s="75">
        <v>0.2</v>
      </c>
      <c r="BM144" s="75">
        <v>0.38</v>
      </c>
      <c r="BN144" s="75">
        <v>0.22</v>
      </c>
      <c r="BO144" s="269">
        <v>0.09</v>
      </c>
      <c r="BP144" s="262">
        <v>0.12</v>
      </c>
      <c r="BQ144" s="262">
        <v>0.11</v>
      </c>
      <c r="BR144" s="262">
        <v>0.12</v>
      </c>
    </row>
    <row r="145" spans="1:70" x14ac:dyDescent="0.35">
      <c r="A145" s="66"/>
      <c r="B145" s="77"/>
      <c r="C145" s="77"/>
      <c r="D145" s="77"/>
      <c r="E145" s="115"/>
      <c r="F145" s="115"/>
      <c r="G145" s="115"/>
      <c r="H145" s="116"/>
      <c r="I145" s="115"/>
      <c r="J145" s="115"/>
      <c r="K145" s="115"/>
      <c r="L145" s="116"/>
      <c r="M145" s="115"/>
      <c r="N145" s="115"/>
      <c r="O145" s="115"/>
      <c r="P145" s="116"/>
      <c r="Q145" s="115"/>
      <c r="R145" s="115"/>
      <c r="S145" s="115"/>
      <c r="T145" s="116"/>
      <c r="U145" s="115"/>
      <c r="V145" s="115"/>
      <c r="W145" s="115"/>
      <c r="X145" s="116"/>
      <c r="Y145" s="115"/>
      <c r="Z145" s="115"/>
      <c r="AA145" s="115"/>
      <c r="AB145" s="116"/>
      <c r="AC145" s="115"/>
      <c r="AD145" s="115"/>
      <c r="AE145" s="115"/>
      <c r="AF145" s="116"/>
      <c r="AG145" s="115"/>
      <c r="AH145" s="115"/>
      <c r="AI145" s="158"/>
      <c r="AJ145" s="159"/>
      <c r="AK145" s="76"/>
      <c r="AL145" s="115"/>
      <c r="AM145" s="158"/>
      <c r="AN145" s="159"/>
      <c r="AO145" s="76"/>
      <c r="AP145" s="115"/>
      <c r="AQ145" s="158"/>
      <c r="AR145" s="159"/>
      <c r="AS145" s="158"/>
      <c r="AT145" s="158"/>
      <c r="AU145" s="158"/>
      <c r="AV145" s="158"/>
      <c r="AW145" s="158"/>
      <c r="AX145" s="158"/>
      <c r="AY145" s="158"/>
      <c r="AZ145" s="158"/>
      <c r="BA145" s="158"/>
      <c r="BB145" s="158"/>
      <c r="BC145" s="158"/>
      <c r="BD145" s="158"/>
      <c r="BF145" s="119"/>
      <c r="BG145" s="119"/>
      <c r="BH145" s="119"/>
      <c r="BI145" s="119"/>
      <c r="BJ145" s="119"/>
      <c r="BK145" s="119"/>
      <c r="BL145" s="119"/>
      <c r="BM145" s="119"/>
      <c r="BN145" s="119"/>
      <c r="BO145" s="119"/>
    </row>
    <row r="146" spans="1:70" x14ac:dyDescent="0.35">
      <c r="A146" s="85" t="s">
        <v>294</v>
      </c>
      <c r="B146" s="86"/>
      <c r="C146" s="86"/>
      <c r="D146" s="86"/>
      <c r="E146" s="76"/>
      <c r="F146" s="76"/>
      <c r="G146" s="76"/>
      <c r="H146" s="60"/>
      <c r="I146" s="76"/>
      <c r="J146" s="76"/>
      <c r="K146" s="76"/>
      <c r="L146" s="60"/>
      <c r="M146" s="76"/>
      <c r="N146" s="76"/>
      <c r="O146" s="76"/>
      <c r="P146" s="60"/>
      <c r="Q146" s="76"/>
      <c r="R146" s="76"/>
      <c r="S146" s="76"/>
      <c r="T146" s="60"/>
      <c r="U146" s="76"/>
      <c r="V146" s="76"/>
      <c r="W146" s="76"/>
      <c r="X146" s="60"/>
      <c r="Y146" s="76"/>
      <c r="Z146" s="76"/>
      <c r="AA146" s="76"/>
      <c r="AB146" s="60"/>
      <c r="AC146" s="76"/>
      <c r="AD146" s="76"/>
      <c r="AE146" s="76"/>
      <c r="AF146" s="60"/>
      <c r="AG146" s="76"/>
      <c r="AH146" s="76"/>
      <c r="AI146" s="158"/>
      <c r="AJ146" s="159"/>
      <c r="AK146" s="76"/>
      <c r="AL146" s="76"/>
      <c r="AM146" s="158"/>
      <c r="AN146" s="159"/>
      <c r="AO146" s="76"/>
      <c r="AP146" s="76"/>
      <c r="AQ146" s="158"/>
      <c r="AR146" s="159"/>
      <c r="AS146" s="158"/>
      <c r="AT146" s="158"/>
      <c r="AU146" s="158"/>
      <c r="AV146" s="158"/>
      <c r="AW146" s="158"/>
      <c r="AX146" s="158"/>
      <c r="AY146" s="158"/>
      <c r="AZ146" s="158"/>
      <c r="BA146" s="158"/>
      <c r="BB146" s="158"/>
      <c r="BC146" s="158"/>
      <c r="BD146" s="158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</row>
    <row r="147" spans="1:70" x14ac:dyDescent="0.35">
      <c r="A147" s="80" t="s">
        <v>277</v>
      </c>
      <c r="B147" s="160" t="s">
        <v>172</v>
      </c>
      <c r="C147" s="161" t="s">
        <v>168</v>
      </c>
      <c r="D147" s="160">
        <v>85937</v>
      </c>
      <c r="E147" s="73">
        <v>0.31</v>
      </c>
      <c r="F147" s="73">
        <v>0.19</v>
      </c>
      <c r="G147" s="73">
        <v>0.01</v>
      </c>
      <c r="H147" s="74">
        <v>0.19</v>
      </c>
      <c r="I147" s="73">
        <v>0.23</v>
      </c>
      <c r="J147" s="73">
        <v>7.0000000000000007E-2</v>
      </c>
      <c r="K147" s="73">
        <v>-0.7</v>
      </c>
      <c r="L147" s="74">
        <v>0.4</v>
      </c>
      <c r="M147" s="59"/>
      <c r="N147" s="59"/>
      <c r="O147" s="59"/>
      <c r="P147" s="63"/>
      <c r="Q147" s="59"/>
      <c r="R147" s="59"/>
      <c r="S147" s="59"/>
      <c r="T147" s="63"/>
      <c r="U147" s="59"/>
      <c r="V147" s="59"/>
      <c r="W147" s="59"/>
      <c r="X147" s="63"/>
      <c r="Y147" s="59"/>
      <c r="Z147" s="59"/>
      <c r="AA147" s="59"/>
      <c r="AB147" s="63"/>
      <c r="AC147" s="59"/>
      <c r="AD147" s="59"/>
      <c r="AE147" s="59"/>
      <c r="AF147" s="63"/>
      <c r="AG147" s="59"/>
      <c r="AH147" s="59"/>
      <c r="AI147" s="158"/>
      <c r="AJ147" s="159"/>
      <c r="AK147" s="59"/>
      <c r="AL147" s="59"/>
      <c r="AM147" s="158"/>
      <c r="AN147" s="159"/>
      <c r="AO147" s="59"/>
      <c r="AP147" s="59"/>
      <c r="AQ147" s="158"/>
      <c r="AR147" s="159"/>
      <c r="AS147" s="158"/>
      <c r="AT147" s="158"/>
      <c r="AU147" s="158"/>
      <c r="AV147" s="158"/>
      <c r="AW147" s="158"/>
      <c r="AX147" s="158"/>
      <c r="AY147" s="158"/>
      <c r="AZ147" s="158"/>
      <c r="BA147" s="158"/>
      <c r="BB147" s="158"/>
      <c r="BC147" s="158"/>
      <c r="BD147" s="158"/>
      <c r="BF147" s="75">
        <v>0.19</v>
      </c>
      <c r="BG147" s="75">
        <v>0.12</v>
      </c>
      <c r="BH147" s="61"/>
      <c r="BI147" s="61"/>
      <c r="BJ147" s="61"/>
      <c r="BK147" s="61"/>
      <c r="BL147" s="61"/>
      <c r="BM147" s="61"/>
      <c r="BN147" s="61"/>
      <c r="BO147" s="61"/>
    </row>
    <row r="148" spans="1:70" x14ac:dyDescent="0.35">
      <c r="A148" s="80" t="s">
        <v>282</v>
      </c>
      <c r="B148" s="160" t="s">
        <v>172</v>
      </c>
      <c r="C148" s="161" t="s">
        <v>168</v>
      </c>
      <c r="D148" s="160">
        <v>85938</v>
      </c>
      <c r="E148" s="73">
        <v>-1.33</v>
      </c>
      <c r="F148" s="73">
        <v>-0.99</v>
      </c>
      <c r="G148" s="73">
        <v>-0.52</v>
      </c>
      <c r="H148" s="74">
        <v>1.1599999999999999</v>
      </c>
      <c r="I148" s="73">
        <v>2.69</v>
      </c>
      <c r="J148" s="59"/>
      <c r="K148" s="73">
        <v>6.85</v>
      </c>
      <c r="L148" s="74">
        <v>-0.87</v>
      </c>
      <c r="M148" s="59"/>
      <c r="N148" s="59"/>
      <c r="O148" s="59"/>
      <c r="P148" s="63"/>
      <c r="Q148" s="59"/>
      <c r="R148" s="59"/>
      <c r="S148" s="59"/>
      <c r="T148" s="63"/>
      <c r="U148" s="59"/>
      <c r="V148" s="59"/>
      <c r="W148" s="59"/>
      <c r="X148" s="63"/>
      <c r="Y148" s="59"/>
      <c r="Z148" s="59"/>
      <c r="AA148" s="59"/>
      <c r="AB148" s="63"/>
      <c r="AC148" s="59"/>
      <c r="AD148" s="59"/>
      <c r="AE148" s="59"/>
      <c r="AF148" s="63"/>
      <c r="AG148" s="59"/>
      <c r="AH148" s="59"/>
      <c r="AI148" s="158"/>
      <c r="AJ148" s="159"/>
      <c r="AK148" s="59"/>
      <c r="AL148" s="59"/>
      <c r="AM148" s="158"/>
      <c r="AN148" s="159"/>
      <c r="AO148" s="59"/>
      <c r="AP148" s="59"/>
      <c r="AQ148" s="158"/>
      <c r="AR148" s="159"/>
      <c r="AS148" s="158"/>
      <c r="AT148" s="158"/>
      <c r="AU148" s="158"/>
      <c r="AV148" s="158"/>
      <c r="AW148" s="158"/>
      <c r="AX148" s="158"/>
      <c r="AY148" s="158"/>
      <c r="AZ148" s="158"/>
      <c r="BA148" s="158"/>
      <c r="BB148" s="158"/>
      <c r="BC148" s="158"/>
      <c r="BD148" s="158"/>
      <c r="BF148" s="75">
        <v>0.41</v>
      </c>
      <c r="BG148" s="75">
        <v>-3.79</v>
      </c>
      <c r="BH148" s="61"/>
      <c r="BI148" s="61"/>
      <c r="BJ148" s="61"/>
      <c r="BK148" s="61"/>
      <c r="BL148" s="61"/>
      <c r="BM148" s="61"/>
      <c r="BN148" s="61"/>
      <c r="BO148" s="61"/>
    </row>
    <row r="149" spans="1:70" x14ac:dyDescent="0.35">
      <c r="A149" s="80" t="s">
        <v>202</v>
      </c>
      <c r="B149" s="160" t="s">
        <v>172</v>
      </c>
      <c r="C149" s="161" t="s">
        <v>168</v>
      </c>
      <c r="D149" s="160">
        <v>85939</v>
      </c>
      <c r="E149" s="73">
        <v>0.11</v>
      </c>
      <c r="F149" s="73">
        <v>0.14000000000000001</v>
      </c>
      <c r="G149" s="73">
        <v>0.15</v>
      </c>
      <c r="H149" s="74">
        <v>0.28999999999999998</v>
      </c>
      <c r="I149" s="73">
        <v>0.14000000000000001</v>
      </c>
      <c r="J149" s="73">
        <v>-0.01</v>
      </c>
      <c r="K149" s="73">
        <v>-1.51</v>
      </c>
      <c r="L149" s="74">
        <v>0.18</v>
      </c>
      <c r="M149" s="59"/>
      <c r="N149" s="59"/>
      <c r="O149" s="59"/>
      <c r="P149" s="63"/>
      <c r="Q149" s="59"/>
      <c r="R149" s="59"/>
      <c r="S149" s="59"/>
      <c r="T149" s="63"/>
      <c r="U149" s="59"/>
      <c r="V149" s="59"/>
      <c r="W149" s="59"/>
      <c r="X149" s="63"/>
      <c r="Y149" s="59"/>
      <c r="Z149" s="59"/>
      <c r="AA149" s="59"/>
      <c r="AB149" s="63"/>
      <c r="AC149" s="59"/>
      <c r="AD149" s="59"/>
      <c r="AE149" s="59"/>
      <c r="AF149" s="63"/>
      <c r="AG149" s="59"/>
      <c r="AH149" s="59"/>
      <c r="AI149" s="158"/>
      <c r="AJ149" s="159"/>
      <c r="AK149" s="59"/>
      <c r="AL149" s="59"/>
      <c r="AM149" s="158"/>
      <c r="AN149" s="159"/>
      <c r="AO149" s="59"/>
      <c r="AP149" s="59"/>
      <c r="AQ149" s="158"/>
      <c r="AR149" s="159"/>
      <c r="AS149" s="158"/>
      <c r="AT149" s="158"/>
      <c r="AU149" s="158"/>
      <c r="AV149" s="158"/>
      <c r="AW149" s="158"/>
      <c r="AX149" s="158"/>
      <c r="AY149" s="158"/>
      <c r="AZ149" s="158"/>
      <c r="BA149" s="158"/>
      <c r="BB149" s="158"/>
      <c r="BC149" s="158"/>
      <c r="BD149" s="158"/>
      <c r="BF149" s="75">
        <v>0.2</v>
      </c>
      <c r="BG149" s="75">
        <v>-0.09</v>
      </c>
      <c r="BH149" s="61"/>
      <c r="BI149" s="61"/>
      <c r="BJ149" s="61"/>
      <c r="BK149" s="61"/>
      <c r="BL149" s="61"/>
      <c r="BM149" s="61"/>
      <c r="BN149" s="61"/>
      <c r="BO149" s="61"/>
    </row>
    <row r="150" spans="1:70" x14ac:dyDescent="0.35">
      <c r="A150" s="80"/>
      <c r="B150" s="92"/>
      <c r="C150" s="92"/>
      <c r="D150" s="92"/>
      <c r="E150" s="59"/>
      <c r="F150" s="59"/>
      <c r="G150" s="59"/>
      <c r="H150" s="63"/>
      <c r="I150" s="59"/>
      <c r="J150" s="59"/>
      <c r="K150" s="59"/>
      <c r="L150" s="63"/>
      <c r="M150" s="59"/>
      <c r="N150" s="59"/>
      <c r="O150" s="59"/>
      <c r="P150" s="63"/>
      <c r="Q150" s="59"/>
      <c r="R150" s="59"/>
      <c r="S150" s="59"/>
      <c r="T150" s="63"/>
      <c r="U150" s="59"/>
      <c r="V150" s="59"/>
      <c r="W150" s="59"/>
      <c r="X150" s="63"/>
      <c r="Y150" s="59"/>
      <c r="Z150" s="59"/>
      <c r="AA150" s="59"/>
      <c r="AB150" s="63"/>
      <c r="AC150" s="59"/>
      <c r="AD150" s="59"/>
      <c r="AE150" s="59"/>
      <c r="AF150" s="63"/>
      <c r="AG150" s="59"/>
      <c r="AH150" s="59"/>
      <c r="AI150" s="158"/>
      <c r="AJ150" s="159"/>
      <c r="AK150" s="59"/>
      <c r="AL150" s="59"/>
      <c r="AM150" s="158"/>
      <c r="AN150" s="159"/>
      <c r="AO150" s="59"/>
      <c r="AP150" s="59"/>
      <c r="AQ150" s="158"/>
      <c r="AR150" s="159"/>
      <c r="AS150" s="158"/>
      <c r="AT150" s="158"/>
      <c r="AU150" s="158"/>
      <c r="AV150" s="158"/>
      <c r="AW150" s="158"/>
      <c r="AX150" s="158"/>
      <c r="AY150" s="158"/>
      <c r="AZ150" s="158"/>
      <c r="BA150" s="158"/>
      <c r="BB150" s="158"/>
      <c r="BC150" s="158"/>
      <c r="BD150" s="158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</row>
    <row r="151" spans="1:70" x14ac:dyDescent="0.35">
      <c r="A151" s="85" t="s">
        <v>295</v>
      </c>
      <c r="B151" s="86"/>
      <c r="C151" s="86"/>
      <c r="D151" s="86"/>
      <c r="E151" s="76"/>
      <c r="F151" s="76"/>
      <c r="G151" s="76"/>
      <c r="H151" s="60"/>
      <c r="I151" s="76"/>
      <c r="J151" s="76"/>
      <c r="K151" s="76"/>
      <c r="L151" s="60"/>
      <c r="M151" s="76"/>
      <c r="N151" s="76"/>
      <c r="O151" s="76"/>
      <c r="P151" s="60"/>
      <c r="Q151" s="76"/>
      <c r="R151" s="76"/>
      <c r="S151" s="76"/>
      <c r="T151" s="60"/>
      <c r="U151" s="76"/>
      <c r="V151" s="76"/>
      <c r="W151" s="76"/>
      <c r="X151" s="60"/>
      <c r="Y151" s="76"/>
      <c r="Z151" s="76"/>
      <c r="AA151" s="76"/>
      <c r="AB151" s="60"/>
      <c r="AC151" s="76"/>
      <c r="AD151" s="76"/>
      <c r="AE151" s="76"/>
      <c r="AF151" s="60"/>
      <c r="AG151" s="76"/>
      <c r="AH151" s="76"/>
      <c r="AI151" s="158"/>
      <c r="AJ151" s="159"/>
      <c r="AK151" s="76"/>
      <c r="AL151" s="76"/>
      <c r="AM151" s="158"/>
      <c r="AN151" s="159"/>
      <c r="AO151" s="76"/>
      <c r="AP151" s="76"/>
      <c r="AQ151" s="158"/>
      <c r="AR151" s="159"/>
      <c r="AS151" s="158"/>
      <c r="AT151" s="158"/>
      <c r="AU151" s="158"/>
      <c r="AV151" s="158"/>
      <c r="AW151" s="158"/>
      <c r="AX151" s="158"/>
      <c r="AY151" s="158"/>
      <c r="AZ151" s="158"/>
      <c r="BA151" s="158"/>
      <c r="BB151" s="158"/>
      <c r="BC151" s="158"/>
      <c r="BD151" s="158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</row>
    <row r="152" spans="1:70" x14ac:dyDescent="0.35">
      <c r="A152" s="80" t="s">
        <v>277</v>
      </c>
      <c r="B152" s="160" t="s">
        <v>172</v>
      </c>
      <c r="C152" s="161" t="s">
        <v>168</v>
      </c>
      <c r="D152" s="160">
        <v>85940</v>
      </c>
      <c r="E152" s="73">
        <v>0.57999999999999996</v>
      </c>
      <c r="F152" s="73">
        <v>0.6</v>
      </c>
      <c r="G152" s="73">
        <v>0.6</v>
      </c>
      <c r="H152" s="74">
        <v>0.6</v>
      </c>
      <c r="I152" s="73">
        <v>0.6</v>
      </c>
      <c r="J152" s="73">
        <v>0.62</v>
      </c>
      <c r="K152" s="73">
        <v>0.63</v>
      </c>
      <c r="L152" s="74">
        <v>0.64</v>
      </c>
      <c r="M152" s="73">
        <v>0.59</v>
      </c>
      <c r="N152" s="73">
        <v>0.59</v>
      </c>
      <c r="O152" s="73">
        <v>0.59</v>
      </c>
      <c r="P152" s="74">
        <v>0.6</v>
      </c>
      <c r="Q152" s="73">
        <v>0.57999999999999996</v>
      </c>
      <c r="R152" s="73">
        <v>0.57999999999999996</v>
      </c>
      <c r="S152" s="73">
        <v>0.57999999999999996</v>
      </c>
      <c r="T152" s="74">
        <v>0.6</v>
      </c>
      <c r="U152" s="73">
        <v>0.59</v>
      </c>
      <c r="V152" s="73">
        <v>0.59</v>
      </c>
      <c r="W152" s="73">
        <v>0.57999999999999996</v>
      </c>
      <c r="X152" s="74">
        <v>0.62</v>
      </c>
      <c r="Y152" s="73">
        <v>0.6</v>
      </c>
      <c r="Z152" s="73">
        <v>0.61</v>
      </c>
      <c r="AA152" s="73">
        <v>0.61</v>
      </c>
      <c r="AB152" s="74">
        <v>0.61</v>
      </c>
      <c r="AC152" s="73">
        <v>0.6</v>
      </c>
      <c r="AD152" s="73">
        <v>0.61</v>
      </c>
      <c r="AE152" s="73">
        <v>0.61</v>
      </c>
      <c r="AF152" s="74">
        <v>0.61</v>
      </c>
      <c r="AG152" s="73">
        <v>0.61</v>
      </c>
      <c r="AH152" s="73">
        <v>0.62</v>
      </c>
      <c r="AI152" s="73">
        <v>0.62</v>
      </c>
      <c r="AJ152" s="74">
        <v>0.6</v>
      </c>
      <c r="AK152" s="73">
        <v>0.59</v>
      </c>
      <c r="AL152" s="73">
        <v>0.6</v>
      </c>
      <c r="AM152" s="73">
        <v>0.59</v>
      </c>
      <c r="AN152" s="74">
        <v>0.6</v>
      </c>
      <c r="AO152" s="73">
        <v>0.59</v>
      </c>
      <c r="AP152" s="73">
        <v>0.62</v>
      </c>
      <c r="AQ152" s="73">
        <v>0.62</v>
      </c>
      <c r="AR152" s="74">
        <v>0.63</v>
      </c>
      <c r="AS152" s="252">
        <v>0.6</v>
      </c>
      <c r="AT152" s="252">
        <v>0.61</v>
      </c>
      <c r="AU152" s="252">
        <v>0.61</v>
      </c>
      <c r="AV152" s="252">
        <v>0.62</v>
      </c>
      <c r="AW152" s="252">
        <v>0.6</v>
      </c>
      <c r="AX152" s="252">
        <v>0.61</v>
      </c>
      <c r="AY152" s="252">
        <v>0.6</v>
      </c>
      <c r="AZ152" s="252">
        <v>0.62</v>
      </c>
      <c r="BA152" s="252">
        <v>0.6</v>
      </c>
      <c r="BB152" s="252">
        <v>0.6</v>
      </c>
      <c r="BC152" s="252">
        <v>0.59</v>
      </c>
      <c r="BD152" s="252">
        <v>0.59</v>
      </c>
      <c r="BF152" s="75">
        <v>0.6</v>
      </c>
      <c r="BG152" s="75">
        <v>0.62</v>
      </c>
      <c r="BH152" s="75">
        <v>0.6</v>
      </c>
      <c r="BI152" s="75">
        <v>0.59</v>
      </c>
      <c r="BJ152" s="75">
        <v>0.6</v>
      </c>
      <c r="BK152" s="75">
        <v>0.61</v>
      </c>
      <c r="BL152" s="75">
        <v>0.61</v>
      </c>
      <c r="BM152" s="75">
        <v>0.61</v>
      </c>
      <c r="BN152" s="75">
        <v>0.6</v>
      </c>
      <c r="BO152" s="269">
        <v>0.61</v>
      </c>
      <c r="BP152" s="262">
        <v>0.61</v>
      </c>
      <c r="BQ152" s="262">
        <v>0.61</v>
      </c>
      <c r="BR152" s="262">
        <v>0.59</v>
      </c>
    </row>
    <row r="153" spans="1:70" x14ac:dyDescent="0.35">
      <c r="A153" s="80" t="s">
        <v>282</v>
      </c>
      <c r="B153" s="160" t="s">
        <v>172</v>
      </c>
      <c r="C153" s="161" t="s">
        <v>168</v>
      </c>
      <c r="D153" s="160">
        <v>85941</v>
      </c>
      <c r="E153" s="73">
        <v>0.42</v>
      </c>
      <c r="F153" s="73">
        <v>0.4</v>
      </c>
      <c r="G153" s="73">
        <v>0.4</v>
      </c>
      <c r="H153" s="74">
        <v>0.4</v>
      </c>
      <c r="I153" s="73">
        <v>0.4</v>
      </c>
      <c r="J153" s="73">
        <v>0.38</v>
      </c>
      <c r="K153" s="73">
        <v>0.37</v>
      </c>
      <c r="L153" s="74">
        <v>0.36</v>
      </c>
      <c r="M153" s="73">
        <v>0.34</v>
      </c>
      <c r="N153" s="73">
        <v>0.33</v>
      </c>
      <c r="O153" s="73">
        <v>0.33</v>
      </c>
      <c r="P153" s="74">
        <v>0.33</v>
      </c>
      <c r="Q153" s="73">
        <v>0.33</v>
      </c>
      <c r="R153" s="73">
        <v>0.32</v>
      </c>
      <c r="S153" s="73">
        <v>0.32</v>
      </c>
      <c r="T153" s="74">
        <v>0.32</v>
      </c>
      <c r="U153" s="73">
        <v>0.31</v>
      </c>
      <c r="V153" s="73">
        <v>0.3</v>
      </c>
      <c r="W153" s="73">
        <v>0.31</v>
      </c>
      <c r="X153" s="74">
        <v>0.3</v>
      </c>
      <c r="Y153" s="73">
        <v>0.28999999999999998</v>
      </c>
      <c r="Z153" s="73">
        <v>0.28000000000000003</v>
      </c>
      <c r="AA153" s="73">
        <v>0.27</v>
      </c>
      <c r="AB153" s="74">
        <v>0.28999999999999998</v>
      </c>
      <c r="AC153" s="73">
        <v>0.27</v>
      </c>
      <c r="AD153" s="73">
        <v>0.26</v>
      </c>
      <c r="AE153" s="73">
        <v>0.26</v>
      </c>
      <c r="AF153" s="74">
        <v>0.27</v>
      </c>
      <c r="AG153" s="73">
        <v>0.25</v>
      </c>
      <c r="AH153" s="73">
        <v>0.26</v>
      </c>
      <c r="AI153" s="73">
        <v>0.26</v>
      </c>
      <c r="AJ153" s="74">
        <v>0.3</v>
      </c>
      <c r="AK153" s="73">
        <v>0.28000000000000003</v>
      </c>
      <c r="AL153" s="73">
        <v>0.27</v>
      </c>
      <c r="AM153" s="73">
        <v>0.26</v>
      </c>
      <c r="AN153" s="74">
        <v>0.27</v>
      </c>
      <c r="AO153" s="73">
        <v>0.25</v>
      </c>
      <c r="AP153" s="73">
        <v>0.22</v>
      </c>
      <c r="AQ153" s="73">
        <v>0.22</v>
      </c>
      <c r="AR153" s="74">
        <v>0.23</v>
      </c>
      <c r="AS153" s="252">
        <v>0.23</v>
      </c>
      <c r="AT153" s="252">
        <v>0.22</v>
      </c>
      <c r="AU153" s="252">
        <v>0.23</v>
      </c>
      <c r="AV153" s="252">
        <v>0.24</v>
      </c>
      <c r="AW153" s="252">
        <v>0.22</v>
      </c>
      <c r="AX153" s="252">
        <v>0.21</v>
      </c>
      <c r="AY153" s="252">
        <v>0.23</v>
      </c>
      <c r="AZ153" s="252">
        <v>0.23</v>
      </c>
      <c r="BA153" s="252">
        <v>0.21</v>
      </c>
      <c r="BB153" s="252">
        <v>0.22</v>
      </c>
      <c r="BC153" s="252">
        <v>0.23</v>
      </c>
      <c r="BD153" s="252">
        <v>0.24</v>
      </c>
      <c r="BF153" s="75">
        <v>0.4</v>
      </c>
      <c r="BG153" s="75">
        <v>0.38</v>
      </c>
      <c r="BH153" s="75">
        <v>0.33</v>
      </c>
      <c r="BI153" s="75">
        <v>0.32</v>
      </c>
      <c r="BJ153" s="75">
        <v>0.3</v>
      </c>
      <c r="BK153" s="75">
        <v>0.28000000000000003</v>
      </c>
      <c r="BL153" s="75">
        <v>0.27</v>
      </c>
      <c r="BM153" s="75">
        <v>0.27</v>
      </c>
      <c r="BN153" s="75">
        <v>0.27</v>
      </c>
      <c r="BO153" s="269">
        <v>0.23</v>
      </c>
      <c r="BP153" s="262">
        <v>0.23</v>
      </c>
      <c r="BQ153" s="262">
        <v>0.22</v>
      </c>
      <c r="BR153" s="262">
        <v>0.23</v>
      </c>
    </row>
    <row r="154" spans="1:70" x14ac:dyDescent="0.35">
      <c r="A154" s="80" t="s">
        <v>262</v>
      </c>
      <c r="B154" s="160" t="s">
        <v>172</v>
      </c>
      <c r="C154" s="161" t="s">
        <v>168</v>
      </c>
      <c r="D154" s="160">
        <v>85942</v>
      </c>
      <c r="E154" s="59"/>
      <c r="F154" s="59"/>
      <c r="G154" s="59"/>
      <c r="H154" s="63"/>
      <c r="I154" s="59"/>
      <c r="J154" s="59"/>
      <c r="K154" s="59"/>
      <c r="L154" s="63"/>
      <c r="M154" s="73">
        <v>7.0000000000000007E-2</v>
      </c>
      <c r="N154" s="73">
        <v>0.08</v>
      </c>
      <c r="O154" s="73">
        <v>0.08</v>
      </c>
      <c r="P154" s="74">
        <v>7.0000000000000007E-2</v>
      </c>
      <c r="Q154" s="73">
        <v>0.09</v>
      </c>
      <c r="R154" s="73">
        <v>0.1</v>
      </c>
      <c r="S154" s="73">
        <v>0.1</v>
      </c>
      <c r="T154" s="74">
        <v>0.08</v>
      </c>
      <c r="U154" s="73">
        <v>0.1</v>
      </c>
      <c r="V154" s="73">
        <v>0.11</v>
      </c>
      <c r="W154" s="73">
        <v>0.11</v>
      </c>
      <c r="X154" s="74">
        <v>0.08</v>
      </c>
      <c r="Y154" s="73">
        <v>0.11</v>
      </c>
      <c r="Z154" s="73">
        <v>0.11</v>
      </c>
      <c r="AA154" s="73">
        <v>0.12</v>
      </c>
      <c r="AB154" s="74">
        <v>0.1</v>
      </c>
      <c r="AC154" s="73">
        <v>0.13</v>
      </c>
      <c r="AD154" s="73">
        <v>0.13</v>
      </c>
      <c r="AE154" s="73">
        <v>0.13</v>
      </c>
      <c r="AF154" s="74">
        <v>0.12</v>
      </c>
      <c r="AG154" s="73">
        <v>0.14000000000000001</v>
      </c>
      <c r="AH154" s="73">
        <v>0.12</v>
      </c>
      <c r="AI154" s="73">
        <v>0.12</v>
      </c>
      <c r="AJ154" s="74">
        <v>0.1</v>
      </c>
      <c r="AK154" s="73">
        <v>0.13</v>
      </c>
      <c r="AL154" s="73">
        <v>0.13</v>
      </c>
      <c r="AM154" s="73">
        <v>0.15</v>
      </c>
      <c r="AN154" s="74">
        <v>0.13</v>
      </c>
      <c r="AO154" s="73">
        <v>0.16</v>
      </c>
      <c r="AP154" s="73">
        <v>0.16</v>
      </c>
      <c r="AQ154" s="73">
        <v>0.16</v>
      </c>
      <c r="AR154" s="74">
        <v>0.14000000000000001</v>
      </c>
      <c r="AS154" s="252">
        <v>0.17</v>
      </c>
      <c r="AT154" s="252">
        <v>0.17</v>
      </c>
      <c r="AU154" s="252">
        <v>0.16</v>
      </c>
      <c r="AV154" s="252">
        <v>0.14000000000000001</v>
      </c>
      <c r="AW154" s="252">
        <v>0.18</v>
      </c>
      <c r="AX154" s="252">
        <v>0.18</v>
      </c>
      <c r="AY154" s="252">
        <v>0.17</v>
      </c>
      <c r="AZ154" s="252">
        <v>0.15</v>
      </c>
      <c r="BA154" s="252">
        <v>0.19</v>
      </c>
      <c r="BB154" s="252">
        <v>0.18</v>
      </c>
      <c r="BC154" s="252">
        <v>0.18</v>
      </c>
      <c r="BD154" s="252">
        <v>0.17</v>
      </c>
      <c r="BF154" s="61"/>
      <c r="BG154" s="61"/>
      <c r="BH154" s="75">
        <v>7.0000000000000007E-2</v>
      </c>
      <c r="BI154" s="75">
        <v>0.09</v>
      </c>
      <c r="BJ154" s="75">
        <v>0.1</v>
      </c>
      <c r="BK154" s="75">
        <v>0.11</v>
      </c>
      <c r="BL154" s="75">
        <v>0.12</v>
      </c>
      <c r="BM154" s="75">
        <v>0.12</v>
      </c>
      <c r="BN154" s="75">
        <v>0.13</v>
      </c>
      <c r="BO154" s="269">
        <v>0.16</v>
      </c>
      <c r="BP154" s="262">
        <v>0.16</v>
      </c>
      <c r="BQ154" s="262">
        <v>0.17</v>
      </c>
      <c r="BR154" s="262">
        <v>0.18</v>
      </c>
    </row>
    <row r="155" spans="1:70" x14ac:dyDescent="0.35">
      <c r="A155" s="81" t="s">
        <v>202</v>
      </c>
      <c r="B155" s="167" t="s">
        <v>172</v>
      </c>
      <c r="C155" s="168" t="s">
        <v>168</v>
      </c>
      <c r="D155" s="167">
        <v>85943</v>
      </c>
      <c r="E155" s="177">
        <f t="shared" ref="E155:M155" si="13">SUM(E152:E154)</f>
        <v>1</v>
      </c>
      <c r="F155" s="177">
        <f t="shared" si="13"/>
        <v>1</v>
      </c>
      <c r="G155" s="177">
        <f t="shared" si="13"/>
        <v>1</v>
      </c>
      <c r="H155" s="104">
        <f t="shared" si="13"/>
        <v>1</v>
      </c>
      <c r="I155" s="177">
        <f t="shared" si="13"/>
        <v>1</v>
      </c>
      <c r="J155" s="177">
        <f t="shared" si="13"/>
        <v>1</v>
      </c>
      <c r="K155" s="177">
        <f t="shared" si="13"/>
        <v>1</v>
      </c>
      <c r="L155" s="104">
        <f t="shared" si="13"/>
        <v>1</v>
      </c>
      <c r="M155" s="177">
        <f t="shared" si="13"/>
        <v>1</v>
      </c>
      <c r="N155" s="87">
        <v>1</v>
      </c>
      <c r="O155" s="87">
        <v>1</v>
      </c>
      <c r="P155" s="104">
        <f>SUM(P152:P154)</f>
        <v>1</v>
      </c>
      <c r="Q155" s="87">
        <v>1</v>
      </c>
      <c r="R155" s="87">
        <v>1</v>
      </c>
      <c r="S155" s="87">
        <v>1</v>
      </c>
      <c r="T155" s="103">
        <v>1</v>
      </c>
      <c r="U155" s="87">
        <v>1</v>
      </c>
      <c r="V155" s="87">
        <v>1</v>
      </c>
      <c r="W155" s="87">
        <v>1</v>
      </c>
      <c r="X155" s="103">
        <v>1</v>
      </c>
      <c r="Y155" s="87">
        <v>1</v>
      </c>
      <c r="Z155" s="177">
        <f>SUM(Z152:Z154)</f>
        <v>1</v>
      </c>
      <c r="AA155" s="177">
        <f>SUM(AA152:AA154)</f>
        <v>1</v>
      </c>
      <c r="AB155" s="103">
        <v>1</v>
      </c>
      <c r="AC155" s="177">
        <f t="shared" ref="AC155:AI155" si="14">SUM(AC152:AC154)</f>
        <v>1</v>
      </c>
      <c r="AD155" s="177">
        <f t="shared" si="14"/>
        <v>1</v>
      </c>
      <c r="AE155" s="177">
        <f t="shared" si="14"/>
        <v>1</v>
      </c>
      <c r="AF155" s="104">
        <f t="shared" si="14"/>
        <v>1</v>
      </c>
      <c r="AG155" s="177">
        <f t="shared" si="14"/>
        <v>1</v>
      </c>
      <c r="AH155" s="177">
        <f t="shared" si="14"/>
        <v>1</v>
      </c>
      <c r="AI155" s="177">
        <f t="shared" si="14"/>
        <v>1</v>
      </c>
      <c r="AJ155" s="103">
        <v>1</v>
      </c>
      <c r="AK155" s="177">
        <f t="shared" ref="AK155:AR155" si="15">SUM(AK152:AK154)</f>
        <v>1</v>
      </c>
      <c r="AL155" s="177">
        <f t="shared" si="15"/>
        <v>1</v>
      </c>
      <c r="AM155" s="177">
        <f t="shared" si="15"/>
        <v>1</v>
      </c>
      <c r="AN155" s="104">
        <f t="shared" si="15"/>
        <v>1</v>
      </c>
      <c r="AO155" s="177">
        <f t="shared" si="15"/>
        <v>1</v>
      </c>
      <c r="AP155" s="177">
        <f t="shared" si="15"/>
        <v>1</v>
      </c>
      <c r="AQ155" s="177">
        <f t="shared" si="15"/>
        <v>1</v>
      </c>
      <c r="AR155" s="104">
        <f t="shared" si="15"/>
        <v>1</v>
      </c>
      <c r="AS155" s="255">
        <v>1</v>
      </c>
      <c r="AT155" s="255">
        <v>1</v>
      </c>
      <c r="AU155" s="255">
        <v>1</v>
      </c>
      <c r="AV155" s="255">
        <v>1</v>
      </c>
      <c r="AW155" s="255">
        <v>1</v>
      </c>
      <c r="AX155" s="255">
        <v>1</v>
      </c>
      <c r="AY155" s="255">
        <v>1</v>
      </c>
      <c r="AZ155" s="255">
        <v>1</v>
      </c>
      <c r="BA155" s="255">
        <v>1</v>
      </c>
      <c r="BB155" s="255">
        <v>1</v>
      </c>
      <c r="BC155" s="255">
        <v>1</v>
      </c>
      <c r="BD155" s="255">
        <v>1</v>
      </c>
      <c r="BF155" s="89">
        <f>SUM(BF152:BF154)</f>
        <v>1</v>
      </c>
      <c r="BG155" s="89">
        <f>SUM(BG152:BG154)</f>
        <v>1</v>
      </c>
      <c r="BH155" s="89">
        <f>SUM(BH152:BH154)</f>
        <v>1</v>
      </c>
      <c r="BI155" s="88">
        <v>1</v>
      </c>
      <c r="BJ155" s="88">
        <v>1</v>
      </c>
      <c r="BK155" s="89">
        <f>SUM(BK152:BK154)</f>
        <v>1</v>
      </c>
      <c r="BL155" s="89">
        <f>SUM(BL152:BL154)</f>
        <v>1</v>
      </c>
      <c r="BM155" s="89">
        <f>SUM(BM152:BM154)</f>
        <v>1</v>
      </c>
      <c r="BN155" s="89">
        <f>SUM(BN152:BN154)</f>
        <v>1</v>
      </c>
      <c r="BO155" s="270">
        <v>1</v>
      </c>
      <c r="BP155" s="263">
        <v>1</v>
      </c>
      <c r="BQ155" s="263">
        <v>1</v>
      </c>
      <c r="BR155" s="263">
        <v>1</v>
      </c>
    </row>
    <row r="156" spans="1:70" x14ac:dyDescent="0.35">
      <c r="A156" s="80"/>
      <c r="B156" s="92"/>
      <c r="C156" s="92"/>
      <c r="D156" s="92"/>
      <c r="E156" s="59"/>
      <c r="F156" s="59"/>
      <c r="G156" s="59"/>
      <c r="H156" s="63"/>
      <c r="I156" s="59"/>
      <c r="J156" s="59"/>
      <c r="K156" s="59"/>
      <c r="L156" s="63"/>
      <c r="M156" s="59"/>
      <c r="N156" s="59"/>
      <c r="O156" s="59"/>
      <c r="P156" s="63"/>
      <c r="Q156" s="59"/>
      <c r="R156" s="59"/>
      <c r="S156" s="59"/>
      <c r="T156" s="63"/>
      <c r="U156" s="59"/>
      <c r="V156" s="59"/>
      <c r="W156" s="59"/>
      <c r="X156" s="63"/>
      <c r="Y156" s="59"/>
      <c r="Z156" s="59"/>
      <c r="AA156" s="59"/>
      <c r="AB156" s="63"/>
      <c r="AC156" s="59"/>
      <c r="AD156" s="59"/>
      <c r="AE156" s="59"/>
      <c r="AF156" s="63"/>
      <c r="AG156" s="59"/>
      <c r="AH156" s="59"/>
      <c r="AI156" s="158"/>
      <c r="AJ156" s="159"/>
      <c r="AK156" s="59"/>
      <c r="AL156" s="59"/>
      <c r="AM156" s="158"/>
      <c r="AN156" s="159"/>
      <c r="AO156" s="59"/>
      <c r="AP156" s="59"/>
      <c r="AQ156" s="158"/>
      <c r="AR156" s="159"/>
      <c r="AS156" s="158"/>
      <c r="AT156" s="158"/>
      <c r="AU156" s="158"/>
      <c r="AV156" s="158"/>
      <c r="AW156" s="158"/>
      <c r="AX156" s="158"/>
      <c r="AY156" s="158"/>
      <c r="AZ156" s="158"/>
      <c r="BA156" s="158"/>
      <c r="BB156" s="158"/>
      <c r="BC156" s="158"/>
      <c r="BD156" s="158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</row>
    <row r="157" spans="1:70" x14ac:dyDescent="0.35">
      <c r="A157" s="79" t="s">
        <v>296</v>
      </c>
      <c r="B157" s="65"/>
      <c r="C157" s="65"/>
      <c r="D157" s="65"/>
      <c r="E157" s="76"/>
      <c r="F157" s="76"/>
      <c r="G157" s="76"/>
      <c r="H157" s="60"/>
      <c r="I157" s="76"/>
      <c r="J157" s="76"/>
      <c r="K157" s="76"/>
      <c r="L157" s="60"/>
      <c r="M157" s="76"/>
      <c r="N157" s="76"/>
      <c r="O157" s="76"/>
      <c r="P157" s="60"/>
      <c r="Q157" s="76"/>
      <c r="R157" s="76"/>
      <c r="S157" s="76"/>
      <c r="T157" s="60"/>
      <c r="U157" s="76"/>
      <c r="V157" s="76"/>
      <c r="W157" s="76"/>
      <c r="X157" s="60"/>
      <c r="Y157" s="76"/>
      <c r="Z157" s="76"/>
      <c r="AA157" s="76"/>
      <c r="AB157" s="60"/>
      <c r="AC157" s="76"/>
      <c r="AD157" s="76"/>
      <c r="AE157" s="76"/>
      <c r="AF157" s="60"/>
      <c r="AG157" s="76"/>
      <c r="AH157" s="76"/>
      <c r="AI157" s="158"/>
      <c r="AJ157" s="159"/>
      <c r="AK157" s="76"/>
      <c r="AL157" s="76"/>
      <c r="AM157" s="158"/>
      <c r="AN157" s="159"/>
      <c r="AO157" s="76"/>
      <c r="AP157" s="76"/>
      <c r="AQ157" s="158"/>
      <c r="AR157" s="159"/>
      <c r="AS157" s="158"/>
      <c r="AT157" s="158"/>
      <c r="AU157" s="158"/>
      <c r="AV157" s="158"/>
      <c r="AW157" s="158"/>
      <c r="AX157" s="158"/>
      <c r="AY157" s="158"/>
      <c r="AZ157" s="158"/>
      <c r="BA157" s="158"/>
      <c r="BB157" s="158"/>
      <c r="BC157" s="158"/>
      <c r="BD157" s="158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</row>
    <row r="158" spans="1:70" x14ac:dyDescent="0.35">
      <c r="A158" s="66" t="s">
        <v>267</v>
      </c>
      <c r="B158" s="160" t="s">
        <v>171</v>
      </c>
      <c r="C158" s="161" t="s">
        <v>168</v>
      </c>
      <c r="D158" s="160">
        <v>2640325</v>
      </c>
      <c r="E158" s="55">
        <v>2513</v>
      </c>
      <c r="F158" s="55">
        <v>2173</v>
      </c>
      <c r="G158" s="55">
        <v>2609</v>
      </c>
      <c r="H158" s="53">
        <v>3513</v>
      </c>
      <c r="I158" s="55">
        <v>2825</v>
      </c>
      <c r="J158" s="55">
        <v>2464</v>
      </c>
      <c r="K158" s="55">
        <v>2734</v>
      </c>
      <c r="L158" s="53">
        <v>3544</v>
      </c>
      <c r="M158" s="55">
        <v>2969</v>
      </c>
      <c r="N158" s="55">
        <v>2620</v>
      </c>
      <c r="O158" s="55">
        <v>2963</v>
      </c>
      <c r="P158" s="53">
        <v>3931</v>
      </c>
      <c r="Q158" s="55">
        <v>3208</v>
      </c>
      <c r="R158" s="55">
        <v>2928</v>
      </c>
      <c r="S158" s="55">
        <v>3237</v>
      </c>
      <c r="T158" s="53">
        <v>4208</v>
      </c>
      <c r="U158" s="59"/>
      <c r="V158" s="59"/>
      <c r="W158" s="59"/>
      <c r="X158" s="63"/>
      <c r="Y158" s="59"/>
      <c r="Z158" s="59"/>
      <c r="AA158" s="59"/>
      <c r="AB158" s="63"/>
      <c r="AC158" s="59"/>
      <c r="AD158" s="59"/>
      <c r="AE158" s="59"/>
      <c r="AF158" s="63"/>
      <c r="AG158" s="59"/>
      <c r="AH158" s="59"/>
      <c r="AI158" s="158"/>
      <c r="AJ158" s="159"/>
      <c r="AK158" s="59"/>
      <c r="AL158" s="59"/>
      <c r="AM158" s="158"/>
      <c r="AN158" s="159"/>
      <c r="AO158" s="59"/>
      <c r="AP158" s="59"/>
      <c r="AQ158" s="158"/>
      <c r="AR158" s="159"/>
      <c r="AS158" s="158"/>
      <c r="AT158" s="158"/>
      <c r="AU158" s="158"/>
      <c r="AV158" s="158"/>
      <c r="AW158" s="158"/>
      <c r="AX158" s="158"/>
      <c r="AY158" s="158"/>
      <c r="AZ158" s="158"/>
      <c r="BA158" s="158"/>
      <c r="BB158" s="158"/>
      <c r="BC158" s="158"/>
      <c r="BD158" s="158"/>
      <c r="BF158" s="61">
        <f>SUM(E158,F158,G158,H158)</f>
        <v>10808</v>
      </c>
      <c r="BG158" s="61">
        <f>SUM(I158,J158,K158,L158)</f>
        <v>11567</v>
      </c>
      <c r="BH158" s="61">
        <f>SUM(M158,N158,O158,P158)</f>
        <v>12483</v>
      </c>
      <c r="BI158" s="61">
        <f>SUM(Q158,R158,S158,T158)</f>
        <v>13581</v>
      </c>
      <c r="BJ158" s="61"/>
      <c r="BK158" s="61"/>
      <c r="BL158" s="61"/>
      <c r="BM158" s="61"/>
      <c r="BN158" s="61"/>
      <c r="BO158" s="61"/>
    </row>
    <row r="159" spans="1:70" x14ac:dyDescent="0.35">
      <c r="A159" s="66" t="s">
        <v>297</v>
      </c>
      <c r="B159" s="160" t="s">
        <v>172</v>
      </c>
      <c r="C159" s="161" t="s">
        <v>168</v>
      </c>
      <c r="D159" s="160">
        <v>85945</v>
      </c>
      <c r="E159" s="73">
        <v>0.14000000000000001</v>
      </c>
      <c r="F159" s="73">
        <v>0.16</v>
      </c>
      <c r="G159" s="73">
        <v>0.18</v>
      </c>
      <c r="H159" s="74">
        <v>0.21</v>
      </c>
      <c r="I159" s="73">
        <v>0.13</v>
      </c>
      <c r="J159" s="73">
        <v>0.14000000000000001</v>
      </c>
      <c r="K159" s="73">
        <v>0.05</v>
      </c>
      <c r="L159" s="74">
        <v>0.01</v>
      </c>
      <c r="M159" s="73">
        <v>0.05</v>
      </c>
      <c r="N159" s="73">
        <v>7.0000000000000007E-2</v>
      </c>
      <c r="O159" s="73">
        <v>0.09</v>
      </c>
      <c r="P159" s="74">
        <v>0.12</v>
      </c>
      <c r="Q159" s="73">
        <v>0.08</v>
      </c>
      <c r="R159" s="73">
        <v>0.12</v>
      </c>
      <c r="S159" s="73">
        <v>0.09</v>
      </c>
      <c r="T159" s="74">
        <v>7.0000000000000007E-2</v>
      </c>
      <c r="U159" s="59"/>
      <c r="V159" s="59"/>
      <c r="W159" s="59"/>
      <c r="X159" s="63"/>
      <c r="Y159" s="59"/>
      <c r="Z159" s="59"/>
      <c r="AA159" s="59"/>
      <c r="AB159" s="63"/>
      <c r="AC159" s="59"/>
      <c r="AD159" s="59"/>
      <c r="AE159" s="59"/>
      <c r="AF159" s="63"/>
      <c r="AG159" s="59"/>
      <c r="AH159" s="59"/>
      <c r="AI159" s="158"/>
      <c r="AJ159" s="159"/>
      <c r="AK159" s="59"/>
      <c r="AL159" s="59"/>
      <c r="AM159" s="158"/>
      <c r="AN159" s="159"/>
      <c r="AO159" s="59"/>
      <c r="AP159" s="59"/>
      <c r="AQ159" s="158"/>
      <c r="AR159" s="159"/>
      <c r="AS159" s="158"/>
      <c r="AT159" s="158"/>
      <c r="AU159" s="158"/>
      <c r="AV159" s="158"/>
      <c r="AW159" s="158"/>
      <c r="AX159" s="158"/>
      <c r="AY159" s="158"/>
      <c r="AZ159" s="158"/>
      <c r="BA159" s="158"/>
      <c r="BB159" s="158"/>
      <c r="BC159" s="158"/>
      <c r="BD159" s="158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</row>
    <row r="160" spans="1:70" x14ac:dyDescent="0.35">
      <c r="A160" s="66" t="s">
        <v>298</v>
      </c>
      <c r="B160" s="160" t="s">
        <v>171</v>
      </c>
      <c r="C160" s="161" t="s">
        <v>168</v>
      </c>
      <c r="D160" s="160">
        <v>85946</v>
      </c>
      <c r="E160" s="55">
        <v>9506</v>
      </c>
      <c r="F160" s="55">
        <v>9805</v>
      </c>
      <c r="G160" s="55">
        <v>10199</v>
      </c>
      <c r="H160" s="53">
        <v>10809</v>
      </c>
      <c r="I160" s="55">
        <v>11121</v>
      </c>
      <c r="J160" s="55">
        <v>11411</v>
      </c>
      <c r="K160" s="55">
        <v>11536</v>
      </c>
      <c r="L160" s="53">
        <v>11567</v>
      </c>
      <c r="M160" s="55">
        <v>11711</v>
      </c>
      <c r="N160" s="55">
        <v>11867</v>
      </c>
      <c r="O160" s="55">
        <v>12096</v>
      </c>
      <c r="P160" s="53">
        <v>12483</v>
      </c>
      <c r="Q160" s="55">
        <v>12722</v>
      </c>
      <c r="R160" s="55">
        <v>13030</v>
      </c>
      <c r="S160" s="55">
        <v>13304</v>
      </c>
      <c r="T160" s="53">
        <v>13580</v>
      </c>
      <c r="U160" s="59"/>
      <c r="V160" s="59"/>
      <c r="W160" s="59"/>
      <c r="X160" s="63"/>
      <c r="Y160" s="59"/>
      <c r="Z160" s="59"/>
      <c r="AA160" s="59"/>
      <c r="AB160" s="63"/>
      <c r="AC160" s="59"/>
      <c r="AD160" s="59"/>
      <c r="AE160" s="59"/>
      <c r="AF160" s="63"/>
      <c r="AG160" s="59"/>
      <c r="AH160" s="59"/>
      <c r="AI160" s="158"/>
      <c r="AJ160" s="159"/>
      <c r="AK160" s="59"/>
      <c r="AL160" s="59"/>
      <c r="AM160" s="158"/>
      <c r="AN160" s="159"/>
      <c r="AO160" s="59"/>
      <c r="AP160" s="59"/>
      <c r="AQ160" s="158"/>
      <c r="AR160" s="159"/>
      <c r="AS160" s="158"/>
      <c r="AT160" s="158"/>
      <c r="AU160" s="158"/>
      <c r="AV160" s="158"/>
      <c r="AW160" s="158"/>
      <c r="AX160" s="158"/>
      <c r="AY160" s="158"/>
      <c r="AZ160" s="158"/>
      <c r="BA160" s="158"/>
      <c r="BB160" s="158"/>
      <c r="BC160" s="158"/>
      <c r="BD160" s="158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</row>
    <row r="161" spans="1:67" x14ac:dyDescent="0.35">
      <c r="A161" s="66" t="s">
        <v>268</v>
      </c>
      <c r="B161" s="160" t="s">
        <v>171</v>
      </c>
      <c r="C161" s="161" t="s">
        <v>168</v>
      </c>
      <c r="D161" s="160">
        <v>2640326</v>
      </c>
      <c r="E161" s="55">
        <v>6128</v>
      </c>
      <c r="F161" s="55">
        <v>6478</v>
      </c>
      <c r="G161" s="55">
        <v>6732</v>
      </c>
      <c r="H161" s="53">
        <v>10648</v>
      </c>
      <c r="I161" s="55">
        <v>7829</v>
      </c>
      <c r="J161" s="55">
        <v>8366</v>
      </c>
      <c r="K161" s="55">
        <v>8793</v>
      </c>
      <c r="L161" s="53">
        <v>13529</v>
      </c>
      <c r="M161" s="55">
        <v>10250</v>
      </c>
      <c r="N161" s="55">
        <v>10987</v>
      </c>
      <c r="O161" s="55">
        <v>11840</v>
      </c>
      <c r="P161" s="53">
        <v>17325</v>
      </c>
      <c r="Q161" s="55">
        <v>13511</v>
      </c>
      <c r="R161" s="55">
        <v>14459</v>
      </c>
      <c r="S161" s="55">
        <v>15327</v>
      </c>
      <c r="T161" s="53">
        <v>21590</v>
      </c>
      <c r="U161" s="59"/>
      <c r="V161" s="59"/>
      <c r="W161" s="59"/>
      <c r="X161" s="63"/>
      <c r="Y161" s="59"/>
      <c r="Z161" s="59"/>
      <c r="AA161" s="59"/>
      <c r="AB161" s="63"/>
      <c r="AC161" s="59"/>
      <c r="AD161" s="59"/>
      <c r="AE161" s="59"/>
      <c r="AF161" s="63"/>
      <c r="AG161" s="59"/>
      <c r="AH161" s="59"/>
      <c r="AI161" s="158"/>
      <c r="AJ161" s="159"/>
      <c r="AK161" s="59"/>
      <c r="AL161" s="59"/>
      <c r="AM161" s="158"/>
      <c r="AN161" s="159"/>
      <c r="AO161" s="59"/>
      <c r="AP161" s="59"/>
      <c r="AQ161" s="158"/>
      <c r="AR161" s="159"/>
      <c r="AS161" s="158"/>
      <c r="AT161" s="158"/>
      <c r="AU161" s="158"/>
      <c r="AV161" s="158"/>
      <c r="AW161" s="158"/>
      <c r="AX161" s="158"/>
      <c r="AY161" s="158"/>
      <c r="AZ161" s="158"/>
      <c r="BA161" s="158"/>
      <c r="BB161" s="158"/>
      <c r="BC161" s="158"/>
      <c r="BD161" s="158"/>
      <c r="BF161" s="61">
        <f>SUM(E161,F161,G161,H161)</f>
        <v>29986</v>
      </c>
      <c r="BG161" s="61">
        <f>SUM(I161,J161,K161,L161)</f>
        <v>38517</v>
      </c>
      <c r="BH161" s="61">
        <f>SUM(M161,N161,O161,P161)</f>
        <v>50402</v>
      </c>
      <c r="BI161" s="61">
        <f>SUM(Q161,R161,S161,T161)</f>
        <v>64887</v>
      </c>
      <c r="BJ161" s="61"/>
      <c r="BK161" s="61"/>
      <c r="BL161" s="61"/>
      <c r="BM161" s="61"/>
      <c r="BN161" s="61"/>
      <c r="BO161" s="61"/>
    </row>
    <row r="162" spans="1:67" x14ac:dyDescent="0.35">
      <c r="A162" s="66" t="s">
        <v>299</v>
      </c>
      <c r="B162" s="160" t="s">
        <v>172</v>
      </c>
      <c r="C162" s="161" t="s">
        <v>168</v>
      </c>
      <c r="D162" s="160">
        <v>85948</v>
      </c>
      <c r="E162" s="73">
        <v>0.28000000000000003</v>
      </c>
      <c r="F162" s="73">
        <v>0.31</v>
      </c>
      <c r="G162" s="73">
        <v>0.33</v>
      </c>
      <c r="H162" s="74">
        <v>0.25</v>
      </c>
      <c r="I162" s="73">
        <v>0.28000000000000003</v>
      </c>
      <c r="J162" s="73">
        <v>0.28999999999999998</v>
      </c>
      <c r="K162" s="73">
        <v>0.31</v>
      </c>
      <c r="L162" s="74">
        <v>0.27</v>
      </c>
      <c r="M162" s="73">
        <v>0.31</v>
      </c>
      <c r="N162" s="73">
        <v>0.32</v>
      </c>
      <c r="O162" s="73">
        <v>0.35</v>
      </c>
      <c r="P162" s="74">
        <v>0.28000000000000003</v>
      </c>
      <c r="Q162" s="73">
        <v>0.32</v>
      </c>
      <c r="R162" s="73">
        <v>0.32</v>
      </c>
      <c r="S162" s="73">
        <v>0.28999999999999998</v>
      </c>
      <c r="T162" s="74">
        <v>0.25</v>
      </c>
      <c r="U162" s="59"/>
      <c r="V162" s="59"/>
      <c r="W162" s="59"/>
      <c r="X162" s="63"/>
      <c r="Y162" s="59"/>
      <c r="Z162" s="59"/>
      <c r="AA162" s="59"/>
      <c r="AB162" s="63"/>
      <c r="AC162" s="59"/>
      <c r="AD162" s="59"/>
      <c r="AE162" s="59"/>
      <c r="AF162" s="63"/>
      <c r="AG162" s="59"/>
      <c r="AH162" s="59"/>
      <c r="AI162" s="158"/>
      <c r="AJ162" s="159"/>
      <c r="AK162" s="59"/>
      <c r="AL162" s="59"/>
      <c r="AM162" s="158"/>
      <c r="AN162" s="159"/>
      <c r="AO162" s="59"/>
      <c r="AP162" s="59"/>
      <c r="AQ162" s="158"/>
      <c r="AR162" s="159"/>
      <c r="AS162" s="158"/>
      <c r="AT162" s="158"/>
      <c r="AU162" s="158"/>
      <c r="AV162" s="158"/>
      <c r="AW162" s="158"/>
      <c r="AX162" s="158"/>
      <c r="AY162" s="158"/>
      <c r="AZ162" s="158"/>
      <c r="BA162" s="158"/>
      <c r="BB162" s="158"/>
      <c r="BC162" s="158"/>
      <c r="BD162" s="158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</row>
    <row r="163" spans="1:67" x14ac:dyDescent="0.35">
      <c r="A163" s="66" t="s">
        <v>300</v>
      </c>
      <c r="B163" s="160" t="s">
        <v>171</v>
      </c>
      <c r="C163" s="161" t="s">
        <v>168</v>
      </c>
      <c r="D163" s="160">
        <v>85949</v>
      </c>
      <c r="E163" s="55">
        <v>24629</v>
      </c>
      <c r="F163" s="55">
        <v>26169</v>
      </c>
      <c r="G163" s="55">
        <v>27840</v>
      </c>
      <c r="H163" s="53">
        <v>29985</v>
      </c>
      <c r="I163" s="55">
        <v>31686</v>
      </c>
      <c r="J163" s="55">
        <v>33575</v>
      </c>
      <c r="K163" s="55">
        <v>35636</v>
      </c>
      <c r="L163" s="53">
        <v>38517</v>
      </c>
      <c r="M163" s="55">
        <v>40938</v>
      </c>
      <c r="N163" s="55">
        <v>43559</v>
      </c>
      <c r="O163" s="55">
        <v>46606</v>
      </c>
      <c r="P163" s="53">
        <v>50401</v>
      </c>
      <c r="Q163" s="55">
        <v>53663</v>
      </c>
      <c r="R163" s="55">
        <v>57134</v>
      </c>
      <c r="S163" s="55">
        <v>60622</v>
      </c>
      <c r="T163" s="53">
        <v>64887</v>
      </c>
      <c r="U163" s="59"/>
      <c r="V163" s="59"/>
      <c r="W163" s="59"/>
      <c r="X163" s="63"/>
      <c r="Y163" s="59"/>
      <c r="Z163" s="59"/>
      <c r="AA163" s="59"/>
      <c r="AB163" s="63"/>
      <c r="AC163" s="59"/>
      <c r="AD163" s="59"/>
      <c r="AE163" s="59"/>
      <c r="AF163" s="63"/>
      <c r="AG163" s="59"/>
      <c r="AH163" s="59"/>
      <c r="AI163" s="158"/>
      <c r="AJ163" s="159"/>
      <c r="AK163" s="59"/>
      <c r="AL163" s="59"/>
      <c r="AM163" s="158"/>
      <c r="AN163" s="159"/>
      <c r="AO163" s="59"/>
      <c r="AP163" s="59"/>
      <c r="AQ163" s="158"/>
      <c r="AR163" s="159"/>
      <c r="AS163" s="158"/>
      <c r="AT163" s="158"/>
      <c r="AU163" s="158"/>
      <c r="AV163" s="158"/>
      <c r="AW163" s="158"/>
      <c r="AX163" s="158"/>
      <c r="AY163" s="158"/>
      <c r="AZ163" s="158"/>
      <c r="BA163" s="158"/>
      <c r="BB163" s="158"/>
      <c r="BC163" s="158"/>
      <c r="BD163" s="158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</row>
    <row r="164" spans="1:67" x14ac:dyDescent="0.35">
      <c r="A164" s="66" t="s">
        <v>301</v>
      </c>
      <c r="B164" s="160" t="s">
        <v>172</v>
      </c>
      <c r="C164" s="161" t="s">
        <v>168</v>
      </c>
      <c r="D164" s="160">
        <v>85950</v>
      </c>
      <c r="E164" s="73">
        <v>0.67</v>
      </c>
      <c r="F164" s="73">
        <v>0.67</v>
      </c>
      <c r="G164" s="73">
        <v>0.67</v>
      </c>
      <c r="H164" s="74">
        <v>0.67</v>
      </c>
      <c r="I164" s="73">
        <v>0.67</v>
      </c>
      <c r="J164" s="73">
        <v>0.68</v>
      </c>
      <c r="K164" s="73">
        <v>0.68</v>
      </c>
      <c r="L164" s="74">
        <v>0.69</v>
      </c>
      <c r="M164" s="73">
        <v>0.77</v>
      </c>
      <c r="N164" s="73">
        <v>0.77</v>
      </c>
      <c r="O164" s="73">
        <v>0.78</v>
      </c>
      <c r="P164" s="74">
        <v>0.79</v>
      </c>
      <c r="Q164" s="73">
        <v>0.8</v>
      </c>
      <c r="R164" s="73">
        <v>0.8</v>
      </c>
      <c r="S164" s="73">
        <v>0.81</v>
      </c>
      <c r="T164" s="74">
        <v>0.81</v>
      </c>
      <c r="U164" s="59"/>
      <c r="V164" s="59"/>
      <c r="W164" s="59"/>
      <c r="X164" s="63"/>
      <c r="Y164" s="59"/>
      <c r="Z164" s="59"/>
      <c r="AA164" s="59"/>
      <c r="AB164" s="63"/>
      <c r="AC164" s="59"/>
      <c r="AD164" s="59"/>
      <c r="AE164" s="59"/>
      <c r="AF164" s="63"/>
      <c r="AG164" s="59"/>
      <c r="AH164" s="59"/>
      <c r="AI164" s="158"/>
      <c r="AJ164" s="159"/>
      <c r="AK164" s="59"/>
      <c r="AL164" s="59"/>
      <c r="AM164" s="158"/>
      <c r="AN164" s="159"/>
      <c r="AO164" s="59"/>
      <c r="AP164" s="59"/>
      <c r="AQ164" s="158"/>
      <c r="AR164" s="159"/>
      <c r="AS164" s="158"/>
      <c r="AT164" s="158"/>
      <c r="AU164" s="158"/>
      <c r="AV164" s="158"/>
      <c r="AW164" s="158"/>
      <c r="AX164" s="158"/>
      <c r="AY164" s="158"/>
      <c r="AZ164" s="158"/>
      <c r="BA164" s="158"/>
      <c r="BB164" s="158"/>
      <c r="BC164" s="158"/>
      <c r="BD164" s="158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</row>
    <row r="165" spans="1:67" x14ac:dyDescent="0.35">
      <c r="A165" s="66" t="s">
        <v>80</v>
      </c>
      <c r="B165" s="160" t="s">
        <v>171</v>
      </c>
      <c r="C165" s="161" t="s">
        <v>168</v>
      </c>
      <c r="D165" s="160">
        <v>2640327</v>
      </c>
      <c r="E165" s="55">
        <v>750</v>
      </c>
      <c r="F165" s="55">
        <v>844</v>
      </c>
      <c r="G165" s="55">
        <v>960</v>
      </c>
      <c r="H165" s="53">
        <v>1170</v>
      </c>
      <c r="I165" s="55">
        <v>1204</v>
      </c>
      <c r="J165" s="55">
        <v>1168</v>
      </c>
      <c r="K165" s="55">
        <v>1340</v>
      </c>
      <c r="L165" s="53">
        <v>1674</v>
      </c>
      <c r="M165" s="55">
        <v>187</v>
      </c>
      <c r="N165" s="55">
        <v>189</v>
      </c>
      <c r="O165" s="55">
        <v>203</v>
      </c>
      <c r="P165" s="53">
        <v>245</v>
      </c>
      <c r="Q165" s="55">
        <v>277</v>
      </c>
      <c r="R165" s="55">
        <v>287</v>
      </c>
      <c r="S165" s="55">
        <v>310</v>
      </c>
      <c r="T165" s="53">
        <v>442</v>
      </c>
      <c r="U165" s="59"/>
      <c r="V165" s="59"/>
      <c r="W165" s="59"/>
      <c r="X165" s="63"/>
      <c r="Y165" s="59"/>
      <c r="Z165" s="59"/>
      <c r="AA165" s="59"/>
      <c r="AB165" s="63"/>
      <c r="AC165" s="59"/>
      <c r="AD165" s="59"/>
      <c r="AE165" s="59"/>
      <c r="AF165" s="63"/>
      <c r="AG165" s="59"/>
      <c r="AH165" s="59"/>
      <c r="AI165" s="158"/>
      <c r="AJ165" s="159"/>
      <c r="AK165" s="59"/>
      <c r="AL165" s="59"/>
      <c r="AM165" s="158"/>
      <c r="AN165" s="159"/>
      <c r="AO165" s="59"/>
      <c r="AP165" s="59"/>
      <c r="AQ165" s="158"/>
      <c r="AR165" s="159"/>
      <c r="AS165" s="158"/>
      <c r="AT165" s="158"/>
      <c r="AU165" s="158"/>
      <c r="AV165" s="158"/>
      <c r="AW165" s="158"/>
      <c r="AX165" s="158"/>
      <c r="AY165" s="158"/>
      <c r="AZ165" s="158"/>
      <c r="BA165" s="158"/>
      <c r="BB165" s="158"/>
      <c r="BC165" s="158"/>
      <c r="BD165" s="158"/>
      <c r="BF165" s="61">
        <f>SUM(E165,F165,G165,H165)</f>
        <v>3724</v>
      </c>
      <c r="BG165" s="61">
        <f>SUM(I165,J165,K165,L165)</f>
        <v>5386</v>
      </c>
      <c r="BH165" s="61">
        <f>SUM(M165,N165,O165,P165)</f>
        <v>824</v>
      </c>
      <c r="BI165" s="61">
        <f>SUM(Q165,R165,S165,T165)</f>
        <v>1316</v>
      </c>
      <c r="BJ165" s="61"/>
      <c r="BK165" s="61"/>
      <c r="BL165" s="61"/>
      <c r="BM165" s="61"/>
      <c r="BN165" s="61"/>
      <c r="BO165" s="61"/>
    </row>
    <row r="166" spans="1:67" x14ac:dyDescent="0.35">
      <c r="A166" s="66" t="s">
        <v>302</v>
      </c>
      <c r="B166" s="160" t="s">
        <v>171</v>
      </c>
      <c r="C166" s="161" t="s">
        <v>168</v>
      </c>
      <c r="D166" s="160">
        <v>85952</v>
      </c>
      <c r="E166" s="55">
        <v>2642</v>
      </c>
      <c r="F166" s="55">
        <v>2971</v>
      </c>
      <c r="G166" s="55">
        <v>3322</v>
      </c>
      <c r="H166" s="53">
        <v>3723</v>
      </c>
      <c r="I166" s="55">
        <v>4177</v>
      </c>
      <c r="J166" s="55">
        <v>4501</v>
      </c>
      <c r="K166" s="55">
        <v>4881</v>
      </c>
      <c r="L166" s="53">
        <v>5385</v>
      </c>
      <c r="M166" s="59"/>
      <c r="N166" s="59"/>
      <c r="O166" s="59"/>
      <c r="P166" s="63"/>
      <c r="Q166" s="59"/>
      <c r="R166" s="59"/>
      <c r="S166" s="59"/>
      <c r="T166" s="63"/>
      <c r="U166" s="59"/>
      <c r="V166" s="59"/>
      <c r="W166" s="59"/>
      <c r="X166" s="63"/>
      <c r="Y166" s="59"/>
      <c r="Z166" s="59"/>
      <c r="AA166" s="59"/>
      <c r="AB166" s="63"/>
      <c r="AC166" s="59"/>
      <c r="AD166" s="59"/>
      <c r="AE166" s="59"/>
      <c r="AF166" s="63"/>
      <c r="AG166" s="59"/>
      <c r="AH166" s="59"/>
      <c r="AI166" s="158"/>
      <c r="AJ166" s="159"/>
      <c r="AK166" s="59"/>
      <c r="AL166" s="59"/>
      <c r="AM166" s="158"/>
      <c r="AN166" s="159"/>
      <c r="AO166" s="59"/>
      <c r="AP166" s="59"/>
      <c r="AQ166" s="158"/>
      <c r="AR166" s="159"/>
      <c r="AS166" s="158"/>
      <c r="AT166" s="158"/>
      <c r="AU166" s="158"/>
      <c r="AV166" s="158"/>
      <c r="AW166" s="158"/>
      <c r="AX166" s="158"/>
      <c r="AY166" s="158"/>
      <c r="AZ166" s="158"/>
      <c r="BA166" s="158"/>
      <c r="BB166" s="158"/>
      <c r="BC166" s="158"/>
      <c r="BD166" s="158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</row>
    <row r="167" spans="1:67" x14ac:dyDescent="0.35">
      <c r="A167" s="66" t="s">
        <v>303</v>
      </c>
      <c r="B167" s="160" t="s">
        <v>172</v>
      </c>
      <c r="C167" s="161" t="s">
        <v>168</v>
      </c>
      <c r="D167" s="160">
        <v>85953</v>
      </c>
      <c r="E167" s="59"/>
      <c r="F167" s="59"/>
      <c r="G167" s="59"/>
      <c r="H167" s="63"/>
      <c r="I167" s="59"/>
      <c r="J167" s="59"/>
      <c r="K167" s="59"/>
      <c r="L167" s="74">
        <v>0.43</v>
      </c>
      <c r="M167" s="59"/>
      <c r="N167" s="59"/>
      <c r="O167" s="59"/>
      <c r="P167" s="63"/>
      <c r="Q167" s="59"/>
      <c r="R167" s="59"/>
      <c r="S167" s="59"/>
      <c r="T167" s="63"/>
      <c r="U167" s="59"/>
      <c r="V167" s="59"/>
      <c r="W167" s="59"/>
      <c r="X167" s="63"/>
      <c r="Y167" s="59"/>
      <c r="Z167" s="59"/>
      <c r="AA167" s="59"/>
      <c r="AB167" s="63"/>
      <c r="AC167" s="59"/>
      <c r="AD167" s="59"/>
      <c r="AE167" s="59"/>
      <c r="AF167" s="63"/>
      <c r="AG167" s="59"/>
      <c r="AH167" s="59"/>
      <c r="AI167" s="158"/>
      <c r="AJ167" s="159"/>
      <c r="AK167" s="59"/>
      <c r="AL167" s="59"/>
      <c r="AM167" s="158"/>
      <c r="AN167" s="159"/>
      <c r="AO167" s="59"/>
      <c r="AP167" s="59"/>
      <c r="AQ167" s="158"/>
      <c r="AR167" s="159"/>
      <c r="AS167" s="158"/>
      <c r="AT167" s="158"/>
      <c r="AU167" s="158"/>
      <c r="AV167" s="158"/>
      <c r="AW167" s="158"/>
      <c r="AX167" s="158"/>
      <c r="AY167" s="158"/>
      <c r="AZ167" s="158"/>
      <c r="BA167" s="158"/>
      <c r="BB167" s="158"/>
      <c r="BC167" s="158"/>
      <c r="BD167" s="158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</row>
    <row r="168" spans="1:67" x14ac:dyDescent="0.35">
      <c r="A168" s="58"/>
      <c r="B168" s="46"/>
      <c r="C168" s="46"/>
      <c r="D168" s="46"/>
      <c r="E168" s="76"/>
      <c r="F168" s="76"/>
      <c r="G168" s="76"/>
      <c r="H168" s="60"/>
      <c r="I168" s="76"/>
      <c r="J168" s="76"/>
      <c r="K168" s="76"/>
      <c r="L168" s="116"/>
      <c r="M168" s="76"/>
      <c r="N168" s="76"/>
      <c r="O168" s="76"/>
      <c r="P168" s="60"/>
      <c r="Q168" s="76"/>
      <c r="R168" s="76"/>
      <c r="S168" s="76"/>
      <c r="T168" s="60"/>
      <c r="U168" s="76"/>
      <c r="V168" s="76"/>
      <c r="W168" s="76"/>
      <c r="X168" s="60"/>
      <c r="Y168" s="76"/>
      <c r="Z168" s="76"/>
      <c r="AA168" s="76"/>
      <c r="AB168" s="60"/>
      <c r="AC168" s="76"/>
      <c r="AD168" s="76"/>
      <c r="AE168" s="76"/>
      <c r="AF168" s="60"/>
      <c r="AG168" s="76"/>
      <c r="AH168" s="76"/>
      <c r="AI168" s="158"/>
      <c r="AJ168" s="159"/>
      <c r="AK168" s="76"/>
      <c r="AL168" s="76"/>
      <c r="AM168" s="158"/>
      <c r="AN168" s="159"/>
      <c r="AO168" s="76"/>
      <c r="AP168" s="76"/>
      <c r="AQ168" s="158"/>
      <c r="AR168" s="159"/>
      <c r="AS168" s="158"/>
      <c r="AT168" s="158"/>
      <c r="AU168" s="158"/>
      <c r="AV168" s="158"/>
      <c r="AW168" s="158"/>
      <c r="AX168" s="158"/>
      <c r="AY168" s="158"/>
      <c r="AZ168" s="158"/>
      <c r="BA168" s="158"/>
      <c r="BB168" s="158"/>
      <c r="BC168" s="158"/>
      <c r="BD168" s="158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</row>
    <row r="169" spans="1:67" x14ac:dyDescent="0.35">
      <c r="A169" s="79" t="s">
        <v>304</v>
      </c>
      <c r="B169" s="65"/>
      <c r="C169" s="65"/>
      <c r="D169" s="65"/>
      <c r="E169" s="76"/>
      <c r="F169" s="76"/>
      <c r="G169" s="76"/>
      <c r="H169" s="60"/>
      <c r="I169" s="76"/>
      <c r="J169" s="76"/>
      <c r="K169" s="76"/>
      <c r="L169" s="60"/>
      <c r="M169" s="76"/>
      <c r="N169" s="76"/>
      <c r="O169" s="76"/>
      <c r="P169" s="60"/>
      <c r="Q169" s="76"/>
      <c r="R169" s="76"/>
      <c r="S169" s="76"/>
      <c r="T169" s="60"/>
      <c r="U169" s="76"/>
      <c r="V169" s="76"/>
      <c r="W169" s="76"/>
      <c r="X169" s="60"/>
      <c r="Y169" s="76"/>
      <c r="Z169" s="76"/>
      <c r="AA169" s="76"/>
      <c r="AB169" s="60"/>
      <c r="AC169" s="76"/>
      <c r="AD169" s="76"/>
      <c r="AE169" s="76"/>
      <c r="AF169" s="60"/>
      <c r="AG169" s="76"/>
      <c r="AH169" s="76"/>
      <c r="AI169" s="158"/>
      <c r="AJ169" s="159"/>
      <c r="AK169" s="76"/>
      <c r="AL169" s="76"/>
      <c r="AM169" s="158"/>
      <c r="AN169" s="159"/>
      <c r="AO169" s="76"/>
      <c r="AP169" s="76"/>
      <c r="AQ169" s="158"/>
      <c r="AR169" s="159"/>
      <c r="AS169" s="158"/>
      <c r="AT169" s="158"/>
      <c r="AU169" s="158"/>
      <c r="AV169" s="158"/>
      <c r="AW169" s="158"/>
      <c r="AX169" s="158"/>
      <c r="AY169" s="158"/>
      <c r="AZ169" s="158"/>
      <c r="BA169" s="158"/>
      <c r="BB169" s="158"/>
      <c r="BC169" s="158"/>
      <c r="BD169" s="158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</row>
    <row r="170" spans="1:67" x14ac:dyDescent="0.35">
      <c r="A170" s="66" t="s">
        <v>267</v>
      </c>
      <c r="B170" s="160" t="s">
        <v>171</v>
      </c>
      <c r="C170" s="161" t="s">
        <v>168</v>
      </c>
      <c r="D170" s="160">
        <v>2640328</v>
      </c>
      <c r="E170" s="55">
        <v>2545</v>
      </c>
      <c r="F170" s="55">
        <v>2224</v>
      </c>
      <c r="G170" s="55">
        <v>2424</v>
      </c>
      <c r="H170" s="53">
        <v>3714</v>
      </c>
      <c r="I170" s="55">
        <v>2642</v>
      </c>
      <c r="J170" s="55">
        <v>2380</v>
      </c>
      <c r="K170" s="55">
        <v>2510</v>
      </c>
      <c r="L170" s="53">
        <v>3406</v>
      </c>
      <c r="M170" s="55">
        <v>2320</v>
      </c>
      <c r="N170" s="55">
        <v>2094</v>
      </c>
      <c r="O170" s="55">
        <v>2320</v>
      </c>
      <c r="P170" s="53">
        <v>3292</v>
      </c>
      <c r="Q170" s="55">
        <v>2480</v>
      </c>
      <c r="R170" s="55">
        <v>2283</v>
      </c>
      <c r="S170" s="55">
        <v>2491</v>
      </c>
      <c r="T170" s="53">
        <v>3377</v>
      </c>
      <c r="U170" s="59"/>
      <c r="V170" s="59"/>
      <c r="W170" s="59"/>
      <c r="X170" s="63"/>
      <c r="Y170" s="59"/>
      <c r="Z170" s="59"/>
      <c r="AA170" s="59"/>
      <c r="AB170" s="63"/>
      <c r="AC170" s="59"/>
      <c r="AD170" s="59"/>
      <c r="AE170" s="59"/>
      <c r="AF170" s="63"/>
      <c r="AG170" s="59"/>
      <c r="AH170" s="59"/>
      <c r="AI170" s="158"/>
      <c r="AJ170" s="159"/>
      <c r="AK170" s="59"/>
      <c r="AL170" s="59"/>
      <c r="AM170" s="158"/>
      <c r="AN170" s="159"/>
      <c r="AO170" s="59"/>
      <c r="AP170" s="59"/>
      <c r="AQ170" s="158"/>
      <c r="AR170" s="159"/>
      <c r="AS170" s="158"/>
      <c r="AT170" s="158"/>
      <c r="AU170" s="158"/>
      <c r="AV170" s="158"/>
      <c r="AW170" s="158"/>
      <c r="AX170" s="158"/>
      <c r="AY170" s="158"/>
      <c r="AZ170" s="158"/>
      <c r="BA170" s="158"/>
      <c r="BB170" s="158"/>
      <c r="BC170" s="158"/>
      <c r="BD170" s="158"/>
      <c r="BF170" s="61">
        <f>SUM(E170,F170,G170,H170)</f>
        <v>10907</v>
      </c>
      <c r="BG170" s="61">
        <f>SUM(I170,J170,K170,L170)</f>
        <v>10938</v>
      </c>
      <c r="BH170" s="61">
        <f>SUM(M170,N170,O170,P170)</f>
        <v>10026</v>
      </c>
      <c r="BI170" s="61">
        <f>SUM(Q170,R170,S170,T170)</f>
        <v>10631</v>
      </c>
      <c r="BJ170" s="61"/>
      <c r="BK170" s="61"/>
      <c r="BL170" s="61"/>
      <c r="BM170" s="61"/>
      <c r="BN170" s="61"/>
      <c r="BO170" s="61"/>
    </row>
    <row r="171" spans="1:67" x14ac:dyDescent="0.35">
      <c r="A171" s="66" t="s">
        <v>297</v>
      </c>
      <c r="B171" s="160" t="s">
        <v>172</v>
      </c>
      <c r="C171" s="161" t="s">
        <v>168</v>
      </c>
      <c r="D171" s="160">
        <v>85955</v>
      </c>
      <c r="E171" s="73">
        <v>7.0000000000000007E-2</v>
      </c>
      <c r="F171" s="73">
        <v>7.0000000000000007E-2</v>
      </c>
      <c r="G171" s="73">
        <v>0.09</v>
      </c>
      <c r="H171" s="74">
        <v>0.06</v>
      </c>
      <c r="I171" s="73">
        <v>0.04</v>
      </c>
      <c r="J171" s="73">
        <v>0.04</v>
      </c>
      <c r="K171" s="73">
        <v>0.03</v>
      </c>
      <c r="L171" s="74">
        <v>-0.01</v>
      </c>
      <c r="M171" s="73">
        <v>0.02</v>
      </c>
      <c r="N171" s="73">
        <v>0.03</v>
      </c>
      <c r="O171" s="73">
        <v>0.06</v>
      </c>
      <c r="P171" s="74">
        <v>0.05</v>
      </c>
      <c r="Q171" s="73">
        <v>0.09</v>
      </c>
      <c r="R171" s="73">
        <v>7.0000000000000007E-2</v>
      </c>
      <c r="S171" s="73">
        <v>7.0000000000000007E-2</v>
      </c>
      <c r="T171" s="74">
        <v>7.0000000000000007E-2</v>
      </c>
      <c r="U171" s="59"/>
      <c r="V171" s="59"/>
      <c r="W171" s="59"/>
      <c r="X171" s="63"/>
      <c r="Y171" s="59"/>
      <c r="Z171" s="59"/>
      <c r="AA171" s="59"/>
      <c r="AB171" s="63"/>
      <c r="AC171" s="59"/>
      <c r="AD171" s="59"/>
      <c r="AE171" s="59"/>
      <c r="AF171" s="63"/>
      <c r="AG171" s="59"/>
      <c r="AH171" s="59"/>
      <c r="AI171" s="158"/>
      <c r="AJ171" s="159"/>
      <c r="AK171" s="59"/>
      <c r="AL171" s="59"/>
      <c r="AM171" s="158"/>
      <c r="AN171" s="159"/>
      <c r="AO171" s="59"/>
      <c r="AP171" s="59"/>
      <c r="AQ171" s="158"/>
      <c r="AR171" s="159"/>
      <c r="AS171" s="158"/>
      <c r="AT171" s="158"/>
      <c r="AU171" s="158"/>
      <c r="AV171" s="158"/>
      <c r="AW171" s="158"/>
      <c r="AX171" s="158"/>
      <c r="AY171" s="158"/>
      <c r="AZ171" s="158"/>
      <c r="BA171" s="158"/>
      <c r="BB171" s="158"/>
      <c r="BC171" s="158"/>
      <c r="BD171" s="158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</row>
    <row r="172" spans="1:67" x14ac:dyDescent="0.35">
      <c r="A172" s="66" t="s">
        <v>298</v>
      </c>
      <c r="B172" s="160" t="s">
        <v>171</v>
      </c>
      <c r="C172" s="161" t="s">
        <v>168</v>
      </c>
      <c r="D172" s="160">
        <v>85956</v>
      </c>
      <c r="E172" s="55">
        <v>10785</v>
      </c>
      <c r="F172" s="55">
        <v>10764</v>
      </c>
      <c r="G172" s="55">
        <v>10803</v>
      </c>
      <c r="H172" s="53">
        <v>10907</v>
      </c>
      <c r="I172" s="55">
        <v>11004</v>
      </c>
      <c r="J172" s="55">
        <v>11160</v>
      </c>
      <c r="K172" s="55">
        <v>11246</v>
      </c>
      <c r="L172" s="53">
        <v>10938</v>
      </c>
      <c r="M172" s="55">
        <v>10615</v>
      </c>
      <c r="N172" s="55">
        <v>10329</v>
      </c>
      <c r="O172" s="55">
        <v>10140</v>
      </c>
      <c r="P172" s="53">
        <v>10026</v>
      </c>
      <c r="Q172" s="55">
        <v>10186</v>
      </c>
      <c r="R172" s="55">
        <v>10375</v>
      </c>
      <c r="S172" s="55">
        <v>10546</v>
      </c>
      <c r="T172" s="53">
        <v>10631</v>
      </c>
      <c r="U172" s="59"/>
      <c r="V172" s="59"/>
      <c r="W172" s="59"/>
      <c r="X172" s="63"/>
      <c r="Y172" s="59"/>
      <c r="Z172" s="59"/>
      <c r="AA172" s="59"/>
      <c r="AB172" s="63"/>
      <c r="AC172" s="59"/>
      <c r="AD172" s="59"/>
      <c r="AE172" s="59"/>
      <c r="AF172" s="63"/>
      <c r="AG172" s="59"/>
      <c r="AH172" s="59"/>
      <c r="AI172" s="158"/>
      <c r="AJ172" s="159"/>
      <c r="AK172" s="59"/>
      <c r="AL172" s="59"/>
      <c r="AM172" s="158"/>
      <c r="AN172" s="159"/>
      <c r="AO172" s="59"/>
      <c r="AP172" s="59"/>
      <c r="AQ172" s="158"/>
      <c r="AR172" s="159"/>
      <c r="AS172" s="158"/>
      <c r="AT172" s="158"/>
      <c r="AU172" s="158"/>
      <c r="AV172" s="158"/>
      <c r="AW172" s="158"/>
      <c r="AX172" s="158"/>
      <c r="AY172" s="158"/>
      <c r="AZ172" s="158"/>
      <c r="BA172" s="158"/>
      <c r="BB172" s="158"/>
      <c r="BC172" s="158"/>
      <c r="BD172" s="158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</row>
    <row r="173" spans="1:67" x14ac:dyDescent="0.35">
      <c r="A173" s="66" t="s">
        <v>268</v>
      </c>
      <c r="B173" s="160" t="s">
        <v>171</v>
      </c>
      <c r="C173" s="161" t="s">
        <v>168</v>
      </c>
      <c r="D173" s="160">
        <v>2640329</v>
      </c>
      <c r="E173" s="55">
        <v>4086</v>
      </c>
      <c r="F173" s="55">
        <v>3937</v>
      </c>
      <c r="G173" s="55">
        <v>4316</v>
      </c>
      <c r="H173" s="53">
        <v>6478</v>
      </c>
      <c r="I173" s="55">
        <v>5188</v>
      </c>
      <c r="J173" s="55">
        <v>4912</v>
      </c>
      <c r="K173" s="55">
        <v>5160</v>
      </c>
      <c r="L173" s="53">
        <v>7109</v>
      </c>
      <c r="M173" s="55">
        <v>5378</v>
      </c>
      <c r="N173" s="55">
        <v>5425</v>
      </c>
      <c r="O173" s="55">
        <v>5901</v>
      </c>
      <c r="P173" s="53">
        <v>8491</v>
      </c>
      <c r="Q173" s="55">
        <v>7034</v>
      </c>
      <c r="R173" s="55">
        <v>7504</v>
      </c>
      <c r="S173" s="55">
        <v>8056</v>
      </c>
      <c r="T173" s="53">
        <v>10514</v>
      </c>
      <c r="U173" s="59"/>
      <c r="V173" s="59"/>
      <c r="W173" s="59"/>
      <c r="X173" s="63"/>
      <c r="Y173" s="59"/>
      <c r="Z173" s="59"/>
      <c r="AA173" s="59"/>
      <c r="AB173" s="63"/>
      <c r="AC173" s="59"/>
      <c r="AD173" s="59"/>
      <c r="AE173" s="59"/>
      <c r="AF173" s="63"/>
      <c r="AG173" s="59"/>
      <c r="AH173" s="59"/>
      <c r="AI173" s="158"/>
      <c r="AJ173" s="159"/>
      <c r="AK173" s="59"/>
      <c r="AL173" s="59"/>
      <c r="AM173" s="158"/>
      <c r="AN173" s="159"/>
      <c r="AO173" s="59"/>
      <c r="AP173" s="59"/>
      <c r="AQ173" s="158"/>
      <c r="AR173" s="159"/>
      <c r="AS173" s="158"/>
      <c r="AT173" s="158"/>
      <c r="AU173" s="158"/>
      <c r="AV173" s="158"/>
      <c r="AW173" s="158"/>
      <c r="AX173" s="158"/>
      <c r="AY173" s="158"/>
      <c r="AZ173" s="158"/>
      <c r="BA173" s="158"/>
      <c r="BB173" s="158"/>
      <c r="BC173" s="158"/>
      <c r="BD173" s="158"/>
      <c r="BF173" s="61">
        <f>SUM(E173,F173,G173,H173)</f>
        <v>18817</v>
      </c>
      <c r="BG173" s="61">
        <f>SUM(I173,J173,K173,L173)</f>
        <v>22369</v>
      </c>
      <c r="BH173" s="61">
        <f>SUM(M173,N173,O173,P173)</f>
        <v>25195</v>
      </c>
      <c r="BI173" s="61">
        <f>SUM(Q173,R173,S173,T173)</f>
        <v>33108</v>
      </c>
      <c r="BJ173" s="61"/>
      <c r="BK173" s="61"/>
      <c r="BL173" s="61"/>
      <c r="BM173" s="61"/>
      <c r="BN173" s="61"/>
      <c r="BO173" s="61"/>
    </row>
    <row r="174" spans="1:67" x14ac:dyDescent="0.35">
      <c r="A174" s="66" t="s">
        <v>299</v>
      </c>
      <c r="B174" s="160" t="s">
        <v>172</v>
      </c>
      <c r="C174" s="161" t="s">
        <v>168</v>
      </c>
      <c r="D174" s="160">
        <v>85958</v>
      </c>
      <c r="E174" s="73">
        <v>0.32</v>
      </c>
      <c r="F174" s="73">
        <v>0.28999999999999998</v>
      </c>
      <c r="G174" s="73">
        <v>0.28000000000000003</v>
      </c>
      <c r="H174" s="74">
        <v>0.21</v>
      </c>
      <c r="I174" s="73">
        <v>0.26</v>
      </c>
      <c r="J174" s="73">
        <v>0.2</v>
      </c>
      <c r="K174" s="73">
        <v>0.19</v>
      </c>
      <c r="L174" s="74">
        <v>0.19</v>
      </c>
      <c r="M174" s="73">
        <v>0.21</v>
      </c>
      <c r="N174" s="73">
        <v>0.31</v>
      </c>
      <c r="O174" s="73">
        <v>0.32</v>
      </c>
      <c r="P174" s="74">
        <v>0.31</v>
      </c>
      <c r="Q174" s="73">
        <v>0.33</v>
      </c>
      <c r="R174" s="73">
        <v>0.36</v>
      </c>
      <c r="S174" s="73">
        <v>0.36</v>
      </c>
      <c r="T174" s="74">
        <v>0.28000000000000003</v>
      </c>
      <c r="U174" s="59"/>
      <c r="V174" s="59"/>
      <c r="W174" s="59"/>
      <c r="X174" s="63"/>
      <c r="Y174" s="59"/>
      <c r="Z174" s="59"/>
      <c r="AA174" s="59"/>
      <c r="AB174" s="63"/>
      <c r="AC174" s="59"/>
      <c r="AD174" s="59"/>
      <c r="AE174" s="59"/>
      <c r="AF174" s="63"/>
      <c r="AG174" s="59"/>
      <c r="AH174" s="59"/>
      <c r="AI174" s="158"/>
      <c r="AJ174" s="159"/>
      <c r="AK174" s="59"/>
      <c r="AL174" s="59"/>
      <c r="AM174" s="158"/>
      <c r="AN174" s="159"/>
      <c r="AO174" s="59"/>
      <c r="AP174" s="59"/>
      <c r="AQ174" s="158"/>
      <c r="AR174" s="159"/>
      <c r="AS174" s="158"/>
      <c r="AT174" s="158"/>
      <c r="AU174" s="158"/>
      <c r="AV174" s="158"/>
      <c r="AW174" s="158"/>
      <c r="AX174" s="158"/>
      <c r="AY174" s="158"/>
      <c r="AZ174" s="158"/>
      <c r="BA174" s="158"/>
      <c r="BB174" s="158"/>
      <c r="BC174" s="158"/>
      <c r="BD174" s="158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</row>
    <row r="175" spans="1:67" x14ac:dyDescent="0.35">
      <c r="A175" s="66" t="s">
        <v>300</v>
      </c>
      <c r="B175" s="160" t="s">
        <v>171</v>
      </c>
      <c r="C175" s="161" t="s">
        <v>168</v>
      </c>
      <c r="D175" s="160">
        <v>85959</v>
      </c>
      <c r="E175" s="55">
        <v>16238</v>
      </c>
      <c r="F175" s="55">
        <v>16952</v>
      </c>
      <c r="G175" s="55">
        <v>17771</v>
      </c>
      <c r="H175" s="53">
        <v>18817</v>
      </c>
      <c r="I175" s="55">
        <v>19919</v>
      </c>
      <c r="J175" s="55">
        <v>20894</v>
      </c>
      <c r="K175" s="55">
        <v>21737</v>
      </c>
      <c r="L175" s="53">
        <v>22369</v>
      </c>
      <c r="M175" s="55">
        <v>22559</v>
      </c>
      <c r="N175" s="55">
        <v>23072</v>
      </c>
      <c r="O175" s="55">
        <v>23814</v>
      </c>
      <c r="P175" s="53">
        <v>25196</v>
      </c>
      <c r="Q175" s="55">
        <v>26851</v>
      </c>
      <c r="R175" s="55">
        <v>28930</v>
      </c>
      <c r="S175" s="55">
        <v>31084</v>
      </c>
      <c r="T175" s="53">
        <v>33107</v>
      </c>
      <c r="U175" s="59"/>
      <c r="V175" s="59"/>
      <c r="W175" s="59"/>
      <c r="X175" s="63"/>
      <c r="Y175" s="59"/>
      <c r="Z175" s="59"/>
      <c r="AA175" s="59"/>
      <c r="AB175" s="63"/>
      <c r="AC175" s="59"/>
      <c r="AD175" s="59"/>
      <c r="AE175" s="59"/>
      <c r="AF175" s="63"/>
      <c r="AG175" s="59"/>
      <c r="AH175" s="59"/>
      <c r="AI175" s="158"/>
      <c r="AJ175" s="159"/>
      <c r="AK175" s="59"/>
      <c r="AL175" s="59"/>
      <c r="AM175" s="158"/>
      <c r="AN175" s="159"/>
      <c r="AO175" s="59"/>
      <c r="AP175" s="59"/>
      <c r="AQ175" s="158"/>
      <c r="AR175" s="159"/>
      <c r="AS175" s="158"/>
      <c r="AT175" s="158"/>
      <c r="AU175" s="158"/>
      <c r="AV175" s="158"/>
      <c r="AW175" s="158"/>
      <c r="AX175" s="158"/>
      <c r="AY175" s="158"/>
      <c r="AZ175" s="158"/>
      <c r="BA175" s="158"/>
      <c r="BB175" s="158"/>
      <c r="BC175" s="158"/>
      <c r="BD175" s="158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</row>
    <row r="176" spans="1:67" x14ac:dyDescent="0.35">
      <c r="A176" s="66" t="s">
        <v>305</v>
      </c>
      <c r="B176" s="160" t="s">
        <v>172</v>
      </c>
      <c r="C176" s="161" t="s">
        <v>168</v>
      </c>
      <c r="D176" s="160">
        <v>85960</v>
      </c>
      <c r="E176" s="73">
        <v>0.6</v>
      </c>
      <c r="F176" s="73">
        <v>0.61</v>
      </c>
      <c r="G176" s="73">
        <v>0.62</v>
      </c>
      <c r="H176" s="74">
        <v>0.63</v>
      </c>
      <c r="I176" s="73">
        <v>0.64</v>
      </c>
      <c r="J176" s="73">
        <v>0.65</v>
      </c>
      <c r="K176" s="73">
        <v>0.65</v>
      </c>
      <c r="L176" s="74">
        <v>0.67</v>
      </c>
      <c r="M176" s="73">
        <v>0.68</v>
      </c>
      <c r="N176" s="73">
        <v>0.69</v>
      </c>
      <c r="O176" s="73">
        <v>0.7</v>
      </c>
      <c r="P176" s="74">
        <v>0.71</v>
      </c>
      <c r="Q176" s="73">
        <v>0.72</v>
      </c>
      <c r="R176" s="73">
        <v>0.73</v>
      </c>
      <c r="S176" s="73">
        <v>0.74</v>
      </c>
      <c r="T176" s="74">
        <v>0.75</v>
      </c>
      <c r="U176" s="59"/>
      <c r="V176" s="59"/>
      <c r="W176" s="59"/>
      <c r="X176" s="63"/>
      <c r="Y176" s="59"/>
      <c r="Z176" s="59"/>
      <c r="AA176" s="59"/>
      <c r="AB176" s="63"/>
      <c r="AC176" s="59"/>
      <c r="AD176" s="59"/>
      <c r="AE176" s="59"/>
      <c r="AF176" s="63"/>
      <c r="AG176" s="59"/>
      <c r="AH176" s="59"/>
      <c r="AI176" s="158"/>
      <c r="AJ176" s="159"/>
      <c r="AK176" s="59"/>
      <c r="AL176" s="59"/>
      <c r="AM176" s="158"/>
      <c r="AN176" s="159"/>
      <c r="AO176" s="59"/>
      <c r="AP176" s="59"/>
      <c r="AQ176" s="158"/>
      <c r="AR176" s="159"/>
      <c r="AS176" s="158"/>
      <c r="AT176" s="158"/>
      <c r="AU176" s="158"/>
      <c r="AV176" s="158"/>
      <c r="AW176" s="158"/>
      <c r="AX176" s="158"/>
      <c r="AY176" s="158"/>
      <c r="AZ176" s="158"/>
      <c r="BA176" s="158"/>
      <c r="BB176" s="158"/>
      <c r="BC176" s="158"/>
      <c r="BD176" s="158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</row>
    <row r="177" spans="1:67" x14ac:dyDescent="0.35">
      <c r="A177" s="66" t="s">
        <v>80</v>
      </c>
      <c r="B177" s="160" t="s">
        <v>171</v>
      </c>
      <c r="C177" s="161" t="s">
        <v>168</v>
      </c>
      <c r="D177" s="160">
        <v>2640330</v>
      </c>
      <c r="E177" s="55">
        <v>48</v>
      </c>
      <c r="F177" s="55">
        <v>48</v>
      </c>
      <c r="G177" s="55">
        <v>51</v>
      </c>
      <c r="H177" s="53">
        <v>64</v>
      </c>
      <c r="I177" s="55">
        <v>53</v>
      </c>
      <c r="J177" s="55">
        <v>50</v>
      </c>
      <c r="K177" s="55">
        <v>42</v>
      </c>
      <c r="L177" s="53">
        <v>66</v>
      </c>
      <c r="M177" s="55">
        <v>47</v>
      </c>
      <c r="N177" s="55">
        <v>46</v>
      </c>
      <c r="O177" s="55">
        <v>46</v>
      </c>
      <c r="P177" s="53">
        <v>58</v>
      </c>
      <c r="Q177" s="55">
        <v>52</v>
      </c>
      <c r="R177" s="55">
        <v>57</v>
      </c>
      <c r="S177" s="55">
        <v>62</v>
      </c>
      <c r="T177" s="53">
        <v>74</v>
      </c>
      <c r="U177" s="59"/>
      <c r="V177" s="59"/>
      <c r="W177" s="59"/>
      <c r="X177" s="63"/>
      <c r="Y177" s="59"/>
      <c r="Z177" s="59"/>
      <c r="AA177" s="59"/>
      <c r="AB177" s="63"/>
      <c r="AC177" s="59"/>
      <c r="AD177" s="59"/>
      <c r="AE177" s="59"/>
      <c r="AF177" s="63"/>
      <c r="AG177" s="59"/>
      <c r="AH177" s="59"/>
      <c r="AI177" s="158"/>
      <c r="AJ177" s="159"/>
      <c r="AK177" s="59"/>
      <c r="AL177" s="59"/>
      <c r="AM177" s="158"/>
      <c r="AN177" s="159"/>
      <c r="AO177" s="59"/>
      <c r="AP177" s="59"/>
      <c r="AQ177" s="158"/>
      <c r="AR177" s="159"/>
      <c r="AS177" s="158"/>
      <c r="AT177" s="158"/>
      <c r="AU177" s="158"/>
      <c r="AV177" s="158"/>
      <c r="AW177" s="158"/>
      <c r="AX177" s="158"/>
      <c r="AY177" s="158"/>
      <c r="AZ177" s="158"/>
      <c r="BA177" s="158"/>
      <c r="BB177" s="158"/>
      <c r="BC177" s="158"/>
      <c r="BD177" s="158"/>
      <c r="BF177" s="61">
        <f>SUM(E177,F177,G177,H177)</f>
        <v>211</v>
      </c>
      <c r="BG177" s="61">
        <f>SUM(I177,J177,K177,L177)</f>
        <v>211</v>
      </c>
      <c r="BH177" s="61">
        <f>SUM(M177,N177,O177,P177)</f>
        <v>197</v>
      </c>
      <c r="BI177" s="61">
        <f>SUM(Q177,R177,S177,T177)</f>
        <v>245</v>
      </c>
      <c r="BJ177" s="61"/>
      <c r="BK177" s="61"/>
      <c r="BL177" s="61"/>
      <c r="BM177" s="61"/>
      <c r="BN177" s="61"/>
      <c r="BO177" s="61"/>
    </row>
    <row r="178" spans="1:67" x14ac:dyDescent="0.35">
      <c r="A178" s="66" t="s">
        <v>302</v>
      </c>
      <c r="B178" s="160" t="s">
        <v>171</v>
      </c>
      <c r="C178" s="161" t="s">
        <v>168</v>
      </c>
      <c r="D178" s="160">
        <v>85962</v>
      </c>
      <c r="E178" s="55">
        <v>178</v>
      </c>
      <c r="F178" s="55">
        <v>187</v>
      </c>
      <c r="G178" s="55">
        <v>198</v>
      </c>
      <c r="H178" s="53">
        <v>211</v>
      </c>
      <c r="I178" s="55">
        <v>217</v>
      </c>
      <c r="J178" s="55">
        <v>218</v>
      </c>
      <c r="K178" s="55">
        <v>210</v>
      </c>
      <c r="L178" s="53">
        <v>212</v>
      </c>
      <c r="M178" s="59"/>
      <c r="N178" s="59"/>
      <c r="O178" s="59"/>
      <c r="P178" s="63"/>
      <c r="Q178" s="59"/>
      <c r="R178" s="59"/>
      <c r="S178" s="59"/>
      <c r="T178" s="63"/>
      <c r="U178" s="59"/>
      <c r="V178" s="59"/>
      <c r="W178" s="59"/>
      <c r="X178" s="63"/>
      <c r="Y178" s="59"/>
      <c r="Z178" s="59"/>
      <c r="AA178" s="59"/>
      <c r="AB178" s="63"/>
      <c r="AC178" s="59"/>
      <c r="AD178" s="59"/>
      <c r="AE178" s="59"/>
      <c r="AF178" s="63"/>
      <c r="AG178" s="59"/>
      <c r="AH178" s="59"/>
      <c r="AI178" s="158"/>
      <c r="AJ178" s="159"/>
      <c r="AK178" s="59"/>
      <c r="AL178" s="59"/>
      <c r="AM178" s="158"/>
      <c r="AN178" s="159"/>
      <c r="AO178" s="59"/>
      <c r="AP178" s="59"/>
      <c r="AQ178" s="158"/>
      <c r="AR178" s="159"/>
      <c r="AS178" s="158"/>
      <c r="AT178" s="158"/>
      <c r="AU178" s="158"/>
      <c r="AV178" s="158"/>
      <c r="AW178" s="158"/>
      <c r="AX178" s="158"/>
      <c r="AY178" s="158"/>
      <c r="AZ178" s="158"/>
      <c r="BA178" s="158"/>
      <c r="BB178" s="158"/>
      <c r="BC178" s="158"/>
      <c r="BD178" s="158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</row>
    <row r="179" spans="1:67" x14ac:dyDescent="0.35">
      <c r="A179" s="58"/>
      <c r="B179" s="46"/>
      <c r="C179" s="46"/>
      <c r="D179" s="46"/>
      <c r="E179" s="76"/>
      <c r="F179" s="76"/>
      <c r="G179" s="76"/>
      <c r="H179" s="60"/>
      <c r="I179" s="76"/>
      <c r="J179" s="76"/>
      <c r="K179" s="76"/>
      <c r="L179" s="60"/>
      <c r="M179" s="76"/>
      <c r="N179" s="76"/>
      <c r="O179" s="76"/>
      <c r="P179" s="60"/>
      <c r="Q179" s="76"/>
      <c r="R179" s="76"/>
      <c r="S179" s="76"/>
      <c r="T179" s="60"/>
      <c r="U179" s="76"/>
      <c r="V179" s="76"/>
      <c r="W179" s="76"/>
      <c r="X179" s="60"/>
      <c r="Y179" s="76"/>
      <c r="Z179" s="76"/>
      <c r="AA179" s="76"/>
      <c r="AB179" s="60"/>
      <c r="AC179" s="76"/>
      <c r="AD179" s="76"/>
      <c r="AE179" s="76"/>
      <c r="AF179" s="60"/>
      <c r="AG179" s="76"/>
      <c r="AH179" s="76"/>
      <c r="AI179" s="158"/>
      <c r="AJ179" s="159"/>
      <c r="AK179" s="76"/>
      <c r="AL179" s="76"/>
      <c r="AM179" s="158"/>
      <c r="AN179" s="159"/>
      <c r="AO179" s="76"/>
      <c r="AP179" s="76"/>
      <c r="AQ179" s="158"/>
      <c r="AR179" s="159"/>
      <c r="AS179" s="158"/>
      <c r="AT179" s="158"/>
      <c r="AU179" s="158"/>
      <c r="AV179" s="158"/>
      <c r="AW179" s="158"/>
      <c r="AX179" s="158"/>
      <c r="AY179" s="158"/>
      <c r="AZ179" s="158"/>
      <c r="BA179" s="158"/>
      <c r="BB179" s="158"/>
      <c r="BC179" s="158"/>
      <c r="BD179" s="158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</row>
    <row r="180" spans="1:67" x14ac:dyDescent="0.35">
      <c r="A180" s="79" t="s">
        <v>306</v>
      </c>
      <c r="B180" s="65"/>
      <c r="C180" s="65"/>
      <c r="D180" s="65"/>
      <c r="E180" s="76"/>
      <c r="F180" s="76"/>
      <c r="G180" s="76"/>
      <c r="H180" s="60"/>
      <c r="I180" s="76"/>
      <c r="J180" s="76"/>
      <c r="K180" s="76"/>
      <c r="L180" s="60"/>
      <c r="M180" s="76"/>
      <c r="N180" s="76"/>
      <c r="O180" s="76"/>
      <c r="P180" s="60"/>
      <c r="Q180" s="76"/>
      <c r="R180" s="76"/>
      <c r="S180" s="76"/>
      <c r="T180" s="60"/>
      <c r="U180" s="76"/>
      <c r="V180" s="76"/>
      <c r="W180" s="76"/>
      <c r="X180" s="60"/>
      <c r="Y180" s="76"/>
      <c r="Z180" s="76"/>
      <c r="AA180" s="76"/>
      <c r="AB180" s="60"/>
      <c r="AC180" s="76"/>
      <c r="AD180" s="76"/>
      <c r="AE180" s="76"/>
      <c r="AF180" s="60"/>
      <c r="AG180" s="76"/>
      <c r="AH180" s="76"/>
      <c r="AI180" s="158"/>
      <c r="AJ180" s="159"/>
      <c r="AK180" s="76"/>
      <c r="AL180" s="76"/>
      <c r="AM180" s="158"/>
      <c r="AN180" s="159"/>
      <c r="AO180" s="76"/>
      <c r="AP180" s="76"/>
      <c r="AQ180" s="158"/>
      <c r="AR180" s="159"/>
      <c r="AS180" s="158"/>
      <c r="AT180" s="158"/>
      <c r="AU180" s="158"/>
      <c r="AV180" s="158"/>
      <c r="AW180" s="158"/>
      <c r="AX180" s="158"/>
      <c r="AY180" s="158"/>
      <c r="AZ180" s="158"/>
      <c r="BA180" s="158"/>
      <c r="BB180" s="158"/>
      <c r="BC180" s="158"/>
      <c r="BD180" s="158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</row>
    <row r="181" spans="1:67" x14ac:dyDescent="0.35">
      <c r="A181" s="81" t="s">
        <v>267</v>
      </c>
      <c r="B181" s="167" t="s">
        <v>171</v>
      </c>
      <c r="C181" s="168" t="s">
        <v>168</v>
      </c>
      <c r="D181" s="167">
        <v>2640331</v>
      </c>
      <c r="E181" s="96">
        <f t="shared" ref="E181:L181" si="16">SUM(E158,E170)</f>
        <v>5058</v>
      </c>
      <c r="F181" s="96">
        <f t="shared" si="16"/>
        <v>4397</v>
      </c>
      <c r="G181" s="96">
        <f t="shared" si="16"/>
        <v>5033</v>
      </c>
      <c r="H181" s="107">
        <f t="shared" si="16"/>
        <v>7227</v>
      </c>
      <c r="I181" s="96">
        <f t="shared" si="16"/>
        <v>5467</v>
      </c>
      <c r="J181" s="96">
        <f t="shared" si="16"/>
        <v>4844</v>
      </c>
      <c r="K181" s="96">
        <f t="shared" si="16"/>
        <v>5244</v>
      </c>
      <c r="L181" s="107">
        <f t="shared" si="16"/>
        <v>6950</v>
      </c>
      <c r="M181" s="93"/>
      <c r="N181" s="93"/>
      <c r="O181" s="93"/>
      <c r="P181" s="118"/>
      <c r="Q181" s="93"/>
      <c r="R181" s="93"/>
      <c r="S181" s="93"/>
      <c r="T181" s="118"/>
      <c r="U181" s="93"/>
      <c r="V181" s="93"/>
      <c r="W181" s="93"/>
      <c r="X181" s="118"/>
      <c r="Y181" s="93"/>
      <c r="Z181" s="93"/>
      <c r="AA181" s="93"/>
      <c r="AB181" s="118"/>
      <c r="AC181" s="93"/>
      <c r="AD181" s="93"/>
      <c r="AE181" s="93"/>
      <c r="AF181" s="118"/>
      <c r="AG181" s="93"/>
      <c r="AH181" s="93"/>
      <c r="AI181" s="171"/>
      <c r="AJ181" s="172"/>
      <c r="AK181" s="93"/>
      <c r="AL181" s="93"/>
      <c r="AM181" s="171"/>
      <c r="AN181" s="172"/>
      <c r="AO181" s="93"/>
      <c r="AP181" s="93"/>
      <c r="AQ181" s="171"/>
      <c r="AR181" s="172"/>
      <c r="AS181" s="169"/>
      <c r="AT181" s="169"/>
      <c r="AU181" s="169"/>
      <c r="AV181" s="169"/>
      <c r="AW181" s="169"/>
      <c r="AX181" s="169"/>
      <c r="AY181" s="169"/>
      <c r="AZ181" s="169"/>
      <c r="BA181" s="169"/>
      <c r="BB181" s="169"/>
      <c r="BC181" s="169"/>
      <c r="BD181" s="169"/>
      <c r="BF181" s="109">
        <f>SUM(E181,F181,G181,H181)</f>
        <v>21715</v>
      </c>
      <c r="BG181" s="109">
        <f>SUM(I181,J181,K181,L181)</f>
        <v>22505</v>
      </c>
      <c r="BH181" s="109"/>
      <c r="BI181" s="109"/>
      <c r="BJ181" s="109"/>
      <c r="BK181" s="109"/>
      <c r="BL181" s="109"/>
      <c r="BM181" s="109"/>
      <c r="BN181" s="109"/>
      <c r="BO181" s="109"/>
    </row>
    <row r="182" spans="1:67" x14ac:dyDescent="0.35">
      <c r="A182" s="51"/>
      <c r="B182" s="54"/>
      <c r="C182" s="54"/>
      <c r="D182" s="54"/>
      <c r="E182" s="110"/>
      <c r="F182" s="110"/>
      <c r="G182" s="110"/>
      <c r="H182" s="111"/>
      <c r="I182" s="110"/>
      <c r="J182" s="110"/>
      <c r="K182" s="110"/>
      <c r="L182" s="111"/>
      <c r="M182" s="110"/>
      <c r="N182" s="110"/>
      <c r="O182" s="110"/>
      <c r="P182" s="111"/>
      <c r="Q182" s="110"/>
      <c r="R182" s="110"/>
      <c r="S182" s="110"/>
      <c r="T182" s="111"/>
      <c r="U182" s="110"/>
      <c r="V182" s="110"/>
      <c r="W182" s="110"/>
      <c r="X182" s="111"/>
      <c r="Y182" s="110"/>
      <c r="Z182" s="110"/>
      <c r="AA182" s="110"/>
      <c r="AB182" s="111"/>
      <c r="AC182" s="110"/>
      <c r="AD182" s="110"/>
      <c r="AE182" s="110"/>
      <c r="AF182" s="111"/>
      <c r="AG182" s="110"/>
      <c r="AH182" s="110"/>
      <c r="AI182" s="110"/>
      <c r="AJ182" s="111"/>
      <c r="AK182" s="110"/>
      <c r="AL182" s="110"/>
      <c r="AM182" s="110"/>
      <c r="AN182" s="111"/>
      <c r="AO182" s="110"/>
      <c r="AP182" s="110"/>
      <c r="AQ182" s="110"/>
      <c r="AR182" s="111"/>
      <c r="AS182" s="110"/>
      <c r="AT182" s="110"/>
      <c r="AU182" s="110"/>
      <c r="AV182" s="110"/>
      <c r="AW182" s="110"/>
      <c r="AX182" s="110"/>
      <c r="AY182" s="110"/>
      <c r="AZ182" s="110"/>
      <c r="BA182" s="110"/>
      <c r="BB182" s="110"/>
      <c r="BC182" s="110"/>
      <c r="BD182" s="110"/>
      <c r="BF182" s="173"/>
      <c r="BG182" s="173"/>
      <c r="BH182" s="173"/>
      <c r="BI182" s="173"/>
      <c r="BJ182" s="173"/>
      <c r="BK182" s="173"/>
      <c r="BL182" s="173"/>
      <c r="BM182" s="173"/>
      <c r="BN182" s="173"/>
      <c r="BO182" s="173"/>
    </row>
    <row r="183" spans="1:67" x14ac:dyDescent="0.35">
      <c r="A183" s="66" t="s">
        <v>297</v>
      </c>
      <c r="B183" s="160" t="s">
        <v>172</v>
      </c>
      <c r="C183" s="161" t="s">
        <v>168</v>
      </c>
      <c r="D183" s="160">
        <v>85964</v>
      </c>
      <c r="E183" s="73">
        <v>0.1</v>
      </c>
      <c r="F183" s="73">
        <v>0.11</v>
      </c>
      <c r="G183" s="73">
        <v>0.13</v>
      </c>
      <c r="H183" s="74">
        <v>0.13</v>
      </c>
      <c r="I183" s="73">
        <v>0.08</v>
      </c>
      <c r="J183" s="73">
        <v>0.09</v>
      </c>
      <c r="K183" s="73">
        <v>0.04</v>
      </c>
      <c r="L183" s="63"/>
      <c r="M183" s="59"/>
      <c r="N183" s="59"/>
      <c r="O183" s="59"/>
      <c r="P183" s="63"/>
      <c r="Q183" s="59"/>
      <c r="R183" s="59"/>
      <c r="S183" s="59"/>
      <c r="T183" s="63"/>
      <c r="U183" s="59"/>
      <c r="V183" s="59"/>
      <c r="W183" s="59"/>
      <c r="X183" s="63"/>
      <c r="Y183" s="59"/>
      <c r="Z183" s="59"/>
      <c r="AA183" s="59"/>
      <c r="AB183" s="63"/>
      <c r="AC183" s="59"/>
      <c r="AD183" s="59"/>
      <c r="AE183" s="59"/>
      <c r="AF183" s="63"/>
      <c r="AG183" s="59"/>
      <c r="AH183" s="59"/>
      <c r="AI183" s="158"/>
      <c r="AJ183" s="159"/>
      <c r="AK183" s="59"/>
      <c r="AL183" s="59"/>
      <c r="AM183" s="158"/>
      <c r="AN183" s="159"/>
      <c r="AO183" s="59"/>
      <c r="AP183" s="59"/>
      <c r="AQ183" s="158"/>
      <c r="AR183" s="159"/>
      <c r="AS183" s="158"/>
      <c r="AT183" s="158"/>
      <c r="AU183" s="158"/>
      <c r="AV183" s="158"/>
      <c r="AW183" s="158"/>
      <c r="AX183" s="158"/>
      <c r="AY183" s="158"/>
      <c r="AZ183" s="158"/>
      <c r="BA183" s="158"/>
      <c r="BB183" s="158"/>
      <c r="BC183" s="158"/>
      <c r="BD183" s="158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</row>
    <row r="184" spans="1:67" x14ac:dyDescent="0.35">
      <c r="A184" s="66" t="s">
        <v>298</v>
      </c>
      <c r="B184" s="160" t="s">
        <v>171</v>
      </c>
      <c r="C184" s="161" t="s">
        <v>168</v>
      </c>
      <c r="D184" s="160">
        <v>85965</v>
      </c>
      <c r="E184" s="55">
        <v>20291</v>
      </c>
      <c r="F184" s="55">
        <v>20569</v>
      </c>
      <c r="G184" s="55">
        <v>21002</v>
      </c>
      <c r="H184" s="53">
        <v>21716</v>
      </c>
      <c r="I184" s="55">
        <v>22125</v>
      </c>
      <c r="J184" s="55">
        <v>22571</v>
      </c>
      <c r="K184" s="55">
        <v>22782</v>
      </c>
      <c r="L184" s="53">
        <v>22505</v>
      </c>
      <c r="M184" s="59"/>
      <c r="N184" s="59"/>
      <c r="O184" s="59"/>
      <c r="P184" s="63"/>
      <c r="Q184" s="59"/>
      <c r="R184" s="59"/>
      <c r="S184" s="59"/>
      <c r="T184" s="63"/>
      <c r="U184" s="59"/>
      <c r="V184" s="59"/>
      <c r="W184" s="59"/>
      <c r="X184" s="63"/>
      <c r="Y184" s="59"/>
      <c r="Z184" s="59"/>
      <c r="AA184" s="59"/>
      <c r="AB184" s="63"/>
      <c r="AC184" s="59"/>
      <c r="AD184" s="59"/>
      <c r="AE184" s="59"/>
      <c r="AF184" s="63"/>
      <c r="AG184" s="59"/>
      <c r="AH184" s="59"/>
      <c r="AI184" s="158"/>
      <c r="AJ184" s="159"/>
      <c r="AK184" s="59"/>
      <c r="AL184" s="59"/>
      <c r="AM184" s="158"/>
      <c r="AN184" s="159"/>
      <c r="AO184" s="59"/>
      <c r="AP184" s="59"/>
      <c r="AQ184" s="158"/>
      <c r="AR184" s="159"/>
      <c r="AS184" s="158"/>
      <c r="AT184" s="158"/>
      <c r="AU184" s="158"/>
      <c r="AV184" s="158"/>
      <c r="AW184" s="158"/>
      <c r="AX184" s="158"/>
      <c r="AY184" s="158"/>
      <c r="AZ184" s="158"/>
      <c r="BA184" s="158"/>
      <c r="BB184" s="158"/>
      <c r="BC184" s="158"/>
      <c r="BD184" s="158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</row>
    <row r="185" spans="1:67" x14ac:dyDescent="0.35">
      <c r="A185" s="66" t="s">
        <v>268</v>
      </c>
      <c r="B185" s="160" t="s">
        <v>171</v>
      </c>
      <c r="C185" s="161" t="s">
        <v>168</v>
      </c>
      <c r="D185" s="160">
        <v>2640332</v>
      </c>
      <c r="E185" s="55">
        <v>10214</v>
      </c>
      <c r="F185" s="55">
        <v>10415</v>
      </c>
      <c r="G185" s="55">
        <v>11048</v>
      </c>
      <c r="H185" s="53">
        <v>17126</v>
      </c>
      <c r="I185" s="55">
        <v>13017</v>
      </c>
      <c r="J185" s="55">
        <v>13278</v>
      </c>
      <c r="K185" s="55">
        <v>13953</v>
      </c>
      <c r="L185" s="53">
        <v>20638</v>
      </c>
      <c r="M185" s="59"/>
      <c r="N185" s="59"/>
      <c r="O185" s="59"/>
      <c r="P185" s="63"/>
      <c r="Q185" s="59"/>
      <c r="R185" s="59"/>
      <c r="S185" s="59"/>
      <c r="T185" s="63"/>
      <c r="U185" s="59"/>
      <c r="V185" s="59"/>
      <c r="W185" s="59"/>
      <c r="X185" s="63"/>
      <c r="Y185" s="59"/>
      <c r="Z185" s="59"/>
      <c r="AA185" s="59"/>
      <c r="AB185" s="63"/>
      <c r="AC185" s="59"/>
      <c r="AD185" s="59"/>
      <c r="AE185" s="59"/>
      <c r="AF185" s="63"/>
      <c r="AG185" s="59"/>
      <c r="AH185" s="59"/>
      <c r="AI185" s="158"/>
      <c r="AJ185" s="159"/>
      <c r="AK185" s="59"/>
      <c r="AL185" s="59"/>
      <c r="AM185" s="158"/>
      <c r="AN185" s="159"/>
      <c r="AO185" s="59"/>
      <c r="AP185" s="59"/>
      <c r="AQ185" s="158"/>
      <c r="AR185" s="159"/>
      <c r="AS185" s="158"/>
      <c r="AT185" s="158"/>
      <c r="AU185" s="158"/>
      <c r="AV185" s="158"/>
      <c r="AW185" s="158"/>
      <c r="AX185" s="158"/>
      <c r="AY185" s="158"/>
      <c r="AZ185" s="158"/>
      <c r="BA185" s="158"/>
      <c r="BB185" s="158"/>
      <c r="BC185" s="158"/>
      <c r="BD185" s="158"/>
      <c r="BF185" s="61">
        <f>SUM(E185,F185,G185,H185)</f>
        <v>48803</v>
      </c>
      <c r="BG185" s="61">
        <f>SUM(I185,J185,K185,L185)</f>
        <v>60886</v>
      </c>
      <c r="BH185" s="61"/>
      <c r="BI185" s="61"/>
      <c r="BJ185" s="61"/>
      <c r="BK185" s="61"/>
      <c r="BL185" s="61"/>
      <c r="BM185" s="61"/>
      <c r="BN185" s="61"/>
      <c r="BO185" s="61"/>
    </row>
    <row r="186" spans="1:67" x14ac:dyDescent="0.35">
      <c r="A186" s="66" t="s">
        <v>299</v>
      </c>
      <c r="B186" s="160" t="s">
        <v>172</v>
      </c>
      <c r="C186" s="161" t="s">
        <v>168</v>
      </c>
      <c r="D186" s="160">
        <v>85967</v>
      </c>
      <c r="E186" s="73">
        <v>0.3</v>
      </c>
      <c r="F186" s="73">
        <v>0.3</v>
      </c>
      <c r="G186" s="73">
        <v>0.31</v>
      </c>
      <c r="H186" s="74">
        <v>0.24</v>
      </c>
      <c r="I186" s="73">
        <v>0.27</v>
      </c>
      <c r="J186" s="73">
        <v>0.26</v>
      </c>
      <c r="K186" s="73">
        <v>0.26</v>
      </c>
      <c r="L186" s="74">
        <v>0.24</v>
      </c>
      <c r="M186" s="59"/>
      <c r="N186" s="59"/>
      <c r="O186" s="59"/>
      <c r="P186" s="63"/>
      <c r="Q186" s="59"/>
      <c r="R186" s="59"/>
      <c r="S186" s="59"/>
      <c r="T186" s="63"/>
      <c r="U186" s="59"/>
      <c r="V186" s="59"/>
      <c r="W186" s="59"/>
      <c r="X186" s="63"/>
      <c r="Y186" s="59"/>
      <c r="Z186" s="59"/>
      <c r="AA186" s="59"/>
      <c r="AB186" s="63"/>
      <c r="AC186" s="59"/>
      <c r="AD186" s="59"/>
      <c r="AE186" s="59"/>
      <c r="AF186" s="63"/>
      <c r="AG186" s="59"/>
      <c r="AH186" s="59"/>
      <c r="AI186" s="158"/>
      <c r="AJ186" s="159"/>
      <c r="AK186" s="59"/>
      <c r="AL186" s="59"/>
      <c r="AM186" s="158"/>
      <c r="AN186" s="159"/>
      <c r="AO186" s="59"/>
      <c r="AP186" s="59"/>
      <c r="AQ186" s="158"/>
      <c r="AR186" s="159"/>
      <c r="AS186" s="158"/>
      <c r="AT186" s="158"/>
      <c r="AU186" s="158"/>
      <c r="AV186" s="158"/>
      <c r="AW186" s="158"/>
      <c r="AX186" s="158"/>
      <c r="AY186" s="158"/>
      <c r="AZ186" s="158"/>
      <c r="BA186" s="158"/>
      <c r="BB186" s="158"/>
      <c r="BC186" s="158"/>
      <c r="BD186" s="158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</row>
    <row r="187" spans="1:67" x14ac:dyDescent="0.35">
      <c r="A187" s="66" t="s">
        <v>300</v>
      </c>
      <c r="B187" s="160" t="s">
        <v>171</v>
      </c>
      <c r="C187" s="161" t="s">
        <v>168</v>
      </c>
      <c r="D187" s="160">
        <v>85968</v>
      </c>
      <c r="E187" s="55">
        <v>40867</v>
      </c>
      <c r="F187" s="55">
        <v>43121</v>
      </c>
      <c r="G187" s="55">
        <v>45611</v>
      </c>
      <c r="H187" s="53">
        <v>48802</v>
      </c>
      <c r="I187" s="55">
        <v>51605</v>
      </c>
      <c r="J187" s="55">
        <v>54469</v>
      </c>
      <c r="K187" s="55">
        <v>57373</v>
      </c>
      <c r="L187" s="53">
        <v>60886</v>
      </c>
      <c r="M187" s="59"/>
      <c r="N187" s="59"/>
      <c r="O187" s="59"/>
      <c r="P187" s="63"/>
      <c r="Q187" s="59"/>
      <c r="R187" s="59"/>
      <c r="S187" s="59"/>
      <c r="T187" s="63"/>
      <c r="U187" s="59"/>
      <c r="V187" s="59"/>
      <c r="W187" s="59"/>
      <c r="X187" s="63"/>
      <c r="Y187" s="59"/>
      <c r="Z187" s="59"/>
      <c r="AA187" s="59"/>
      <c r="AB187" s="63"/>
      <c r="AC187" s="59"/>
      <c r="AD187" s="59"/>
      <c r="AE187" s="59"/>
      <c r="AF187" s="63"/>
      <c r="AG187" s="59"/>
      <c r="AH187" s="59"/>
      <c r="AI187" s="158"/>
      <c r="AJ187" s="159"/>
      <c r="AK187" s="59"/>
      <c r="AL187" s="59"/>
      <c r="AM187" s="158"/>
      <c r="AN187" s="159"/>
      <c r="AO187" s="59"/>
      <c r="AP187" s="59"/>
      <c r="AQ187" s="158"/>
      <c r="AR187" s="159"/>
      <c r="AS187" s="158"/>
      <c r="AT187" s="158"/>
      <c r="AU187" s="158"/>
      <c r="AV187" s="158"/>
      <c r="AW187" s="158"/>
      <c r="AX187" s="158"/>
      <c r="AY187" s="158"/>
      <c r="AZ187" s="158"/>
      <c r="BA187" s="158"/>
      <c r="BB187" s="158"/>
      <c r="BC187" s="158"/>
      <c r="BD187" s="158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</row>
    <row r="188" spans="1:67" x14ac:dyDescent="0.35">
      <c r="A188" s="66" t="s">
        <v>307</v>
      </c>
      <c r="B188" s="160" t="s">
        <v>172</v>
      </c>
      <c r="C188" s="161" t="s">
        <v>168</v>
      </c>
      <c r="D188" s="160">
        <v>85969</v>
      </c>
      <c r="E188" s="73">
        <v>0.64</v>
      </c>
      <c r="F188" s="73">
        <v>0.65</v>
      </c>
      <c r="G188" s="73">
        <v>0.65</v>
      </c>
      <c r="H188" s="74">
        <v>0.66</v>
      </c>
      <c r="I188" s="73">
        <v>0.66</v>
      </c>
      <c r="J188" s="73">
        <v>0.67</v>
      </c>
      <c r="K188" s="73">
        <v>0.67</v>
      </c>
      <c r="L188" s="74">
        <v>0.68</v>
      </c>
      <c r="M188" s="59"/>
      <c r="N188" s="59"/>
      <c r="O188" s="59"/>
      <c r="P188" s="63"/>
      <c r="Q188" s="59"/>
      <c r="R188" s="59"/>
      <c r="S188" s="59"/>
      <c r="T188" s="63"/>
      <c r="U188" s="59"/>
      <c r="V188" s="59"/>
      <c r="W188" s="59"/>
      <c r="X188" s="63"/>
      <c r="Y188" s="59"/>
      <c r="Z188" s="59"/>
      <c r="AA188" s="59"/>
      <c r="AB188" s="63"/>
      <c r="AC188" s="59"/>
      <c r="AD188" s="59"/>
      <c r="AE188" s="59"/>
      <c r="AF188" s="63"/>
      <c r="AG188" s="59"/>
      <c r="AH188" s="59"/>
      <c r="AI188" s="158"/>
      <c r="AJ188" s="159"/>
      <c r="AK188" s="59"/>
      <c r="AL188" s="59"/>
      <c r="AM188" s="158"/>
      <c r="AN188" s="159"/>
      <c r="AO188" s="59"/>
      <c r="AP188" s="59"/>
      <c r="AQ188" s="158"/>
      <c r="AR188" s="159"/>
      <c r="AS188" s="158"/>
      <c r="AT188" s="158"/>
      <c r="AU188" s="158"/>
      <c r="AV188" s="158"/>
      <c r="AW188" s="158"/>
      <c r="AX188" s="158"/>
      <c r="AY188" s="158"/>
      <c r="AZ188" s="158"/>
      <c r="BA188" s="158"/>
      <c r="BB188" s="158"/>
      <c r="BC188" s="158"/>
      <c r="BD188" s="158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</row>
    <row r="189" spans="1:67" x14ac:dyDescent="0.35">
      <c r="A189" s="66" t="s">
        <v>80</v>
      </c>
      <c r="B189" s="160" t="s">
        <v>171</v>
      </c>
      <c r="C189" s="161" t="s">
        <v>168</v>
      </c>
      <c r="D189" s="160">
        <v>2640333</v>
      </c>
      <c r="E189" s="55">
        <v>798</v>
      </c>
      <c r="F189" s="55">
        <v>892</v>
      </c>
      <c r="G189" s="55">
        <v>1011</v>
      </c>
      <c r="H189" s="53">
        <v>1234</v>
      </c>
      <c r="I189" s="55">
        <v>1257</v>
      </c>
      <c r="J189" s="55">
        <v>1218</v>
      </c>
      <c r="K189" s="55">
        <v>1382</v>
      </c>
      <c r="L189" s="53">
        <v>1740</v>
      </c>
      <c r="M189" s="59"/>
      <c r="N189" s="59"/>
      <c r="O189" s="59"/>
      <c r="P189" s="63"/>
      <c r="Q189" s="59"/>
      <c r="R189" s="59"/>
      <c r="S189" s="59"/>
      <c r="T189" s="63"/>
      <c r="U189" s="59"/>
      <c r="V189" s="59"/>
      <c r="W189" s="59"/>
      <c r="X189" s="63"/>
      <c r="Y189" s="59"/>
      <c r="Z189" s="59"/>
      <c r="AA189" s="59"/>
      <c r="AB189" s="63"/>
      <c r="AC189" s="59"/>
      <c r="AD189" s="59"/>
      <c r="AE189" s="59"/>
      <c r="AF189" s="63"/>
      <c r="AG189" s="59"/>
      <c r="AH189" s="59"/>
      <c r="AI189" s="158"/>
      <c r="AJ189" s="159"/>
      <c r="AK189" s="59"/>
      <c r="AL189" s="59"/>
      <c r="AM189" s="158"/>
      <c r="AN189" s="159"/>
      <c r="AO189" s="59"/>
      <c r="AP189" s="59"/>
      <c r="AQ189" s="158"/>
      <c r="AR189" s="159"/>
      <c r="AS189" s="158"/>
      <c r="AT189" s="158"/>
      <c r="AU189" s="158"/>
      <c r="AV189" s="158"/>
      <c r="AW189" s="158"/>
      <c r="AX189" s="158"/>
      <c r="AY189" s="158"/>
      <c r="AZ189" s="158"/>
      <c r="BA189" s="158"/>
      <c r="BB189" s="158"/>
      <c r="BC189" s="158"/>
      <c r="BD189" s="158"/>
      <c r="BF189" s="61">
        <f>SUM(E189,F189,G189,H189)</f>
        <v>3935</v>
      </c>
      <c r="BG189" s="61">
        <f>SUM(I189,J189,K189,L189)</f>
        <v>5597</v>
      </c>
      <c r="BH189" s="61"/>
      <c r="BI189" s="61"/>
      <c r="BJ189" s="61"/>
      <c r="BK189" s="61"/>
      <c r="BL189" s="61"/>
      <c r="BM189" s="61"/>
      <c r="BN189" s="61"/>
      <c r="BO189" s="61"/>
    </row>
    <row r="190" spans="1:67" x14ac:dyDescent="0.35">
      <c r="A190" s="66" t="s">
        <v>302</v>
      </c>
      <c r="B190" s="160" t="s">
        <v>171</v>
      </c>
      <c r="C190" s="161" t="s">
        <v>168</v>
      </c>
      <c r="D190" s="160">
        <v>85971</v>
      </c>
      <c r="E190" s="55">
        <v>2820</v>
      </c>
      <c r="F190" s="55">
        <v>3158</v>
      </c>
      <c r="G190" s="55">
        <v>3520</v>
      </c>
      <c r="H190" s="53">
        <v>3934</v>
      </c>
      <c r="I190" s="55">
        <v>4394</v>
      </c>
      <c r="J190" s="55">
        <v>4719</v>
      </c>
      <c r="K190" s="55">
        <v>5091</v>
      </c>
      <c r="L190" s="53">
        <v>5597</v>
      </c>
      <c r="M190" s="59"/>
      <c r="N190" s="59"/>
      <c r="O190" s="59"/>
      <c r="P190" s="63"/>
      <c r="Q190" s="59"/>
      <c r="R190" s="59"/>
      <c r="S190" s="59"/>
      <c r="T190" s="63"/>
      <c r="U190" s="59"/>
      <c r="V190" s="59"/>
      <c r="W190" s="59"/>
      <c r="X190" s="63"/>
      <c r="Y190" s="59"/>
      <c r="Z190" s="59"/>
      <c r="AA190" s="59"/>
      <c r="AB190" s="63"/>
      <c r="AC190" s="59"/>
      <c r="AD190" s="59"/>
      <c r="AE190" s="59"/>
      <c r="AF190" s="63"/>
      <c r="AG190" s="59"/>
      <c r="AH190" s="59"/>
      <c r="AI190" s="158"/>
      <c r="AJ190" s="159"/>
      <c r="AK190" s="59"/>
      <c r="AL190" s="59"/>
      <c r="AM190" s="158"/>
      <c r="AN190" s="159"/>
      <c r="AO190" s="59"/>
      <c r="AP190" s="59"/>
      <c r="AQ190" s="158"/>
      <c r="AR190" s="159"/>
      <c r="AS190" s="158"/>
      <c r="AT190" s="158"/>
      <c r="AU190" s="158"/>
      <c r="AV190" s="158"/>
      <c r="AW190" s="158"/>
      <c r="AX190" s="158"/>
      <c r="AY190" s="158"/>
      <c r="AZ190" s="158"/>
      <c r="BA190" s="158"/>
      <c r="BB190" s="158"/>
      <c r="BC190" s="158"/>
      <c r="BD190" s="158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</row>
    <row r="191" spans="1:67" x14ac:dyDescent="0.35">
      <c r="A191" s="66"/>
      <c r="B191" s="77"/>
      <c r="C191" s="77"/>
      <c r="D191" s="77"/>
      <c r="E191" s="59"/>
      <c r="F191" s="59"/>
      <c r="G191" s="59"/>
      <c r="H191" s="63"/>
      <c r="I191" s="59"/>
      <c r="J191" s="59"/>
      <c r="K191" s="59"/>
      <c r="L191" s="63"/>
      <c r="M191" s="59"/>
      <c r="N191" s="59"/>
      <c r="O191" s="59"/>
      <c r="P191" s="63"/>
      <c r="Q191" s="59"/>
      <c r="R191" s="59"/>
      <c r="S191" s="59"/>
      <c r="T191" s="63"/>
      <c r="U191" s="59"/>
      <c r="V191" s="59"/>
      <c r="W191" s="59"/>
      <c r="X191" s="63"/>
      <c r="Y191" s="59"/>
      <c r="Z191" s="59"/>
      <c r="AA191" s="59"/>
      <c r="AB191" s="63"/>
      <c r="AC191" s="59"/>
      <c r="AD191" s="59"/>
      <c r="AE191" s="59"/>
      <c r="AF191" s="63"/>
      <c r="AG191" s="59"/>
      <c r="AH191" s="59"/>
      <c r="AI191" s="158"/>
      <c r="AJ191" s="159"/>
      <c r="AK191" s="59"/>
      <c r="AL191" s="59"/>
      <c r="AM191" s="158"/>
      <c r="AN191" s="159"/>
      <c r="AO191" s="59"/>
      <c r="AP191" s="59"/>
      <c r="AQ191" s="158"/>
      <c r="AR191" s="159"/>
      <c r="AS191" s="158"/>
      <c r="AT191" s="158"/>
      <c r="AU191" s="158"/>
      <c r="AV191" s="158"/>
      <c r="AW191" s="158"/>
      <c r="AX191" s="158"/>
      <c r="AY191" s="158"/>
      <c r="AZ191" s="158"/>
      <c r="BA191" s="158"/>
      <c r="BB191" s="158"/>
      <c r="BC191" s="158"/>
      <c r="BD191" s="158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</row>
    <row r="192" spans="1:67" x14ac:dyDescent="0.35">
      <c r="A192" s="79" t="s">
        <v>308</v>
      </c>
      <c r="B192" s="65"/>
      <c r="C192" s="65"/>
      <c r="D192" s="65"/>
      <c r="E192" s="115"/>
      <c r="F192" s="115"/>
      <c r="G192" s="115"/>
      <c r="H192" s="116"/>
      <c r="I192" s="115"/>
      <c r="J192" s="115"/>
      <c r="K192" s="115"/>
      <c r="L192" s="116"/>
      <c r="M192" s="115"/>
      <c r="N192" s="115"/>
      <c r="O192" s="115"/>
      <c r="P192" s="116"/>
      <c r="Q192" s="115"/>
      <c r="R192" s="115"/>
      <c r="S192" s="115"/>
      <c r="T192" s="116"/>
      <c r="U192" s="115"/>
      <c r="V192" s="76"/>
      <c r="W192" s="76"/>
      <c r="X192" s="60"/>
      <c r="Y192" s="76"/>
      <c r="Z192" s="76"/>
      <c r="AA192" s="76"/>
      <c r="AB192" s="60"/>
      <c r="AC192" s="76"/>
      <c r="AD192" s="76"/>
      <c r="AE192" s="76"/>
      <c r="AF192" s="60"/>
      <c r="AG192" s="76"/>
      <c r="AH192" s="76"/>
      <c r="AI192" s="158"/>
      <c r="AJ192" s="159"/>
      <c r="AK192" s="76"/>
      <c r="AL192" s="76"/>
      <c r="AM192" s="158"/>
      <c r="AN192" s="159"/>
      <c r="AO192" s="76"/>
      <c r="AP192" s="76"/>
      <c r="AQ192" s="158"/>
      <c r="AR192" s="159"/>
      <c r="AS192" s="158"/>
      <c r="AT192" s="158"/>
      <c r="AU192" s="158"/>
      <c r="AV192" s="158"/>
      <c r="AW192" s="158"/>
      <c r="AX192" s="158"/>
      <c r="AY192" s="158"/>
      <c r="AZ192" s="158"/>
      <c r="BA192" s="158"/>
      <c r="BB192" s="158"/>
      <c r="BC192" s="158"/>
      <c r="BD192" s="158"/>
      <c r="BF192" s="119"/>
      <c r="BG192" s="119"/>
      <c r="BH192" s="119"/>
      <c r="BI192" s="119"/>
      <c r="BJ192" s="119"/>
      <c r="BK192" s="119"/>
      <c r="BL192" s="119"/>
      <c r="BM192" s="119"/>
      <c r="BN192" s="119"/>
      <c r="BO192" s="119"/>
    </row>
    <row r="193" spans="1:70" x14ac:dyDescent="0.35">
      <c r="A193" s="80" t="s">
        <v>309</v>
      </c>
      <c r="B193" s="160" t="s">
        <v>171</v>
      </c>
      <c r="C193" s="161" t="s">
        <v>168</v>
      </c>
      <c r="D193" s="160">
        <v>2802336</v>
      </c>
      <c r="E193" s="55">
        <v>633</v>
      </c>
      <c r="F193" s="55">
        <v>646</v>
      </c>
      <c r="G193" s="55">
        <v>721</v>
      </c>
      <c r="H193" s="53">
        <v>1137</v>
      </c>
      <c r="I193" s="55">
        <v>849</v>
      </c>
      <c r="J193" s="55">
        <v>889</v>
      </c>
      <c r="K193" s="55">
        <v>1048</v>
      </c>
      <c r="L193" s="53">
        <v>1701</v>
      </c>
      <c r="M193" s="55">
        <v>1299</v>
      </c>
      <c r="N193" s="55">
        <v>1399</v>
      </c>
      <c r="O193" s="55">
        <v>1494</v>
      </c>
      <c r="P193" s="53">
        <v>2328</v>
      </c>
      <c r="Q193" s="55">
        <v>1820</v>
      </c>
      <c r="R193" s="55">
        <v>2000</v>
      </c>
      <c r="S193" s="55">
        <v>2154</v>
      </c>
      <c r="T193" s="53">
        <v>3003</v>
      </c>
      <c r="U193" s="55">
        <v>2497</v>
      </c>
      <c r="V193" s="59"/>
      <c r="W193" s="59"/>
      <c r="X193" s="63"/>
      <c r="Y193" s="59"/>
      <c r="Z193" s="59"/>
      <c r="AA193" s="59"/>
      <c r="AB193" s="63"/>
      <c r="AC193" s="59"/>
      <c r="AD193" s="59"/>
      <c r="AE193" s="59"/>
      <c r="AF193" s="63"/>
      <c r="AG193" s="59"/>
      <c r="AH193" s="59"/>
      <c r="AI193" s="158"/>
      <c r="AJ193" s="159"/>
      <c r="AK193" s="59"/>
      <c r="AL193" s="59"/>
      <c r="AM193" s="158"/>
      <c r="AN193" s="159"/>
      <c r="AO193" s="59"/>
      <c r="AP193" s="59"/>
      <c r="AQ193" s="158"/>
      <c r="AR193" s="159"/>
      <c r="AS193" s="158"/>
      <c r="AT193" s="158"/>
      <c r="AU193" s="158"/>
      <c r="AV193" s="158"/>
      <c r="AW193" s="158"/>
      <c r="AX193" s="158"/>
      <c r="AY193" s="158"/>
      <c r="AZ193" s="158"/>
      <c r="BA193" s="158"/>
      <c r="BB193" s="158"/>
      <c r="BC193" s="158"/>
      <c r="BD193" s="158"/>
      <c r="BF193" s="61">
        <f>SUM(E193,F193,G193,H193)</f>
        <v>3137</v>
      </c>
      <c r="BG193" s="61">
        <f>SUM(I193,J193,K193,L193)</f>
        <v>4487</v>
      </c>
      <c r="BH193" s="61">
        <f>SUM(M193,N193,O193,P193)</f>
        <v>6520</v>
      </c>
      <c r="BI193" s="61">
        <f>SUM(Q193,R193,S193,T193)</f>
        <v>8977</v>
      </c>
      <c r="BJ193" s="61"/>
      <c r="BK193" s="61"/>
      <c r="BL193" s="61"/>
      <c r="BM193" s="61"/>
      <c r="BN193" s="61"/>
      <c r="BO193" s="61"/>
    </row>
    <row r="194" spans="1:70" x14ac:dyDescent="0.35">
      <c r="A194" s="80" t="s">
        <v>310</v>
      </c>
      <c r="B194" s="160" t="s">
        <v>172</v>
      </c>
      <c r="C194" s="161" t="s">
        <v>168</v>
      </c>
      <c r="D194" s="160">
        <v>86027</v>
      </c>
      <c r="E194" s="59"/>
      <c r="F194" s="59"/>
      <c r="G194" s="59"/>
      <c r="H194" s="63"/>
      <c r="I194" s="59"/>
      <c r="J194" s="59"/>
      <c r="K194" s="59"/>
      <c r="L194" s="63"/>
      <c r="M194" s="59"/>
      <c r="N194" s="59"/>
      <c r="O194" s="73">
        <v>6.4000000000000001E-2</v>
      </c>
      <c r="P194" s="74">
        <v>7.0000000000000007E-2</v>
      </c>
      <c r="Q194" s="59"/>
      <c r="R194" s="59"/>
      <c r="S194" s="59"/>
      <c r="T194" s="63"/>
      <c r="U194" s="59"/>
      <c r="V194" s="59"/>
      <c r="W194" s="59"/>
      <c r="X194" s="63"/>
      <c r="Y194" s="59"/>
      <c r="Z194" s="59"/>
      <c r="AA194" s="59"/>
      <c r="AB194" s="63"/>
      <c r="AC194" s="59"/>
      <c r="AD194" s="59"/>
      <c r="AE194" s="59"/>
      <c r="AF194" s="63"/>
      <c r="AG194" s="59"/>
      <c r="AH194" s="59"/>
      <c r="AI194" s="158"/>
      <c r="AJ194" s="159"/>
      <c r="AK194" s="59"/>
      <c r="AL194" s="59"/>
      <c r="AM194" s="158"/>
      <c r="AN194" s="159"/>
      <c r="AO194" s="59"/>
      <c r="AP194" s="59"/>
      <c r="AQ194" s="158"/>
      <c r="AR194" s="159"/>
      <c r="AS194" s="158"/>
      <c r="AT194" s="158"/>
      <c r="AU194" s="158"/>
      <c r="AV194" s="158"/>
      <c r="AW194" s="158"/>
      <c r="AX194" s="158"/>
      <c r="AY194" s="158"/>
      <c r="AZ194" s="158"/>
      <c r="BA194" s="158"/>
      <c r="BB194" s="158"/>
      <c r="BC194" s="158"/>
      <c r="BD194" s="158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</row>
    <row r="195" spans="1:70" x14ac:dyDescent="0.35">
      <c r="A195" s="80" t="s">
        <v>311</v>
      </c>
      <c r="B195" s="160" t="s">
        <v>172</v>
      </c>
      <c r="C195" s="161" t="s">
        <v>168</v>
      </c>
      <c r="D195" s="160">
        <v>86028</v>
      </c>
      <c r="E195" s="59"/>
      <c r="F195" s="59"/>
      <c r="G195" s="59"/>
      <c r="H195" s="63"/>
      <c r="I195" s="59"/>
      <c r="J195" s="59"/>
      <c r="K195" s="59"/>
      <c r="L195" s="63"/>
      <c r="M195" s="59"/>
      <c r="N195" s="59"/>
      <c r="O195" s="59"/>
      <c r="P195" s="63"/>
      <c r="Q195" s="73">
        <v>0.4</v>
      </c>
      <c r="R195" s="73">
        <v>0.43</v>
      </c>
      <c r="S195" s="73">
        <v>0.44</v>
      </c>
      <c r="T195" s="74">
        <v>0.28999999999999998</v>
      </c>
      <c r="U195" s="73">
        <v>0.37</v>
      </c>
      <c r="V195" s="59"/>
      <c r="W195" s="59"/>
      <c r="X195" s="63"/>
      <c r="Y195" s="59"/>
      <c r="Z195" s="59"/>
      <c r="AA195" s="59"/>
      <c r="AB195" s="63"/>
      <c r="AC195" s="59"/>
      <c r="AD195" s="59"/>
      <c r="AE195" s="59"/>
      <c r="AF195" s="63"/>
      <c r="AG195" s="59"/>
      <c r="AH195" s="59"/>
      <c r="AI195" s="158"/>
      <c r="AJ195" s="159"/>
      <c r="AK195" s="59"/>
      <c r="AL195" s="59"/>
      <c r="AM195" s="158"/>
      <c r="AN195" s="159"/>
      <c r="AO195" s="59"/>
      <c r="AP195" s="59"/>
      <c r="AQ195" s="158"/>
      <c r="AR195" s="159"/>
      <c r="AS195" s="158"/>
      <c r="AT195" s="158"/>
      <c r="AU195" s="158"/>
      <c r="AV195" s="158"/>
      <c r="AW195" s="158"/>
      <c r="AX195" s="158"/>
      <c r="AY195" s="158"/>
      <c r="AZ195" s="158"/>
      <c r="BA195" s="158"/>
      <c r="BB195" s="158"/>
      <c r="BC195" s="158"/>
      <c r="BD195" s="158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</row>
    <row r="196" spans="1:70" x14ac:dyDescent="0.35">
      <c r="A196" s="80" t="s">
        <v>312</v>
      </c>
      <c r="B196" s="160" t="s">
        <v>171</v>
      </c>
      <c r="C196" s="161" t="s">
        <v>168</v>
      </c>
      <c r="D196" s="160">
        <v>2640335</v>
      </c>
      <c r="E196" s="55">
        <v>1396</v>
      </c>
      <c r="F196" s="55">
        <v>1364</v>
      </c>
      <c r="G196" s="55">
        <v>1532</v>
      </c>
      <c r="H196" s="53">
        <v>2344</v>
      </c>
      <c r="I196" s="55">
        <v>1829</v>
      </c>
      <c r="J196" s="55">
        <v>1812</v>
      </c>
      <c r="K196" s="55">
        <v>2020</v>
      </c>
      <c r="L196" s="53">
        <v>3049</v>
      </c>
      <c r="M196" s="55">
        <v>2309</v>
      </c>
      <c r="N196" s="55">
        <v>2340</v>
      </c>
      <c r="O196" s="55">
        <v>2720</v>
      </c>
      <c r="P196" s="53">
        <v>4170</v>
      </c>
      <c r="Q196" s="55">
        <v>3275</v>
      </c>
      <c r="R196" s="55">
        <v>3362</v>
      </c>
      <c r="S196" s="55">
        <v>3897</v>
      </c>
      <c r="T196" s="53">
        <v>5634</v>
      </c>
      <c r="U196" s="55">
        <v>4383</v>
      </c>
      <c r="V196" s="55">
        <v>4568</v>
      </c>
      <c r="W196" s="55">
        <v>5401</v>
      </c>
      <c r="X196" s="53">
        <v>7368</v>
      </c>
      <c r="Y196" s="55">
        <v>6069</v>
      </c>
      <c r="Z196" s="55">
        <v>5990</v>
      </c>
      <c r="AA196" s="55">
        <v>6568</v>
      </c>
      <c r="AB196" s="53">
        <v>9041</v>
      </c>
      <c r="AC196" s="55">
        <v>7320</v>
      </c>
      <c r="AD196" s="55">
        <v>8134</v>
      </c>
      <c r="AE196" s="55">
        <v>9608</v>
      </c>
      <c r="AF196" s="53">
        <v>12884</v>
      </c>
      <c r="AG196" s="55">
        <v>10936</v>
      </c>
      <c r="AH196" s="55">
        <v>13652</v>
      </c>
      <c r="AI196" s="55">
        <v>15063</v>
      </c>
      <c r="AJ196" s="53">
        <v>21465</v>
      </c>
      <c r="AK196" s="55">
        <v>17162</v>
      </c>
      <c r="AL196" s="55">
        <v>17747</v>
      </c>
      <c r="AM196" s="55">
        <v>18108</v>
      </c>
      <c r="AN196" s="53">
        <v>23656</v>
      </c>
      <c r="AO196" s="55">
        <v>19560</v>
      </c>
      <c r="AP196" s="55">
        <v>19304</v>
      </c>
      <c r="AQ196" s="55">
        <v>19942</v>
      </c>
      <c r="AR196" s="53">
        <v>24714</v>
      </c>
      <c r="AS196" s="251">
        <v>19937</v>
      </c>
      <c r="AT196" s="251">
        <v>20418</v>
      </c>
      <c r="AU196" s="251">
        <v>21799</v>
      </c>
      <c r="AV196" s="251">
        <v>27326</v>
      </c>
      <c r="AW196" s="251">
        <v>21834</v>
      </c>
      <c r="AX196" s="251">
        <v>21965</v>
      </c>
      <c r="AY196" s="251">
        <v>23501</v>
      </c>
      <c r="AZ196" s="251">
        <v>28549</v>
      </c>
      <c r="BA196" s="251">
        <v>22495</v>
      </c>
      <c r="BB196" s="251">
        <v>23370</v>
      </c>
      <c r="BC196" s="251">
        <v>25384</v>
      </c>
      <c r="BD196" s="251">
        <v>31492</v>
      </c>
      <c r="BF196" s="61">
        <f>SUM(E196,F196,G196,H196)</f>
        <v>6636</v>
      </c>
      <c r="BG196" s="61">
        <f>SUM(I196,J196,K196,L196)</f>
        <v>8710</v>
      </c>
      <c r="BH196" s="61">
        <f>SUM(M196,N196,O196,P196)</f>
        <v>11539</v>
      </c>
      <c r="BI196" s="61">
        <f>SUM(Q196,R196,S196,T196)</f>
        <v>16168</v>
      </c>
      <c r="BJ196" s="61">
        <f>SUM(U196,V196,W196,X196)</f>
        <v>21720</v>
      </c>
      <c r="BK196" s="61">
        <f>SUM(Y196,Z196,AA196,AB196)</f>
        <v>27668</v>
      </c>
      <c r="BL196" s="61">
        <f>SUM(AC196,AD196,AE196,AF196)</f>
        <v>37946</v>
      </c>
      <c r="BM196" s="61">
        <f>SUM(AG196,AH196,AI196,AJ196)</f>
        <v>61116</v>
      </c>
      <c r="BN196" s="61">
        <f>SUM(AK196,AL196,AM196,AN196)</f>
        <v>76673</v>
      </c>
      <c r="BO196" s="266">
        <v>83520</v>
      </c>
      <c r="BP196" s="259">
        <v>89500</v>
      </c>
      <c r="BQ196" s="259">
        <v>95800</v>
      </c>
      <c r="BR196" s="259">
        <v>102741</v>
      </c>
    </row>
    <row r="197" spans="1:70" x14ac:dyDescent="0.35">
      <c r="A197" s="80" t="s">
        <v>313</v>
      </c>
      <c r="B197" s="160" t="s">
        <v>172</v>
      </c>
      <c r="C197" s="161" t="s">
        <v>168</v>
      </c>
      <c r="D197" s="160">
        <v>86030</v>
      </c>
      <c r="E197" s="59"/>
      <c r="F197" s="59"/>
      <c r="G197" s="59"/>
      <c r="H197" s="63"/>
      <c r="I197" s="59"/>
      <c r="J197" s="59"/>
      <c r="K197" s="59"/>
      <c r="L197" s="63"/>
      <c r="M197" s="59"/>
      <c r="N197" s="59"/>
      <c r="O197" s="73">
        <v>0.11700000000000001</v>
      </c>
      <c r="P197" s="74">
        <v>0.125</v>
      </c>
      <c r="Q197" s="59"/>
      <c r="R197" s="59"/>
      <c r="S197" s="59"/>
      <c r="T197" s="63"/>
      <c r="U197" s="59"/>
      <c r="V197" s="59"/>
      <c r="W197" s="59"/>
      <c r="X197" s="63"/>
      <c r="Y197" s="59"/>
      <c r="Z197" s="59"/>
      <c r="AA197" s="59"/>
      <c r="AB197" s="63"/>
      <c r="AC197" s="59"/>
      <c r="AD197" s="59"/>
      <c r="AE197" s="59"/>
      <c r="AF197" s="63"/>
      <c r="AG197" s="59"/>
      <c r="AH197" s="59"/>
      <c r="AI197" s="158"/>
      <c r="AJ197" s="159"/>
      <c r="AK197" s="59"/>
      <c r="AL197" s="59"/>
      <c r="AM197" s="158"/>
      <c r="AN197" s="159"/>
      <c r="AO197" s="59"/>
      <c r="AP197" s="59"/>
      <c r="AQ197" s="158"/>
      <c r="AR197" s="159"/>
      <c r="AS197" s="158"/>
      <c r="AT197" s="158"/>
      <c r="AU197" s="158"/>
      <c r="AV197" s="158"/>
      <c r="AW197" s="158"/>
      <c r="AX197" s="158"/>
      <c r="AY197" s="158"/>
      <c r="AZ197" s="158"/>
      <c r="BA197" s="158"/>
      <c r="BB197" s="158"/>
      <c r="BC197" s="158"/>
      <c r="BD197" s="158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</row>
    <row r="198" spans="1:70" x14ac:dyDescent="0.35">
      <c r="A198" s="80" t="s">
        <v>314</v>
      </c>
      <c r="B198" s="160" t="s">
        <v>172</v>
      </c>
      <c r="C198" s="161" t="s">
        <v>168</v>
      </c>
      <c r="D198" s="160">
        <v>86031</v>
      </c>
      <c r="E198" s="59"/>
      <c r="F198" s="59"/>
      <c r="G198" s="59"/>
      <c r="H198" s="63"/>
      <c r="I198" s="59"/>
      <c r="J198" s="59"/>
      <c r="K198" s="59"/>
      <c r="L198" s="63"/>
      <c r="M198" s="59"/>
      <c r="N198" s="59"/>
      <c r="O198" s="59"/>
      <c r="P198" s="63"/>
      <c r="Q198" s="73">
        <v>0.42</v>
      </c>
      <c r="R198" s="73">
        <v>0.44</v>
      </c>
      <c r="S198" s="73">
        <v>0.43</v>
      </c>
      <c r="T198" s="74">
        <v>0.35</v>
      </c>
      <c r="U198" s="73">
        <v>0.34</v>
      </c>
      <c r="V198" s="73">
        <v>0.36</v>
      </c>
      <c r="W198" s="73">
        <v>0.39</v>
      </c>
      <c r="X198" s="74">
        <v>0.31</v>
      </c>
      <c r="Y198" s="73">
        <v>0.38</v>
      </c>
      <c r="Z198" s="73">
        <v>0.31</v>
      </c>
      <c r="AA198" s="73">
        <v>0.22</v>
      </c>
      <c r="AB198" s="74">
        <v>0.23</v>
      </c>
      <c r="AC198" s="73">
        <v>0.21</v>
      </c>
      <c r="AD198" s="73">
        <v>0.36</v>
      </c>
      <c r="AE198" s="73">
        <v>0.46</v>
      </c>
      <c r="AF198" s="74">
        <v>0.43</v>
      </c>
      <c r="AG198" s="73">
        <v>0.49</v>
      </c>
      <c r="AH198" s="73">
        <v>0.68</v>
      </c>
      <c r="AI198" s="73">
        <v>0.56999999999999995</v>
      </c>
      <c r="AJ198" s="74">
        <v>0.67</v>
      </c>
      <c r="AK198" s="73">
        <v>0.56999999999999995</v>
      </c>
      <c r="AL198" s="73">
        <v>0.3</v>
      </c>
      <c r="AM198" s="73">
        <v>0.2</v>
      </c>
      <c r="AN198" s="74">
        <v>0.1</v>
      </c>
      <c r="AO198" s="73">
        <v>0.14000000000000001</v>
      </c>
      <c r="AP198" s="73">
        <v>0.09</v>
      </c>
      <c r="AQ198" s="73">
        <v>0.1</v>
      </c>
      <c r="AR198" s="74">
        <v>0.04</v>
      </c>
      <c r="AS198" s="252">
        <v>0.02</v>
      </c>
      <c r="AT198" s="252">
        <v>0.06</v>
      </c>
      <c r="AU198" s="252">
        <v>0.09</v>
      </c>
      <c r="AV198" s="252">
        <v>0.11</v>
      </c>
      <c r="AW198" s="252">
        <v>0.1</v>
      </c>
      <c r="AX198" s="252">
        <v>0.08</v>
      </c>
      <c r="AY198" s="252">
        <v>0.08</v>
      </c>
      <c r="AZ198" s="252">
        <v>0.04</v>
      </c>
      <c r="BA198" s="252">
        <v>0.03</v>
      </c>
      <c r="BB198" s="252">
        <v>0.06</v>
      </c>
      <c r="BC198" s="252">
        <v>0.08</v>
      </c>
      <c r="BD198" s="252">
        <v>0.1</v>
      </c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</row>
    <row r="199" spans="1:70" x14ac:dyDescent="0.35">
      <c r="A199" s="81" t="s">
        <v>315</v>
      </c>
      <c r="B199" s="167" t="s">
        <v>171</v>
      </c>
      <c r="C199" s="168" t="s">
        <v>168</v>
      </c>
      <c r="D199" s="167">
        <v>2640336</v>
      </c>
      <c r="E199" s="96">
        <f t="shared" ref="E199:U199" si="17">E196-E193</f>
        <v>763</v>
      </c>
      <c r="F199" s="96">
        <f t="shared" si="17"/>
        <v>718</v>
      </c>
      <c r="G199" s="96">
        <f t="shared" si="17"/>
        <v>811</v>
      </c>
      <c r="H199" s="107">
        <f t="shared" si="17"/>
        <v>1207</v>
      </c>
      <c r="I199" s="96">
        <f t="shared" si="17"/>
        <v>980</v>
      </c>
      <c r="J199" s="96">
        <f t="shared" si="17"/>
        <v>923</v>
      </c>
      <c r="K199" s="96">
        <f t="shared" si="17"/>
        <v>972</v>
      </c>
      <c r="L199" s="107">
        <f t="shared" si="17"/>
        <v>1348</v>
      </c>
      <c r="M199" s="96">
        <f t="shared" si="17"/>
        <v>1010</v>
      </c>
      <c r="N199" s="96">
        <f t="shared" si="17"/>
        <v>941</v>
      </c>
      <c r="O199" s="96">
        <f t="shared" si="17"/>
        <v>1226</v>
      </c>
      <c r="P199" s="107">
        <f t="shared" si="17"/>
        <v>1842</v>
      </c>
      <c r="Q199" s="96">
        <f t="shared" si="17"/>
        <v>1455</v>
      </c>
      <c r="R199" s="96">
        <f t="shared" si="17"/>
        <v>1362</v>
      </c>
      <c r="S199" s="96">
        <f t="shared" si="17"/>
        <v>1743</v>
      </c>
      <c r="T199" s="107">
        <f t="shared" si="17"/>
        <v>2631</v>
      </c>
      <c r="U199" s="96">
        <f t="shared" si="17"/>
        <v>1886</v>
      </c>
      <c r="V199" s="96"/>
      <c r="W199" s="96"/>
      <c r="X199" s="107"/>
      <c r="Y199" s="96"/>
      <c r="Z199" s="96"/>
      <c r="AA199" s="96"/>
      <c r="AB199" s="107"/>
      <c r="AC199" s="96"/>
      <c r="AD199" s="96"/>
      <c r="AE199" s="96"/>
      <c r="AF199" s="107"/>
      <c r="AG199" s="96"/>
      <c r="AH199" s="96"/>
      <c r="AI199" s="93"/>
      <c r="AJ199" s="118"/>
      <c r="AK199" s="96"/>
      <c r="AL199" s="96"/>
      <c r="AM199" s="93"/>
      <c r="AN199" s="118"/>
      <c r="AO199" s="96"/>
      <c r="AP199" s="96"/>
      <c r="AQ199" s="93"/>
      <c r="AR199" s="118"/>
      <c r="AS199" s="165"/>
      <c r="AT199" s="165"/>
      <c r="AU199" s="165"/>
      <c r="AV199" s="165"/>
      <c r="AW199" s="165"/>
      <c r="AX199" s="165"/>
      <c r="AY199" s="165"/>
      <c r="AZ199" s="165"/>
      <c r="BA199" s="165"/>
      <c r="BB199" s="165"/>
      <c r="BC199" s="165"/>
      <c r="BD199" s="165"/>
      <c r="BF199" s="109">
        <f>SUM(E199,F199,G199,H199)</f>
        <v>3499</v>
      </c>
      <c r="BG199" s="109">
        <f>SUM(I199,J199,K199,L199)</f>
        <v>4223</v>
      </c>
      <c r="BH199" s="109">
        <f>SUM(M199,N199,O199,P199)</f>
        <v>5019</v>
      </c>
      <c r="BI199" s="109">
        <f>SUM(Q199,R199,S199,T199)</f>
        <v>7191</v>
      </c>
      <c r="BJ199" s="109"/>
      <c r="BK199" s="109"/>
      <c r="BL199" s="109"/>
      <c r="BM199" s="109"/>
      <c r="BN199" s="109"/>
      <c r="BO199" s="109"/>
    </row>
    <row r="200" spans="1:70" x14ac:dyDescent="0.35">
      <c r="A200" s="66"/>
      <c r="B200" s="77"/>
      <c r="C200" s="77"/>
      <c r="D200" s="77"/>
      <c r="E200" s="110"/>
      <c r="F200" s="110"/>
      <c r="G200" s="110"/>
      <c r="H200" s="111"/>
      <c r="I200" s="110"/>
      <c r="J200" s="110"/>
      <c r="K200" s="110"/>
      <c r="L200" s="111"/>
      <c r="M200" s="110"/>
      <c r="N200" s="110"/>
      <c r="O200" s="110"/>
      <c r="P200" s="111"/>
      <c r="Q200" s="110"/>
      <c r="R200" s="110"/>
      <c r="S200" s="110"/>
      <c r="T200" s="111"/>
      <c r="U200" s="110"/>
      <c r="V200" s="178"/>
      <c r="W200" s="178"/>
      <c r="X200" s="179"/>
      <c r="Y200" s="178"/>
      <c r="Z200" s="178"/>
      <c r="AA200" s="178"/>
      <c r="AB200" s="179"/>
      <c r="AC200" s="178"/>
      <c r="AD200" s="178"/>
      <c r="AE200" s="178"/>
      <c r="AF200" s="60"/>
      <c r="AG200" s="76"/>
      <c r="AH200" s="76"/>
      <c r="AI200" s="76"/>
      <c r="AJ200" s="60"/>
      <c r="AK200" s="110"/>
      <c r="AL200" s="110"/>
      <c r="AM200" s="76"/>
      <c r="AN200" s="111"/>
      <c r="AO200" s="110"/>
      <c r="AP200" s="110"/>
      <c r="AQ200" s="76"/>
      <c r="AR200" s="60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F200" s="62"/>
      <c r="BG200" s="62"/>
      <c r="BH200" s="62"/>
      <c r="BI200" s="62"/>
      <c r="BJ200" s="62"/>
      <c r="BK200" s="62"/>
      <c r="BL200" s="62"/>
      <c r="BM200" s="62"/>
      <c r="BN200" s="173"/>
      <c r="BO200" s="173"/>
    </row>
    <row r="201" spans="1:70" x14ac:dyDescent="0.35">
      <c r="A201" s="66" t="s">
        <v>316</v>
      </c>
      <c r="B201" s="160" t="s">
        <v>172</v>
      </c>
      <c r="C201" s="161" t="s">
        <v>168</v>
      </c>
      <c r="D201" s="160">
        <v>86033</v>
      </c>
      <c r="E201" s="73">
        <v>4.7E-2</v>
      </c>
      <c r="F201" s="73">
        <v>4.5999999999999999E-2</v>
      </c>
      <c r="G201" s="73">
        <v>4.7E-2</v>
      </c>
      <c r="H201" s="74">
        <v>4.7E-2</v>
      </c>
      <c r="I201" s="73">
        <v>0.05</v>
      </c>
      <c r="J201" s="73">
        <v>4.8000000000000001E-2</v>
      </c>
      <c r="K201" s="73">
        <v>4.7E-2</v>
      </c>
      <c r="L201" s="74">
        <v>4.5999999999999999E-2</v>
      </c>
      <c r="M201" s="73">
        <v>4.8000000000000001E-2</v>
      </c>
      <c r="N201" s="73">
        <v>4.3999999999999997E-2</v>
      </c>
      <c r="O201" s="73">
        <v>5.2999999999999999E-2</v>
      </c>
      <c r="P201" s="74">
        <v>5.5E-2</v>
      </c>
      <c r="Q201" s="59"/>
      <c r="R201" s="59"/>
      <c r="S201" s="59"/>
      <c r="T201" s="63"/>
      <c r="U201" s="59"/>
      <c r="V201" s="59"/>
      <c r="W201" s="59"/>
      <c r="X201" s="63"/>
      <c r="Y201" s="59"/>
      <c r="Z201" s="59"/>
      <c r="AA201" s="59"/>
      <c r="AB201" s="63"/>
      <c r="AC201" s="59"/>
      <c r="AD201" s="59"/>
      <c r="AE201" s="59"/>
      <c r="AF201" s="63"/>
      <c r="AG201" s="59"/>
      <c r="AH201" s="59"/>
      <c r="AI201" s="158"/>
      <c r="AJ201" s="159"/>
      <c r="AK201" s="59"/>
      <c r="AL201" s="59"/>
      <c r="AM201" s="158"/>
      <c r="AN201" s="159"/>
      <c r="AO201" s="59"/>
      <c r="AP201" s="59"/>
      <c r="AQ201" s="158"/>
      <c r="AR201" s="159"/>
      <c r="AS201" s="158"/>
      <c r="AT201" s="158"/>
      <c r="AU201" s="158"/>
      <c r="AV201" s="158"/>
      <c r="AW201" s="158"/>
      <c r="AX201" s="158"/>
      <c r="AY201" s="158"/>
      <c r="AZ201" s="158"/>
      <c r="BA201" s="158"/>
      <c r="BB201" s="158"/>
      <c r="BC201" s="158"/>
      <c r="BD201" s="158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</row>
    <row r="202" spans="1:70" x14ac:dyDescent="0.35">
      <c r="A202" s="66" t="s">
        <v>317</v>
      </c>
      <c r="B202" s="160" t="s">
        <v>172</v>
      </c>
      <c r="C202" s="161" t="s">
        <v>168</v>
      </c>
      <c r="D202" s="160">
        <v>86034</v>
      </c>
      <c r="E202" s="59"/>
      <c r="F202" s="59"/>
      <c r="G202" s="59"/>
      <c r="H202" s="63"/>
      <c r="I202" s="59"/>
      <c r="J202" s="59"/>
      <c r="K202" s="59"/>
      <c r="L202" s="63"/>
      <c r="M202" s="59"/>
      <c r="N202" s="59"/>
      <c r="O202" s="59"/>
      <c r="P202" s="63"/>
      <c r="Q202" s="73">
        <v>0.44</v>
      </c>
      <c r="R202" s="73">
        <v>0.45</v>
      </c>
      <c r="S202" s="73">
        <v>0.42</v>
      </c>
      <c r="T202" s="74">
        <v>0.43</v>
      </c>
      <c r="U202" s="73">
        <v>0.3</v>
      </c>
      <c r="V202" s="59"/>
      <c r="W202" s="59"/>
      <c r="X202" s="63"/>
      <c r="Y202" s="59"/>
      <c r="Z202" s="59"/>
      <c r="AA202" s="59"/>
      <c r="AB202" s="63"/>
      <c r="AC202" s="59"/>
      <c r="AD202" s="59"/>
      <c r="AE202" s="59"/>
      <c r="AF202" s="63"/>
      <c r="AG202" s="59"/>
      <c r="AH202" s="59"/>
      <c r="AI202" s="158"/>
      <c r="AJ202" s="159"/>
      <c r="AK202" s="59"/>
      <c r="AL202" s="59"/>
      <c r="AM202" s="158"/>
      <c r="AN202" s="159"/>
      <c r="AO202" s="59"/>
      <c r="AP202" s="59"/>
      <c r="AQ202" s="158"/>
      <c r="AR202" s="159"/>
      <c r="AS202" s="158"/>
      <c r="AT202" s="158"/>
      <c r="AU202" s="158"/>
      <c r="AV202" s="158"/>
      <c r="AW202" s="158"/>
      <c r="AX202" s="158"/>
      <c r="AY202" s="158"/>
      <c r="AZ202" s="158"/>
      <c r="BA202" s="158"/>
      <c r="BB202" s="158"/>
      <c r="BC202" s="158"/>
      <c r="BD202" s="158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</row>
    <row r="203" spans="1:70" x14ac:dyDescent="0.35">
      <c r="A203" s="66" t="s">
        <v>318</v>
      </c>
      <c r="B203" s="160" t="s">
        <v>172</v>
      </c>
      <c r="C203" s="161" t="s">
        <v>168</v>
      </c>
      <c r="D203" s="160">
        <v>86035</v>
      </c>
      <c r="E203" s="59"/>
      <c r="F203" s="59"/>
      <c r="G203" s="59"/>
      <c r="H203" s="63"/>
      <c r="I203" s="59"/>
      <c r="J203" s="59"/>
      <c r="K203" s="59"/>
      <c r="L203" s="63"/>
      <c r="M203" s="59"/>
      <c r="N203" s="73">
        <v>0.22</v>
      </c>
      <c r="O203" s="73">
        <v>0.26</v>
      </c>
      <c r="P203" s="74">
        <v>0.26</v>
      </c>
      <c r="Q203" s="73">
        <v>0.27</v>
      </c>
      <c r="R203" s="73">
        <v>0.28000000000000003</v>
      </c>
      <c r="S203" s="73">
        <v>0.28000000000000003</v>
      </c>
      <c r="T203" s="74">
        <v>0.24</v>
      </c>
      <c r="U203" s="73">
        <v>0.24</v>
      </c>
      <c r="V203" s="73">
        <v>0.27</v>
      </c>
      <c r="W203" s="73">
        <v>0.25</v>
      </c>
      <c r="X203" s="74">
        <v>0.23</v>
      </c>
      <c r="Y203" s="73">
        <v>0.22</v>
      </c>
      <c r="Z203" s="73">
        <v>0.17</v>
      </c>
      <c r="AA203" s="73">
        <v>0.15</v>
      </c>
      <c r="AB203" s="74">
        <v>0.14000000000000001</v>
      </c>
      <c r="AC203" s="73">
        <v>0.1</v>
      </c>
      <c r="AD203" s="73">
        <v>0.18</v>
      </c>
      <c r="AE203" s="73">
        <v>0.22</v>
      </c>
      <c r="AF203" s="74">
        <v>0.22</v>
      </c>
      <c r="AG203" s="73">
        <v>0.32</v>
      </c>
      <c r="AH203" s="73">
        <v>0.56999999999999995</v>
      </c>
      <c r="AI203" s="73">
        <v>0.46</v>
      </c>
      <c r="AJ203" s="74">
        <v>0.47</v>
      </c>
      <c r="AK203" s="73">
        <v>0.44</v>
      </c>
      <c r="AL203" s="73">
        <v>0.15</v>
      </c>
      <c r="AM203" s="73">
        <v>0.08</v>
      </c>
      <c r="AN203" s="74">
        <v>0.03</v>
      </c>
      <c r="AO203" s="59">
        <v>0</v>
      </c>
      <c r="AP203" s="73">
        <v>0.01</v>
      </c>
      <c r="AQ203" s="73">
        <v>0.11</v>
      </c>
      <c r="AR203" s="74">
        <v>0.08</v>
      </c>
      <c r="AS203" s="252">
        <v>0.08</v>
      </c>
      <c r="AT203" s="252">
        <v>0.09</v>
      </c>
      <c r="AU203" s="252">
        <v>0.09</v>
      </c>
      <c r="AV203" s="252">
        <v>0.12</v>
      </c>
      <c r="AW203" s="252">
        <v>0.12</v>
      </c>
      <c r="AX203" s="252">
        <v>0.11</v>
      </c>
      <c r="AY203" s="252">
        <v>0.12</v>
      </c>
      <c r="AZ203" s="252">
        <v>0.11</v>
      </c>
      <c r="BA203" s="252">
        <v>0.08</v>
      </c>
      <c r="BB203" s="252">
        <v>0.12</v>
      </c>
      <c r="BC203" s="252">
        <v>0.11</v>
      </c>
      <c r="BD203" s="252">
        <v>0.12</v>
      </c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</row>
    <row r="204" spans="1:70" x14ac:dyDescent="0.35">
      <c r="A204" s="66" t="s">
        <v>319</v>
      </c>
      <c r="B204" s="160" t="s">
        <v>172</v>
      </c>
      <c r="C204" s="161" t="s">
        <v>168</v>
      </c>
      <c r="D204" s="160">
        <v>86036</v>
      </c>
      <c r="E204" s="59"/>
      <c r="F204" s="59"/>
      <c r="G204" s="59"/>
      <c r="H204" s="63"/>
      <c r="I204" s="59"/>
      <c r="J204" s="59"/>
      <c r="K204" s="59"/>
      <c r="L204" s="63"/>
      <c r="M204" s="59"/>
      <c r="N204" s="73">
        <v>0.45</v>
      </c>
      <c r="O204" s="73">
        <v>0.46</v>
      </c>
      <c r="P204" s="74">
        <v>0.47</v>
      </c>
      <c r="Q204" s="73">
        <v>0.48</v>
      </c>
      <c r="R204" s="73">
        <v>0.49</v>
      </c>
      <c r="S204" s="73">
        <v>0.5</v>
      </c>
      <c r="T204" s="74">
        <v>0.49</v>
      </c>
      <c r="U204" s="73">
        <v>0.5</v>
      </c>
      <c r="V204" s="73">
        <v>0.51</v>
      </c>
      <c r="W204" s="73">
        <v>0.5</v>
      </c>
      <c r="X204" s="74">
        <v>0.51</v>
      </c>
      <c r="Y204" s="73">
        <v>0.52</v>
      </c>
      <c r="Z204" s="73">
        <v>0.53</v>
      </c>
      <c r="AA204" s="73">
        <v>0.53</v>
      </c>
      <c r="AB204" s="74">
        <v>0.52</v>
      </c>
      <c r="AC204" s="73">
        <v>0.53</v>
      </c>
      <c r="AD204" s="73">
        <v>0.54</v>
      </c>
      <c r="AE204" s="73">
        <v>0.53</v>
      </c>
      <c r="AF204" s="74">
        <v>0.53</v>
      </c>
      <c r="AG204" s="73">
        <v>0.52</v>
      </c>
      <c r="AH204" s="73">
        <v>0.53</v>
      </c>
      <c r="AI204" s="73">
        <v>0.54</v>
      </c>
      <c r="AJ204" s="74">
        <v>0.55000000000000004</v>
      </c>
      <c r="AK204" s="73">
        <v>0.55000000000000004</v>
      </c>
      <c r="AL204" s="73">
        <v>0.56000000000000005</v>
      </c>
      <c r="AM204" s="73">
        <v>0.56000000000000005</v>
      </c>
      <c r="AN204" s="74">
        <v>0.56000000000000005</v>
      </c>
      <c r="AO204" s="73">
        <v>0.55000000000000004</v>
      </c>
      <c r="AP204" s="73">
        <v>0.56999999999999995</v>
      </c>
      <c r="AQ204" s="73">
        <v>0.57999999999999996</v>
      </c>
      <c r="AR204" s="74">
        <v>0.59</v>
      </c>
      <c r="AS204" s="252">
        <v>0.59</v>
      </c>
      <c r="AT204" s="252">
        <v>0.6</v>
      </c>
      <c r="AU204" s="252">
        <v>0.6</v>
      </c>
      <c r="AV204" s="252">
        <v>0.61</v>
      </c>
      <c r="AW204" s="252">
        <v>0.61</v>
      </c>
      <c r="AX204" s="252">
        <v>0.61</v>
      </c>
      <c r="AY204" s="252">
        <v>0.6</v>
      </c>
      <c r="AZ204" s="252">
        <v>0.62</v>
      </c>
      <c r="BA204" s="252">
        <v>0.61</v>
      </c>
      <c r="BB204" s="252">
        <v>0.62</v>
      </c>
      <c r="BC204" s="252">
        <v>0.62</v>
      </c>
      <c r="BD204" s="252">
        <v>0.61</v>
      </c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</row>
    <row r="205" spans="1:70" x14ac:dyDescent="0.35">
      <c r="A205" s="66" t="s">
        <v>320</v>
      </c>
      <c r="B205" s="160" t="s">
        <v>203</v>
      </c>
      <c r="C205" s="161" t="s">
        <v>168</v>
      </c>
      <c r="D205" s="160">
        <v>86037</v>
      </c>
      <c r="E205" s="55">
        <v>91300</v>
      </c>
      <c r="F205" s="55">
        <v>97000</v>
      </c>
      <c r="G205" s="55">
        <v>109800</v>
      </c>
      <c r="H205" s="53">
        <v>117300</v>
      </c>
      <c r="I205" s="55">
        <v>124600</v>
      </c>
      <c r="J205" s="55">
        <v>132600</v>
      </c>
      <c r="K205" s="55">
        <v>149500</v>
      </c>
      <c r="L205" s="53">
        <v>154100</v>
      </c>
      <c r="M205" s="55">
        <v>165000</v>
      </c>
      <c r="N205" s="55">
        <v>183100</v>
      </c>
      <c r="O205" s="55">
        <v>222400</v>
      </c>
      <c r="P205" s="53">
        <v>230800</v>
      </c>
      <c r="Q205" s="55">
        <v>245200</v>
      </c>
      <c r="R205" s="55">
        <v>268900</v>
      </c>
      <c r="S205" s="55">
        <v>306800</v>
      </c>
      <c r="T205" s="53">
        <v>341400</v>
      </c>
      <c r="U205" s="55">
        <v>351000</v>
      </c>
      <c r="V205" s="55">
        <v>382400</v>
      </c>
      <c r="W205" s="55">
        <v>541900</v>
      </c>
      <c r="X205" s="53">
        <v>566000</v>
      </c>
      <c r="Y205" s="55">
        <v>563100</v>
      </c>
      <c r="Z205" s="55">
        <v>575700</v>
      </c>
      <c r="AA205" s="55">
        <v>613300</v>
      </c>
      <c r="AB205" s="53">
        <v>647500</v>
      </c>
      <c r="AC205" s="55">
        <v>630600</v>
      </c>
      <c r="AD205" s="55">
        <v>653300</v>
      </c>
      <c r="AE205" s="55">
        <v>750000</v>
      </c>
      <c r="AF205" s="53">
        <v>798000</v>
      </c>
      <c r="AG205" s="55">
        <v>840400</v>
      </c>
      <c r="AH205" s="55">
        <v>876800</v>
      </c>
      <c r="AI205" s="55">
        <v>1125300</v>
      </c>
      <c r="AJ205" s="53">
        <v>1298000</v>
      </c>
      <c r="AK205" s="55">
        <v>1271000</v>
      </c>
      <c r="AL205" s="55">
        <v>1335000</v>
      </c>
      <c r="AM205" s="55">
        <v>1468000</v>
      </c>
      <c r="AN205" s="53">
        <v>1608000</v>
      </c>
      <c r="AO205" s="55">
        <v>1622000</v>
      </c>
      <c r="AP205" s="55">
        <v>1523000</v>
      </c>
      <c r="AQ205" s="55">
        <v>1544000</v>
      </c>
      <c r="AR205" s="53">
        <v>1541000</v>
      </c>
      <c r="AS205" s="251">
        <v>1465000</v>
      </c>
      <c r="AT205" s="251">
        <v>1461000</v>
      </c>
      <c r="AU205" s="251">
        <v>1500000</v>
      </c>
      <c r="AV205" s="251">
        <v>1525000</v>
      </c>
      <c r="AW205" s="251">
        <v>1521000</v>
      </c>
      <c r="AX205" s="251">
        <v>1532000</v>
      </c>
      <c r="AY205" s="251">
        <v>1551000</v>
      </c>
      <c r="AZ205" s="251">
        <v>1556000</v>
      </c>
      <c r="BA205" s="251">
        <v>1560000</v>
      </c>
      <c r="BB205" s="251">
        <v>1546000</v>
      </c>
      <c r="BC205" s="251">
        <v>1578000</v>
      </c>
      <c r="BD205" s="251">
        <v>1576000</v>
      </c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</row>
    <row r="206" spans="1:70" x14ac:dyDescent="0.35">
      <c r="A206" s="66" t="s">
        <v>321</v>
      </c>
      <c r="B206" s="160" t="s">
        <v>172</v>
      </c>
      <c r="C206" s="161" t="s">
        <v>168</v>
      </c>
      <c r="D206" s="160">
        <v>86038</v>
      </c>
      <c r="E206" s="59"/>
      <c r="F206" s="59"/>
      <c r="G206" s="59"/>
      <c r="H206" s="63"/>
      <c r="I206" s="59"/>
      <c r="J206" s="59"/>
      <c r="K206" s="59"/>
      <c r="L206" s="63"/>
      <c r="M206" s="59"/>
      <c r="O206" s="59"/>
      <c r="P206" s="63"/>
      <c r="Q206" s="59"/>
      <c r="R206" s="59"/>
      <c r="S206" s="59"/>
      <c r="T206" s="74">
        <v>0.48</v>
      </c>
      <c r="U206" s="73">
        <v>0.43</v>
      </c>
      <c r="V206" s="73">
        <v>0.42</v>
      </c>
      <c r="W206" s="73">
        <v>0.77</v>
      </c>
      <c r="X206" s="74">
        <v>0.66</v>
      </c>
      <c r="Y206" s="73">
        <v>0.6</v>
      </c>
      <c r="Z206" s="73">
        <v>0.51</v>
      </c>
      <c r="AA206" s="73">
        <v>0.13</v>
      </c>
      <c r="AB206" s="74">
        <v>0.14000000000000001</v>
      </c>
      <c r="AC206" s="73">
        <v>0.12</v>
      </c>
      <c r="AD206" s="73">
        <v>0.13</v>
      </c>
      <c r="AE206" s="73">
        <v>0.22</v>
      </c>
      <c r="AF206" s="74">
        <v>0.23</v>
      </c>
      <c r="AG206" s="73">
        <v>0.33</v>
      </c>
      <c r="AH206" s="73">
        <v>0.34</v>
      </c>
      <c r="AI206" s="73">
        <v>0.5</v>
      </c>
      <c r="AJ206" s="74">
        <v>0.63</v>
      </c>
      <c r="AK206" s="73">
        <v>0.51</v>
      </c>
      <c r="AL206" s="73">
        <v>0.52</v>
      </c>
      <c r="AM206" s="73">
        <v>0.3</v>
      </c>
      <c r="AN206" s="74">
        <v>0.24</v>
      </c>
      <c r="AO206" s="73">
        <v>0.28000000000000003</v>
      </c>
      <c r="AP206" s="73">
        <v>0.14000000000000001</v>
      </c>
      <c r="AQ206" s="73">
        <v>0.05</v>
      </c>
      <c r="AR206" s="74">
        <v>-0.04</v>
      </c>
      <c r="AS206" s="252">
        <v>-0.1</v>
      </c>
      <c r="AT206" s="252">
        <v>-0.04</v>
      </c>
      <c r="AU206" s="252">
        <v>-0.03</v>
      </c>
      <c r="AV206" s="252">
        <v>-0.01</v>
      </c>
      <c r="AW206" s="252">
        <v>0.04</v>
      </c>
      <c r="AX206" s="252">
        <v>0.05</v>
      </c>
      <c r="AY206" s="252">
        <v>0.03</v>
      </c>
      <c r="AZ206" s="252">
        <v>0.02</v>
      </c>
      <c r="BA206" s="252">
        <v>0.03</v>
      </c>
      <c r="BB206" s="252">
        <v>0.01</v>
      </c>
      <c r="BC206" s="252">
        <v>0.02</v>
      </c>
      <c r="BD206" s="252">
        <v>0.01</v>
      </c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</row>
    <row r="207" spans="1:70" x14ac:dyDescent="0.35">
      <c r="A207" s="66"/>
      <c r="B207" s="77"/>
      <c r="C207" s="77"/>
      <c r="D207" s="77"/>
      <c r="E207" s="59"/>
      <c r="F207" s="59"/>
      <c r="G207" s="59"/>
      <c r="H207" s="63"/>
      <c r="I207" s="246">
        <f>I196+I350</f>
        <v>4146</v>
      </c>
      <c r="J207" s="246">
        <f t="shared" ref="J207:AR207" si="18">J196+J350</f>
        <v>4194</v>
      </c>
      <c r="K207" s="246">
        <f t="shared" si="18"/>
        <v>4663</v>
      </c>
      <c r="L207" s="246">
        <f t="shared" si="18"/>
        <v>6473</v>
      </c>
      <c r="M207" s="246">
        <f t="shared" si="18"/>
        <v>5068</v>
      </c>
      <c r="N207" s="246">
        <f t="shared" si="18"/>
        <v>5216</v>
      </c>
      <c r="O207" s="246">
        <f t="shared" si="18"/>
        <v>5950</v>
      </c>
      <c r="P207" s="246">
        <f t="shared" si="18"/>
        <v>8716</v>
      </c>
      <c r="Q207" s="246">
        <f t="shared" si="18"/>
        <v>6962</v>
      </c>
      <c r="R207" s="246">
        <f t="shared" si="18"/>
        <v>7240</v>
      </c>
      <c r="S207" s="246">
        <f t="shared" si="18"/>
        <v>8232</v>
      </c>
      <c r="T207" s="246">
        <f t="shared" si="18"/>
        <v>11353</v>
      </c>
      <c r="U207" s="246">
        <f t="shared" si="18"/>
        <v>9080</v>
      </c>
      <c r="V207" s="246">
        <f t="shared" si="18"/>
        <v>9726</v>
      </c>
      <c r="W207" s="246">
        <f t="shared" si="18"/>
        <v>11821</v>
      </c>
      <c r="X207" s="246">
        <f t="shared" si="18"/>
        <v>16342</v>
      </c>
      <c r="Y207" s="246">
        <f t="shared" si="18"/>
        <v>13861</v>
      </c>
      <c r="Z207" s="246">
        <f t="shared" si="18"/>
        <v>13922</v>
      </c>
      <c r="AA207" s="246">
        <f t="shared" si="18"/>
        <v>14843</v>
      </c>
      <c r="AB207" s="246">
        <f t="shared" si="18"/>
        <v>19069</v>
      </c>
      <c r="AC207" s="246">
        <f t="shared" si="18"/>
        <v>15921</v>
      </c>
      <c r="AD207" s="246">
        <f t="shared" si="18"/>
        <v>17405</v>
      </c>
      <c r="AE207" s="246">
        <f t="shared" si="18"/>
        <v>19775</v>
      </c>
      <c r="AF207" s="246">
        <f t="shared" si="18"/>
        <v>25076</v>
      </c>
      <c r="AG207" s="246">
        <f t="shared" si="18"/>
        <v>22467</v>
      </c>
      <c r="AH207" s="246">
        <f t="shared" si="18"/>
        <v>27458</v>
      </c>
      <c r="AI207" s="246">
        <f t="shared" si="18"/>
        <v>29768</v>
      </c>
      <c r="AJ207" s="246">
        <f t="shared" si="18"/>
        <v>39939</v>
      </c>
      <c r="AK207" s="246">
        <f t="shared" si="18"/>
        <v>33692</v>
      </c>
      <c r="AL207" s="246">
        <f t="shared" si="18"/>
        <v>35385</v>
      </c>
      <c r="AM207" s="246">
        <f t="shared" si="18"/>
        <v>36606</v>
      </c>
      <c r="AN207" s="246">
        <f t="shared" si="18"/>
        <v>46101</v>
      </c>
      <c r="AO207" s="246">
        <f t="shared" si="18"/>
        <v>39831</v>
      </c>
      <c r="AP207" s="246">
        <f t="shared" si="18"/>
        <v>39646</v>
      </c>
      <c r="AQ207" s="246">
        <f t="shared" si="18"/>
        <v>40525</v>
      </c>
      <c r="AR207" s="246">
        <f t="shared" si="18"/>
        <v>47817</v>
      </c>
      <c r="AS207" s="246"/>
      <c r="AT207" s="246"/>
      <c r="AU207" s="246"/>
      <c r="AV207" s="246"/>
      <c r="AW207" s="246"/>
      <c r="AX207" s="246"/>
      <c r="AY207" s="246"/>
      <c r="AZ207" s="246"/>
      <c r="BA207" s="246"/>
      <c r="BB207" s="246"/>
      <c r="BC207" s="246"/>
      <c r="BD207" s="246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</row>
    <row r="208" spans="1:70" x14ac:dyDescent="0.35">
      <c r="A208" s="64" t="s">
        <v>322</v>
      </c>
      <c r="B208" s="65"/>
      <c r="C208" s="65"/>
      <c r="D208" s="65"/>
      <c r="E208" s="59"/>
      <c r="F208" s="59"/>
      <c r="G208" s="59"/>
      <c r="H208" s="63"/>
      <c r="I208" s="59"/>
      <c r="J208" s="59"/>
      <c r="K208" s="59"/>
      <c r="L208" s="63"/>
      <c r="M208" s="59"/>
      <c r="N208" s="247">
        <f>(N207/J207)-1</f>
        <v>0.24368144969003347</v>
      </c>
      <c r="O208" s="247">
        <f t="shared" ref="O208:AR208" si="19">(O207/K207)-1</f>
        <v>0.27600257345056822</v>
      </c>
      <c r="P208" s="247">
        <f t="shared" si="19"/>
        <v>0.34651629847057008</v>
      </c>
      <c r="Q208" s="247">
        <f t="shared" si="19"/>
        <v>0.37371744277821617</v>
      </c>
      <c r="R208" s="247">
        <f t="shared" si="19"/>
        <v>0.38803680981595101</v>
      </c>
      <c r="S208" s="247">
        <f t="shared" si="19"/>
        <v>0.3835294117647059</v>
      </c>
      <c r="T208" s="247">
        <f t="shared" si="19"/>
        <v>0.30254703992657173</v>
      </c>
      <c r="U208" s="247">
        <f t="shared" si="19"/>
        <v>0.30422292444699806</v>
      </c>
      <c r="V208" s="247">
        <f t="shared" si="19"/>
        <v>0.34337016574585633</v>
      </c>
      <c r="W208" s="247">
        <f t="shared" si="19"/>
        <v>0.43598153547133145</v>
      </c>
      <c r="X208" s="247">
        <f t="shared" si="19"/>
        <v>0.43944331894653388</v>
      </c>
      <c r="Y208" s="247">
        <f t="shared" si="19"/>
        <v>0.52654185022026434</v>
      </c>
      <c r="Z208" s="247">
        <f t="shared" si="19"/>
        <v>0.4314209335800947</v>
      </c>
      <c r="AA208" s="247">
        <f t="shared" si="19"/>
        <v>0.25564673039505958</v>
      </c>
      <c r="AB208" s="247">
        <f t="shared" si="19"/>
        <v>0.16687064006853514</v>
      </c>
      <c r="AC208" s="247">
        <f t="shared" si="19"/>
        <v>0.14861842579900442</v>
      </c>
      <c r="AD208" s="247">
        <f t="shared" si="19"/>
        <v>0.25017957190058904</v>
      </c>
      <c r="AE208" s="247">
        <f t="shared" si="19"/>
        <v>0.33227784140672378</v>
      </c>
      <c r="AF208" s="247">
        <f t="shared" si="19"/>
        <v>0.31501389690072901</v>
      </c>
      <c r="AG208" s="247">
        <f t="shared" si="19"/>
        <v>0.41115507819860553</v>
      </c>
      <c r="AH208" s="247">
        <f t="shared" si="19"/>
        <v>0.57759264579143932</v>
      </c>
      <c r="AI208" s="247">
        <f t="shared" si="19"/>
        <v>0.50533501896333766</v>
      </c>
      <c r="AJ208" s="247">
        <f t="shared" si="19"/>
        <v>0.5927181368639336</v>
      </c>
      <c r="AK208" s="247">
        <f t="shared" si="19"/>
        <v>0.49962166733431257</v>
      </c>
      <c r="AL208" s="247">
        <f t="shared" si="19"/>
        <v>0.28869546216039033</v>
      </c>
      <c r="AM208" s="247">
        <f t="shared" si="19"/>
        <v>0.22970975544208549</v>
      </c>
      <c r="AN208" s="247">
        <f t="shared" si="19"/>
        <v>0.15428528505971606</v>
      </c>
      <c r="AO208" s="247">
        <f t="shared" si="19"/>
        <v>0.18220942657010575</v>
      </c>
      <c r="AP208" s="247">
        <f t="shared" si="19"/>
        <v>0.12041825632330094</v>
      </c>
      <c r="AQ208" s="247">
        <f t="shared" si="19"/>
        <v>0.10705895208435767</v>
      </c>
      <c r="AR208" s="247">
        <f t="shared" si="19"/>
        <v>3.7222619899785148E-2</v>
      </c>
      <c r="AS208" s="247"/>
      <c r="AT208" s="247"/>
      <c r="AU208" s="247"/>
      <c r="AV208" s="247"/>
      <c r="AW208" s="247"/>
      <c r="AX208" s="247"/>
      <c r="AY208" s="247"/>
      <c r="AZ208" s="247"/>
      <c r="BA208" s="247"/>
      <c r="BB208" s="247"/>
      <c r="BC208" s="247"/>
      <c r="BD208" s="247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</row>
    <row r="209" spans="1:70" x14ac:dyDescent="0.35">
      <c r="A209" s="85" t="s">
        <v>220</v>
      </c>
      <c r="B209" s="86"/>
      <c r="C209" s="86"/>
      <c r="D209" s="86"/>
      <c r="E209" s="59"/>
      <c r="F209" s="59"/>
      <c r="G209" s="59"/>
      <c r="H209" s="63"/>
      <c r="I209" s="59"/>
      <c r="J209" s="59"/>
      <c r="K209" s="59"/>
      <c r="L209" s="63"/>
      <c r="M209" s="59"/>
      <c r="N209" s="59"/>
      <c r="O209" s="59"/>
      <c r="P209" s="63"/>
      <c r="Q209" s="59"/>
      <c r="R209" s="59"/>
      <c r="S209" s="59"/>
      <c r="T209" s="63"/>
      <c r="U209" s="59"/>
      <c r="V209" s="59"/>
      <c r="W209" s="59"/>
      <c r="X209" s="63"/>
      <c r="Y209" s="59"/>
      <c r="Z209" s="59"/>
      <c r="AA209" s="59"/>
      <c r="AB209" s="63"/>
      <c r="AC209" s="59"/>
      <c r="AD209" s="59"/>
      <c r="AE209" s="59"/>
      <c r="AF209" s="63"/>
      <c r="AG209" s="59"/>
      <c r="AH209" s="59"/>
      <c r="AI209" s="158"/>
      <c r="AJ209" s="159"/>
      <c r="AK209" s="59"/>
      <c r="AL209" s="59"/>
      <c r="AM209" s="158"/>
      <c r="AN209" s="159"/>
      <c r="AO209" s="59"/>
      <c r="AP209" s="59"/>
      <c r="AQ209" s="158"/>
      <c r="AR209" s="159"/>
      <c r="AS209" s="158"/>
      <c r="AT209" s="158"/>
      <c r="AU209" s="158"/>
      <c r="AV209" s="158"/>
      <c r="AW209" s="158"/>
      <c r="AX209" s="158"/>
      <c r="AY209" s="158"/>
      <c r="AZ209" s="158"/>
      <c r="BA209" s="158"/>
      <c r="BB209" s="158"/>
      <c r="BC209" s="158"/>
      <c r="BD209" s="158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</row>
    <row r="210" spans="1:70" x14ac:dyDescent="0.35">
      <c r="A210" s="101" t="s">
        <v>323</v>
      </c>
      <c r="B210" s="102"/>
      <c r="C210" s="102"/>
      <c r="D210" s="102"/>
      <c r="E210" s="76"/>
      <c r="F210" s="76"/>
      <c r="G210" s="76"/>
      <c r="H210" s="60"/>
      <c r="I210" s="76"/>
      <c r="J210" s="76"/>
      <c r="K210" s="76"/>
      <c r="L210" s="60"/>
      <c r="M210" s="76"/>
      <c r="N210" s="76"/>
      <c r="O210" s="76"/>
      <c r="P210" s="60"/>
      <c r="Q210" s="76"/>
      <c r="R210" s="76"/>
      <c r="S210" s="76"/>
      <c r="T210" s="60"/>
      <c r="U210" s="76"/>
      <c r="V210" s="76"/>
      <c r="W210" s="76"/>
      <c r="X210" s="60"/>
      <c r="Y210" s="76"/>
      <c r="Z210" s="76"/>
      <c r="AA210" s="76"/>
      <c r="AB210" s="60"/>
      <c r="AC210" s="76"/>
      <c r="AD210" s="76"/>
      <c r="AE210" s="76"/>
      <c r="AF210" s="60"/>
      <c r="AG210" s="76"/>
      <c r="AH210" s="76"/>
      <c r="AI210" s="158"/>
      <c r="AJ210" s="159"/>
      <c r="AK210" s="76"/>
      <c r="AL210" s="76"/>
      <c r="AM210" s="158"/>
      <c r="AN210" s="159"/>
      <c r="AO210" s="76"/>
      <c r="AP210" s="76"/>
      <c r="AQ210" s="158"/>
      <c r="AR210" s="159"/>
      <c r="AS210" s="158"/>
      <c r="AT210" s="158"/>
      <c r="AU210" s="158"/>
      <c r="AV210" s="158"/>
      <c r="AW210" s="158"/>
      <c r="AX210" s="158"/>
      <c r="AY210" s="158"/>
      <c r="AZ210" s="158"/>
      <c r="BA210" s="158"/>
      <c r="BB210" s="158"/>
      <c r="BC210" s="158"/>
      <c r="BD210" s="158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</row>
    <row r="211" spans="1:70" x14ac:dyDescent="0.35">
      <c r="A211" s="94" t="s">
        <v>266</v>
      </c>
      <c r="B211" s="160" t="s">
        <v>171</v>
      </c>
      <c r="C211" s="161" t="s">
        <v>168</v>
      </c>
      <c r="D211" s="160">
        <v>2640337</v>
      </c>
      <c r="E211" s="55">
        <v>9391</v>
      </c>
      <c r="F211" s="55">
        <v>9495</v>
      </c>
      <c r="G211" s="55">
        <v>10301</v>
      </c>
      <c r="H211" s="53">
        <v>15331</v>
      </c>
      <c r="I211" s="55">
        <v>11858</v>
      </c>
      <c r="J211" s="55">
        <v>11998</v>
      </c>
      <c r="K211" s="55">
        <v>12867</v>
      </c>
      <c r="L211" s="53">
        <v>18747</v>
      </c>
      <c r="M211" s="55">
        <v>13406</v>
      </c>
      <c r="N211" s="55">
        <v>13796</v>
      </c>
      <c r="O211" s="55">
        <v>15006</v>
      </c>
      <c r="P211" s="53">
        <v>21501</v>
      </c>
      <c r="Q211" s="55">
        <v>16996</v>
      </c>
      <c r="R211" s="55">
        <v>17674</v>
      </c>
      <c r="S211" s="55">
        <v>18874</v>
      </c>
      <c r="T211" s="53">
        <v>26240</v>
      </c>
      <c r="U211" s="55">
        <v>20992</v>
      </c>
      <c r="V211" s="55">
        <v>22370</v>
      </c>
      <c r="W211" s="55">
        <v>25446</v>
      </c>
      <c r="X211" s="53">
        <v>37302</v>
      </c>
      <c r="Y211" s="55">
        <v>30725</v>
      </c>
      <c r="Z211" s="55">
        <v>32169</v>
      </c>
      <c r="AA211" s="55">
        <v>34348</v>
      </c>
      <c r="AB211" s="53">
        <v>44124</v>
      </c>
      <c r="AC211" s="55">
        <v>35812</v>
      </c>
      <c r="AD211" s="55">
        <v>38653</v>
      </c>
      <c r="AE211" s="55">
        <v>42638</v>
      </c>
      <c r="AF211" s="53">
        <v>53670</v>
      </c>
      <c r="AG211" s="55">
        <v>46127</v>
      </c>
      <c r="AH211" s="55">
        <v>55436</v>
      </c>
      <c r="AI211" s="55">
        <v>59373</v>
      </c>
      <c r="AJ211" s="53">
        <v>75346</v>
      </c>
      <c r="AK211" s="55">
        <v>64366</v>
      </c>
      <c r="AL211" s="55">
        <v>67550</v>
      </c>
      <c r="AM211" s="55">
        <v>65557</v>
      </c>
      <c r="AN211" s="53">
        <v>82360</v>
      </c>
      <c r="AO211" s="55">
        <v>69244</v>
      </c>
      <c r="AP211" s="55">
        <v>74430</v>
      </c>
      <c r="AQ211" s="55">
        <v>78843</v>
      </c>
      <c r="AR211" s="53">
        <v>93363</v>
      </c>
      <c r="AS211" s="251">
        <v>76881</v>
      </c>
      <c r="AT211" s="251">
        <v>82546</v>
      </c>
      <c r="AU211" s="251">
        <v>87887</v>
      </c>
      <c r="AV211" s="251">
        <v>105514</v>
      </c>
      <c r="AW211" s="251">
        <v>86341</v>
      </c>
      <c r="AX211" s="251">
        <v>90033</v>
      </c>
      <c r="AY211" s="251">
        <v>95537</v>
      </c>
      <c r="AZ211" s="251">
        <v>115586</v>
      </c>
      <c r="BA211" s="251">
        <v>92887</v>
      </c>
      <c r="BB211" s="251">
        <v>100068</v>
      </c>
      <c r="BC211" s="251">
        <v>106267</v>
      </c>
      <c r="BD211" s="251">
        <v>127083</v>
      </c>
      <c r="BF211" s="61">
        <f>SUM(E211,F211,G211,H211)</f>
        <v>44518</v>
      </c>
      <c r="BG211" s="61">
        <f>SUM(I211,J211,K211,L211)</f>
        <v>55470</v>
      </c>
      <c r="BH211" s="61">
        <f>SUM(M211,N211,O211,P211)</f>
        <v>63709</v>
      </c>
      <c r="BI211" s="61">
        <f>SUM(Q211,R211,S211,T211)</f>
        <v>79784</v>
      </c>
      <c r="BJ211" s="61">
        <f>SUM(U211,V211,W211,X211)</f>
        <v>106110</v>
      </c>
      <c r="BK211" s="61">
        <f>SUM(Y211,Z211,AA211,AB211)</f>
        <v>141366</v>
      </c>
      <c r="BL211" s="61">
        <f>SUM(AC211,AD211,AE211,AF211)</f>
        <v>170773</v>
      </c>
      <c r="BM211" s="61">
        <f>SUM(AG211,AH211,AI211,AJ211)</f>
        <v>236282</v>
      </c>
      <c r="BN211" s="61">
        <f>SUM(AK211,AL211,AM211,AN211)</f>
        <v>279833</v>
      </c>
      <c r="BO211" s="61">
        <f>SUM(AO211,AP211,AQ211,AR211)</f>
        <v>315880</v>
      </c>
      <c r="BP211" s="259">
        <v>352828</v>
      </c>
      <c r="BQ211" s="259">
        <v>387497</v>
      </c>
      <c r="BR211" s="259">
        <v>426305</v>
      </c>
    </row>
    <row r="212" spans="1:70" x14ac:dyDescent="0.35">
      <c r="A212" s="94" t="s">
        <v>324</v>
      </c>
      <c r="B212" s="160" t="s">
        <v>172</v>
      </c>
      <c r="C212" s="161" t="s">
        <v>168</v>
      </c>
      <c r="D212" s="160">
        <v>85973</v>
      </c>
      <c r="E212" s="73">
        <v>0.26</v>
      </c>
      <c r="F212" s="73">
        <v>0.3</v>
      </c>
      <c r="G212" s="73">
        <v>0.31</v>
      </c>
      <c r="H212" s="74">
        <v>0.26</v>
      </c>
      <c r="I212" s="73">
        <v>0.26</v>
      </c>
      <c r="J212" s="73">
        <v>0.26</v>
      </c>
      <c r="K212" s="73">
        <v>0.25</v>
      </c>
      <c r="L212" s="74">
        <v>0.22</v>
      </c>
      <c r="M212" s="73">
        <v>0.24</v>
      </c>
      <c r="N212" s="73">
        <v>0.26</v>
      </c>
      <c r="O212" s="73">
        <v>0.28999999999999998</v>
      </c>
      <c r="P212" s="74">
        <v>0.24</v>
      </c>
      <c r="Q212" s="73">
        <v>0.27</v>
      </c>
      <c r="R212" s="73">
        <v>0.28000000000000003</v>
      </c>
      <c r="S212" s="73">
        <v>0.26</v>
      </c>
      <c r="T212" s="74">
        <v>0.22</v>
      </c>
      <c r="U212" s="73">
        <v>0.23</v>
      </c>
      <c r="V212" s="73">
        <v>0.27</v>
      </c>
      <c r="W212" s="73">
        <v>0.35</v>
      </c>
      <c r="X212" s="74">
        <v>0.42</v>
      </c>
      <c r="Y212" s="73">
        <v>0.46</v>
      </c>
      <c r="Z212" s="73">
        <v>0.44</v>
      </c>
      <c r="AA212" s="73">
        <v>0.35</v>
      </c>
      <c r="AB212" s="74">
        <v>0.18</v>
      </c>
      <c r="AC212" s="73">
        <v>0.17</v>
      </c>
      <c r="AD212" s="73">
        <v>0.2</v>
      </c>
      <c r="AE212" s="73">
        <v>0.24</v>
      </c>
      <c r="AF212" s="74">
        <v>0.22</v>
      </c>
      <c r="AG212" s="73">
        <v>0.28999999999999998</v>
      </c>
      <c r="AH212" s="73">
        <v>0.44</v>
      </c>
      <c r="AI212" s="73">
        <v>0.39</v>
      </c>
      <c r="AJ212" s="74">
        <v>0.4</v>
      </c>
      <c r="AK212" s="73">
        <v>0.39</v>
      </c>
      <c r="AL212" s="73">
        <v>0.21</v>
      </c>
      <c r="AM212" s="73">
        <v>0.1</v>
      </c>
      <c r="AN212" s="74">
        <v>0.09</v>
      </c>
      <c r="AO212" s="73">
        <v>0.08</v>
      </c>
      <c r="AP212" s="73">
        <v>0.1</v>
      </c>
      <c r="AQ212" s="73">
        <v>0.2</v>
      </c>
      <c r="AR212" s="74">
        <v>0.14000000000000001</v>
      </c>
      <c r="AS212" s="252">
        <v>0.11</v>
      </c>
      <c r="AT212" s="252">
        <v>0.11</v>
      </c>
      <c r="AU212" s="252">
        <v>0.11</v>
      </c>
      <c r="AV212" s="252">
        <v>0.13</v>
      </c>
      <c r="AW212" s="252">
        <v>0.12</v>
      </c>
      <c r="AX212" s="252">
        <v>0.09</v>
      </c>
      <c r="AY212" s="252">
        <v>0.09</v>
      </c>
      <c r="AZ212" s="252">
        <v>0.1</v>
      </c>
      <c r="BA212" s="252">
        <v>0.08</v>
      </c>
      <c r="BB212" s="252">
        <v>0.11</v>
      </c>
      <c r="BC212" s="252">
        <v>0.11</v>
      </c>
      <c r="BD212" s="252">
        <v>0.1</v>
      </c>
      <c r="BF212" s="61"/>
      <c r="BG212" s="61"/>
      <c r="BH212" s="61"/>
      <c r="BI212" s="61"/>
      <c r="BJ212" s="61"/>
      <c r="BK212" s="61"/>
      <c r="BL212" s="61"/>
      <c r="BM212" s="61"/>
      <c r="BN212" s="61"/>
      <c r="BO212" s="269">
        <v>0.13</v>
      </c>
      <c r="BP212" s="262">
        <v>0.12</v>
      </c>
      <c r="BQ212" s="262">
        <v>0.1</v>
      </c>
      <c r="BR212" s="262"/>
    </row>
    <row r="213" spans="1:70" x14ac:dyDescent="0.35">
      <c r="A213" s="94" t="s">
        <v>325</v>
      </c>
      <c r="B213" s="160" t="s">
        <v>171</v>
      </c>
      <c r="C213" s="161" t="s">
        <v>168</v>
      </c>
      <c r="D213" s="160">
        <v>85974</v>
      </c>
      <c r="E213" s="55">
        <v>36777</v>
      </c>
      <c r="F213" s="55">
        <v>38945</v>
      </c>
      <c r="G213" s="55">
        <v>41361</v>
      </c>
      <c r="H213" s="53">
        <v>44517</v>
      </c>
      <c r="I213" s="55">
        <v>46984</v>
      </c>
      <c r="J213" s="55">
        <v>49487</v>
      </c>
      <c r="K213" s="55">
        <v>52053</v>
      </c>
      <c r="L213" s="53">
        <v>55469</v>
      </c>
      <c r="M213" s="55">
        <v>53432</v>
      </c>
      <c r="N213" s="55">
        <v>56233</v>
      </c>
      <c r="O213" s="55">
        <v>59540</v>
      </c>
      <c r="P213" s="53">
        <v>63708</v>
      </c>
      <c r="Q213" s="55">
        <v>67299</v>
      </c>
      <c r="R213" s="55">
        <v>71176</v>
      </c>
      <c r="S213" s="55">
        <v>75045</v>
      </c>
      <c r="T213" s="53">
        <v>79785</v>
      </c>
      <c r="U213" s="55">
        <v>83781</v>
      </c>
      <c r="V213" s="55">
        <v>88476</v>
      </c>
      <c r="W213" s="55">
        <v>95048</v>
      </c>
      <c r="X213" s="53">
        <v>106110</v>
      </c>
      <c r="Y213" s="55">
        <v>115843</v>
      </c>
      <c r="Z213" s="55">
        <v>125642</v>
      </c>
      <c r="AA213" s="55">
        <v>134545</v>
      </c>
      <c r="AB213" s="53">
        <v>141366</v>
      </c>
      <c r="AC213" s="55">
        <v>146453</v>
      </c>
      <c r="AD213" s="55">
        <v>152938</v>
      </c>
      <c r="AE213" s="55">
        <v>161228</v>
      </c>
      <c r="AF213" s="53">
        <v>170773</v>
      </c>
      <c r="AG213" s="55">
        <v>181088</v>
      </c>
      <c r="AH213" s="55">
        <v>197871</v>
      </c>
      <c r="AI213" s="55">
        <v>214606</v>
      </c>
      <c r="AJ213" s="53">
        <v>236282</v>
      </c>
      <c r="AK213" s="55">
        <v>254521</v>
      </c>
      <c r="AL213" s="55">
        <v>266635</v>
      </c>
      <c r="AM213" s="55">
        <v>272819</v>
      </c>
      <c r="AN213" s="53">
        <v>279833</v>
      </c>
      <c r="AO213" s="55">
        <v>284711</v>
      </c>
      <c r="AP213" s="55">
        <v>291591</v>
      </c>
      <c r="AQ213" s="55">
        <v>304877</v>
      </c>
      <c r="AR213" s="53">
        <v>315880</v>
      </c>
      <c r="AS213" s="251">
        <v>323517</v>
      </c>
      <c r="AT213" s="251">
        <v>331633</v>
      </c>
      <c r="AU213" s="251">
        <v>340677</v>
      </c>
      <c r="AV213" s="251">
        <v>352828</v>
      </c>
      <c r="AW213" s="251">
        <v>362288</v>
      </c>
      <c r="AX213" s="251">
        <v>369775</v>
      </c>
      <c r="AY213" s="251">
        <v>377425</v>
      </c>
      <c r="AZ213" s="251">
        <v>387497</v>
      </c>
      <c r="BA213" s="251">
        <v>394043</v>
      </c>
      <c r="BB213" s="251">
        <v>404078</v>
      </c>
      <c r="BC213" s="251">
        <v>414808</v>
      </c>
      <c r="BD213" s="251">
        <v>426305</v>
      </c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</row>
    <row r="214" spans="1:70" x14ac:dyDescent="0.35">
      <c r="A214" s="126" t="s">
        <v>326</v>
      </c>
      <c r="B214" s="127"/>
      <c r="C214" s="127"/>
      <c r="D214" s="127"/>
      <c r="E214" s="59"/>
      <c r="F214" s="59"/>
      <c r="G214" s="59"/>
      <c r="H214" s="63"/>
      <c r="I214" s="59"/>
      <c r="J214" s="59"/>
      <c r="K214" s="59"/>
      <c r="L214" s="63"/>
      <c r="M214" s="59"/>
      <c r="N214" s="59"/>
      <c r="O214" s="59"/>
      <c r="P214" s="63"/>
      <c r="Q214" s="59"/>
      <c r="R214" s="59"/>
      <c r="S214" s="59"/>
      <c r="T214" s="63"/>
      <c r="U214" s="59"/>
      <c r="V214" s="59"/>
      <c r="W214" s="59"/>
      <c r="X214" s="63"/>
      <c r="Y214" s="59"/>
      <c r="Z214" s="59"/>
      <c r="AA214" s="59"/>
      <c r="AB214" s="63"/>
      <c r="AC214" s="59"/>
      <c r="AD214" s="59"/>
      <c r="AE214" s="59"/>
      <c r="AF214" s="63"/>
      <c r="AG214" s="59"/>
      <c r="AH214" s="59"/>
      <c r="AI214" s="158"/>
      <c r="AJ214" s="159"/>
      <c r="AK214" s="59"/>
      <c r="AL214" s="59"/>
      <c r="AM214" s="158"/>
      <c r="AN214" s="159"/>
      <c r="AO214" s="59"/>
      <c r="AP214" s="59"/>
      <c r="AQ214" s="158"/>
      <c r="AR214" s="159"/>
      <c r="AS214" s="158"/>
      <c r="AT214" s="158"/>
      <c r="AU214" s="158"/>
      <c r="AV214" s="158"/>
      <c r="AW214" s="158"/>
      <c r="AX214" s="158"/>
      <c r="AY214" s="158"/>
      <c r="AZ214" s="158"/>
      <c r="BA214" s="158"/>
      <c r="BB214" s="158"/>
      <c r="BC214" s="158"/>
      <c r="BD214" s="158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</row>
    <row r="215" spans="1:70" x14ac:dyDescent="0.35">
      <c r="A215" s="123" t="s">
        <v>327</v>
      </c>
      <c r="B215" s="160" t="s">
        <v>171</v>
      </c>
      <c r="C215" s="161" t="s">
        <v>168</v>
      </c>
      <c r="D215" s="160">
        <v>2640338</v>
      </c>
      <c r="E215" s="59"/>
      <c r="F215" s="59"/>
      <c r="G215" s="59"/>
      <c r="H215" s="63"/>
      <c r="I215" s="59"/>
      <c r="J215" s="59"/>
      <c r="K215" s="59"/>
      <c r="L215" s="63"/>
      <c r="M215" s="59"/>
      <c r="N215" s="59"/>
      <c r="O215" s="59"/>
      <c r="P215" s="63"/>
      <c r="Q215" s="55">
        <v>924</v>
      </c>
      <c r="R215" s="55">
        <v>1157</v>
      </c>
      <c r="S215" s="55">
        <v>694</v>
      </c>
      <c r="T215" s="53">
        <v>1324</v>
      </c>
      <c r="U215" s="59"/>
      <c r="V215" s="59"/>
      <c r="W215" s="59"/>
      <c r="X215" s="63"/>
      <c r="Y215" s="59"/>
      <c r="Z215" s="59"/>
      <c r="AA215" s="59"/>
      <c r="AB215" s="63"/>
      <c r="AC215" s="59"/>
      <c r="AD215" s="59"/>
      <c r="AE215" s="59"/>
      <c r="AF215" s="63"/>
      <c r="AG215" s="59"/>
      <c r="AH215" s="59"/>
      <c r="AI215" s="158"/>
      <c r="AJ215" s="159"/>
      <c r="AK215" s="59"/>
      <c r="AL215" s="59"/>
      <c r="AM215" s="158"/>
      <c r="AN215" s="159"/>
      <c r="AO215" s="59"/>
      <c r="AP215" s="59"/>
      <c r="AQ215" s="158"/>
      <c r="AR215" s="159"/>
      <c r="AS215" s="158"/>
      <c r="AT215" s="158"/>
      <c r="AU215" s="158"/>
      <c r="AV215" s="158"/>
      <c r="AW215" s="158"/>
      <c r="AX215" s="158"/>
      <c r="AY215" s="158"/>
      <c r="AZ215" s="158"/>
      <c r="BA215" s="158"/>
      <c r="BB215" s="158"/>
      <c r="BC215" s="158"/>
      <c r="BD215" s="158"/>
      <c r="BF215" s="61"/>
      <c r="BG215" s="61"/>
      <c r="BH215" s="61"/>
      <c r="BI215" s="61">
        <f>SUM(Q215,R215,S215,T215)</f>
        <v>4099</v>
      </c>
      <c r="BJ215" s="61"/>
      <c r="BK215" s="61"/>
      <c r="BL215" s="61"/>
      <c r="BM215" s="61"/>
      <c r="BN215" s="61"/>
      <c r="BO215" s="61"/>
    </row>
    <row r="216" spans="1:70" x14ac:dyDescent="0.35">
      <c r="A216" s="123" t="s">
        <v>328</v>
      </c>
      <c r="B216" s="160" t="s">
        <v>172</v>
      </c>
      <c r="C216" s="161" t="s">
        <v>168</v>
      </c>
      <c r="D216" s="160">
        <v>85976</v>
      </c>
      <c r="E216" s="59"/>
      <c r="F216" s="59"/>
      <c r="G216" s="59"/>
      <c r="H216" s="63"/>
      <c r="I216" s="59"/>
      <c r="J216" s="59"/>
      <c r="K216" s="59"/>
      <c r="L216" s="63"/>
      <c r="M216" s="59"/>
      <c r="N216" s="59"/>
      <c r="O216" s="59"/>
      <c r="P216" s="63"/>
      <c r="Q216" s="73">
        <v>0.78</v>
      </c>
      <c r="R216" s="73">
        <v>0.64</v>
      </c>
      <c r="S216" s="73">
        <v>0.3</v>
      </c>
      <c r="T216" s="74">
        <v>0.3</v>
      </c>
      <c r="U216" s="59"/>
      <c r="V216" s="59"/>
      <c r="W216" s="59"/>
      <c r="X216" s="63"/>
      <c r="Y216" s="59"/>
      <c r="Z216" s="59"/>
      <c r="AA216" s="59"/>
      <c r="AB216" s="63"/>
      <c r="AC216" s="59"/>
      <c r="AD216" s="59"/>
      <c r="AE216" s="59"/>
      <c r="AF216" s="63"/>
      <c r="AG216" s="59"/>
      <c r="AH216" s="59"/>
      <c r="AI216" s="158"/>
      <c r="AJ216" s="159"/>
      <c r="AK216" s="59"/>
      <c r="AL216" s="59"/>
      <c r="AM216" s="158"/>
      <c r="AN216" s="159"/>
      <c r="AO216" s="59"/>
      <c r="AP216" s="59"/>
      <c r="AQ216" s="158"/>
      <c r="AR216" s="159"/>
      <c r="AS216" s="158"/>
      <c r="AT216" s="158"/>
      <c r="AU216" s="158"/>
      <c r="AV216" s="158"/>
      <c r="AW216" s="158"/>
      <c r="AX216" s="158"/>
      <c r="AY216" s="158"/>
      <c r="AZ216" s="158"/>
      <c r="BA216" s="158"/>
      <c r="BB216" s="158"/>
      <c r="BC216" s="158"/>
      <c r="BD216" s="158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</row>
    <row r="217" spans="1:70" x14ac:dyDescent="0.35">
      <c r="A217" s="123" t="s">
        <v>329</v>
      </c>
      <c r="B217" s="160" t="s">
        <v>172</v>
      </c>
      <c r="C217" s="161" t="s">
        <v>168</v>
      </c>
      <c r="D217" s="160">
        <v>85977</v>
      </c>
      <c r="E217" s="59"/>
      <c r="F217" s="59"/>
      <c r="G217" s="59"/>
      <c r="H217" s="63"/>
      <c r="I217" s="59"/>
      <c r="J217" s="59"/>
      <c r="K217" s="59"/>
      <c r="L217" s="63"/>
      <c r="M217" s="59"/>
      <c r="N217" s="59"/>
      <c r="O217" s="59"/>
      <c r="P217" s="63"/>
      <c r="Q217" s="73">
        <v>5.4000000000000013E-2</v>
      </c>
      <c r="R217" s="73">
        <v>6.6000000000000003E-2</v>
      </c>
      <c r="S217" s="73">
        <v>3.7000000000000012E-2</v>
      </c>
      <c r="T217" s="74">
        <v>0.05</v>
      </c>
      <c r="U217" s="59"/>
      <c r="V217" s="59"/>
      <c r="W217" s="59"/>
      <c r="X217" s="63"/>
      <c r="Y217" s="59"/>
      <c r="Z217" s="59"/>
      <c r="AA217" s="59"/>
      <c r="AB217" s="63"/>
      <c r="AC217" s="59"/>
      <c r="AD217" s="59"/>
      <c r="AE217" s="59"/>
      <c r="AF217" s="63"/>
      <c r="AG217" s="59"/>
      <c r="AH217" s="59"/>
      <c r="AI217" s="158"/>
      <c r="AJ217" s="159"/>
      <c r="AK217" s="59"/>
      <c r="AL217" s="59"/>
      <c r="AM217" s="158"/>
      <c r="AN217" s="159"/>
      <c r="AO217" s="59"/>
      <c r="AP217" s="59"/>
      <c r="AQ217" s="158"/>
      <c r="AR217" s="159"/>
      <c r="AS217" s="158"/>
      <c r="AT217" s="158"/>
      <c r="AU217" s="158"/>
      <c r="AV217" s="158"/>
      <c r="AW217" s="158"/>
      <c r="AX217" s="158"/>
      <c r="AY217" s="158"/>
      <c r="AZ217" s="158"/>
      <c r="BA217" s="158"/>
      <c r="BB217" s="158"/>
      <c r="BC217" s="158"/>
      <c r="BD217" s="158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</row>
    <row r="218" spans="1:70" x14ac:dyDescent="0.35">
      <c r="A218" s="123" t="s">
        <v>330</v>
      </c>
      <c r="B218" s="160" t="s">
        <v>171</v>
      </c>
      <c r="C218" s="161" t="s">
        <v>168</v>
      </c>
      <c r="D218" s="160">
        <v>85978</v>
      </c>
      <c r="E218" s="59"/>
      <c r="F218" s="59"/>
      <c r="G218" s="59"/>
      <c r="H218" s="63"/>
      <c r="I218" s="59"/>
      <c r="J218" s="59"/>
      <c r="K218" s="59"/>
      <c r="L218" s="63"/>
      <c r="M218" s="59"/>
      <c r="N218" s="59"/>
      <c r="O218" s="59"/>
      <c r="P218" s="63"/>
      <c r="Q218" s="55">
        <v>3157</v>
      </c>
      <c r="R218" s="55">
        <v>3611</v>
      </c>
      <c r="S218" s="55">
        <v>3778</v>
      </c>
      <c r="T218" s="53">
        <v>4099</v>
      </c>
      <c r="U218" s="59"/>
      <c r="V218" s="59"/>
      <c r="W218" s="59"/>
      <c r="X218" s="63"/>
      <c r="Y218" s="59"/>
      <c r="Z218" s="59"/>
      <c r="AA218" s="59"/>
      <c r="AB218" s="63"/>
      <c r="AC218" s="59"/>
      <c r="AD218" s="59"/>
      <c r="AE218" s="59"/>
      <c r="AF218" s="63"/>
      <c r="AG218" s="59"/>
      <c r="AH218" s="59"/>
      <c r="AI218" s="158"/>
      <c r="AJ218" s="159"/>
      <c r="AK218" s="59"/>
      <c r="AL218" s="59"/>
      <c r="AM218" s="158"/>
      <c r="AN218" s="159"/>
      <c r="AO218" s="59"/>
      <c r="AP218" s="59"/>
      <c r="AQ218" s="158"/>
      <c r="AR218" s="159"/>
      <c r="AS218" s="158"/>
      <c r="AT218" s="158"/>
      <c r="AU218" s="158"/>
      <c r="AV218" s="158"/>
      <c r="AW218" s="158"/>
      <c r="AX218" s="158"/>
      <c r="AY218" s="158"/>
      <c r="AZ218" s="158"/>
      <c r="BA218" s="158"/>
      <c r="BB218" s="158"/>
      <c r="BC218" s="158"/>
      <c r="BD218" s="158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</row>
    <row r="219" spans="1:70" x14ac:dyDescent="0.35">
      <c r="A219" s="123" t="s">
        <v>331</v>
      </c>
      <c r="B219" s="160" t="s">
        <v>172</v>
      </c>
      <c r="C219" s="161" t="s">
        <v>168</v>
      </c>
      <c r="D219" s="160">
        <v>85979</v>
      </c>
      <c r="E219" s="59"/>
      <c r="F219" s="59"/>
      <c r="G219" s="59"/>
      <c r="H219" s="63"/>
      <c r="I219" s="59"/>
      <c r="J219" s="59"/>
      <c r="K219" s="59"/>
      <c r="L219" s="63"/>
      <c r="M219" s="59"/>
      <c r="N219" s="59"/>
      <c r="O219" s="59"/>
      <c r="P219" s="63"/>
      <c r="Q219" s="73">
        <v>4.7E-2</v>
      </c>
      <c r="R219" s="73">
        <v>5.0999999999999997E-2</v>
      </c>
      <c r="S219" s="73">
        <v>0.05</v>
      </c>
      <c r="T219" s="74">
        <v>5.0999999999999997E-2</v>
      </c>
      <c r="U219" s="59"/>
      <c r="V219" s="59"/>
      <c r="W219" s="59"/>
      <c r="X219" s="63"/>
      <c r="Y219" s="59"/>
      <c r="Z219" s="59"/>
      <c r="AA219" s="59"/>
      <c r="AB219" s="63"/>
      <c r="AC219" s="59"/>
      <c r="AD219" s="59"/>
      <c r="AE219" s="59"/>
      <c r="AF219" s="63"/>
      <c r="AG219" s="59"/>
      <c r="AH219" s="59"/>
      <c r="AI219" s="158"/>
      <c r="AJ219" s="159"/>
      <c r="AK219" s="59"/>
      <c r="AL219" s="59"/>
      <c r="AM219" s="158"/>
      <c r="AN219" s="159"/>
      <c r="AO219" s="59"/>
      <c r="AP219" s="59"/>
      <c r="AQ219" s="158"/>
      <c r="AR219" s="159"/>
      <c r="AS219" s="158"/>
      <c r="AT219" s="158"/>
      <c r="AU219" s="158"/>
      <c r="AV219" s="158"/>
      <c r="AW219" s="158"/>
      <c r="AX219" s="158"/>
      <c r="AY219" s="158"/>
      <c r="AZ219" s="158"/>
      <c r="BA219" s="158"/>
      <c r="BB219" s="158"/>
      <c r="BC219" s="158"/>
      <c r="BD219" s="158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</row>
    <row r="220" spans="1:70" x14ac:dyDescent="0.35">
      <c r="A220" s="124" t="s">
        <v>332</v>
      </c>
      <c r="B220" s="167" t="s">
        <v>171</v>
      </c>
      <c r="C220" s="168" t="s">
        <v>168</v>
      </c>
      <c r="D220" s="167">
        <v>2640339</v>
      </c>
      <c r="E220" s="70">
        <v>457</v>
      </c>
      <c r="F220" s="70">
        <v>409</v>
      </c>
      <c r="G220" s="70">
        <v>295</v>
      </c>
      <c r="H220" s="71">
        <v>725</v>
      </c>
      <c r="I220" s="70">
        <v>562</v>
      </c>
      <c r="J220" s="70">
        <v>438</v>
      </c>
      <c r="K220" s="70">
        <v>88</v>
      </c>
      <c r="L220" s="71">
        <v>1018</v>
      </c>
      <c r="M220" s="70">
        <v>517</v>
      </c>
      <c r="N220" s="70">
        <v>703</v>
      </c>
      <c r="O220" s="70">
        <v>528</v>
      </c>
      <c r="P220" s="71">
        <v>1003</v>
      </c>
      <c r="Q220" s="70">
        <v>588</v>
      </c>
      <c r="R220" s="70">
        <v>702</v>
      </c>
      <c r="S220" s="70">
        <v>255</v>
      </c>
      <c r="T220" s="71">
        <v>816</v>
      </c>
      <c r="U220" s="70">
        <v>596</v>
      </c>
      <c r="V220" s="70">
        <v>436</v>
      </c>
      <c r="W220" s="70">
        <v>112</v>
      </c>
      <c r="X220" s="71">
        <v>1692</v>
      </c>
      <c r="Y220" s="70">
        <v>1149</v>
      </c>
      <c r="Z220" s="70">
        <v>1835</v>
      </c>
      <c r="AA220" s="70">
        <v>2032</v>
      </c>
      <c r="AB220" s="71">
        <v>2251</v>
      </c>
      <c r="AC220" s="70">
        <v>2287</v>
      </c>
      <c r="AD220" s="70">
        <v>1564</v>
      </c>
      <c r="AE220" s="70">
        <v>1282</v>
      </c>
      <c r="AF220" s="71">
        <v>1900</v>
      </c>
      <c r="AG220" s="70">
        <v>1312</v>
      </c>
      <c r="AH220" s="70">
        <v>2141</v>
      </c>
      <c r="AI220" s="70">
        <v>2252</v>
      </c>
      <c r="AJ220" s="71">
        <v>2946</v>
      </c>
      <c r="AK220" s="70">
        <v>3450</v>
      </c>
      <c r="AL220" s="70">
        <v>3147</v>
      </c>
      <c r="AM220" s="70">
        <v>880</v>
      </c>
      <c r="AN220" s="71">
        <v>-206</v>
      </c>
      <c r="AO220" s="70">
        <v>-1568</v>
      </c>
      <c r="AP220" s="70">
        <v>-627</v>
      </c>
      <c r="AQ220" s="70">
        <v>-412</v>
      </c>
      <c r="AR220" s="71">
        <v>-240</v>
      </c>
      <c r="AS220" s="256">
        <v>898</v>
      </c>
      <c r="AT220" s="256">
        <v>3211</v>
      </c>
      <c r="AU220" s="256">
        <v>4307</v>
      </c>
      <c r="AV220" s="256">
        <v>6461</v>
      </c>
      <c r="AW220" s="256">
        <v>4983</v>
      </c>
      <c r="AX220" s="256">
        <v>5065</v>
      </c>
      <c r="AY220" s="256">
        <v>5663</v>
      </c>
      <c r="AZ220" s="256">
        <v>9256</v>
      </c>
      <c r="BA220" s="256">
        <v>5841</v>
      </c>
      <c r="BB220" s="256">
        <v>7517</v>
      </c>
      <c r="BC220" s="256">
        <v>4789</v>
      </c>
      <c r="BD220" s="256">
        <v>11472</v>
      </c>
      <c r="BF220" s="109">
        <f>SUM(E220,F220,G220,H220)</f>
        <v>1886</v>
      </c>
      <c r="BG220" s="109">
        <f>SUM(I220,J220,K220,L220)</f>
        <v>2106</v>
      </c>
      <c r="BH220" s="109">
        <f>SUM(M220,N220,O220,P220)</f>
        <v>2751</v>
      </c>
      <c r="BI220" s="109">
        <f>SUM(Q220,R220,S220,T220)</f>
        <v>2361</v>
      </c>
      <c r="BJ220" s="109">
        <f>SUM(U220,V220,W220,X220)</f>
        <v>2836</v>
      </c>
      <c r="BK220" s="109">
        <f>SUM(Y220,Z220,AA220,AB220)</f>
        <v>7267</v>
      </c>
      <c r="BL220" s="109">
        <f>SUM(AC220,AD220,AE220,AF220)</f>
        <v>7033</v>
      </c>
      <c r="BM220" s="109">
        <f>SUM(AG220,AH220,AI220,AJ220)</f>
        <v>8651</v>
      </c>
      <c r="BN220" s="109">
        <f>SUM(AK220,AL220,AM220,AN220)</f>
        <v>7271</v>
      </c>
      <c r="BO220" s="109">
        <f>SUM(AO220,AP220,AQ220,AR220)</f>
        <v>-2847</v>
      </c>
      <c r="BP220" s="261">
        <v>14877</v>
      </c>
      <c r="BQ220" s="261">
        <v>24967</v>
      </c>
      <c r="BR220" s="261">
        <v>29619</v>
      </c>
    </row>
    <row r="221" spans="1:70" x14ac:dyDescent="0.35">
      <c r="A221" s="94"/>
      <c r="B221" s="125"/>
      <c r="C221" s="125"/>
      <c r="D221" s="125"/>
      <c r="E221" s="110"/>
      <c r="F221" s="110"/>
      <c r="G221" s="110"/>
      <c r="H221" s="111"/>
      <c r="I221" s="110"/>
      <c r="J221" s="110"/>
      <c r="K221" s="110"/>
      <c r="L221" s="111"/>
      <c r="M221" s="110"/>
      <c r="N221" s="110"/>
      <c r="O221" s="110"/>
      <c r="P221" s="111"/>
      <c r="Q221" s="110"/>
      <c r="R221" s="110"/>
      <c r="S221" s="110"/>
      <c r="T221" s="111"/>
      <c r="U221" s="110"/>
      <c r="V221" s="110"/>
      <c r="W221" s="110"/>
      <c r="X221" s="111"/>
      <c r="Y221" s="110"/>
      <c r="Z221" s="110"/>
      <c r="AA221" s="110"/>
      <c r="AB221" s="111"/>
      <c r="AC221" s="110"/>
      <c r="AD221" s="110"/>
      <c r="AE221" s="110"/>
      <c r="AF221" s="111"/>
      <c r="AG221" s="110"/>
      <c r="AH221" s="110"/>
      <c r="AI221" s="110"/>
      <c r="AJ221" s="111"/>
      <c r="AK221" s="110"/>
      <c r="AL221" s="110"/>
      <c r="AM221" s="110"/>
      <c r="AN221" s="111"/>
      <c r="AO221" s="110"/>
      <c r="AP221" s="110"/>
      <c r="AQ221" s="110"/>
      <c r="AR221" s="111"/>
      <c r="AS221" s="110"/>
      <c r="AT221" s="110"/>
      <c r="AU221" s="110"/>
      <c r="AV221" s="110"/>
      <c r="AW221" s="110"/>
      <c r="AX221" s="110"/>
      <c r="AY221" s="110"/>
      <c r="AZ221" s="110"/>
      <c r="BA221" s="110"/>
      <c r="BB221" s="110"/>
      <c r="BC221" s="110"/>
      <c r="BD221" s="110"/>
      <c r="BF221" s="62"/>
      <c r="BG221" s="62"/>
      <c r="BH221" s="62"/>
      <c r="BI221" s="62"/>
      <c r="BJ221" s="62"/>
      <c r="BK221" s="62"/>
      <c r="BL221" s="62"/>
      <c r="BM221" s="62"/>
      <c r="BN221" s="62"/>
      <c r="BO221" s="62"/>
    </row>
    <row r="222" spans="1:70" x14ac:dyDescent="0.35">
      <c r="A222" s="94" t="s">
        <v>333</v>
      </c>
      <c r="B222" s="160" t="s">
        <v>171</v>
      </c>
      <c r="C222" s="161" t="s">
        <v>168</v>
      </c>
      <c r="D222" s="160">
        <v>85981</v>
      </c>
      <c r="E222" s="59"/>
      <c r="F222" s="59"/>
      <c r="G222" s="59"/>
      <c r="H222" s="63"/>
      <c r="I222" s="59"/>
      <c r="J222" s="59"/>
      <c r="K222" s="59"/>
      <c r="L222" s="63"/>
      <c r="M222" s="59"/>
      <c r="N222" s="59"/>
      <c r="O222" s="59"/>
      <c r="P222" s="63"/>
      <c r="Q222" s="59"/>
      <c r="R222" s="59"/>
      <c r="S222" s="55">
        <v>6</v>
      </c>
      <c r="T222" s="53">
        <v>11</v>
      </c>
      <c r="U222" s="55">
        <v>4</v>
      </c>
      <c r="V222" s="55">
        <v>11</v>
      </c>
      <c r="W222" s="55">
        <v>-12</v>
      </c>
      <c r="X222" s="53">
        <v>-8</v>
      </c>
      <c r="Y222" s="55">
        <v>-10</v>
      </c>
      <c r="Z222" s="55">
        <v>1</v>
      </c>
      <c r="AA222" s="55">
        <v>9</v>
      </c>
      <c r="AB222" s="53">
        <v>17</v>
      </c>
      <c r="AC222" s="55">
        <v>13</v>
      </c>
      <c r="AD222" s="55">
        <v>7</v>
      </c>
      <c r="AE222" s="55">
        <v>6</v>
      </c>
      <c r="AF222" s="53">
        <v>-3</v>
      </c>
      <c r="AG222" s="55">
        <v>5</v>
      </c>
      <c r="AH222" s="55">
        <v>-4</v>
      </c>
      <c r="AI222" s="158"/>
      <c r="AJ222" s="53">
        <v>7</v>
      </c>
      <c r="AK222" s="55">
        <v>8</v>
      </c>
      <c r="AL222" s="55">
        <v>34</v>
      </c>
      <c r="AM222" s="55">
        <v>14</v>
      </c>
      <c r="AN222" s="53">
        <v>32</v>
      </c>
      <c r="AO222" s="55">
        <v>42</v>
      </c>
      <c r="AP222" s="55">
        <v>61</v>
      </c>
      <c r="AQ222" s="55">
        <v>95</v>
      </c>
      <c r="AR222" s="53">
        <v>76</v>
      </c>
      <c r="AS222" s="251">
        <v>41</v>
      </c>
      <c r="AT222" s="251">
        <v>-7</v>
      </c>
      <c r="AU222" s="251">
        <v>-27</v>
      </c>
      <c r="AV222" s="251">
        <v>-13</v>
      </c>
      <c r="AW222" s="251">
        <v>8</v>
      </c>
      <c r="AX222" s="251">
        <v>8</v>
      </c>
      <c r="AY222" s="251">
        <v>-28</v>
      </c>
      <c r="AZ222" s="251">
        <v>-49</v>
      </c>
      <c r="BA222" s="251">
        <v>-32</v>
      </c>
      <c r="BB222" s="251">
        <v>-46</v>
      </c>
      <c r="BC222" s="251">
        <v>-53</v>
      </c>
      <c r="BD222" s="251">
        <v>-73</v>
      </c>
      <c r="BF222" s="61"/>
      <c r="BG222" s="61"/>
      <c r="BH222" s="61"/>
      <c r="BI222" s="61"/>
      <c r="BJ222" s="61">
        <f>SUM(U222,V222,W222,X222)</f>
        <v>-5</v>
      </c>
      <c r="BK222" s="61">
        <f>SUM(Y222,Z222,AA222,AB222)</f>
        <v>17</v>
      </c>
      <c r="BL222" s="61">
        <f>SUM(AC222,AD222,AE222,AF222)</f>
        <v>23</v>
      </c>
      <c r="BM222" s="61"/>
      <c r="BN222" s="61">
        <f>SUM(AK222,AL222,AM222,AN222)</f>
        <v>88</v>
      </c>
      <c r="BO222" s="61">
        <f>SUM(AO222,AP222,AQ222,AR222)</f>
        <v>274</v>
      </c>
      <c r="BP222" s="259">
        <v>-6</v>
      </c>
      <c r="BQ222" s="259">
        <v>-61</v>
      </c>
      <c r="BR222" s="259">
        <v>-204</v>
      </c>
    </row>
    <row r="223" spans="1:70" x14ac:dyDescent="0.35">
      <c r="A223" s="94" t="s">
        <v>334</v>
      </c>
      <c r="B223" s="160" t="s">
        <v>172</v>
      </c>
      <c r="C223" s="161" t="s">
        <v>168</v>
      </c>
      <c r="D223" s="160">
        <v>85982</v>
      </c>
      <c r="E223" s="59"/>
      <c r="F223" s="59"/>
      <c r="G223" s="59"/>
      <c r="H223" s="63"/>
      <c r="I223" s="59"/>
      <c r="J223" s="59"/>
      <c r="K223" s="59"/>
      <c r="L223" s="63"/>
      <c r="M223" s="73">
        <v>0.77</v>
      </c>
      <c r="N223" s="73">
        <v>1.1100000000000001</v>
      </c>
      <c r="O223" s="59"/>
      <c r="P223" s="74">
        <v>0.36</v>
      </c>
      <c r="Q223" s="73">
        <v>1.29</v>
      </c>
      <c r="R223" s="73">
        <v>1</v>
      </c>
      <c r="S223" s="73">
        <v>0.34</v>
      </c>
      <c r="T223" s="74">
        <v>0.26</v>
      </c>
      <c r="U223" s="73">
        <v>0.01</v>
      </c>
      <c r="V223" s="73">
        <v>-0.4</v>
      </c>
      <c r="W223" s="73">
        <v>-0.51</v>
      </c>
      <c r="X223" s="74">
        <v>1.08</v>
      </c>
      <c r="Y223" s="73">
        <v>0.95</v>
      </c>
      <c r="Z223" s="73">
        <v>3.21</v>
      </c>
      <c r="AA223" s="59"/>
      <c r="AB223" s="74">
        <v>0.32</v>
      </c>
      <c r="AC223" s="73">
        <v>0.98</v>
      </c>
      <c r="AD223" s="73">
        <v>-0.15</v>
      </c>
      <c r="AE223" s="73">
        <v>-0.37</v>
      </c>
      <c r="AF223" s="74">
        <v>-0.16</v>
      </c>
      <c r="AG223" s="73">
        <v>-0.43</v>
      </c>
      <c r="AH223" s="59"/>
      <c r="AI223" s="73">
        <v>0.76</v>
      </c>
      <c r="AJ223" s="74">
        <v>0.55000000000000004</v>
      </c>
      <c r="AK223" s="73">
        <v>1.62</v>
      </c>
      <c r="AL223" s="73">
        <v>0.45</v>
      </c>
      <c r="AM223" s="73">
        <v>-0.62</v>
      </c>
      <c r="AN223" s="74">
        <v>-1.08</v>
      </c>
      <c r="AO223" s="73">
        <v>-1.47</v>
      </c>
      <c r="AP223" s="73">
        <v>-1.22</v>
      </c>
      <c r="AQ223" s="73">
        <v>-1.58</v>
      </c>
      <c r="AR223" s="74">
        <v>0.53</v>
      </c>
      <c r="AS223" s="73"/>
      <c r="AT223" s="73"/>
      <c r="AU223" s="73"/>
      <c r="AV223" s="73"/>
      <c r="AW223" s="252">
        <v>4.54</v>
      </c>
      <c r="AX223" s="252">
        <v>0.57999999999999996</v>
      </c>
      <c r="AY223" s="252">
        <v>0.32</v>
      </c>
      <c r="AZ223" s="252">
        <v>0.44</v>
      </c>
      <c r="BA223" s="252">
        <v>0.18</v>
      </c>
      <c r="BB223" s="252">
        <v>0.49</v>
      </c>
      <c r="BC223" s="252">
        <v>-0.14000000000000001</v>
      </c>
      <c r="BD223" s="252">
        <v>0.25</v>
      </c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</row>
    <row r="224" spans="1:70" x14ac:dyDescent="0.35">
      <c r="A224" s="94" t="s">
        <v>329</v>
      </c>
      <c r="B224" s="160" t="s">
        <v>172</v>
      </c>
      <c r="C224" s="161" t="s">
        <v>168</v>
      </c>
      <c r="D224" s="160">
        <v>85983</v>
      </c>
      <c r="E224" s="73">
        <v>4.9000000000000002E-2</v>
      </c>
      <c r="F224" s="73">
        <v>4.2999999999999997E-2</v>
      </c>
      <c r="G224" s="73">
        <v>2.9000000000000001E-2</v>
      </c>
      <c r="H224" s="74">
        <v>4.7E-2</v>
      </c>
      <c r="I224" s="73">
        <v>4.7E-2</v>
      </c>
      <c r="J224" s="73">
        <v>3.7000000000000012E-2</v>
      </c>
      <c r="K224" s="73">
        <v>6.9999999999999993E-3</v>
      </c>
      <c r="L224" s="74">
        <v>5.4000000000000013E-2</v>
      </c>
      <c r="M224" s="73">
        <v>3.9E-2</v>
      </c>
      <c r="N224" s="73">
        <v>5.0999999999999997E-2</v>
      </c>
      <c r="O224" s="73">
        <v>3.5000000000000003E-2</v>
      </c>
      <c r="P224" s="74">
        <v>4.7E-2</v>
      </c>
      <c r="Q224" s="73">
        <v>3.5000000000000003E-2</v>
      </c>
      <c r="R224" s="73">
        <v>0.04</v>
      </c>
      <c r="S224" s="73">
        <v>1.2999999999999999E-2</v>
      </c>
      <c r="T224" s="74">
        <v>3.1E-2</v>
      </c>
      <c r="U224" s="73">
        <v>2.8000000000000001E-2</v>
      </c>
      <c r="V224" s="73">
        <v>1.9E-2</v>
      </c>
      <c r="W224" s="73">
        <v>4.0000000000000001E-3</v>
      </c>
      <c r="X224" s="74">
        <v>4.4999999999999998E-2</v>
      </c>
      <c r="Y224" s="73">
        <v>3.7000000000000012E-2</v>
      </c>
      <c r="Z224" s="73">
        <v>5.7000000000000002E-2</v>
      </c>
      <c r="AA224" s="73">
        <v>5.8999999999999997E-2</v>
      </c>
      <c r="AB224" s="74">
        <v>5.0999999999999997E-2</v>
      </c>
      <c r="AC224" s="73">
        <v>6.4000000000000001E-2</v>
      </c>
      <c r="AD224" s="73">
        <v>0.04</v>
      </c>
      <c r="AE224" s="73">
        <v>0.03</v>
      </c>
      <c r="AF224" s="74">
        <v>3.5000000000000003E-2</v>
      </c>
      <c r="AG224" s="73">
        <v>2.8000000000000001E-2</v>
      </c>
      <c r="AH224" s="73">
        <v>3.9E-2</v>
      </c>
      <c r="AI224" s="73">
        <v>3.7999999999999999E-2</v>
      </c>
      <c r="AJ224" s="74">
        <v>3.9E-2</v>
      </c>
      <c r="AK224" s="73">
        <v>5.4000000000000013E-2</v>
      </c>
      <c r="AL224" s="73">
        <v>4.7E-2</v>
      </c>
      <c r="AM224" s="73">
        <v>1.2999999999999999E-2</v>
      </c>
      <c r="AN224" s="74">
        <v>-2E-3</v>
      </c>
      <c r="AO224" s="73">
        <v>-2.3E-2</v>
      </c>
      <c r="AP224" s="73">
        <v>-8.0000000000000002E-3</v>
      </c>
      <c r="AQ224" s="73">
        <v>-5.0000000000000001E-3</v>
      </c>
      <c r="AR224" s="74">
        <v>-3.0000000000000001E-3</v>
      </c>
      <c r="AS224" s="252">
        <v>1.2E-2</v>
      </c>
      <c r="AT224" s="252">
        <v>3.9E-2</v>
      </c>
      <c r="AU224" s="252">
        <v>4.9000000000000002E-2</v>
      </c>
      <c r="AV224" s="252">
        <v>6.0999999999999999E-2</v>
      </c>
      <c r="AW224" s="252">
        <v>5.7999999999999899E-2</v>
      </c>
      <c r="AX224" s="252">
        <v>5.5999999999999897E-2</v>
      </c>
      <c r="AY224" s="252">
        <v>5.8999999999999997E-2</v>
      </c>
      <c r="AZ224" s="252">
        <v>0.08</v>
      </c>
      <c r="BA224" s="252">
        <v>6.3E-2</v>
      </c>
      <c r="BB224" s="252">
        <v>7.4999999999999997E-2</v>
      </c>
      <c r="BC224" s="252">
        <v>4.4999999999999998E-2</v>
      </c>
      <c r="BD224" s="252">
        <v>0.09</v>
      </c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</row>
    <row r="225" spans="1:70" x14ac:dyDescent="0.35">
      <c r="A225" s="94" t="s">
        <v>330</v>
      </c>
      <c r="B225" s="160" t="s">
        <v>171</v>
      </c>
      <c r="C225" s="161" t="s">
        <v>168</v>
      </c>
      <c r="D225" s="160">
        <v>85984</v>
      </c>
      <c r="E225" s="55">
        <v>1700</v>
      </c>
      <c r="F225" s="55">
        <v>1766</v>
      </c>
      <c r="G225" s="55">
        <v>1770</v>
      </c>
      <c r="H225" s="53">
        <v>1886</v>
      </c>
      <c r="I225" s="55">
        <v>1992</v>
      </c>
      <c r="J225" s="55">
        <v>2020</v>
      </c>
      <c r="K225" s="55">
        <v>1813</v>
      </c>
      <c r="L225" s="53">
        <v>2105</v>
      </c>
      <c r="M225" s="55">
        <v>1520</v>
      </c>
      <c r="N225" s="55">
        <v>1893</v>
      </c>
      <c r="O225" s="55">
        <v>2480</v>
      </c>
      <c r="P225" s="53">
        <v>2751</v>
      </c>
      <c r="Q225" s="55">
        <v>1759</v>
      </c>
      <c r="R225" s="55">
        <v>2113</v>
      </c>
      <c r="S225" s="55">
        <v>2182</v>
      </c>
      <c r="T225" s="53">
        <v>2361</v>
      </c>
      <c r="U225" s="55">
        <v>2369</v>
      </c>
      <c r="V225" s="55">
        <v>2102</v>
      </c>
      <c r="W225" s="55">
        <v>1960</v>
      </c>
      <c r="X225" s="53">
        <v>2837</v>
      </c>
      <c r="Y225" s="55">
        <v>3390</v>
      </c>
      <c r="Z225" s="55">
        <v>4788</v>
      </c>
      <c r="AA225" s="55">
        <v>6708</v>
      </c>
      <c r="AB225" s="53">
        <v>7267</v>
      </c>
      <c r="AC225" s="55">
        <v>8405</v>
      </c>
      <c r="AD225" s="55">
        <v>8134</v>
      </c>
      <c r="AE225" s="55">
        <v>7384</v>
      </c>
      <c r="AF225" s="53">
        <v>7033</v>
      </c>
      <c r="AG225" s="55">
        <v>6057</v>
      </c>
      <c r="AH225" s="55">
        <v>6634</v>
      </c>
      <c r="AI225" s="55">
        <v>7604</v>
      </c>
      <c r="AJ225" s="53">
        <v>8651</v>
      </c>
      <c r="AK225" s="55">
        <v>10789</v>
      </c>
      <c r="AL225" s="55">
        <v>11795</v>
      </c>
      <c r="AM225" s="55">
        <v>10423</v>
      </c>
      <c r="AN225" s="53">
        <v>7271</v>
      </c>
      <c r="AO225" s="55">
        <v>2253</v>
      </c>
      <c r="AP225" s="55">
        <v>-1521</v>
      </c>
      <c r="AQ225" s="55">
        <v>-2813</v>
      </c>
      <c r="AR225" s="53">
        <v>-2847</v>
      </c>
      <c r="AS225" s="251">
        <v>-381</v>
      </c>
      <c r="AT225" s="251">
        <v>3457</v>
      </c>
      <c r="AU225" s="251">
        <v>8176</v>
      </c>
      <c r="AV225" s="251">
        <v>14877</v>
      </c>
      <c r="AW225" s="251">
        <v>18962</v>
      </c>
      <c r="AX225" s="251">
        <v>20816</v>
      </c>
      <c r="AY225" s="251">
        <v>22172</v>
      </c>
      <c r="AZ225" s="251">
        <v>24967</v>
      </c>
      <c r="BA225" s="251">
        <v>25825</v>
      </c>
      <c r="BB225" s="251">
        <v>28277</v>
      </c>
      <c r="BC225" s="251">
        <v>27403</v>
      </c>
      <c r="BD225" s="251">
        <v>29619</v>
      </c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</row>
    <row r="226" spans="1:70" x14ac:dyDescent="0.35">
      <c r="A226" s="94" t="s">
        <v>335</v>
      </c>
      <c r="B226" s="160" t="s">
        <v>172</v>
      </c>
      <c r="C226" s="161" t="s">
        <v>168</v>
      </c>
      <c r="D226" s="160">
        <v>85985</v>
      </c>
      <c r="E226" s="73">
        <v>0.72</v>
      </c>
      <c r="F226" s="73">
        <v>0.57999999999999996</v>
      </c>
      <c r="G226" s="73">
        <v>0.4</v>
      </c>
      <c r="H226" s="74">
        <v>0.18</v>
      </c>
      <c r="I226" s="73">
        <v>0.17</v>
      </c>
      <c r="J226" s="73">
        <v>0.14000000000000001</v>
      </c>
      <c r="K226" s="73">
        <v>0.02</v>
      </c>
      <c r="L226" s="74">
        <v>0.12</v>
      </c>
      <c r="M226" s="59"/>
      <c r="N226" s="59"/>
      <c r="O226" s="59"/>
      <c r="P226" s="63"/>
      <c r="Q226" s="59"/>
      <c r="R226" s="59"/>
      <c r="S226" s="59"/>
      <c r="T226" s="63"/>
      <c r="U226" s="59"/>
      <c r="V226" s="59"/>
      <c r="W226" s="59"/>
      <c r="X226" s="63"/>
      <c r="Y226" s="59"/>
      <c r="Z226" s="59"/>
      <c r="AA226" s="59"/>
      <c r="AB226" s="63"/>
      <c r="AC226" s="59"/>
      <c r="AD226" s="59"/>
      <c r="AE226" s="59"/>
      <c r="AF226" s="63"/>
      <c r="AG226" s="59"/>
      <c r="AH226" s="73">
        <v>0.37</v>
      </c>
      <c r="AI226" s="59"/>
      <c r="AJ226" s="63"/>
      <c r="AK226" s="59"/>
      <c r="AL226" s="59"/>
      <c r="AM226" s="59"/>
      <c r="AN226" s="63"/>
      <c r="AO226" s="59"/>
      <c r="AP226" s="59"/>
      <c r="AQ226" s="59"/>
      <c r="AR226" s="63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</row>
    <row r="227" spans="1:70" x14ac:dyDescent="0.35">
      <c r="A227" s="94" t="s">
        <v>331</v>
      </c>
      <c r="B227" s="160" t="s">
        <v>172</v>
      </c>
      <c r="C227" s="161" t="s">
        <v>168</v>
      </c>
      <c r="D227" s="160">
        <v>85986</v>
      </c>
      <c r="E227" s="73">
        <v>4.5999999999999999E-2</v>
      </c>
      <c r="F227" s="73">
        <v>4.4999999999999998E-2</v>
      </c>
      <c r="G227" s="73">
        <v>4.2999999999999997E-2</v>
      </c>
      <c r="H227" s="74">
        <v>4.2000000000000003E-2</v>
      </c>
      <c r="I227" s="73">
        <v>4.2000000000000003E-2</v>
      </c>
      <c r="J227" s="73">
        <v>4.0999999999999988E-2</v>
      </c>
      <c r="K227" s="73">
        <v>3.5000000000000003E-2</v>
      </c>
      <c r="L227" s="74">
        <v>3.7999999999999999E-2</v>
      </c>
      <c r="M227" s="73">
        <v>2.8000000000000001E-2</v>
      </c>
      <c r="N227" s="73">
        <v>3.4000000000000002E-2</v>
      </c>
      <c r="O227" s="73">
        <v>4.2000000000000003E-2</v>
      </c>
      <c r="P227" s="74">
        <v>4.2999999999999997E-2</v>
      </c>
      <c r="Q227" s="73">
        <v>2.5999999999999999E-2</v>
      </c>
      <c r="R227" s="73">
        <v>0.03</v>
      </c>
      <c r="S227" s="73">
        <v>2.9000000000000001E-2</v>
      </c>
      <c r="T227" s="74">
        <v>0.03</v>
      </c>
      <c r="U227" s="73">
        <v>2.8000000000000001E-2</v>
      </c>
      <c r="V227" s="73">
        <v>2.4E-2</v>
      </c>
      <c r="W227" s="73">
        <v>2.1000000000000001E-2</v>
      </c>
      <c r="X227" s="74">
        <v>2.7E-2</v>
      </c>
      <c r="Y227" s="73">
        <v>2.9000000000000001E-2</v>
      </c>
      <c r="Z227" s="73">
        <v>3.7999999999999999E-2</v>
      </c>
      <c r="AA227" s="73">
        <v>0.05</v>
      </c>
      <c r="AB227" s="74">
        <v>5.0999999999999997E-2</v>
      </c>
      <c r="AC227" s="73">
        <v>5.7000000000000002E-2</v>
      </c>
      <c r="AD227" s="73">
        <v>5.2999999999999999E-2</v>
      </c>
      <c r="AE227" s="73">
        <v>4.5999999999999999E-2</v>
      </c>
      <c r="AF227" s="74">
        <v>4.0999999999999988E-2</v>
      </c>
      <c r="AG227" s="73">
        <v>3.4000000000000002E-2</v>
      </c>
      <c r="AH227" s="73">
        <v>3.4000000000000002E-2</v>
      </c>
      <c r="AI227" s="73">
        <v>3.5000000000000003E-2</v>
      </c>
      <c r="AJ227" s="74">
        <v>3.7000000000000012E-2</v>
      </c>
      <c r="AK227" s="73">
        <v>4.2000000000000003E-2</v>
      </c>
      <c r="AL227" s="73">
        <v>4.3999999999999997E-2</v>
      </c>
      <c r="AM227" s="73">
        <v>3.7999999999999999E-2</v>
      </c>
      <c r="AN227" s="74">
        <v>2.5999999999999999E-2</v>
      </c>
      <c r="AO227" s="73">
        <v>8.0000000000000002E-3</v>
      </c>
      <c r="AP227" s="73">
        <v>-5.0000000000000001E-3</v>
      </c>
      <c r="AQ227" s="73">
        <v>-9.0000000000000011E-3</v>
      </c>
      <c r="AR227" s="74">
        <v>-9.0000000000000011E-3</v>
      </c>
      <c r="AS227" s="252">
        <v>-1E-3</v>
      </c>
      <c r="AT227" s="252">
        <v>0.01</v>
      </c>
      <c r="AU227" s="252">
        <v>2.4E-2</v>
      </c>
      <c r="AV227" s="252">
        <v>4.2000000000000003E-2</v>
      </c>
      <c r="AW227" s="252">
        <v>5.1999999999999998E-2</v>
      </c>
      <c r="AX227" s="252">
        <v>5.5999999999999897E-2</v>
      </c>
      <c r="AY227" s="252">
        <v>5.8999999999999997E-2</v>
      </c>
      <c r="AZ227" s="252">
        <v>6.4000000000000001E-2</v>
      </c>
      <c r="BA227" s="252">
        <v>6.6000000000000003E-2</v>
      </c>
      <c r="BB227" s="252">
        <v>7.0000000000000007E-2</v>
      </c>
      <c r="BC227" s="252">
        <v>6.6000000000000003E-2</v>
      </c>
      <c r="BD227" s="252">
        <v>6.9000000000000006E-2</v>
      </c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</row>
    <row r="228" spans="1:70" x14ac:dyDescent="0.35">
      <c r="A228" s="80"/>
      <c r="B228" s="92"/>
      <c r="C228" s="92"/>
      <c r="D228" s="92"/>
      <c r="E228" s="76"/>
      <c r="F228" s="76"/>
      <c r="G228" s="76"/>
      <c r="H228" s="60"/>
      <c r="I228" s="76"/>
      <c r="J228" s="76"/>
      <c r="K228" s="76"/>
      <c r="L228" s="60"/>
      <c r="M228" s="76"/>
      <c r="N228" s="76"/>
      <c r="O228" s="76"/>
      <c r="P228" s="60"/>
      <c r="Q228" s="76"/>
      <c r="R228" s="76"/>
      <c r="S228" s="76"/>
      <c r="T228" s="60"/>
      <c r="U228" s="76"/>
      <c r="V228" s="76"/>
      <c r="W228" s="76"/>
      <c r="X228" s="60"/>
      <c r="Y228" s="76"/>
      <c r="Z228" s="76"/>
      <c r="AA228" s="76"/>
      <c r="AB228" s="60"/>
      <c r="AC228" s="76"/>
      <c r="AD228" s="76"/>
      <c r="AE228" s="76"/>
      <c r="AF228" s="60"/>
      <c r="AG228" s="76"/>
      <c r="AH228" s="76"/>
      <c r="AI228" s="158"/>
      <c r="AJ228" s="159"/>
      <c r="AK228" s="76"/>
      <c r="AL228" s="76"/>
      <c r="AM228" s="158"/>
      <c r="AN228" s="159"/>
      <c r="AO228" s="76"/>
      <c r="AP228" s="76"/>
      <c r="AQ228" s="158"/>
      <c r="AR228" s="159"/>
      <c r="AS228" s="158"/>
      <c r="AT228" s="158"/>
      <c r="AU228" s="158"/>
      <c r="AV228" s="158"/>
      <c r="AW228" s="158"/>
      <c r="AX228" s="158"/>
      <c r="AY228" s="158"/>
      <c r="AZ228" s="158"/>
      <c r="BA228" s="158"/>
      <c r="BB228" s="158"/>
      <c r="BC228" s="158"/>
      <c r="BD228" s="158"/>
      <c r="BF228" s="62"/>
      <c r="BG228" s="62"/>
      <c r="BH228" s="62"/>
      <c r="BI228" s="62"/>
      <c r="BJ228" s="62"/>
      <c r="BK228" s="62"/>
      <c r="BL228" s="62"/>
      <c r="BM228" s="62"/>
      <c r="BN228" s="62"/>
      <c r="BO228" s="62"/>
    </row>
    <row r="229" spans="1:70" x14ac:dyDescent="0.35">
      <c r="A229" s="101" t="s">
        <v>336</v>
      </c>
      <c r="B229" s="102"/>
      <c r="C229" s="102"/>
      <c r="D229" s="102"/>
      <c r="E229" s="76"/>
      <c r="F229" s="76"/>
      <c r="G229" s="76"/>
      <c r="H229" s="60"/>
      <c r="I229" s="76"/>
      <c r="J229" s="76"/>
      <c r="K229" s="76"/>
      <c r="L229" s="60"/>
      <c r="M229" s="76"/>
      <c r="N229" s="76"/>
      <c r="O229" s="76"/>
      <c r="P229" s="60"/>
      <c r="Q229" s="76"/>
      <c r="R229" s="76"/>
      <c r="S229" s="76"/>
      <c r="T229" s="60"/>
      <c r="U229" s="76"/>
      <c r="V229" s="76"/>
      <c r="W229" s="76"/>
      <c r="X229" s="60"/>
      <c r="Y229" s="76"/>
      <c r="Z229" s="76"/>
      <c r="AA229" s="76"/>
      <c r="AB229" s="60"/>
      <c r="AC229" s="76"/>
      <c r="AD229" s="76"/>
      <c r="AE229" s="76"/>
      <c r="AF229" s="60"/>
      <c r="AG229" s="76"/>
      <c r="AH229" s="76"/>
      <c r="AI229" s="158"/>
      <c r="AJ229" s="159"/>
      <c r="AK229" s="76"/>
      <c r="AL229" s="76"/>
      <c r="AM229" s="158"/>
      <c r="AN229" s="159"/>
      <c r="AO229" s="76"/>
      <c r="AP229" s="76"/>
      <c r="AQ229" s="158"/>
      <c r="AR229" s="159"/>
      <c r="AS229" s="158"/>
      <c r="AT229" s="158"/>
      <c r="AU229" s="158"/>
      <c r="AV229" s="158"/>
      <c r="AW229" s="158"/>
      <c r="AX229" s="158"/>
      <c r="AY229" s="158"/>
      <c r="AZ229" s="158"/>
      <c r="BA229" s="158"/>
      <c r="BB229" s="158"/>
      <c r="BC229" s="158"/>
      <c r="BD229" s="158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</row>
    <row r="230" spans="1:70" x14ac:dyDescent="0.35">
      <c r="A230" s="94" t="s">
        <v>266</v>
      </c>
      <c r="B230" s="160" t="s">
        <v>171</v>
      </c>
      <c r="C230" s="161" t="s">
        <v>168</v>
      </c>
      <c r="D230" s="160">
        <v>2640340</v>
      </c>
      <c r="E230" s="55">
        <v>6679</v>
      </c>
      <c r="F230" s="55">
        <v>6209</v>
      </c>
      <c r="G230" s="55">
        <v>6791</v>
      </c>
      <c r="H230" s="53">
        <v>10256</v>
      </c>
      <c r="I230" s="55">
        <v>7883</v>
      </c>
      <c r="J230" s="55">
        <v>7342</v>
      </c>
      <c r="K230" s="55">
        <v>7712</v>
      </c>
      <c r="L230" s="53">
        <v>10581</v>
      </c>
      <c r="M230" s="55">
        <v>7745</v>
      </c>
      <c r="N230" s="55">
        <v>7565</v>
      </c>
      <c r="O230" s="55">
        <v>8267</v>
      </c>
      <c r="P230" s="53">
        <v>11841</v>
      </c>
      <c r="Q230" s="55">
        <v>9566</v>
      </c>
      <c r="R230" s="55">
        <v>9844</v>
      </c>
      <c r="S230" s="55">
        <v>10609</v>
      </c>
      <c r="T230" s="53">
        <v>13965</v>
      </c>
      <c r="U230" s="55">
        <v>11061</v>
      </c>
      <c r="V230" s="55">
        <v>11485</v>
      </c>
      <c r="W230" s="55">
        <v>13714</v>
      </c>
      <c r="X230" s="53">
        <v>18038</v>
      </c>
      <c r="Y230" s="55">
        <v>14875</v>
      </c>
      <c r="Z230" s="55">
        <v>14612</v>
      </c>
      <c r="AA230" s="55">
        <v>15549</v>
      </c>
      <c r="AB230" s="53">
        <v>20829</v>
      </c>
      <c r="AC230" s="55">
        <v>16192</v>
      </c>
      <c r="AD230" s="55">
        <v>16370</v>
      </c>
      <c r="AE230" s="55">
        <v>18348</v>
      </c>
      <c r="AF230" s="53">
        <v>23813</v>
      </c>
      <c r="AG230" s="55">
        <v>19106</v>
      </c>
      <c r="AH230" s="55">
        <v>22668</v>
      </c>
      <c r="AI230" s="55">
        <v>25171</v>
      </c>
      <c r="AJ230" s="53">
        <v>37467</v>
      </c>
      <c r="AK230" s="55">
        <v>30649</v>
      </c>
      <c r="AL230" s="55">
        <v>30721</v>
      </c>
      <c r="AM230" s="55">
        <v>29145</v>
      </c>
      <c r="AN230" s="53">
        <v>37272</v>
      </c>
      <c r="AO230" s="55">
        <v>28759</v>
      </c>
      <c r="AP230" s="55">
        <v>27065</v>
      </c>
      <c r="AQ230" s="55">
        <v>27720</v>
      </c>
      <c r="AR230" s="53">
        <v>34463</v>
      </c>
      <c r="AS230" s="251">
        <v>29123</v>
      </c>
      <c r="AT230" s="251">
        <v>29697</v>
      </c>
      <c r="AU230" s="251">
        <v>32137</v>
      </c>
      <c r="AV230" s="251">
        <v>40243</v>
      </c>
      <c r="AW230" s="251">
        <v>31935</v>
      </c>
      <c r="AX230" s="251">
        <v>31663</v>
      </c>
      <c r="AY230" s="251">
        <v>35888</v>
      </c>
      <c r="AZ230" s="251">
        <v>43420</v>
      </c>
      <c r="BA230" s="251">
        <v>33513</v>
      </c>
      <c r="BB230" s="251">
        <v>36761</v>
      </c>
      <c r="BC230" s="251">
        <v>40896</v>
      </c>
      <c r="BD230" s="251">
        <v>50724</v>
      </c>
      <c r="BF230" s="61">
        <f>SUM(E230,F230,G230,H230)</f>
        <v>29935</v>
      </c>
      <c r="BG230" s="61">
        <f>SUM(I230,J230,K230,L230)</f>
        <v>33518</v>
      </c>
      <c r="BH230" s="61">
        <f>SUM(M230,N230,O230,P230)</f>
        <v>35418</v>
      </c>
      <c r="BI230" s="61">
        <f>SUM(Q230,R230,S230,T230)</f>
        <v>43984</v>
      </c>
      <c r="BJ230" s="61">
        <f>SUM(U230,V230,W230,X230)</f>
        <v>54298</v>
      </c>
      <c r="BK230" s="61">
        <f>SUM(Y230,Z230,AA230,AB230)</f>
        <v>65865</v>
      </c>
      <c r="BL230" s="61">
        <f>SUM(AC230,AD230,AE230,AF230)</f>
        <v>74723</v>
      </c>
      <c r="BM230" s="61">
        <f>SUM(AG230,AH230,AI230,AJ230)</f>
        <v>104412</v>
      </c>
      <c r="BN230" s="61">
        <f>SUM(AK230,AL230,AM230,AN230)</f>
        <v>127787</v>
      </c>
      <c r="BO230" s="61">
        <f>SUM(AO230,AP230,AQ230,AR230)</f>
        <v>118007</v>
      </c>
      <c r="BP230" s="259">
        <v>131200</v>
      </c>
      <c r="BQ230" s="259">
        <v>142906</v>
      </c>
      <c r="BR230" s="259">
        <v>161894</v>
      </c>
    </row>
    <row r="231" spans="1:70" x14ac:dyDescent="0.35">
      <c r="A231" s="94" t="s">
        <v>337</v>
      </c>
      <c r="B231" s="160" t="s">
        <v>172</v>
      </c>
      <c r="C231" s="161" t="s">
        <v>168</v>
      </c>
      <c r="D231" s="160">
        <v>85988</v>
      </c>
      <c r="E231" s="73">
        <v>0.21</v>
      </c>
      <c r="F231" s="73">
        <v>0.2</v>
      </c>
      <c r="G231" s="73">
        <v>0.2</v>
      </c>
      <c r="H231" s="74">
        <v>0.15</v>
      </c>
      <c r="I231" s="73">
        <v>0.18</v>
      </c>
      <c r="J231" s="73">
        <v>0.14000000000000001</v>
      </c>
      <c r="K231" s="73">
        <v>0.13</v>
      </c>
      <c r="L231" s="74">
        <v>0.12</v>
      </c>
      <c r="M231" s="73">
        <v>0.14000000000000001</v>
      </c>
      <c r="N231" s="73">
        <v>0.22</v>
      </c>
      <c r="O231" s="73">
        <v>0.24</v>
      </c>
      <c r="P231" s="74">
        <v>0.22</v>
      </c>
      <c r="Q231" s="73">
        <v>0.26</v>
      </c>
      <c r="R231" s="73">
        <v>0.28000000000000003</v>
      </c>
      <c r="S231" s="73">
        <v>0.28000000000000003</v>
      </c>
      <c r="T231" s="74">
        <v>0.23</v>
      </c>
      <c r="U231" s="73">
        <v>0.21</v>
      </c>
      <c r="V231" s="73">
        <v>0.22</v>
      </c>
      <c r="W231" s="73">
        <v>0.28000000000000003</v>
      </c>
      <c r="X231" s="74">
        <v>0.22</v>
      </c>
      <c r="Y231" s="73">
        <v>0.21</v>
      </c>
      <c r="Z231" s="73">
        <v>0.21</v>
      </c>
      <c r="AA231" s="73">
        <v>0.15</v>
      </c>
      <c r="AB231" s="74">
        <v>0.19</v>
      </c>
      <c r="AC231" s="73">
        <v>0.16</v>
      </c>
      <c r="AD231" s="73">
        <v>0.17</v>
      </c>
      <c r="AE231" s="73">
        <v>0.21</v>
      </c>
      <c r="AF231" s="74">
        <v>0.15</v>
      </c>
      <c r="AG231" s="73">
        <v>0.2</v>
      </c>
      <c r="AH231" s="73">
        <v>0.41</v>
      </c>
      <c r="AI231" s="73">
        <v>0.33</v>
      </c>
      <c r="AJ231" s="74">
        <v>0.5</v>
      </c>
      <c r="AK231" s="73">
        <v>0.5</v>
      </c>
      <c r="AL231" s="73">
        <v>0.26</v>
      </c>
      <c r="AM231" s="73">
        <v>0.15</v>
      </c>
      <c r="AN231" s="74">
        <v>0.03</v>
      </c>
      <c r="AO231" s="59">
        <v>0</v>
      </c>
      <c r="AP231" s="73">
        <v>-0.01</v>
      </c>
      <c r="AQ231" s="73">
        <v>0.12</v>
      </c>
      <c r="AR231" s="74">
        <v>0.05</v>
      </c>
      <c r="AS231" s="252">
        <v>0.09</v>
      </c>
      <c r="AT231" s="252">
        <v>0.1</v>
      </c>
      <c r="AU231" s="252">
        <v>0.11</v>
      </c>
      <c r="AV231" s="252">
        <v>0.13</v>
      </c>
      <c r="AW231" s="252">
        <v>0.11</v>
      </c>
      <c r="AX231" s="252">
        <v>0.1</v>
      </c>
      <c r="AY231" s="252">
        <v>0.12</v>
      </c>
      <c r="AZ231" s="252">
        <v>0.09</v>
      </c>
      <c r="BA231" s="252">
        <v>0.08</v>
      </c>
      <c r="BB231" s="252">
        <v>0.11</v>
      </c>
      <c r="BC231" s="252">
        <v>0.1</v>
      </c>
      <c r="BD231" s="252">
        <v>0.11</v>
      </c>
      <c r="BF231" s="61"/>
      <c r="BG231" s="61"/>
      <c r="BH231" s="61"/>
      <c r="BI231" s="61"/>
      <c r="BJ231" s="61"/>
      <c r="BK231" s="61"/>
      <c r="BL231" s="61"/>
      <c r="BM231" s="61"/>
      <c r="BN231" s="61"/>
      <c r="BO231" s="269">
        <v>0.04</v>
      </c>
      <c r="BP231" s="262">
        <v>0.11</v>
      </c>
      <c r="BQ231" s="262">
        <v>0.1</v>
      </c>
      <c r="BR231" s="262"/>
    </row>
    <row r="232" spans="1:70" x14ac:dyDescent="0.35">
      <c r="A232" s="94" t="s">
        <v>325</v>
      </c>
      <c r="B232" s="160" t="s">
        <v>171</v>
      </c>
      <c r="C232" s="161" t="s">
        <v>168</v>
      </c>
      <c r="D232" s="160">
        <v>85989</v>
      </c>
      <c r="E232" s="55">
        <v>27201</v>
      </c>
      <c r="F232" s="55">
        <v>27903</v>
      </c>
      <c r="G232" s="55">
        <v>28772</v>
      </c>
      <c r="H232" s="53">
        <v>29935</v>
      </c>
      <c r="I232" s="55">
        <v>31140</v>
      </c>
      <c r="J232" s="55">
        <v>32272</v>
      </c>
      <c r="K232" s="55">
        <v>33193</v>
      </c>
      <c r="L232" s="53">
        <v>33519</v>
      </c>
      <c r="M232" s="55">
        <v>33371</v>
      </c>
      <c r="N232" s="55">
        <v>33598</v>
      </c>
      <c r="O232" s="55">
        <v>34154</v>
      </c>
      <c r="P232" s="53">
        <v>35418</v>
      </c>
      <c r="Q232" s="55">
        <v>37239</v>
      </c>
      <c r="R232" s="55">
        <v>39518</v>
      </c>
      <c r="S232" s="55">
        <v>41860</v>
      </c>
      <c r="T232" s="53">
        <v>43983</v>
      </c>
      <c r="U232" s="55">
        <v>45477</v>
      </c>
      <c r="V232" s="55">
        <v>47119</v>
      </c>
      <c r="W232" s="55">
        <v>50224</v>
      </c>
      <c r="X232" s="53">
        <v>54297</v>
      </c>
      <c r="Y232" s="55">
        <v>58111</v>
      </c>
      <c r="Z232" s="55">
        <v>61239</v>
      </c>
      <c r="AA232" s="55">
        <v>63074</v>
      </c>
      <c r="AB232" s="53">
        <v>65866</v>
      </c>
      <c r="AC232" s="55">
        <v>67184</v>
      </c>
      <c r="AD232" s="55">
        <v>68941</v>
      </c>
      <c r="AE232" s="55">
        <v>71740</v>
      </c>
      <c r="AF232" s="53">
        <v>74723</v>
      </c>
      <c r="AG232" s="55">
        <v>77637</v>
      </c>
      <c r="AH232" s="55">
        <v>83935</v>
      </c>
      <c r="AI232" s="55">
        <v>90758</v>
      </c>
      <c r="AJ232" s="53">
        <v>104412</v>
      </c>
      <c r="AK232" s="55">
        <v>115955</v>
      </c>
      <c r="AL232" s="55">
        <v>124008</v>
      </c>
      <c r="AM232" s="55">
        <v>127982</v>
      </c>
      <c r="AN232" s="53">
        <v>127787</v>
      </c>
      <c r="AO232" s="55">
        <v>125897</v>
      </c>
      <c r="AP232" s="55">
        <v>122241</v>
      </c>
      <c r="AQ232" s="55">
        <v>120816</v>
      </c>
      <c r="AR232" s="53">
        <v>118007</v>
      </c>
      <c r="AS232" s="251">
        <v>118371</v>
      </c>
      <c r="AT232" s="251">
        <v>121003</v>
      </c>
      <c r="AU232" s="251">
        <v>125420</v>
      </c>
      <c r="AV232" s="251">
        <v>131200</v>
      </c>
      <c r="AW232" s="251">
        <v>134012</v>
      </c>
      <c r="AX232" s="251">
        <v>135978</v>
      </c>
      <c r="AY232" s="251">
        <v>139729</v>
      </c>
      <c r="AZ232" s="251">
        <v>142906</v>
      </c>
      <c r="BA232" s="251">
        <v>144484</v>
      </c>
      <c r="BB232" s="251">
        <v>149582</v>
      </c>
      <c r="BC232" s="251">
        <v>154590</v>
      </c>
      <c r="BD232" s="251">
        <v>161894</v>
      </c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</row>
    <row r="233" spans="1:70" x14ac:dyDescent="0.35">
      <c r="A233" s="94" t="s">
        <v>338</v>
      </c>
      <c r="B233" s="160" t="s">
        <v>172</v>
      </c>
      <c r="C233" s="161" t="s">
        <v>168</v>
      </c>
      <c r="D233" s="160">
        <v>85990</v>
      </c>
      <c r="E233" s="73">
        <v>0.43</v>
      </c>
      <c r="F233" s="73">
        <v>0.42</v>
      </c>
      <c r="G233" s="73">
        <v>0.41</v>
      </c>
      <c r="H233" s="74">
        <v>0.4</v>
      </c>
      <c r="I233" s="73">
        <v>0.4</v>
      </c>
      <c r="J233" s="73">
        <v>0.39</v>
      </c>
      <c r="K233" s="73">
        <v>0.39</v>
      </c>
      <c r="L233" s="74">
        <v>0.38</v>
      </c>
      <c r="M233" s="73">
        <v>0.36</v>
      </c>
      <c r="N233" s="73">
        <v>0.35</v>
      </c>
      <c r="O233" s="73">
        <v>0.34</v>
      </c>
      <c r="P233" s="74">
        <v>0.33</v>
      </c>
      <c r="Q233" s="59"/>
      <c r="R233" s="59"/>
      <c r="S233" s="59"/>
      <c r="T233" s="63"/>
      <c r="U233" s="59"/>
      <c r="V233" s="59"/>
      <c r="W233" s="59"/>
      <c r="X233" s="63"/>
      <c r="Y233" s="59"/>
      <c r="Z233" s="59"/>
      <c r="AA233" s="59"/>
      <c r="AB233" s="63"/>
      <c r="AC233" s="59"/>
      <c r="AD233" s="59"/>
      <c r="AE233" s="59"/>
      <c r="AF233" s="63"/>
      <c r="AG233" s="59"/>
      <c r="AH233" s="59"/>
      <c r="AI233" s="158"/>
      <c r="AJ233" s="159"/>
      <c r="AK233" s="59"/>
      <c r="AL233" s="59"/>
      <c r="AM233" s="158"/>
      <c r="AN233" s="159"/>
      <c r="AO233" s="59"/>
      <c r="AP233" s="59"/>
      <c r="AQ233" s="158"/>
      <c r="AR233" s="159"/>
      <c r="AS233" s="158"/>
      <c r="AT233" s="158"/>
      <c r="AU233" s="158"/>
      <c r="AV233" s="158"/>
      <c r="AW233" s="158"/>
      <c r="AX233" s="158"/>
      <c r="AY233" s="158"/>
      <c r="AZ233" s="158"/>
      <c r="BA233" s="158"/>
      <c r="BB233" s="158"/>
      <c r="BC233" s="158"/>
      <c r="BD233" s="158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</row>
    <row r="234" spans="1:70" x14ac:dyDescent="0.35">
      <c r="A234" s="121" t="s">
        <v>326</v>
      </c>
      <c r="B234" s="122"/>
      <c r="C234" s="122"/>
      <c r="D234" s="122"/>
      <c r="E234" s="59"/>
      <c r="F234" s="59"/>
      <c r="G234" s="59"/>
      <c r="H234" s="63"/>
      <c r="I234" s="59"/>
      <c r="J234" s="59"/>
      <c r="K234" s="59"/>
      <c r="L234" s="63"/>
      <c r="M234" s="59"/>
      <c r="N234" s="59"/>
      <c r="O234" s="59"/>
      <c r="P234" s="63"/>
      <c r="Q234" s="59"/>
      <c r="R234" s="59"/>
      <c r="S234" s="59"/>
      <c r="T234" s="63"/>
      <c r="U234" s="59"/>
      <c r="V234" s="59"/>
      <c r="W234" s="59"/>
      <c r="X234" s="63"/>
      <c r="Y234" s="59"/>
      <c r="Z234" s="59"/>
      <c r="AA234" s="59"/>
      <c r="AB234" s="63"/>
      <c r="AC234" s="59"/>
      <c r="AD234" s="59"/>
      <c r="AE234" s="59"/>
      <c r="AF234" s="63"/>
      <c r="AG234" s="59"/>
      <c r="AH234" s="59"/>
      <c r="AI234" s="158"/>
      <c r="AJ234" s="159"/>
      <c r="AK234" s="59"/>
      <c r="AL234" s="59"/>
      <c r="AM234" s="158"/>
      <c r="AN234" s="159"/>
      <c r="AO234" s="59"/>
      <c r="AP234" s="59"/>
      <c r="AQ234" s="158"/>
      <c r="AR234" s="159"/>
      <c r="AS234" s="158"/>
      <c r="AT234" s="158"/>
      <c r="AU234" s="158"/>
      <c r="AV234" s="158"/>
      <c r="AW234" s="158"/>
      <c r="AX234" s="158"/>
      <c r="AY234" s="158"/>
      <c r="AZ234" s="158"/>
      <c r="BA234" s="158"/>
      <c r="BB234" s="158"/>
      <c r="BC234" s="158"/>
      <c r="BD234" s="158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</row>
    <row r="235" spans="1:70" x14ac:dyDescent="0.35">
      <c r="A235" s="123" t="s">
        <v>332</v>
      </c>
      <c r="B235" s="160" t="s">
        <v>171</v>
      </c>
      <c r="C235" s="161" t="s">
        <v>168</v>
      </c>
      <c r="D235" s="160">
        <v>2640341</v>
      </c>
      <c r="E235" s="59"/>
      <c r="F235" s="59"/>
      <c r="G235" s="59"/>
      <c r="H235" s="63"/>
      <c r="I235" s="59"/>
      <c r="J235" s="59"/>
      <c r="K235" s="59"/>
      <c r="L235" s="63"/>
      <c r="M235" s="59"/>
      <c r="N235" s="59"/>
      <c r="O235" s="59"/>
      <c r="P235" s="63"/>
      <c r="Q235" s="55">
        <v>20</v>
      </c>
      <c r="R235" s="55">
        <v>88</v>
      </c>
      <c r="S235" s="55">
        <v>-332</v>
      </c>
      <c r="T235" s="53">
        <v>-254</v>
      </c>
      <c r="U235" s="59"/>
      <c r="V235" s="59"/>
      <c r="W235" s="59"/>
      <c r="X235" s="63"/>
      <c r="Y235" s="59"/>
      <c r="Z235" s="59"/>
      <c r="AA235" s="59"/>
      <c r="AB235" s="63"/>
      <c r="AC235" s="59"/>
      <c r="AD235" s="59"/>
      <c r="AE235" s="59"/>
      <c r="AF235" s="63"/>
      <c r="AG235" s="59"/>
      <c r="AH235" s="59"/>
      <c r="AI235" s="158"/>
      <c r="AJ235" s="159"/>
      <c r="AK235" s="59"/>
      <c r="AL235" s="59"/>
      <c r="AM235" s="158"/>
      <c r="AN235" s="159"/>
      <c r="AO235" s="59"/>
      <c r="AP235" s="59"/>
      <c r="AQ235" s="158"/>
      <c r="AR235" s="159"/>
      <c r="AS235" s="158"/>
      <c r="AT235" s="158"/>
      <c r="AU235" s="158"/>
      <c r="AV235" s="158"/>
      <c r="AW235" s="158"/>
      <c r="AX235" s="158"/>
      <c r="AY235" s="158"/>
      <c r="AZ235" s="158"/>
      <c r="BA235" s="158"/>
      <c r="BB235" s="158"/>
      <c r="BC235" s="158"/>
      <c r="BD235" s="158"/>
      <c r="BF235" s="61"/>
      <c r="BG235" s="61"/>
      <c r="BH235" s="61"/>
      <c r="BI235" s="61">
        <f>SUM(Q235,R235,S235,T235)</f>
        <v>-478</v>
      </c>
      <c r="BJ235" s="61"/>
      <c r="BK235" s="61"/>
      <c r="BL235" s="61"/>
      <c r="BM235" s="61"/>
      <c r="BN235" s="61"/>
      <c r="BO235" s="61"/>
    </row>
    <row r="236" spans="1:70" x14ac:dyDescent="0.35">
      <c r="A236" s="123" t="s">
        <v>334</v>
      </c>
      <c r="B236" s="160" t="s">
        <v>172</v>
      </c>
      <c r="C236" s="161" t="s">
        <v>168</v>
      </c>
      <c r="D236" s="160">
        <v>85992</v>
      </c>
      <c r="E236" s="59"/>
      <c r="F236" s="59"/>
      <c r="G236" s="59"/>
      <c r="H236" s="63"/>
      <c r="I236" s="59"/>
      <c r="J236" s="59"/>
      <c r="K236" s="59"/>
      <c r="L236" s="63"/>
      <c r="M236" s="59"/>
      <c r="N236" s="59"/>
      <c r="O236" s="59"/>
      <c r="P236" s="63"/>
      <c r="Q236" s="73">
        <v>2E-3</v>
      </c>
      <c r="R236" s="73">
        <v>9.0000000000000011E-3</v>
      </c>
      <c r="S236" s="73">
        <v>-3.1E-2</v>
      </c>
      <c r="T236" s="74">
        <v>-1.7999999999999999E-2</v>
      </c>
      <c r="U236" s="59"/>
      <c r="V236" s="59"/>
      <c r="W236" s="59"/>
      <c r="X236" s="63"/>
      <c r="Y236" s="59"/>
      <c r="Z236" s="59"/>
      <c r="AA236" s="59"/>
      <c r="AB236" s="63"/>
      <c r="AC236" s="59"/>
      <c r="AD236" s="59"/>
      <c r="AE236" s="59"/>
      <c r="AF236" s="63"/>
      <c r="AG236" s="59"/>
      <c r="AH236" s="59"/>
      <c r="AI236" s="158"/>
      <c r="AJ236" s="159"/>
      <c r="AK236" s="59"/>
      <c r="AL236" s="59"/>
      <c r="AM236" s="158"/>
      <c r="AN236" s="159"/>
      <c r="AO236" s="59"/>
      <c r="AP236" s="59"/>
      <c r="AQ236" s="158"/>
      <c r="AR236" s="159"/>
      <c r="AS236" s="158"/>
      <c r="AT236" s="158"/>
      <c r="AU236" s="158"/>
      <c r="AV236" s="158"/>
      <c r="AW236" s="158"/>
      <c r="AX236" s="158"/>
      <c r="AY236" s="158"/>
      <c r="AZ236" s="158"/>
      <c r="BA236" s="158"/>
      <c r="BB236" s="158"/>
      <c r="BC236" s="158"/>
      <c r="BD236" s="158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</row>
    <row r="237" spans="1:70" x14ac:dyDescent="0.35">
      <c r="A237" s="123" t="s">
        <v>339</v>
      </c>
      <c r="B237" s="160" t="s">
        <v>172</v>
      </c>
      <c r="C237" s="161" t="s">
        <v>168</v>
      </c>
      <c r="D237" s="160">
        <v>85993</v>
      </c>
      <c r="E237" s="59"/>
      <c r="F237" s="59"/>
      <c r="G237" s="59"/>
      <c r="H237" s="63"/>
      <c r="I237" s="59"/>
      <c r="J237" s="59"/>
      <c r="K237" s="59"/>
      <c r="L237" s="63"/>
      <c r="M237" s="59"/>
      <c r="N237" s="59"/>
      <c r="O237" s="59"/>
      <c r="P237" s="63"/>
      <c r="Q237" s="73">
        <v>0.06</v>
      </c>
      <c r="R237" s="73">
        <v>1.1299999999999999</v>
      </c>
      <c r="S237" s="73">
        <v>-1.63</v>
      </c>
      <c r="T237" s="74">
        <v>-4.7699999999999996</v>
      </c>
      <c r="U237" s="59"/>
      <c r="V237" s="59"/>
      <c r="W237" s="59"/>
      <c r="X237" s="63"/>
      <c r="Y237" s="59"/>
      <c r="Z237" s="59"/>
      <c r="AA237" s="59"/>
      <c r="AB237" s="63"/>
      <c r="AC237" s="59"/>
      <c r="AD237" s="59"/>
      <c r="AE237" s="59"/>
      <c r="AF237" s="63"/>
      <c r="AG237" s="59"/>
      <c r="AH237" s="59"/>
      <c r="AI237" s="158"/>
      <c r="AJ237" s="159"/>
      <c r="AK237" s="59"/>
      <c r="AL237" s="59"/>
      <c r="AM237" s="158"/>
      <c r="AN237" s="159"/>
      <c r="AO237" s="59"/>
      <c r="AP237" s="59"/>
      <c r="AQ237" s="158"/>
      <c r="AR237" s="159"/>
      <c r="AS237" s="158"/>
      <c r="AT237" s="158"/>
      <c r="AU237" s="158"/>
      <c r="AV237" s="158"/>
      <c r="AW237" s="158"/>
      <c r="AX237" s="158"/>
      <c r="AY237" s="158"/>
      <c r="AZ237" s="158"/>
      <c r="BA237" s="158"/>
      <c r="BB237" s="158"/>
      <c r="BC237" s="158"/>
      <c r="BD237" s="158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</row>
    <row r="238" spans="1:70" x14ac:dyDescent="0.35">
      <c r="A238" s="123" t="s">
        <v>330</v>
      </c>
      <c r="B238" s="160" t="s">
        <v>171</v>
      </c>
      <c r="C238" s="161" t="s">
        <v>168</v>
      </c>
      <c r="D238" s="160">
        <v>85994</v>
      </c>
      <c r="E238" s="59"/>
      <c r="F238" s="59"/>
      <c r="G238" s="59"/>
      <c r="H238" s="63"/>
      <c r="I238" s="59"/>
      <c r="J238" s="59"/>
      <c r="K238" s="59"/>
      <c r="L238" s="63"/>
      <c r="M238" s="59"/>
      <c r="N238" s="59"/>
      <c r="O238" s="59"/>
      <c r="P238" s="63"/>
      <c r="Q238" s="59"/>
      <c r="R238" s="55">
        <v>0.3</v>
      </c>
      <c r="S238" s="55">
        <v>-0.4</v>
      </c>
      <c r="T238" s="53">
        <v>-1.1000000000000001</v>
      </c>
      <c r="U238" s="59"/>
      <c r="V238" s="59"/>
      <c r="W238" s="59"/>
      <c r="X238" s="63"/>
      <c r="Y238" s="59"/>
      <c r="Z238" s="59"/>
      <c r="AA238" s="59"/>
      <c r="AB238" s="63"/>
      <c r="AC238" s="59"/>
      <c r="AD238" s="59"/>
      <c r="AE238" s="59"/>
      <c r="AF238" s="63"/>
      <c r="AG238" s="59"/>
      <c r="AH238" s="59"/>
      <c r="AI238" s="158"/>
      <c r="AJ238" s="159"/>
      <c r="AK238" s="59"/>
      <c r="AL238" s="59"/>
      <c r="AM238" s="158"/>
      <c r="AN238" s="159"/>
      <c r="AO238" s="59"/>
      <c r="AP238" s="59"/>
      <c r="AQ238" s="158"/>
      <c r="AR238" s="159"/>
      <c r="AS238" s="158"/>
      <c r="AT238" s="158"/>
      <c r="AU238" s="158"/>
      <c r="AV238" s="158"/>
      <c r="AW238" s="158"/>
      <c r="AX238" s="158"/>
      <c r="AY238" s="158"/>
      <c r="AZ238" s="158"/>
      <c r="BA238" s="158"/>
      <c r="BB238" s="158"/>
      <c r="BC238" s="158"/>
      <c r="BD238" s="158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</row>
    <row r="239" spans="1:70" x14ac:dyDescent="0.35">
      <c r="A239" s="123" t="s">
        <v>340</v>
      </c>
      <c r="B239" s="160" t="s">
        <v>172</v>
      </c>
      <c r="C239" s="161" t="s">
        <v>168</v>
      </c>
      <c r="D239" s="160">
        <v>85995</v>
      </c>
      <c r="E239" s="59"/>
      <c r="F239" s="59"/>
      <c r="G239" s="59"/>
      <c r="H239" s="63"/>
      <c r="I239" s="59"/>
      <c r="J239" s="59"/>
      <c r="K239" s="59"/>
      <c r="L239" s="63"/>
      <c r="M239" s="59"/>
      <c r="N239" s="59"/>
      <c r="O239" s="59"/>
      <c r="P239" s="63"/>
      <c r="Q239" s="59"/>
      <c r="R239" s="59"/>
      <c r="S239" s="73">
        <v>5.39</v>
      </c>
      <c r="T239" s="63"/>
      <c r="U239" s="59"/>
      <c r="V239" s="59"/>
      <c r="W239" s="59"/>
      <c r="X239" s="63"/>
      <c r="Y239" s="59"/>
      <c r="Z239" s="59"/>
      <c r="AA239" s="59"/>
      <c r="AB239" s="63"/>
      <c r="AC239" s="59"/>
      <c r="AD239" s="59"/>
      <c r="AE239" s="59"/>
      <c r="AF239" s="63"/>
      <c r="AG239" s="59"/>
      <c r="AH239" s="59"/>
      <c r="AI239" s="158"/>
      <c r="AJ239" s="159"/>
      <c r="AK239" s="59"/>
      <c r="AL239" s="59"/>
      <c r="AM239" s="158"/>
      <c r="AN239" s="159"/>
      <c r="AO239" s="59"/>
      <c r="AP239" s="59"/>
      <c r="AQ239" s="158"/>
      <c r="AR239" s="159"/>
      <c r="AS239" s="158"/>
      <c r="AT239" s="158"/>
      <c r="AU239" s="158"/>
      <c r="AV239" s="158"/>
      <c r="AW239" s="158"/>
      <c r="AX239" s="158"/>
      <c r="AY239" s="158"/>
      <c r="AZ239" s="158"/>
      <c r="BA239" s="158"/>
      <c r="BB239" s="158"/>
      <c r="BC239" s="158"/>
      <c r="BD239" s="158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</row>
    <row r="240" spans="1:70" x14ac:dyDescent="0.35">
      <c r="A240" s="124" t="s">
        <v>332</v>
      </c>
      <c r="B240" s="167" t="s">
        <v>171</v>
      </c>
      <c r="C240" s="168" t="s">
        <v>168</v>
      </c>
      <c r="D240" s="167">
        <v>2640342</v>
      </c>
      <c r="E240" s="70">
        <v>-16</v>
      </c>
      <c r="F240" s="70">
        <v>0</v>
      </c>
      <c r="G240" s="70">
        <v>-28</v>
      </c>
      <c r="H240" s="71">
        <v>151</v>
      </c>
      <c r="I240" s="70">
        <v>-60</v>
      </c>
      <c r="J240" s="70">
        <v>-34</v>
      </c>
      <c r="K240" s="70">
        <v>-224</v>
      </c>
      <c r="L240" s="71">
        <v>20</v>
      </c>
      <c r="M240" s="70">
        <v>-76</v>
      </c>
      <c r="N240" s="70">
        <v>-19</v>
      </c>
      <c r="O240" s="70">
        <v>-56</v>
      </c>
      <c r="P240" s="71">
        <v>60</v>
      </c>
      <c r="Q240" s="70">
        <v>-121</v>
      </c>
      <c r="R240" s="70">
        <v>-135</v>
      </c>
      <c r="S240" s="70">
        <v>-541</v>
      </c>
      <c r="T240" s="71">
        <v>-487</v>
      </c>
      <c r="U240" s="70">
        <v>-481</v>
      </c>
      <c r="V240" s="70">
        <v>-724</v>
      </c>
      <c r="W240" s="70">
        <v>-936</v>
      </c>
      <c r="X240" s="71">
        <v>-919</v>
      </c>
      <c r="Y240" s="70">
        <v>-622</v>
      </c>
      <c r="Z240" s="70">
        <v>-494</v>
      </c>
      <c r="AA240" s="70">
        <v>-385</v>
      </c>
      <c r="AB240" s="71">
        <v>-642</v>
      </c>
      <c r="AC240" s="70">
        <v>-90</v>
      </c>
      <c r="AD240" s="70">
        <v>-601</v>
      </c>
      <c r="AE240" s="70">
        <v>-386</v>
      </c>
      <c r="AF240" s="71">
        <v>-617</v>
      </c>
      <c r="AG240" s="70">
        <v>-398</v>
      </c>
      <c r="AH240" s="70">
        <v>345</v>
      </c>
      <c r="AI240" s="70">
        <v>407</v>
      </c>
      <c r="AJ240" s="71">
        <v>363</v>
      </c>
      <c r="AK240" s="70">
        <v>1252</v>
      </c>
      <c r="AL240" s="70">
        <v>362</v>
      </c>
      <c r="AM240" s="70">
        <v>-911</v>
      </c>
      <c r="AN240" s="71">
        <v>-1627</v>
      </c>
      <c r="AO240" s="70">
        <v>-1281</v>
      </c>
      <c r="AP240" s="70">
        <v>-1771</v>
      </c>
      <c r="AQ240" s="70">
        <v>-2466</v>
      </c>
      <c r="AR240" s="71">
        <v>-2228</v>
      </c>
      <c r="AS240" s="256">
        <v>-1247</v>
      </c>
      <c r="AT240" s="256">
        <v>-895</v>
      </c>
      <c r="AU240" s="256">
        <v>-95</v>
      </c>
      <c r="AV240" s="256">
        <v>-419</v>
      </c>
      <c r="AW240" s="256">
        <v>903</v>
      </c>
      <c r="AX240" s="256">
        <v>273</v>
      </c>
      <c r="AY240" s="256">
        <v>1301</v>
      </c>
      <c r="AZ240" s="256">
        <v>1315</v>
      </c>
      <c r="BA240" s="256">
        <v>1017</v>
      </c>
      <c r="BB240" s="256">
        <v>1494</v>
      </c>
      <c r="BC240" s="256">
        <v>1199</v>
      </c>
      <c r="BD240" s="256">
        <v>1040</v>
      </c>
      <c r="BF240" s="109">
        <f>SUM(E240,F240,G240,H240)</f>
        <v>107</v>
      </c>
      <c r="BG240" s="109">
        <f>SUM(I240,J240,K240,L240)</f>
        <v>-298</v>
      </c>
      <c r="BH240" s="109">
        <f>SUM(M240,N240,O240,P240)</f>
        <v>-91</v>
      </c>
      <c r="BI240" s="109">
        <f>SUM(Q240,R240,S240,T240)</f>
        <v>-1284</v>
      </c>
      <c r="BJ240" s="109">
        <f>SUM(U240,V240,W240,X240)</f>
        <v>-3060</v>
      </c>
      <c r="BK240" s="109">
        <f>SUM(Y240,Z240,AA240,AB240)</f>
        <v>-2143</v>
      </c>
      <c r="BL240" s="109">
        <f>SUM(AC240,AD240,AE240,AF240)</f>
        <v>-1694</v>
      </c>
      <c r="BM240" s="109">
        <f>SUM(AG240,AH240,AI240,AJ240)</f>
        <v>717</v>
      </c>
      <c r="BN240" s="109">
        <f>SUM(AK240,AL240,AM240,AN240)</f>
        <v>-924</v>
      </c>
      <c r="BO240" s="109">
        <f>SUM(AO240,AP240,AQ240,AR240)</f>
        <v>-7746</v>
      </c>
      <c r="BP240" s="261">
        <v>-2656</v>
      </c>
      <c r="BQ240" s="261">
        <v>3792</v>
      </c>
      <c r="BR240" s="261">
        <v>4750</v>
      </c>
    </row>
    <row r="241" spans="1:70" x14ac:dyDescent="0.35">
      <c r="A241" s="94"/>
      <c r="B241" s="125"/>
      <c r="C241" s="125"/>
      <c r="D241" s="125"/>
      <c r="E241" s="110"/>
      <c r="F241" s="110"/>
      <c r="G241" s="110"/>
      <c r="H241" s="111"/>
      <c r="I241" s="110"/>
      <c r="J241" s="110"/>
      <c r="K241" s="110"/>
      <c r="L241" s="111"/>
      <c r="M241" s="110"/>
      <c r="N241" s="110"/>
      <c r="O241" s="110"/>
      <c r="P241" s="111"/>
      <c r="Q241" s="110"/>
      <c r="R241" s="110"/>
      <c r="S241" s="110"/>
      <c r="T241" s="111"/>
      <c r="U241" s="110"/>
      <c r="V241" s="110"/>
      <c r="W241" s="110"/>
      <c r="X241" s="111"/>
      <c r="Y241" s="110"/>
      <c r="Z241" s="110"/>
      <c r="AA241" s="110"/>
      <c r="AB241" s="111"/>
      <c r="AC241" s="110"/>
      <c r="AD241" s="110"/>
      <c r="AE241" s="110"/>
      <c r="AF241" s="111"/>
      <c r="AG241" s="110"/>
      <c r="AH241" s="110"/>
      <c r="AI241" s="110"/>
      <c r="AJ241" s="111"/>
      <c r="AK241" s="110"/>
      <c r="AL241" s="110"/>
      <c r="AM241" s="110"/>
      <c r="AN241" s="111"/>
      <c r="AO241" s="110"/>
      <c r="AP241" s="110"/>
      <c r="AQ241" s="110"/>
      <c r="AR241" s="111"/>
      <c r="AS241" s="110"/>
      <c r="AT241" s="110"/>
      <c r="AU241" s="110"/>
      <c r="AV241" s="110"/>
      <c r="AW241" s="110"/>
      <c r="AX241" s="110"/>
      <c r="AY241" s="110"/>
      <c r="AZ241" s="110"/>
      <c r="BA241" s="110"/>
      <c r="BB241" s="110"/>
      <c r="BC241" s="110"/>
      <c r="BD241" s="110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</row>
    <row r="242" spans="1:70" x14ac:dyDescent="0.35">
      <c r="A242" s="94" t="s">
        <v>333</v>
      </c>
      <c r="B242" s="160" t="s">
        <v>171</v>
      </c>
      <c r="C242" s="161" t="s">
        <v>168</v>
      </c>
      <c r="D242" s="160">
        <v>85997</v>
      </c>
      <c r="E242" s="59"/>
      <c r="F242" s="59"/>
      <c r="G242" s="59"/>
      <c r="H242" s="63"/>
      <c r="I242" s="59"/>
      <c r="J242" s="59"/>
      <c r="K242" s="59"/>
      <c r="L242" s="63"/>
      <c r="M242" s="59"/>
      <c r="N242" s="59"/>
      <c r="O242" s="59"/>
      <c r="P242" s="63"/>
      <c r="Q242" s="59"/>
      <c r="R242" s="59"/>
      <c r="S242" s="55">
        <v>22</v>
      </c>
      <c r="T242" s="53">
        <v>5</v>
      </c>
      <c r="U242" s="55">
        <v>-32</v>
      </c>
      <c r="V242" s="55">
        <v>-59</v>
      </c>
      <c r="W242" s="55">
        <v>-13</v>
      </c>
      <c r="X242" s="53">
        <v>20</v>
      </c>
      <c r="Y242" s="55">
        <v>70</v>
      </c>
      <c r="Z242" s="55">
        <v>86</v>
      </c>
      <c r="AA242" s="55">
        <v>47</v>
      </c>
      <c r="AB242" s="53">
        <v>55</v>
      </c>
      <c r="AC242" s="55">
        <v>-39</v>
      </c>
      <c r="AD242" s="55">
        <v>-36</v>
      </c>
      <c r="AE242" s="55">
        <v>-34</v>
      </c>
      <c r="AF242" s="53">
        <v>-7</v>
      </c>
      <c r="AG242" s="55">
        <v>-5</v>
      </c>
      <c r="AH242" s="55">
        <v>32</v>
      </c>
      <c r="AI242" s="55">
        <v>152</v>
      </c>
      <c r="AJ242" s="53">
        <v>232</v>
      </c>
      <c r="AK242" s="55">
        <v>270</v>
      </c>
      <c r="AL242" s="55">
        <v>199</v>
      </c>
      <c r="AM242" s="55">
        <v>24</v>
      </c>
      <c r="AN242" s="53">
        <v>-58</v>
      </c>
      <c r="AO242" s="55">
        <v>-79</v>
      </c>
      <c r="AP242" s="55">
        <v>-231</v>
      </c>
      <c r="AQ242" s="55">
        <v>-216</v>
      </c>
      <c r="AR242" s="53">
        <v>-331</v>
      </c>
      <c r="AS242" s="251">
        <v>-174</v>
      </c>
      <c r="AT242" s="251">
        <v>32</v>
      </c>
      <c r="AU242" s="251">
        <v>228</v>
      </c>
      <c r="AV242" s="251">
        <v>160</v>
      </c>
      <c r="AW242" s="251">
        <v>-3</v>
      </c>
      <c r="AX242" s="251">
        <v>-94</v>
      </c>
      <c r="AY242" s="251">
        <v>43</v>
      </c>
      <c r="AZ242" s="251">
        <v>6</v>
      </c>
      <c r="BA242" s="251">
        <v>-56</v>
      </c>
      <c r="BB242" s="251">
        <v>338</v>
      </c>
      <c r="BC242" s="251">
        <v>302</v>
      </c>
      <c r="BD242" s="251">
        <v>319</v>
      </c>
      <c r="BF242" s="61"/>
      <c r="BG242" s="61"/>
      <c r="BH242" s="61"/>
      <c r="BI242" s="61"/>
      <c r="BJ242" s="61">
        <f>SUM(U242,V242,W242,X242)</f>
        <v>-84</v>
      </c>
      <c r="BK242" s="61">
        <f>SUM(Y242,Z242,AA242,AB242)</f>
        <v>258</v>
      </c>
      <c r="BL242" s="61">
        <f>SUM(AC242,AD242,AE242,AF242)</f>
        <v>-116</v>
      </c>
      <c r="BM242" s="61">
        <f>SUM(AG242,AH242,AI242,AJ242)</f>
        <v>411</v>
      </c>
      <c r="BN242" s="61">
        <f>SUM(AK242,AL242,AM242,AN242)</f>
        <v>435</v>
      </c>
      <c r="BO242" s="61">
        <f>SUM(AO242,AP242,AQ242,AR242)</f>
        <v>-857</v>
      </c>
      <c r="BP242" s="259">
        <v>246</v>
      </c>
      <c r="BQ242" s="259">
        <v>-48</v>
      </c>
      <c r="BR242" s="259">
        <v>903</v>
      </c>
    </row>
    <row r="243" spans="1:70" x14ac:dyDescent="0.35">
      <c r="A243" s="94" t="s">
        <v>334</v>
      </c>
      <c r="B243" s="160" t="s">
        <v>172</v>
      </c>
      <c r="C243" s="161" t="s">
        <v>168</v>
      </c>
      <c r="D243" s="160">
        <v>85998</v>
      </c>
      <c r="E243" s="59"/>
      <c r="F243" s="59"/>
      <c r="G243" s="59"/>
      <c r="H243" s="63"/>
      <c r="I243" s="59"/>
      <c r="J243" s="59"/>
      <c r="K243" s="59"/>
      <c r="L243" s="63"/>
      <c r="M243" s="59"/>
      <c r="N243" s="59"/>
      <c r="O243" s="59"/>
      <c r="P243" s="74">
        <v>0.65</v>
      </c>
      <c r="Q243" s="73">
        <v>-0.27</v>
      </c>
      <c r="R243" s="73">
        <v>-0.08</v>
      </c>
      <c r="S243" s="73">
        <v>1.71</v>
      </c>
      <c r="T243" s="74">
        <v>3.54</v>
      </c>
      <c r="U243" s="73">
        <v>2.72</v>
      </c>
      <c r="V243" s="73">
        <v>3.93</v>
      </c>
      <c r="W243" s="73">
        <v>0.71</v>
      </c>
      <c r="X243" s="74">
        <v>0.93</v>
      </c>
      <c r="Y243" s="73">
        <v>0.44</v>
      </c>
      <c r="Z243" s="73">
        <v>0.2</v>
      </c>
      <c r="AA243" s="73">
        <v>-0.54</v>
      </c>
      <c r="AB243" s="74">
        <v>-0.24</v>
      </c>
      <c r="AC243" s="73">
        <v>-0.92</v>
      </c>
      <c r="AD243" s="73">
        <v>0.15</v>
      </c>
      <c r="AE243" s="73">
        <v>-0.08</v>
      </c>
      <c r="AF243" s="74">
        <v>-0.05</v>
      </c>
      <c r="AG243" s="73">
        <v>3.38</v>
      </c>
      <c r="AH243" s="59">
        <v>0</v>
      </c>
      <c r="AI243" s="158"/>
      <c r="AJ243" s="159"/>
      <c r="AK243" s="73">
        <v>3.47</v>
      </c>
      <c r="AL243" s="73">
        <v>-0.53</v>
      </c>
      <c r="AM243" s="73">
        <v>-3.3</v>
      </c>
      <c r="AN243" s="74">
        <v>-5.33</v>
      </c>
      <c r="AO243" s="73">
        <v>-1.96</v>
      </c>
      <c r="AP243" s="73">
        <v>-5.26</v>
      </c>
      <c r="AQ243" s="73">
        <v>1.47</v>
      </c>
      <c r="AR243" s="74">
        <v>0.17</v>
      </c>
      <c r="AS243" s="252">
        <v>-0.16</v>
      </c>
      <c r="AT243" s="252">
        <v>-0.48</v>
      </c>
      <c r="AU243" s="252">
        <v>-0.87</v>
      </c>
      <c r="AV243" s="252">
        <v>-0.74</v>
      </c>
      <c r="AW243" s="73"/>
      <c r="AX243" s="73"/>
      <c r="AY243" s="73"/>
      <c r="AZ243" s="73"/>
      <c r="BA243" s="281">
        <v>0.19</v>
      </c>
      <c r="BB243" s="281">
        <v>3.24</v>
      </c>
      <c r="BC243" s="281">
        <v>-0.31</v>
      </c>
      <c r="BD243" s="281">
        <v>-0.45</v>
      </c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</row>
    <row r="244" spans="1:70" x14ac:dyDescent="0.35">
      <c r="A244" s="94" t="s">
        <v>339</v>
      </c>
      <c r="B244" s="160" t="s">
        <v>172</v>
      </c>
      <c r="C244" s="161" t="s">
        <v>168</v>
      </c>
      <c r="D244" s="160">
        <v>85999</v>
      </c>
      <c r="E244" s="73">
        <v>-2E-3</v>
      </c>
      <c r="F244" s="59">
        <v>0</v>
      </c>
      <c r="G244" s="73">
        <v>-4.0000000000000001E-3</v>
      </c>
      <c r="H244" s="74">
        <v>1.4999999999999999E-2</v>
      </c>
      <c r="I244" s="73">
        <v>-8.0000000000000002E-3</v>
      </c>
      <c r="J244" s="73">
        <v>-5.0000000000000001E-3</v>
      </c>
      <c r="K244" s="73">
        <v>-2.9000000000000001E-2</v>
      </c>
      <c r="L244" s="74">
        <v>2E-3</v>
      </c>
      <c r="M244" s="73">
        <v>-0.01</v>
      </c>
      <c r="N244" s="73">
        <v>-2E-3</v>
      </c>
      <c r="O244" s="73">
        <v>-6.9999999999999993E-3</v>
      </c>
      <c r="P244" s="74">
        <v>5.0000000000000001E-3</v>
      </c>
      <c r="Q244" s="73">
        <v>-1.2999999999999999E-2</v>
      </c>
      <c r="R244" s="73">
        <v>-1.4E-2</v>
      </c>
      <c r="S244" s="73">
        <v>-5.0999999999999997E-2</v>
      </c>
      <c r="T244" s="74">
        <v>-3.5000000000000003E-2</v>
      </c>
      <c r="U244" s="73">
        <v>-4.3999999999999997E-2</v>
      </c>
      <c r="V244" s="73">
        <v>-6.3E-2</v>
      </c>
      <c r="W244" s="73">
        <v>-6.8000000000000005E-2</v>
      </c>
      <c r="X244" s="74">
        <v>-5.0999999999999997E-2</v>
      </c>
      <c r="Y244" s="73">
        <v>-4.2000000000000003E-2</v>
      </c>
      <c r="Z244" s="73">
        <v>-3.4000000000000002E-2</v>
      </c>
      <c r="AA244" s="73">
        <v>-2.5000000000000001E-2</v>
      </c>
      <c r="AB244" s="74">
        <v>-3.1E-2</v>
      </c>
      <c r="AC244" s="73">
        <v>-0.01</v>
      </c>
      <c r="AD244" s="73">
        <v>-3.7000000000000012E-2</v>
      </c>
      <c r="AE244" s="73">
        <v>-2.1000000000000001E-2</v>
      </c>
      <c r="AF244" s="74">
        <v>-2.5999999999999999E-2</v>
      </c>
      <c r="AG244" s="73">
        <v>-2.1000000000000001E-2</v>
      </c>
      <c r="AH244" s="73">
        <v>1.4999999999999999E-2</v>
      </c>
      <c r="AI244" s="73">
        <v>1.6E-2</v>
      </c>
      <c r="AJ244" s="74">
        <v>0.01</v>
      </c>
      <c r="AK244" s="73">
        <v>4.0999999999999988E-2</v>
      </c>
      <c r="AL244" s="73">
        <v>1.2E-2</v>
      </c>
      <c r="AM244" s="73">
        <v>-3.1E-2</v>
      </c>
      <c r="AN244" s="74">
        <v>-4.3999999999999997E-2</v>
      </c>
      <c r="AO244" s="73">
        <v>-4.4999999999999998E-2</v>
      </c>
      <c r="AP244" s="73">
        <v>-6.5000000000000002E-2</v>
      </c>
      <c r="AQ244" s="73">
        <v>-8.900000000000001E-2</v>
      </c>
      <c r="AR244" s="74">
        <v>-6.5000000000000002E-2</v>
      </c>
      <c r="AS244" s="252">
        <v>-4.2999999999999997E-2</v>
      </c>
      <c r="AT244" s="252">
        <v>-0.03</v>
      </c>
      <c r="AU244" s="252">
        <v>-3.0000000000000001E-3</v>
      </c>
      <c r="AV244" s="252">
        <v>-0.01</v>
      </c>
      <c r="AW244" s="252">
        <v>2.79999999999999E-2</v>
      </c>
      <c r="AX244" s="252">
        <v>8.9999999999999993E-3</v>
      </c>
      <c r="AY244" s="252">
        <v>3.5999999999999997E-2</v>
      </c>
      <c r="AZ244" s="252">
        <v>0.03</v>
      </c>
      <c r="BA244" s="252">
        <v>0.03</v>
      </c>
      <c r="BB244" s="252">
        <v>4.1000000000000002E-2</v>
      </c>
      <c r="BC244" s="252">
        <v>2.9000000000000001E-2</v>
      </c>
      <c r="BD244" s="252">
        <v>2.1000000000000001E-2</v>
      </c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</row>
    <row r="245" spans="1:70" x14ac:dyDescent="0.35">
      <c r="A245" s="94" t="s">
        <v>341</v>
      </c>
      <c r="B245" s="160" t="s">
        <v>171</v>
      </c>
      <c r="C245" s="161" t="s">
        <v>168</v>
      </c>
      <c r="D245" s="160">
        <v>86000</v>
      </c>
      <c r="E245" s="55">
        <v>11</v>
      </c>
      <c r="F245" s="55">
        <v>-6</v>
      </c>
      <c r="G245" s="55">
        <v>25</v>
      </c>
      <c r="H245" s="53">
        <v>107</v>
      </c>
      <c r="I245" s="55">
        <v>63</v>
      </c>
      <c r="J245" s="55">
        <v>29</v>
      </c>
      <c r="K245" s="55">
        <v>-166</v>
      </c>
      <c r="L245" s="53">
        <v>-297</v>
      </c>
      <c r="M245" s="55">
        <v>-188</v>
      </c>
      <c r="N245" s="55">
        <v>-205</v>
      </c>
      <c r="O245" s="55">
        <v>-86</v>
      </c>
      <c r="P245" s="53">
        <v>-91</v>
      </c>
      <c r="Q245" s="55">
        <v>-626</v>
      </c>
      <c r="R245" s="55">
        <v>-571</v>
      </c>
      <c r="S245" s="55">
        <v>-905</v>
      </c>
      <c r="T245" s="53">
        <v>-1283</v>
      </c>
      <c r="U245" s="55">
        <v>-1644</v>
      </c>
      <c r="V245" s="55">
        <v>-2233</v>
      </c>
      <c r="W245" s="55">
        <v>-2629</v>
      </c>
      <c r="X245" s="53">
        <v>-3062</v>
      </c>
      <c r="Y245" s="55">
        <v>-3202</v>
      </c>
      <c r="Z245" s="55">
        <v>-2971</v>
      </c>
      <c r="AA245" s="55">
        <v>-2420</v>
      </c>
      <c r="AB245" s="53">
        <v>-2142</v>
      </c>
      <c r="AC245" s="55">
        <v>-1610</v>
      </c>
      <c r="AD245" s="55">
        <v>-1718</v>
      </c>
      <c r="AE245" s="55">
        <v>-1718</v>
      </c>
      <c r="AF245" s="53">
        <v>-1693</v>
      </c>
      <c r="AG245" s="55">
        <v>-2001</v>
      </c>
      <c r="AH245" s="55">
        <v>-1055</v>
      </c>
      <c r="AI245" s="55">
        <v>-262</v>
      </c>
      <c r="AJ245" s="53">
        <v>717</v>
      </c>
      <c r="AK245" s="55">
        <v>2367</v>
      </c>
      <c r="AL245" s="55">
        <v>2384</v>
      </c>
      <c r="AM245" s="55">
        <v>1066</v>
      </c>
      <c r="AN245" s="53">
        <v>-924</v>
      </c>
      <c r="AO245" s="55">
        <v>-3457</v>
      </c>
      <c r="AP245" s="55">
        <v>-5590</v>
      </c>
      <c r="AQ245" s="55">
        <v>-7145</v>
      </c>
      <c r="AR245" s="53">
        <v>-7746</v>
      </c>
      <c r="AS245" s="251">
        <v>-7712</v>
      </c>
      <c r="AT245" s="251">
        <v>-6836</v>
      </c>
      <c r="AU245" s="251">
        <v>-4465</v>
      </c>
      <c r="AV245" s="251">
        <v>-2656</v>
      </c>
      <c r="AW245" s="251">
        <v>-506</v>
      </c>
      <c r="AX245" s="251">
        <v>662</v>
      </c>
      <c r="AY245" s="251">
        <v>2058</v>
      </c>
      <c r="AZ245" s="251">
        <v>3792</v>
      </c>
      <c r="BA245" s="251">
        <v>3906</v>
      </c>
      <c r="BB245" s="251">
        <v>5127</v>
      </c>
      <c r="BC245" s="251">
        <v>5025</v>
      </c>
      <c r="BD245" s="251">
        <v>4750</v>
      </c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</row>
    <row r="246" spans="1:70" x14ac:dyDescent="0.35">
      <c r="A246" s="94" t="s">
        <v>335</v>
      </c>
      <c r="B246" s="160" t="s">
        <v>172</v>
      </c>
      <c r="C246" s="161" t="s">
        <v>168</v>
      </c>
      <c r="D246" s="160">
        <v>86001</v>
      </c>
      <c r="E246" s="73">
        <v>-0.83</v>
      </c>
      <c r="F246" s="73">
        <v>-0.82</v>
      </c>
      <c r="G246" s="73">
        <v>-0.56000000000000005</v>
      </c>
      <c r="H246" s="74">
        <v>1.06</v>
      </c>
      <c r="I246" s="73">
        <v>7.7</v>
      </c>
      <c r="J246" s="59"/>
      <c r="K246" s="73">
        <v>-8.77</v>
      </c>
      <c r="L246" s="74">
        <v>-3.48</v>
      </c>
      <c r="M246" s="59"/>
      <c r="N246" s="59"/>
      <c r="O246" s="59"/>
      <c r="P246" s="63"/>
      <c r="Q246" s="59"/>
      <c r="R246" s="59"/>
      <c r="S246" s="59"/>
      <c r="T246" s="63"/>
      <c r="U246" s="59"/>
      <c r="V246" s="59"/>
      <c r="W246" s="59"/>
      <c r="X246" s="63"/>
      <c r="Y246" s="59"/>
      <c r="Z246" s="59"/>
      <c r="AA246" s="59"/>
      <c r="AB246" s="63"/>
      <c r="AC246" s="59"/>
      <c r="AD246" s="59"/>
      <c r="AE246" s="76"/>
      <c r="AF246" s="63"/>
      <c r="AG246" s="59"/>
      <c r="AH246" s="59"/>
      <c r="AI246" s="158"/>
      <c r="AJ246" s="159"/>
      <c r="AK246" s="59"/>
      <c r="AL246" s="59"/>
      <c r="AM246" s="158"/>
      <c r="AN246" s="159"/>
      <c r="AO246" s="59"/>
      <c r="AP246" s="59"/>
      <c r="AQ246" s="158"/>
      <c r="AR246" s="159"/>
      <c r="AS246" s="158"/>
      <c r="AT246" s="158"/>
      <c r="AU246" s="158"/>
      <c r="AV246" s="158"/>
      <c r="AW246" s="158"/>
      <c r="AX246" s="158"/>
      <c r="AY246" s="158"/>
      <c r="AZ246" s="158"/>
      <c r="BA246" s="158"/>
      <c r="BB246" s="158"/>
      <c r="BC246" s="158"/>
      <c r="BD246" s="158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</row>
    <row r="247" spans="1:70" x14ac:dyDescent="0.35">
      <c r="A247" s="94" t="s">
        <v>340</v>
      </c>
      <c r="B247" s="160" t="s">
        <v>172</v>
      </c>
      <c r="C247" s="161" t="s">
        <v>168</v>
      </c>
      <c r="D247" s="160">
        <v>86002</v>
      </c>
      <c r="E247" s="59">
        <v>0</v>
      </c>
      <c r="F247" s="59">
        <v>0</v>
      </c>
      <c r="G247" s="73">
        <v>1E-3</v>
      </c>
      <c r="H247" s="74">
        <v>4.0000000000000001E-3</v>
      </c>
      <c r="I247" s="73">
        <v>2E-3</v>
      </c>
      <c r="J247" s="73">
        <v>1E-3</v>
      </c>
      <c r="K247" s="73">
        <v>-5.0000000000000001E-3</v>
      </c>
      <c r="L247" s="74">
        <v>-9.0000000000000011E-3</v>
      </c>
      <c r="M247" s="73">
        <v>-6.0000000000000001E-3</v>
      </c>
      <c r="N247" s="73">
        <v>-6.0000000000000001E-3</v>
      </c>
      <c r="O247" s="73">
        <v>-3.0000000000000001E-3</v>
      </c>
      <c r="P247" s="74">
        <v>-3.0000000000000001E-3</v>
      </c>
      <c r="Q247" s="73">
        <v>-1.7000000000000001E-2</v>
      </c>
      <c r="R247" s="73">
        <v>-1.4E-2</v>
      </c>
      <c r="S247" s="73">
        <v>-2.1999999999999999E-2</v>
      </c>
      <c r="T247" s="74">
        <v>-2.9000000000000001E-2</v>
      </c>
      <c r="U247" s="73">
        <v>-3.5999999999999997E-2</v>
      </c>
      <c r="V247" s="73">
        <v>-4.7E-2</v>
      </c>
      <c r="W247" s="73">
        <v>-5.1999999999999998E-2</v>
      </c>
      <c r="X247" s="74">
        <v>-5.5999999999999987E-2</v>
      </c>
      <c r="Y247" s="73">
        <v>-5.5E-2</v>
      </c>
      <c r="Z247" s="73">
        <v>-4.9000000000000002E-2</v>
      </c>
      <c r="AA247" s="73">
        <v>-3.7999999999999999E-2</v>
      </c>
      <c r="AB247" s="74">
        <v>-3.3000000000000002E-2</v>
      </c>
      <c r="AC247" s="73">
        <v>-2.4E-2</v>
      </c>
      <c r="AD247" s="73">
        <v>-2.5000000000000001E-2</v>
      </c>
      <c r="AE247" s="73">
        <v>-2.4E-2</v>
      </c>
      <c r="AF247" s="74">
        <v>-2.3E-2</v>
      </c>
      <c r="AG247" s="73">
        <v>-2.5999999999999999E-2</v>
      </c>
      <c r="AH247" s="73">
        <v>-1.2999999999999999E-2</v>
      </c>
      <c r="AI247" s="73">
        <v>-3.0000000000000001E-3</v>
      </c>
      <c r="AJ247" s="74">
        <v>6.9999999999999993E-3</v>
      </c>
      <c r="AK247" s="73">
        <v>0.02</v>
      </c>
      <c r="AL247" s="73">
        <v>1.9E-2</v>
      </c>
      <c r="AM247" s="73">
        <v>8.0000000000000002E-3</v>
      </c>
      <c r="AN247" s="74">
        <v>-6.9999999999999993E-3</v>
      </c>
      <c r="AO247" s="73">
        <v>-2.7E-2</v>
      </c>
      <c r="AP247" s="73">
        <v>-4.5999999999999999E-2</v>
      </c>
      <c r="AQ247" s="73">
        <v>-5.8999999999999997E-2</v>
      </c>
      <c r="AR247" s="74">
        <v>-6.6000000000000003E-2</v>
      </c>
      <c r="AS247" s="252">
        <v>-6.5000000000000002E-2</v>
      </c>
      <c r="AT247" s="252">
        <v>-5.5999999999999897E-2</v>
      </c>
      <c r="AU247" s="252">
        <v>-3.5999999999999997E-2</v>
      </c>
      <c r="AV247" s="252">
        <v>-0.02</v>
      </c>
      <c r="AW247" s="252">
        <v>-4.0000000000000001E-3</v>
      </c>
      <c r="AX247" s="252">
        <v>5.0000000000000001E-3</v>
      </c>
      <c r="AY247" s="252">
        <v>1.4999999999999999E-2</v>
      </c>
      <c r="AZ247" s="252">
        <v>2.7E-2</v>
      </c>
      <c r="BA247" s="252">
        <v>2.7E-2</v>
      </c>
      <c r="BB247" s="252">
        <v>3.4000000000000002E-2</v>
      </c>
      <c r="BC247" s="252">
        <v>3.2000000000000001E-2</v>
      </c>
      <c r="BD247" s="252">
        <v>2.9000000000000001E-2</v>
      </c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</row>
    <row r="248" spans="1:70" x14ac:dyDescent="0.35">
      <c r="A248" s="80"/>
      <c r="B248" s="92"/>
      <c r="C248" s="92"/>
      <c r="D248" s="92"/>
      <c r="E248" s="76"/>
      <c r="F248" s="76"/>
      <c r="G248" s="76"/>
      <c r="H248" s="60"/>
      <c r="I248" s="76"/>
      <c r="J248" s="76"/>
      <c r="K248" s="76"/>
      <c r="L248" s="60"/>
      <c r="M248" s="76"/>
      <c r="N248" s="76"/>
      <c r="O248" s="76"/>
      <c r="P248" s="60"/>
      <c r="Q248" s="76"/>
      <c r="R248" s="76"/>
      <c r="S248" s="76"/>
      <c r="T248" s="60"/>
      <c r="U248" s="76"/>
      <c r="V248" s="76"/>
      <c r="W248" s="76"/>
      <c r="X248" s="60"/>
      <c r="Y248" s="76"/>
      <c r="Z248" s="76"/>
      <c r="AA248" s="76"/>
      <c r="AB248" s="60"/>
      <c r="AC248" s="76"/>
      <c r="AD248" s="76"/>
      <c r="AE248" s="76"/>
      <c r="AF248" s="60"/>
      <c r="AG248" s="76"/>
      <c r="AH248" s="76"/>
      <c r="AI248" s="158"/>
      <c r="AJ248" s="159"/>
      <c r="AK248" s="76"/>
      <c r="AL248" s="76"/>
      <c r="AM248" s="158"/>
      <c r="AN248" s="159"/>
      <c r="AO248" s="76"/>
      <c r="AP248" s="76"/>
      <c r="AQ248" s="158"/>
      <c r="AR248" s="159"/>
      <c r="AS248" s="158"/>
      <c r="AT248" s="158"/>
      <c r="AU248" s="158"/>
      <c r="AV248" s="158"/>
      <c r="AW248" s="158"/>
      <c r="AX248" s="158"/>
      <c r="AY248" s="158"/>
      <c r="AZ248" s="158"/>
      <c r="BA248" s="158"/>
      <c r="BB248" s="158"/>
      <c r="BC248" s="158"/>
      <c r="BD248" s="158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</row>
    <row r="249" spans="1:70" x14ac:dyDescent="0.35">
      <c r="A249" s="101" t="s">
        <v>342</v>
      </c>
      <c r="B249" s="102"/>
      <c r="C249" s="102"/>
      <c r="D249" s="102"/>
      <c r="E249" s="76"/>
      <c r="F249" s="76"/>
      <c r="G249" s="76"/>
      <c r="H249" s="60"/>
      <c r="I249" s="76"/>
      <c r="J249" s="76"/>
      <c r="K249" s="76"/>
      <c r="L249" s="60"/>
      <c r="M249" s="76"/>
      <c r="N249" s="76"/>
      <c r="O249" s="76"/>
      <c r="P249" s="60"/>
      <c r="Q249" s="76"/>
      <c r="R249" s="76"/>
      <c r="S249" s="76"/>
      <c r="T249" s="60"/>
      <c r="U249" s="76"/>
      <c r="V249" s="76"/>
      <c r="W249" s="76"/>
      <c r="X249" s="60"/>
      <c r="Y249" s="76"/>
      <c r="Z249" s="76"/>
      <c r="AA249" s="76"/>
      <c r="AB249" s="60"/>
      <c r="AC249" s="76"/>
      <c r="AD249" s="76"/>
      <c r="AE249" s="76"/>
      <c r="AF249" s="60"/>
      <c r="AG249" s="76"/>
      <c r="AH249" s="76"/>
      <c r="AI249" s="158"/>
      <c r="AJ249" s="159"/>
      <c r="AK249" s="76"/>
      <c r="AL249" s="76"/>
      <c r="AM249" s="158"/>
      <c r="AN249" s="159"/>
      <c r="AO249" s="76"/>
      <c r="AP249" s="76"/>
      <c r="AQ249" s="158"/>
      <c r="AR249" s="159"/>
      <c r="AS249" s="158"/>
      <c r="AT249" s="158"/>
      <c r="AU249" s="158"/>
      <c r="AV249" s="158"/>
      <c r="AW249" s="158"/>
      <c r="AX249" s="158"/>
      <c r="AY249" s="158"/>
      <c r="AZ249" s="158"/>
      <c r="BA249" s="158"/>
      <c r="BB249" s="158"/>
      <c r="BC249" s="158"/>
      <c r="BD249" s="158"/>
      <c r="BF249" s="62"/>
      <c r="BG249" s="62"/>
      <c r="BH249" s="62"/>
      <c r="BI249" s="62"/>
      <c r="BJ249" s="62"/>
      <c r="BK249" s="62"/>
      <c r="BL249" s="62"/>
      <c r="BM249" s="62"/>
      <c r="BN249" s="62"/>
      <c r="BO249" s="62"/>
    </row>
    <row r="250" spans="1:70" x14ac:dyDescent="0.35">
      <c r="A250" s="94" t="s">
        <v>266</v>
      </c>
      <c r="B250" s="160" t="s">
        <v>171</v>
      </c>
      <c r="C250" s="161" t="s">
        <v>168</v>
      </c>
      <c r="D250" s="160">
        <v>2640343</v>
      </c>
      <c r="E250" s="59"/>
      <c r="F250" s="59"/>
      <c r="G250" s="59"/>
      <c r="H250" s="63"/>
      <c r="I250" s="59"/>
      <c r="J250" s="59"/>
      <c r="K250" s="59"/>
      <c r="L250" s="63"/>
      <c r="M250" s="55">
        <v>1566</v>
      </c>
      <c r="N250" s="55">
        <v>1824</v>
      </c>
      <c r="O250" s="55">
        <v>2085</v>
      </c>
      <c r="P250" s="53">
        <v>2405</v>
      </c>
      <c r="Q250" s="55">
        <v>2566</v>
      </c>
      <c r="R250" s="55">
        <v>2886</v>
      </c>
      <c r="S250" s="55">
        <v>3231</v>
      </c>
      <c r="T250" s="53">
        <v>3536</v>
      </c>
      <c r="U250" s="55">
        <v>3661</v>
      </c>
      <c r="V250" s="55">
        <v>4100</v>
      </c>
      <c r="W250" s="55">
        <v>4584</v>
      </c>
      <c r="X250" s="53">
        <v>5113</v>
      </c>
      <c r="Y250" s="55">
        <v>5442</v>
      </c>
      <c r="Z250" s="55">
        <v>6105</v>
      </c>
      <c r="AA250" s="55">
        <v>6679</v>
      </c>
      <c r="AB250" s="53">
        <v>7430</v>
      </c>
      <c r="AC250" s="55">
        <v>7696</v>
      </c>
      <c r="AD250" s="55">
        <v>8381</v>
      </c>
      <c r="AE250" s="55">
        <v>8995</v>
      </c>
      <c r="AF250" s="53">
        <v>9954</v>
      </c>
      <c r="AG250" s="55">
        <v>10219</v>
      </c>
      <c r="AH250" s="55">
        <v>10808</v>
      </c>
      <c r="AI250" s="55">
        <v>11601</v>
      </c>
      <c r="AJ250" s="53">
        <v>12742</v>
      </c>
      <c r="AK250" s="55">
        <v>13503</v>
      </c>
      <c r="AL250" s="55">
        <v>14809</v>
      </c>
      <c r="AM250" s="55">
        <v>16110</v>
      </c>
      <c r="AN250" s="53">
        <v>17780</v>
      </c>
      <c r="AO250" s="55">
        <v>18441</v>
      </c>
      <c r="AP250" s="55">
        <v>19739</v>
      </c>
      <c r="AQ250" s="55">
        <v>20538</v>
      </c>
      <c r="AR250" s="53">
        <v>21378</v>
      </c>
      <c r="AS250" s="251">
        <v>21354</v>
      </c>
      <c r="AT250" s="251">
        <v>22140</v>
      </c>
      <c r="AU250" s="251">
        <v>23059</v>
      </c>
      <c r="AV250" s="251">
        <v>24204</v>
      </c>
      <c r="AW250" s="251">
        <v>25037</v>
      </c>
      <c r="AX250" s="251">
        <v>26281</v>
      </c>
      <c r="AY250" s="251">
        <v>27452</v>
      </c>
      <c r="AZ250" s="251">
        <v>28786</v>
      </c>
      <c r="BA250" s="251">
        <v>29267</v>
      </c>
      <c r="BB250" s="251">
        <v>30873</v>
      </c>
      <c r="BC250" s="251">
        <v>33006</v>
      </c>
      <c r="BD250" s="251">
        <v>35579</v>
      </c>
      <c r="BF250" s="61"/>
      <c r="BG250" s="61"/>
      <c r="BH250" s="61">
        <f>SUM(M250,N250,O250,P250)</f>
        <v>7880</v>
      </c>
      <c r="BI250" s="61">
        <f>SUM(Q250,R250,S250,T250)</f>
        <v>12219</v>
      </c>
      <c r="BJ250" s="61">
        <f>SUM(U250,V250,W250,X250)</f>
        <v>17458</v>
      </c>
      <c r="BK250" s="61">
        <f>SUM(Y250,Z250,AA250,AB250)</f>
        <v>25656</v>
      </c>
      <c r="BL250" s="61">
        <f>SUM(AC250,AD250,AE250,AF250)</f>
        <v>35026</v>
      </c>
      <c r="BM250" s="61">
        <f>SUM(AG250,AH250,AI250,AJ250)</f>
        <v>45370</v>
      </c>
      <c r="BN250" s="61">
        <f>SUM(AK250,AL250,AM250,AN250)</f>
        <v>62202</v>
      </c>
      <c r="BO250" s="61">
        <f>SUM(AO250,AP250,AQ250,AR250)</f>
        <v>80096</v>
      </c>
      <c r="BP250" s="259">
        <v>90757</v>
      </c>
      <c r="BQ250" s="259">
        <v>107556</v>
      </c>
      <c r="BR250" s="259">
        <v>128725</v>
      </c>
    </row>
    <row r="251" spans="1:70" x14ac:dyDescent="0.35">
      <c r="A251" s="94" t="s">
        <v>324</v>
      </c>
      <c r="B251" s="160" t="s">
        <v>172</v>
      </c>
      <c r="C251" s="161" t="s">
        <v>168</v>
      </c>
      <c r="D251" s="160">
        <v>86004</v>
      </c>
      <c r="E251" s="59"/>
      <c r="F251" s="59"/>
      <c r="G251" s="59"/>
      <c r="H251" s="63"/>
      <c r="I251" s="59"/>
      <c r="J251" s="59"/>
      <c r="K251" s="59"/>
      <c r="L251" s="63"/>
      <c r="M251" s="73">
        <v>0.49</v>
      </c>
      <c r="N251" s="73">
        <v>0.81</v>
      </c>
      <c r="O251" s="73">
        <v>0.78</v>
      </c>
      <c r="P251" s="74">
        <v>0.69</v>
      </c>
      <c r="Q251" s="73">
        <v>0.64</v>
      </c>
      <c r="R251" s="73">
        <v>0.57999999999999996</v>
      </c>
      <c r="S251" s="73">
        <v>0.55000000000000004</v>
      </c>
      <c r="T251" s="74">
        <v>0.47</v>
      </c>
      <c r="U251" s="73">
        <v>0.43</v>
      </c>
      <c r="V251" s="73">
        <v>0.42</v>
      </c>
      <c r="W251" s="73">
        <v>0.42</v>
      </c>
      <c r="X251" s="74">
        <v>0.44</v>
      </c>
      <c r="Y251" s="73">
        <v>0.48</v>
      </c>
      <c r="Z251" s="73">
        <v>0.49</v>
      </c>
      <c r="AA251" s="73">
        <v>0.46</v>
      </c>
      <c r="AB251" s="74">
        <v>0.46</v>
      </c>
      <c r="AC251" s="73">
        <v>0.42</v>
      </c>
      <c r="AD251" s="73">
        <v>0.37</v>
      </c>
      <c r="AE251" s="73">
        <v>0.35</v>
      </c>
      <c r="AF251" s="74">
        <v>0.34</v>
      </c>
      <c r="AG251" s="73">
        <v>0.33</v>
      </c>
      <c r="AH251" s="73">
        <v>0.28999999999999998</v>
      </c>
      <c r="AI251" s="73">
        <v>0.28999999999999998</v>
      </c>
      <c r="AJ251" s="74">
        <v>0.28000000000000003</v>
      </c>
      <c r="AK251" s="73">
        <v>0.32</v>
      </c>
      <c r="AL251" s="73">
        <v>0.37</v>
      </c>
      <c r="AM251" s="73">
        <v>0.39</v>
      </c>
      <c r="AN251" s="74">
        <v>0.4</v>
      </c>
      <c r="AO251" s="73">
        <v>0.37</v>
      </c>
      <c r="AP251" s="73">
        <v>0.33</v>
      </c>
      <c r="AQ251" s="73">
        <v>0.28000000000000003</v>
      </c>
      <c r="AR251" s="74">
        <v>0.2</v>
      </c>
      <c r="AS251" s="252">
        <v>0.16</v>
      </c>
      <c r="AT251" s="252">
        <v>0.12</v>
      </c>
      <c r="AU251" s="252">
        <v>0.12</v>
      </c>
      <c r="AV251" s="252">
        <v>0.13</v>
      </c>
      <c r="AW251" s="252">
        <v>0.17</v>
      </c>
      <c r="AX251" s="252">
        <v>0.19</v>
      </c>
      <c r="AY251" s="252">
        <v>0.19</v>
      </c>
      <c r="AZ251" s="252">
        <v>0.19</v>
      </c>
      <c r="BA251" s="252">
        <v>0.17</v>
      </c>
      <c r="BB251" s="252">
        <v>0.17</v>
      </c>
      <c r="BC251" s="252">
        <v>0.2</v>
      </c>
      <c r="BD251" s="252">
        <v>0.24</v>
      </c>
      <c r="BF251" s="61"/>
      <c r="BG251" s="61"/>
      <c r="BH251" s="61"/>
      <c r="BI251" s="61"/>
      <c r="BJ251" s="61"/>
      <c r="BK251" s="61"/>
      <c r="BL251" s="61"/>
      <c r="BM251" s="61"/>
      <c r="BN251" s="61"/>
      <c r="BO251" s="269">
        <v>0.28999999999999998</v>
      </c>
      <c r="BP251" s="262">
        <v>0.13</v>
      </c>
      <c r="BQ251" s="262">
        <v>0.19</v>
      </c>
      <c r="BR251" s="262"/>
    </row>
    <row r="252" spans="1:70" x14ac:dyDescent="0.35">
      <c r="A252" s="94" t="s">
        <v>325</v>
      </c>
      <c r="B252" s="160" t="s">
        <v>171</v>
      </c>
      <c r="C252" s="161" t="s">
        <v>168</v>
      </c>
      <c r="D252" s="160">
        <v>86005</v>
      </c>
      <c r="E252" s="59"/>
      <c r="F252" s="59"/>
      <c r="G252" s="59"/>
      <c r="H252" s="63"/>
      <c r="I252" s="59"/>
      <c r="J252" s="59"/>
      <c r="K252" s="59"/>
      <c r="L252" s="63"/>
      <c r="M252" s="55">
        <v>5160</v>
      </c>
      <c r="N252" s="55">
        <v>5977</v>
      </c>
      <c r="O252" s="55">
        <v>6894</v>
      </c>
      <c r="P252" s="53">
        <v>7880</v>
      </c>
      <c r="Q252" s="55">
        <v>8880</v>
      </c>
      <c r="R252" s="55">
        <v>9943</v>
      </c>
      <c r="S252" s="55">
        <v>11088</v>
      </c>
      <c r="T252" s="53">
        <v>12219</v>
      </c>
      <c r="U252" s="55">
        <v>13314</v>
      </c>
      <c r="V252" s="55">
        <v>14529</v>
      </c>
      <c r="W252" s="55">
        <v>15882</v>
      </c>
      <c r="X252" s="53">
        <v>17459</v>
      </c>
      <c r="Y252" s="55">
        <v>19240</v>
      </c>
      <c r="Z252" s="55">
        <v>21244</v>
      </c>
      <c r="AA252" s="55">
        <v>23339</v>
      </c>
      <c r="AB252" s="53">
        <v>25655</v>
      </c>
      <c r="AC252" s="55">
        <v>27909</v>
      </c>
      <c r="AD252" s="55">
        <v>30185</v>
      </c>
      <c r="AE252" s="55">
        <v>32501</v>
      </c>
      <c r="AF252" s="53">
        <v>35026</v>
      </c>
      <c r="AG252" s="55">
        <v>37549</v>
      </c>
      <c r="AH252" s="55">
        <v>39976</v>
      </c>
      <c r="AI252" s="55">
        <v>42582</v>
      </c>
      <c r="AJ252" s="53">
        <v>45370</v>
      </c>
      <c r="AK252" s="55">
        <v>48654</v>
      </c>
      <c r="AL252" s="55">
        <v>52655</v>
      </c>
      <c r="AM252" s="55">
        <v>57164</v>
      </c>
      <c r="AN252" s="53">
        <v>62202</v>
      </c>
      <c r="AO252" s="55">
        <v>67140</v>
      </c>
      <c r="AP252" s="55">
        <v>72070</v>
      </c>
      <c r="AQ252" s="55">
        <v>76498</v>
      </c>
      <c r="AR252" s="53">
        <v>80096</v>
      </c>
      <c r="AS252" s="251">
        <v>83009</v>
      </c>
      <c r="AT252" s="251">
        <v>85410</v>
      </c>
      <c r="AU252" s="251">
        <v>87931</v>
      </c>
      <c r="AV252" s="251">
        <v>90757</v>
      </c>
      <c r="AW252" s="251">
        <v>94440</v>
      </c>
      <c r="AX252" s="251">
        <v>98581</v>
      </c>
      <c r="AY252" s="251">
        <v>102974</v>
      </c>
      <c r="AZ252" s="251">
        <v>107556</v>
      </c>
      <c r="BA252" s="251">
        <v>111786</v>
      </c>
      <c r="BB252" s="251">
        <v>116378</v>
      </c>
      <c r="BC252" s="251">
        <v>121932</v>
      </c>
      <c r="BD252" s="251">
        <v>128725</v>
      </c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</row>
    <row r="253" spans="1:70" x14ac:dyDescent="0.35">
      <c r="A253" s="94" t="s">
        <v>338</v>
      </c>
      <c r="B253" s="160" t="s">
        <v>172</v>
      </c>
      <c r="C253" s="161" t="s">
        <v>168</v>
      </c>
      <c r="D253" s="160">
        <v>86006</v>
      </c>
      <c r="E253" s="59"/>
      <c r="F253" s="59"/>
      <c r="G253" s="59"/>
      <c r="H253" s="63"/>
      <c r="I253" s="59"/>
      <c r="J253" s="59"/>
      <c r="K253" s="59"/>
      <c r="L253" s="63"/>
      <c r="M253" s="73">
        <v>0.06</v>
      </c>
      <c r="N253" s="73">
        <v>0.06</v>
      </c>
      <c r="O253" s="73">
        <v>7.0000000000000007E-2</v>
      </c>
      <c r="P253" s="74">
        <v>7.0000000000000007E-2</v>
      </c>
      <c r="Q253" s="73">
        <v>0.08</v>
      </c>
      <c r="R253" s="59"/>
      <c r="S253" s="59"/>
      <c r="T253" s="63"/>
      <c r="U253" s="59"/>
      <c r="V253" s="59"/>
      <c r="W253" s="59"/>
      <c r="X253" s="63"/>
      <c r="Y253" s="59"/>
      <c r="Z253" s="59"/>
      <c r="AA253" s="59"/>
      <c r="AB253" s="63"/>
      <c r="AC253" s="59"/>
      <c r="AD253" s="59"/>
      <c r="AE253" s="59"/>
      <c r="AF253" s="63"/>
      <c r="AG253" s="59"/>
      <c r="AH253" s="59"/>
      <c r="AI253" s="158"/>
      <c r="AJ253" s="159"/>
      <c r="AK253" s="59"/>
      <c r="AL253" s="59"/>
      <c r="AM253" s="158"/>
      <c r="AN253" s="159"/>
      <c r="AO253" s="59"/>
      <c r="AP253" s="59"/>
      <c r="AQ253" s="158"/>
      <c r="AR253" s="159"/>
      <c r="AS253" s="158"/>
      <c r="AT253" s="158"/>
      <c r="AU253" s="158"/>
      <c r="AV253" s="158"/>
      <c r="AW253" s="158"/>
      <c r="AX253" s="158"/>
      <c r="AY253" s="158"/>
      <c r="AZ253" s="158"/>
      <c r="BA253" s="158"/>
      <c r="BB253" s="158"/>
      <c r="BC253" s="158"/>
      <c r="BD253" s="158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</row>
    <row r="254" spans="1:70" x14ac:dyDescent="0.35">
      <c r="A254" s="121" t="s">
        <v>326</v>
      </c>
      <c r="B254" s="122"/>
      <c r="C254" s="122"/>
      <c r="D254" s="122"/>
      <c r="E254" s="59"/>
      <c r="F254" s="59"/>
      <c r="G254" s="59"/>
      <c r="H254" s="63"/>
      <c r="I254" s="59"/>
      <c r="J254" s="59"/>
      <c r="K254" s="59"/>
      <c r="L254" s="63"/>
      <c r="M254" s="59"/>
      <c r="N254" s="59"/>
      <c r="O254" s="59"/>
      <c r="P254" s="63"/>
      <c r="Q254" s="59"/>
      <c r="R254" s="59"/>
      <c r="S254" s="59"/>
      <c r="T254" s="63"/>
      <c r="U254" s="59"/>
      <c r="V254" s="59"/>
      <c r="W254" s="59"/>
      <c r="X254" s="63"/>
      <c r="Y254" s="59"/>
      <c r="Z254" s="59"/>
      <c r="AA254" s="59"/>
      <c r="AB254" s="63"/>
      <c r="AC254" s="59"/>
      <c r="AD254" s="59"/>
      <c r="AE254" s="59"/>
      <c r="AF254" s="63"/>
      <c r="AG254" s="59"/>
      <c r="AH254" s="59"/>
      <c r="AI254" s="158"/>
      <c r="AJ254" s="159"/>
      <c r="AK254" s="59"/>
      <c r="AL254" s="59"/>
      <c r="AM254" s="158"/>
      <c r="AN254" s="159"/>
      <c r="AO254" s="59"/>
      <c r="AP254" s="59"/>
      <c r="AQ254" s="158"/>
      <c r="AR254" s="159"/>
      <c r="AS254" s="158"/>
      <c r="AT254" s="158"/>
      <c r="AU254" s="158"/>
      <c r="AV254" s="158"/>
      <c r="AW254" s="158"/>
      <c r="AX254" s="158"/>
      <c r="AY254" s="158"/>
      <c r="AZ254" s="158"/>
      <c r="BA254" s="158"/>
      <c r="BB254" s="158"/>
      <c r="BC254" s="158"/>
      <c r="BD254" s="158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</row>
    <row r="255" spans="1:70" x14ac:dyDescent="0.35">
      <c r="A255" s="123" t="s">
        <v>327</v>
      </c>
      <c r="B255" s="160" t="s">
        <v>171</v>
      </c>
      <c r="C255" s="161" t="s">
        <v>168</v>
      </c>
      <c r="D255" s="160">
        <v>2640344</v>
      </c>
      <c r="E255" s="59"/>
      <c r="F255" s="59"/>
      <c r="G255" s="59"/>
      <c r="H255" s="63"/>
      <c r="I255" s="59"/>
      <c r="J255" s="59"/>
      <c r="K255" s="59"/>
      <c r="L255" s="63"/>
      <c r="M255" s="59"/>
      <c r="N255" s="59"/>
      <c r="O255" s="59"/>
      <c r="P255" s="63"/>
      <c r="Q255" s="55">
        <v>716</v>
      </c>
      <c r="R255" s="55">
        <v>863</v>
      </c>
      <c r="S255" s="55">
        <v>1021</v>
      </c>
      <c r="T255" s="53">
        <v>1106</v>
      </c>
      <c r="U255" s="59"/>
      <c r="V255" s="59"/>
      <c r="W255" s="59"/>
      <c r="X255" s="63"/>
      <c r="Y255" s="59"/>
      <c r="Z255" s="59"/>
      <c r="AA255" s="59"/>
      <c r="AB255" s="63"/>
      <c r="AC255" s="59"/>
      <c r="AD255" s="59"/>
      <c r="AE255" s="59"/>
      <c r="AF255" s="63"/>
      <c r="AG255" s="59"/>
      <c r="AH255" s="59"/>
      <c r="AI255" s="158"/>
      <c r="AJ255" s="159"/>
      <c r="AK255" s="59"/>
      <c r="AL255" s="59"/>
      <c r="AM255" s="158"/>
      <c r="AN255" s="159"/>
      <c r="AO255" s="59"/>
      <c r="AP255" s="59"/>
      <c r="AQ255" s="158"/>
      <c r="AR255" s="159"/>
      <c r="AS255" s="158"/>
      <c r="AT255" s="158"/>
      <c r="AU255" s="158"/>
      <c r="AV255" s="158"/>
      <c r="AW255" s="158"/>
      <c r="AX255" s="158"/>
      <c r="AY255" s="158"/>
      <c r="AZ255" s="158"/>
      <c r="BA255" s="158"/>
      <c r="BB255" s="158"/>
      <c r="BC255" s="158"/>
      <c r="BD255" s="158"/>
      <c r="BF255" s="61"/>
      <c r="BG255" s="61"/>
      <c r="BH255" s="61"/>
      <c r="BI255" s="61">
        <f>SUM(Q255,R255,S255,T255)</f>
        <v>3706</v>
      </c>
      <c r="BJ255" s="61"/>
      <c r="BK255" s="61"/>
      <c r="BL255" s="61"/>
      <c r="BM255" s="61"/>
      <c r="BN255" s="61"/>
      <c r="BO255" s="61"/>
    </row>
    <row r="256" spans="1:70" x14ac:dyDescent="0.35">
      <c r="A256" s="123" t="s">
        <v>328</v>
      </c>
      <c r="B256" s="160" t="s">
        <v>172</v>
      </c>
      <c r="C256" s="161" t="s">
        <v>168</v>
      </c>
      <c r="D256" s="160">
        <v>86008</v>
      </c>
      <c r="E256" s="59"/>
      <c r="F256" s="59"/>
      <c r="G256" s="59"/>
      <c r="H256" s="63"/>
      <c r="I256" s="59"/>
      <c r="J256" s="59"/>
      <c r="K256" s="59"/>
      <c r="L256" s="63"/>
      <c r="M256" s="59"/>
      <c r="N256" s="59"/>
      <c r="O256" s="59"/>
      <c r="P256" s="63"/>
      <c r="Q256" s="73">
        <v>1.61</v>
      </c>
      <c r="R256" s="73">
        <v>1.21</v>
      </c>
      <c r="S256" s="73">
        <v>1</v>
      </c>
      <c r="T256" s="74">
        <v>0.62</v>
      </c>
      <c r="U256" s="59"/>
      <c r="V256" s="59"/>
      <c r="W256" s="59"/>
      <c r="X256" s="63"/>
      <c r="Y256" s="59"/>
      <c r="Z256" s="59"/>
      <c r="AA256" s="59"/>
      <c r="AB256" s="63"/>
      <c r="AC256" s="59"/>
      <c r="AD256" s="59"/>
      <c r="AE256" s="59"/>
      <c r="AF256" s="63"/>
      <c r="AG256" s="59"/>
      <c r="AH256" s="59"/>
      <c r="AI256" s="158"/>
      <c r="AJ256" s="159"/>
      <c r="AK256" s="59"/>
      <c r="AL256" s="59"/>
      <c r="AM256" s="158"/>
      <c r="AN256" s="159"/>
      <c r="AO256" s="59"/>
      <c r="AP256" s="59"/>
      <c r="AQ256" s="158"/>
      <c r="AR256" s="159"/>
      <c r="AS256" s="158"/>
      <c r="AT256" s="158"/>
      <c r="AU256" s="158"/>
      <c r="AV256" s="158"/>
      <c r="AW256" s="158"/>
      <c r="AX256" s="158"/>
      <c r="AY256" s="158"/>
      <c r="AZ256" s="158"/>
      <c r="BA256" s="158"/>
      <c r="BB256" s="158"/>
      <c r="BC256" s="158"/>
      <c r="BD256" s="158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</row>
    <row r="257" spans="1:70" x14ac:dyDescent="0.35">
      <c r="A257" s="123" t="s">
        <v>343</v>
      </c>
      <c r="B257" s="160" t="s">
        <v>172</v>
      </c>
      <c r="C257" s="161" t="s">
        <v>168</v>
      </c>
      <c r="D257" s="160">
        <v>86009</v>
      </c>
      <c r="E257" s="59"/>
      <c r="F257" s="59"/>
      <c r="G257" s="59"/>
      <c r="H257" s="63"/>
      <c r="I257" s="59"/>
      <c r="J257" s="59"/>
      <c r="K257" s="59"/>
      <c r="L257" s="63"/>
      <c r="M257" s="59"/>
      <c r="N257" s="59"/>
      <c r="O257" s="59"/>
      <c r="P257" s="63"/>
      <c r="Q257" s="73">
        <v>0.27900000000000003</v>
      </c>
      <c r="R257" s="73">
        <v>0.29899999999999999</v>
      </c>
      <c r="S257" s="73">
        <v>0.316</v>
      </c>
      <c r="T257" s="74">
        <v>0.313</v>
      </c>
      <c r="U257" s="59"/>
      <c r="V257" s="59"/>
      <c r="W257" s="59"/>
      <c r="X257" s="63"/>
      <c r="Y257" s="59"/>
      <c r="Z257" s="59"/>
      <c r="AA257" s="59"/>
      <c r="AB257" s="63"/>
      <c r="AC257" s="59"/>
      <c r="AD257" s="59"/>
      <c r="AE257" s="59"/>
      <c r="AF257" s="63"/>
      <c r="AG257" s="59"/>
      <c r="AH257" s="59"/>
      <c r="AI257" s="158"/>
      <c r="AJ257" s="159"/>
      <c r="AK257" s="59"/>
      <c r="AL257" s="59"/>
      <c r="AM257" s="158"/>
      <c r="AN257" s="159"/>
      <c r="AO257" s="59"/>
      <c r="AP257" s="59"/>
      <c r="AQ257" s="158"/>
      <c r="AR257" s="159"/>
      <c r="AS257" s="158"/>
      <c r="AT257" s="158"/>
      <c r="AU257" s="158"/>
      <c r="AV257" s="158"/>
      <c r="AW257" s="158"/>
      <c r="AX257" s="158"/>
      <c r="AY257" s="158"/>
      <c r="AZ257" s="158"/>
      <c r="BA257" s="158"/>
      <c r="BB257" s="158"/>
      <c r="BC257" s="158"/>
      <c r="BD257" s="158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</row>
    <row r="258" spans="1:70" x14ac:dyDescent="0.35">
      <c r="A258" s="123" t="s">
        <v>330</v>
      </c>
      <c r="B258" s="160" t="s">
        <v>171</v>
      </c>
      <c r="C258" s="161" t="s">
        <v>168</v>
      </c>
      <c r="D258" s="160">
        <v>86010</v>
      </c>
      <c r="E258" s="59"/>
      <c r="F258" s="59"/>
      <c r="G258" s="59"/>
      <c r="H258" s="63"/>
      <c r="I258" s="59"/>
      <c r="J258" s="59"/>
      <c r="K258" s="59"/>
      <c r="L258" s="63"/>
      <c r="M258" s="59"/>
      <c r="N258" s="59"/>
      <c r="O258" s="59"/>
      <c r="P258" s="63"/>
      <c r="Q258" s="55">
        <v>2315</v>
      </c>
      <c r="R258" s="55">
        <v>2787</v>
      </c>
      <c r="S258" s="55">
        <v>3286</v>
      </c>
      <c r="T258" s="53">
        <v>3706</v>
      </c>
      <c r="U258" s="59"/>
      <c r="V258" s="59"/>
      <c r="W258" s="59"/>
      <c r="X258" s="63"/>
      <c r="Y258" s="59"/>
      <c r="Z258" s="59"/>
      <c r="AA258" s="59"/>
      <c r="AB258" s="63"/>
      <c r="AC258" s="59"/>
      <c r="AD258" s="59"/>
      <c r="AE258" s="59"/>
      <c r="AF258" s="63"/>
      <c r="AG258" s="59"/>
      <c r="AH258" s="59"/>
      <c r="AI258" s="158"/>
      <c r="AJ258" s="159"/>
      <c r="AK258" s="59"/>
      <c r="AL258" s="59"/>
      <c r="AM258" s="158"/>
      <c r="AN258" s="159"/>
      <c r="AO258" s="59"/>
      <c r="AP258" s="59"/>
      <c r="AQ258" s="158"/>
      <c r="AR258" s="159"/>
      <c r="AS258" s="158"/>
      <c r="AT258" s="158"/>
      <c r="AU258" s="158"/>
      <c r="AV258" s="158"/>
      <c r="AW258" s="158"/>
      <c r="AX258" s="158"/>
      <c r="AY258" s="158"/>
      <c r="AZ258" s="158"/>
      <c r="BA258" s="158"/>
      <c r="BB258" s="158"/>
      <c r="BC258" s="158"/>
      <c r="BD258" s="158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</row>
    <row r="259" spans="1:70" x14ac:dyDescent="0.35">
      <c r="A259" s="123" t="s">
        <v>344</v>
      </c>
      <c r="B259" s="160" t="s">
        <v>172</v>
      </c>
      <c r="C259" s="161" t="s">
        <v>168</v>
      </c>
      <c r="D259" s="160">
        <v>86011</v>
      </c>
      <c r="E259" s="59"/>
      <c r="F259" s="59"/>
      <c r="G259" s="59"/>
      <c r="H259" s="63"/>
      <c r="I259" s="59"/>
      <c r="J259" s="59"/>
      <c r="K259" s="59"/>
      <c r="L259" s="63"/>
      <c r="M259" s="59"/>
      <c r="N259" s="59"/>
      <c r="O259" s="59"/>
      <c r="P259" s="63"/>
      <c r="Q259" s="73">
        <v>0.26100000000000001</v>
      </c>
      <c r="R259" s="73">
        <v>0.28000000000000003</v>
      </c>
      <c r="S259" s="73">
        <v>0.29599999999999999</v>
      </c>
      <c r="T259" s="74">
        <v>0.30299999999999999</v>
      </c>
      <c r="U259" s="59"/>
      <c r="V259" s="59"/>
      <c r="W259" s="59"/>
      <c r="X259" s="63"/>
      <c r="Y259" s="59"/>
      <c r="Z259" s="59"/>
      <c r="AA259" s="59"/>
      <c r="AB259" s="63"/>
      <c r="AC259" s="59"/>
      <c r="AD259" s="59"/>
      <c r="AE259" s="59"/>
      <c r="AF259" s="63"/>
      <c r="AG259" s="59"/>
      <c r="AH259" s="59"/>
      <c r="AI259" s="158"/>
      <c r="AJ259" s="159"/>
      <c r="AK259" s="59"/>
      <c r="AL259" s="59"/>
      <c r="AM259" s="158"/>
      <c r="AN259" s="159"/>
      <c r="AO259" s="59"/>
      <c r="AP259" s="59"/>
      <c r="AQ259" s="158"/>
      <c r="AR259" s="159"/>
      <c r="AS259" s="158"/>
      <c r="AT259" s="158"/>
      <c r="AU259" s="158"/>
      <c r="AV259" s="158"/>
      <c r="AW259" s="158"/>
      <c r="AX259" s="158"/>
      <c r="AY259" s="158"/>
      <c r="AZ259" s="158"/>
      <c r="BA259" s="158"/>
      <c r="BB259" s="158"/>
      <c r="BC259" s="158"/>
      <c r="BD259" s="158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</row>
    <row r="260" spans="1:70" x14ac:dyDescent="0.35">
      <c r="A260" s="124" t="s">
        <v>332</v>
      </c>
      <c r="B260" s="167" t="s">
        <v>171</v>
      </c>
      <c r="C260" s="168" t="s">
        <v>168</v>
      </c>
      <c r="D260" s="167">
        <v>2640345</v>
      </c>
      <c r="E260" s="93"/>
      <c r="F260" s="93"/>
      <c r="G260" s="93"/>
      <c r="H260" s="118"/>
      <c r="I260" s="93"/>
      <c r="J260" s="93"/>
      <c r="K260" s="93"/>
      <c r="L260" s="118"/>
      <c r="M260" s="70">
        <v>265</v>
      </c>
      <c r="N260" s="70">
        <v>391</v>
      </c>
      <c r="O260" s="70">
        <v>521</v>
      </c>
      <c r="P260" s="71">
        <v>687</v>
      </c>
      <c r="Q260" s="70">
        <v>604</v>
      </c>
      <c r="R260" s="70">
        <v>718</v>
      </c>
      <c r="S260" s="70">
        <v>861</v>
      </c>
      <c r="T260" s="71">
        <v>926</v>
      </c>
      <c r="U260" s="70">
        <v>890</v>
      </c>
      <c r="V260" s="70">
        <v>916</v>
      </c>
      <c r="W260" s="70">
        <v>1171</v>
      </c>
      <c r="X260" s="71">
        <v>1354</v>
      </c>
      <c r="Y260" s="70">
        <v>1400</v>
      </c>
      <c r="Z260" s="70">
        <v>1642</v>
      </c>
      <c r="AA260" s="70">
        <v>2077</v>
      </c>
      <c r="AB260" s="71">
        <v>2177</v>
      </c>
      <c r="AC260" s="70">
        <v>2223</v>
      </c>
      <c r="AD260" s="70">
        <v>2121</v>
      </c>
      <c r="AE260" s="70">
        <v>2261</v>
      </c>
      <c r="AF260" s="71">
        <v>2596</v>
      </c>
      <c r="AG260" s="70">
        <v>3075</v>
      </c>
      <c r="AH260" s="70">
        <v>3357</v>
      </c>
      <c r="AI260" s="70">
        <v>3535</v>
      </c>
      <c r="AJ260" s="71">
        <v>3564</v>
      </c>
      <c r="AK260" s="70">
        <v>4163</v>
      </c>
      <c r="AL260" s="70">
        <v>4193</v>
      </c>
      <c r="AM260" s="70">
        <v>4883</v>
      </c>
      <c r="AN260" s="71">
        <v>5293</v>
      </c>
      <c r="AO260" s="70">
        <v>6518</v>
      </c>
      <c r="AP260" s="70">
        <v>5715</v>
      </c>
      <c r="AQ260" s="70">
        <v>5403</v>
      </c>
      <c r="AR260" s="71">
        <v>5205</v>
      </c>
      <c r="AS260" s="256">
        <v>5123</v>
      </c>
      <c r="AT260" s="256">
        <v>5365</v>
      </c>
      <c r="AU260" s="256">
        <v>6976</v>
      </c>
      <c r="AV260" s="256">
        <v>7167</v>
      </c>
      <c r="AW260" s="256">
        <v>9421</v>
      </c>
      <c r="AX260" s="256">
        <v>9334</v>
      </c>
      <c r="AY260" s="256">
        <v>10447</v>
      </c>
      <c r="AZ260" s="256">
        <v>10632</v>
      </c>
      <c r="BA260" s="256">
        <v>11547</v>
      </c>
      <c r="BB260" s="256">
        <v>10160</v>
      </c>
      <c r="BC260" s="256">
        <v>11434</v>
      </c>
      <c r="BD260" s="256">
        <v>12465</v>
      </c>
      <c r="BF260" s="109"/>
      <c r="BG260" s="109"/>
      <c r="BH260" s="109">
        <f>SUM(M260,N260,O260,P260)</f>
        <v>1864</v>
      </c>
      <c r="BI260" s="109">
        <f>SUM(Q260,R260,S260,T260)</f>
        <v>3109</v>
      </c>
      <c r="BJ260" s="109">
        <f>SUM(U260,V260,W260,X260)</f>
        <v>4331</v>
      </c>
      <c r="BK260" s="109">
        <f>SUM(Y260,Z260,AA260,AB260)</f>
        <v>7296</v>
      </c>
      <c r="BL260" s="109">
        <f>SUM(AC260,AD260,AE260,AF260)</f>
        <v>9201</v>
      </c>
      <c r="BM260" s="109">
        <f>SUM(AG260,AH260,AI260,AJ260)</f>
        <v>13531</v>
      </c>
      <c r="BN260" s="109">
        <f>SUM(AK260,AL260,AM260,AN260)</f>
        <v>18532</v>
      </c>
      <c r="BO260" s="109">
        <f>SUM(AO260,AP260,AQ260,AR260)</f>
        <v>22841</v>
      </c>
      <c r="BP260" s="261">
        <v>24631</v>
      </c>
      <c r="BQ260" s="261">
        <v>39834</v>
      </c>
      <c r="BR260" s="261">
        <v>45606</v>
      </c>
    </row>
    <row r="261" spans="1:70" x14ac:dyDescent="0.35">
      <c r="A261" s="94"/>
      <c r="B261" s="125"/>
      <c r="C261" s="125"/>
      <c r="D261" s="125"/>
      <c r="E261" s="59"/>
      <c r="F261" s="59"/>
      <c r="G261" s="59"/>
      <c r="H261" s="63"/>
      <c r="I261" s="59"/>
      <c r="J261" s="59"/>
      <c r="K261" s="59"/>
      <c r="L261" s="63"/>
      <c r="M261" s="110"/>
      <c r="N261" s="110"/>
      <c r="O261" s="110"/>
      <c r="P261" s="111"/>
      <c r="Q261" s="110"/>
      <c r="R261" s="110"/>
      <c r="S261" s="110"/>
      <c r="T261" s="111"/>
      <c r="U261" s="110"/>
      <c r="V261" s="110"/>
      <c r="W261" s="110"/>
      <c r="X261" s="111"/>
      <c r="Y261" s="110"/>
      <c r="Z261" s="110"/>
      <c r="AA261" s="110"/>
      <c r="AB261" s="111"/>
      <c r="AC261" s="110"/>
      <c r="AD261" s="110"/>
      <c r="AE261" s="110"/>
      <c r="AF261" s="111"/>
      <c r="AG261" s="110"/>
      <c r="AH261" s="110"/>
      <c r="AI261" s="110"/>
      <c r="AJ261" s="111"/>
      <c r="AK261" s="110"/>
      <c r="AL261" s="110"/>
      <c r="AM261" s="110"/>
      <c r="AN261" s="111"/>
      <c r="AO261" s="110"/>
      <c r="AP261" s="110"/>
      <c r="AQ261" s="110"/>
      <c r="AR261" s="111"/>
      <c r="AS261" s="110"/>
      <c r="AT261" s="110"/>
      <c r="AU261" s="110"/>
      <c r="AV261" s="110"/>
      <c r="AW261" s="110"/>
      <c r="AX261" s="110"/>
      <c r="AY261" s="110"/>
      <c r="AZ261" s="110"/>
      <c r="BA261" s="110"/>
      <c r="BB261" s="110"/>
      <c r="BC261" s="110"/>
      <c r="BD261" s="110"/>
      <c r="BF261" s="173"/>
      <c r="BG261" s="173"/>
      <c r="BH261" s="235"/>
      <c r="BI261" s="235"/>
      <c r="BJ261" s="235"/>
      <c r="BK261" s="235"/>
      <c r="BL261" s="235"/>
      <c r="BM261" s="235"/>
      <c r="BN261" s="235"/>
      <c r="BO261" s="235"/>
    </row>
    <row r="262" spans="1:70" x14ac:dyDescent="0.35">
      <c r="A262" s="94" t="s">
        <v>333</v>
      </c>
      <c r="B262" s="160" t="s">
        <v>171</v>
      </c>
      <c r="C262" s="161" t="s">
        <v>168</v>
      </c>
      <c r="D262" s="160">
        <v>86013</v>
      </c>
      <c r="E262" s="59"/>
      <c r="F262" s="59"/>
      <c r="G262" s="59"/>
      <c r="H262" s="63"/>
      <c r="I262" s="59"/>
      <c r="J262" s="59"/>
      <c r="K262" s="59"/>
      <c r="L262" s="63"/>
      <c r="M262" s="59"/>
      <c r="N262" s="59"/>
      <c r="O262" s="59"/>
      <c r="P262" s="63"/>
      <c r="Q262" s="59"/>
      <c r="R262" s="59"/>
      <c r="S262" s="55">
        <v>-20</v>
      </c>
      <c r="T262" s="53">
        <v>-9</v>
      </c>
      <c r="U262" s="55">
        <v>-3</v>
      </c>
      <c r="V262" s="55">
        <v>10</v>
      </c>
      <c r="W262" s="55">
        <v>-14</v>
      </c>
      <c r="X262" s="53">
        <v>-45</v>
      </c>
      <c r="Y262" s="55">
        <v>-89</v>
      </c>
      <c r="Z262" s="55">
        <v>-45</v>
      </c>
      <c r="AA262" s="55">
        <v>34</v>
      </c>
      <c r="AB262" s="53">
        <v>51</v>
      </c>
      <c r="AC262" s="55">
        <v>110</v>
      </c>
      <c r="AD262" s="55">
        <v>87</v>
      </c>
      <c r="AE262" s="55">
        <v>50</v>
      </c>
      <c r="AF262" s="53">
        <v>26</v>
      </c>
      <c r="AG262" s="55">
        <v>63</v>
      </c>
      <c r="AH262" s="55">
        <v>83</v>
      </c>
      <c r="AI262" s="55">
        <v>-20</v>
      </c>
      <c r="AJ262" s="53">
        <v>-96</v>
      </c>
      <c r="AK262" s="55">
        <v>-171</v>
      </c>
      <c r="AL262" s="55">
        <v>-226</v>
      </c>
      <c r="AM262" s="55">
        <v>-58</v>
      </c>
      <c r="AN262" s="53">
        <v>83</v>
      </c>
      <c r="AO262" s="55">
        <v>163</v>
      </c>
      <c r="AP262" s="55">
        <v>335</v>
      </c>
      <c r="AQ262" s="55">
        <v>478</v>
      </c>
      <c r="AR262" s="53">
        <v>468</v>
      </c>
      <c r="AS262" s="251">
        <v>272</v>
      </c>
      <c r="AT262" s="251">
        <v>79</v>
      </c>
      <c r="AU262" s="251">
        <v>-69</v>
      </c>
      <c r="AV262" s="251">
        <v>-62</v>
      </c>
      <c r="AW262" s="251">
        <v>67</v>
      </c>
      <c r="AX262" s="251">
        <v>115</v>
      </c>
      <c r="AY262" s="251">
        <v>1</v>
      </c>
      <c r="AZ262" s="251">
        <v>57</v>
      </c>
      <c r="BA262" s="251">
        <v>141</v>
      </c>
      <c r="BB262" s="251">
        <v>-139</v>
      </c>
      <c r="BC262" s="251">
        <v>-120</v>
      </c>
      <c r="BD262" s="251">
        <v>-223</v>
      </c>
      <c r="BF262" s="61"/>
      <c r="BG262" s="61"/>
      <c r="BH262" s="61"/>
      <c r="BI262" s="61"/>
      <c r="BJ262" s="61">
        <f>SUM(U262,V262,W262,X262)</f>
        <v>-52</v>
      </c>
      <c r="BK262" s="61">
        <f>SUM(Y262,Z262,AA262,AB262)</f>
        <v>-49</v>
      </c>
      <c r="BL262" s="61">
        <f>SUM(AC262,AD262,AE262,AF262)</f>
        <v>273</v>
      </c>
      <c r="BM262" s="61">
        <f>SUM(AG262,AH262,AI262,AJ262)</f>
        <v>30</v>
      </c>
      <c r="BN262" s="61">
        <f>SUM(AK262,AL262,AM262,AN262)</f>
        <v>-372</v>
      </c>
      <c r="BO262" s="61">
        <f>SUM(AO262,AP262,AQ262,AR262)</f>
        <v>1444</v>
      </c>
      <c r="BP262" s="259">
        <v>220</v>
      </c>
      <c r="BQ262" s="259">
        <v>240</v>
      </c>
      <c r="BR262" s="259">
        <v>-341</v>
      </c>
    </row>
    <row r="263" spans="1:70" x14ac:dyDescent="0.35">
      <c r="A263" s="94" t="s">
        <v>328</v>
      </c>
      <c r="B263" s="160" t="s">
        <v>172</v>
      </c>
      <c r="C263" s="161" t="s">
        <v>168</v>
      </c>
      <c r="D263" s="160">
        <v>86014</v>
      </c>
      <c r="E263" s="59"/>
      <c r="F263" s="59"/>
      <c r="G263" s="59"/>
      <c r="H263" s="63"/>
      <c r="I263" s="59"/>
      <c r="J263" s="59"/>
      <c r="K263" s="59"/>
      <c r="L263" s="63"/>
      <c r="M263" s="73">
        <v>-0.13</v>
      </c>
      <c r="N263" s="73">
        <v>3.14</v>
      </c>
      <c r="O263" s="73">
        <v>3.53</v>
      </c>
      <c r="P263" s="74">
        <v>1.61</v>
      </c>
      <c r="Q263" s="73">
        <v>1.98</v>
      </c>
      <c r="R263" s="73">
        <v>1.36</v>
      </c>
      <c r="S263" s="73">
        <v>1.06</v>
      </c>
      <c r="T263" s="74">
        <v>0.61</v>
      </c>
      <c r="U263" s="73">
        <v>0.48</v>
      </c>
      <c r="V263" s="73">
        <v>0.26</v>
      </c>
      <c r="W263" s="73">
        <v>0.38</v>
      </c>
      <c r="X263" s="74">
        <v>0.51</v>
      </c>
      <c r="Y263" s="73">
        <v>0.67</v>
      </c>
      <c r="Z263" s="73">
        <v>0.84</v>
      </c>
      <c r="AA263" s="73">
        <v>0.75</v>
      </c>
      <c r="AB263" s="74">
        <v>0.56999999999999995</v>
      </c>
      <c r="AC263" s="73">
        <v>0.51</v>
      </c>
      <c r="AD263" s="73">
        <v>0.24</v>
      </c>
      <c r="AE263" s="73">
        <v>0.06</v>
      </c>
      <c r="AF263" s="74">
        <v>0.18</v>
      </c>
      <c r="AG263" s="73">
        <v>0.36</v>
      </c>
      <c r="AH263" s="73">
        <v>0.54</v>
      </c>
      <c r="AI263" s="73">
        <v>0.56999999999999995</v>
      </c>
      <c r="AJ263" s="74">
        <v>0.41</v>
      </c>
      <c r="AK263" s="73">
        <v>0.41</v>
      </c>
      <c r="AL263" s="73">
        <v>0.32</v>
      </c>
      <c r="AM263" s="73">
        <v>0.4</v>
      </c>
      <c r="AN263" s="74">
        <v>0.46</v>
      </c>
      <c r="AO263" s="73">
        <v>0.53</v>
      </c>
      <c r="AP263" s="73">
        <v>0.28000000000000003</v>
      </c>
      <c r="AQ263" s="73">
        <v>0.01</v>
      </c>
      <c r="AR263" s="74">
        <v>-0.1</v>
      </c>
      <c r="AS263" s="252">
        <v>-0.26</v>
      </c>
      <c r="AT263" s="252">
        <v>-0.08</v>
      </c>
      <c r="AU263" s="252">
        <v>0.3</v>
      </c>
      <c r="AV263" s="252">
        <v>0.39</v>
      </c>
      <c r="AW263" s="252">
        <v>0.83</v>
      </c>
      <c r="AX263" s="252">
        <v>0.72</v>
      </c>
      <c r="AY263" s="252">
        <v>0.5</v>
      </c>
      <c r="AZ263" s="252">
        <v>0.48</v>
      </c>
      <c r="BA263" s="252">
        <v>0.21</v>
      </c>
      <c r="BB263" s="252">
        <v>0.1</v>
      </c>
      <c r="BC263" s="252">
        <v>0.11</v>
      </c>
      <c r="BD263" s="252">
        <v>0.19</v>
      </c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</row>
    <row r="264" spans="1:70" x14ac:dyDescent="0.35">
      <c r="A264" s="94" t="s">
        <v>343</v>
      </c>
      <c r="B264" s="160" t="s">
        <v>172</v>
      </c>
      <c r="C264" s="161" t="s">
        <v>168</v>
      </c>
      <c r="D264" s="160">
        <v>86015</v>
      </c>
      <c r="E264" s="59"/>
      <c r="F264" s="59"/>
      <c r="G264" s="59"/>
      <c r="H264" s="63"/>
      <c r="I264" s="59"/>
      <c r="J264" s="59"/>
      <c r="K264" s="59"/>
      <c r="L264" s="63"/>
      <c r="M264" s="73">
        <v>0.16900000000000001</v>
      </c>
      <c r="N264" s="73">
        <v>0.214</v>
      </c>
      <c r="O264" s="73">
        <v>0.25</v>
      </c>
      <c r="P264" s="74">
        <v>0.28499999999999998</v>
      </c>
      <c r="Q264" s="73">
        <v>0.23499999999999999</v>
      </c>
      <c r="R264" s="73">
        <v>0.249</v>
      </c>
      <c r="S264" s="73">
        <v>0.26600000000000001</v>
      </c>
      <c r="T264" s="74">
        <v>0.26200000000000001</v>
      </c>
      <c r="U264" s="73">
        <v>0.24299999999999999</v>
      </c>
      <c r="V264" s="73">
        <v>0.223</v>
      </c>
      <c r="W264" s="73">
        <v>0.255</v>
      </c>
      <c r="X264" s="74">
        <v>0.26500000000000001</v>
      </c>
      <c r="Y264" s="73">
        <v>0.25700000000000001</v>
      </c>
      <c r="Z264" s="73">
        <v>0.26900000000000002</v>
      </c>
      <c r="AA264" s="73">
        <v>0.311</v>
      </c>
      <c r="AB264" s="74">
        <v>0.29299999999999998</v>
      </c>
      <c r="AC264" s="73">
        <v>0.28899999999999998</v>
      </c>
      <c r="AD264" s="73">
        <v>0.253</v>
      </c>
      <c r="AE264" s="73">
        <v>0.251</v>
      </c>
      <c r="AF264" s="74">
        <v>0.26100000000000001</v>
      </c>
      <c r="AG264" s="73">
        <v>0.30099999999999999</v>
      </c>
      <c r="AH264" s="73">
        <v>0.311</v>
      </c>
      <c r="AI264" s="73">
        <v>0.30499999999999999</v>
      </c>
      <c r="AJ264" s="74">
        <v>0.28000000000000003</v>
      </c>
      <c r="AK264" s="73">
        <v>0.308</v>
      </c>
      <c r="AL264" s="73">
        <v>0.28299999999999997</v>
      </c>
      <c r="AM264" s="73">
        <v>0.30299999999999999</v>
      </c>
      <c r="AN264" s="74">
        <v>0.29799999999999999</v>
      </c>
      <c r="AO264" s="73">
        <v>0.35299999999999998</v>
      </c>
      <c r="AP264" s="73">
        <v>0.28999999999999998</v>
      </c>
      <c r="AQ264" s="73">
        <v>0.26300000000000001</v>
      </c>
      <c r="AR264" s="74">
        <v>0.24299999999999999</v>
      </c>
      <c r="AS264" s="252">
        <v>0.24</v>
      </c>
      <c r="AT264" s="252">
        <v>0.24199999999999999</v>
      </c>
      <c r="AU264" s="252">
        <v>0.30299999999999999</v>
      </c>
      <c r="AV264" s="252">
        <v>0.29599999999999999</v>
      </c>
      <c r="AW264" s="252">
        <v>0.376</v>
      </c>
      <c r="AX264" s="252">
        <v>0.35499999999999998</v>
      </c>
      <c r="AY264" s="252">
        <v>0.38100000000000001</v>
      </c>
      <c r="AZ264" s="252">
        <v>0.36899999999999999</v>
      </c>
      <c r="BA264" s="252">
        <v>0.39500000000000002</v>
      </c>
      <c r="BB264" s="252">
        <v>0.32900000000000001</v>
      </c>
      <c r="BC264" s="252">
        <v>0.34599999999999997</v>
      </c>
      <c r="BD264" s="252">
        <v>0.35</v>
      </c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</row>
    <row r="265" spans="1:70" x14ac:dyDescent="0.35">
      <c r="A265" s="94" t="s">
        <v>341</v>
      </c>
      <c r="B265" s="160" t="s">
        <v>171</v>
      </c>
      <c r="C265" s="161" t="s">
        <v>168</v>
      </c>
      <c r="D265" s="160">
        <v>86016</v>
      </c>
      <c r="E265" s="59"/>
      <c r="F265" s="59"/>
      <c r="G265" s="59"/>
      <c r="H265" s="63"/>
      <c r="I265" s="59"/>
      <c r="J265" s="59"/>
      <c r="K265" s="59"/>
      <c r="L265" s="63"/>
      <c r="M265" s="55">
        <v>680</v>
      </c>
      <c r="N265" s="55">
        <v>993</v>
      </c>
      <c r="O265" s="55">
        <v>1417</v>
      </c>
      <c r="P265" s="53">
        <v>1863</v>
      </c>
      <c r="Q265" s="55">
        <v>1916</v>
      </c>
      <c r="R265" s="55">
        <v>2329</v>
      </c>
      <c r="S265" s="55">
        <v>2762</v>
      </c>
      <c r="T265" s="53">
        <v>3108</v>
      </c>
      <c r="U265" s="55">
        <v>3395</v>
      </c>
      <c r="V265" s="55">
        <v>3593</v>
      </c>
      <c r="W265" s="55">
        <v>3903</v>
      </c>
      <c r="X265" s="53">
        <v>4331</v>
      </c>
      <c r="Y265" s="55">
        <v>4840</v>
      </c>
      <c r="Z265" s="55">
        <v>5567</v>
      </c>
      <c r="AA265" s="55">
        <v>6473</v>
      </c>
      <c r="AB265" s="53">
        <v>7296</v>
      </c>
      <c r="AC265" s="55">
        <v>8119</v>
      </c>
      <c r="AD265" s="55">
        <v>8598</v>
      </c>
      <c r="AE265" s="55">
        <v>8782</v>
      </c>
      <c r="AF265" s="53">
        <v>9201</v>
      </c>
      <c r="AG265" s="55">
        <v>10053</v>
      </c>
      <c r="AH265" s="55">
        <v>11289</v>
      </c>
      <c r="AI265" s="55">
        <v>12563</v>
      </c>
      <c r="AJ265" s="53">
        <v>13531</v>
      </c>
      <c r="AK265" s="55">
        <v>14619</v>
      </c>
      <c r="AL265" s="55">
        <v>15455</v>
      </c>
      <c r="AM265" s="55">
        <v>16803</v>
      </c>
      <c r="AN265" s="53">
        <v>18532</v>
      </c>
      <c r="AO265" s="55">
        <v>20887</v>
      </c>
      <c r="AP265" s="55">
        <v>22409</v>
      </c>
      <c r="AQ265" s="55">
        <v>22929</v>
      </c>
      <c r="AR265" s="53">
        <v>22841</v>
      </c>
      <c r="AS265" s="251">
        <v>21446</v>
      </c>
      <c r="AT265" s="251">
        <v>21096</v>
      </c>
      <c r="AU265" s="251">
        <v>22669</v>
      </c>
      <c r="AV265" s="251">
        <v>24631</v>
      </c>
      <c r="AW265" s="251">
        <v>28929</v>
      </c>
      <c r="AX265" s="251">
        <v>32898</v>
      </c>
      <c r="AY265" s="251">
        <v>36369</v>
      </c>
      <c r="AZ265" s="251">
        <v>39834</v>
      </c>
      <c r="BA265" s="251">
        <v>41960</v>
      </c>
      <c r="BB265" s="251">
        <v>42786</v>
      </c>
      <c r="BC265" s="251">
        <v>43773</v>
      </c>
      <c r="BD265" s="251">
        <v>45606</v>
      </c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</row>
    <row r="266" spans="1:70" x14ac:dyDescent="0.35">
      <c r="A266" s="94" t="s">
        <v>344</v>
      </c>
      <c r="B266" s="160" t="s">
        <v>172</v>
      </c>
      <c r="C266" s="161" t="s">
        <v>168</v>
      </c>
      <c r="D266" s="160">
        <v>86017</v>
      </c>
      <c r="E266" s="59"/>
      <c r="F266" s="59"/>
      <c r="G266" s="59"/>
      <c r="H266" s="63"/>
      <c r="I266" s="59"/>
      <c r="J266" s="59"/>
      <c r="K266" s="59"/>
      <c r="L266" s="63"/>
      <c r="M266" s="73">
        <v>0.13200000000000001</v>
      </c>
      <c r="N266" s="73">
        <v>0.16600000000000001</v>
      </c>
      <c r="O266" s="73">
        <v>0.20599999999999999</v>
      </c>
      <c r="P266" s="74">
        <v>0.23599999999999999</v>
      </c>
      <c r="Q266" s="73">
        <v>0.216</v>
      </c>
      <c r="R266" s="73">
        <v>0.23400000000000001</v>
      </c>
      <c r="S266" s="73">
        <v>0.249</v>
      </c>
      <c r="T266" s="74">
        <v>0.254</v>
      </c>
      <c r="U266" s="73">
        <v>0.255</v>
      </c>
      <c r="V266" s="73">
        <v>0.247</v>
      </c>
      <c r="W266" s="73">
        <v>0.246</v>
      </c>
      <c r="X266" s="74">
        <v>0.248</v>
      </c>
      <c r="Y266" s="73">
        <v>0.252</v>
      </c>
      <c r="Z266" s="73">
        <v>0.26200000000000001</v>
      </c>
      <c r="AA266" s="73">
        <v>0.27700000000000002</v>
      </c>
      <c r="AB266" s="74">
        <v>0.28399999999999997</v>
      </c>
      <c r="AC266" s="73">
        <v>0.29099999999999998</v>
      </c>
      <c r="AD266" s="73">
        <v>0.28499999999999998</v>
      </c>
      <c r="AE266" s="73">
        <v>0.27</v>
      </c>
      <c r="AF266" s="74">
        <v>0.26300000000000001</v>
      </c>
      <c r="AG266" s="73">
        <v>0.26800000000000002</v>
      </c>
      <c r="AH266" s="73">
        <v>0.28199999999999997</v>
      </c>
      <c r="AI266" s="73">
        <v>0.29499999999999998</v>
      </c>
      <c r="AJ266" s="74">
        <v>0.29799999999999999</v>
      </c>
      <c r="AK266" s="73">
        <v>0.3</v>
      </c>
      <c r="AL266" s="73">
        <v>0.29399999999999998</v>
      </c>
      <c r="AM266" s="73">
        <v>0.29399999999999998</v>
      </c>
      <c r="AN266" s="74">
        <v>0.29799999999999999</v>
      </c>
      <c r="AO266" s="73">
        <v>0.311</v>
      </c>
      <c r="AP266" s="73">
        <v>0.311</v>
      </c>
      <c r="AQ266" s="73">
        <v>0.3</v>
      </c>
      <c r="AR266" s="74">
        <v>0.28499999999999998</v>
      </c>
      <c r="AS266" s="252">
        <v>0.25800000000000001</v>
      </c>
      <c r="AT266" s="252">
        <v>0.247</v>
      </c>
      <c r="AU266" s="252">
        <v>0.25800000000000001</v>
      </c>
      <c r="AV266" s="252">
        <v>0.27100000000000002</v>
      </c>
      <c r="AW266" s="252">
        <v>0.30599999999999999</v>
      </c>
      <c r="AX266" s="252">
        <v>0.33399999999999902</v>
      </c>
      <c r="AY266" s="252">
        <v>0.35299999999999998</v>
      </c>
      <c r="AZ266" s="252">
        <v>0.37</v>
      </c>
      <c r="BA266" s="252">
        <v>0.375</v>
      </c>
      <c r="BB266" s="252">
        <v>0.36799999999999999</v>
      </c>
      <c r="BC266" s="252">
        <v>0.35899999999999999</v>
      </c>
      <c r="BD266" s="252">
        <v>0.35399999999999998</v>
      </c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</row>
    <row r="267" spans="1:70" x14ac:dyDescent="0.35">
      <c r="A267" s="80"/>
      <c r="B267" s="92"/>
      <c r="C267" s="92"/>
      <c r="D267" s="92"/>
      <c r="E267" s="76"/>
      <c r="F267" s="76"/>
      <c r="G267" s="76"/>
      <c r="H267" s="60"/>
      <c r="I267" s="76"/>
      <c r="J267" s="76"/>
      <c r="K267" s="76"/>
      <c r="L267" s="60"/>
      <c r="M267" s="76"/>
      <c r="N267" s="76"/>
      <c r="O267" s="76"/>
      <c r="P267" s="60"/>
      <c r="Q267" s="76"/>
      <c r="R267" s="76"/>
      <c r="S267" s="76"/>
      <c r="T267" s="60"/>
      <c r="U267" s="76"/>
      <c r="V267" s="76"/>
      <c r="W267" s="76"/>
      <c r="X267" s="60"/>
      <c r="Y267" s="76"/>
      <c r="Z267" s="76"/>
      <c r="AA267" s="76"/>
      <c r="AB267" s="60"/>
      <c r="AC267" s="76"/>
      <c r="AD267" s="76"/>
      <c r="AE267" s="76"/>
      <c r="AF267" s="60"/>
      <c r="AG267" s="76"/>
      <c r="AH267" s="76"/>
      <c r="AI267" s="158"/>
      <c r="AJ267" s="159"/>
      <c r="AK267" s="76"/>
      <c r="AL267" s="76"/>
      <c r="AM267" s="158"/>
      <c r="AN267" s="159"/>
      <c r="AO267" s="76"/>
      <c r="AP267" s="76"/>
      <c r="AQ267" s="158"/>
      <c r="AR267" s="159"/>
      <c r="AS267" s="158"/>
      <c r="AT267" s="158"/>
      <c r="AU267" s="158"/>
      <c r="AV267" s="158"/>
      <c r="AW267" s="158"/>
      <c r="AX267" s="158"/>
      <c r="AY267" s="158"/>
      <c r="AZ267" s="158"/>
      <c r="BA267" s="158"/>
      <c r="BB267" s="158"/>
      <c r="BC267" s="158"/>
      <c r="BD267" s="158"/>
      <c r="BF267" s="62"/>
      <c r="BG267" s="62"/>
      <c r="BH267" s="62"/>
      <c r="BI267" s="62"/>
      <c r="BJ267" s="62"/>
      <c r="BK267" s="62"/>
      <c r="BL267" s="62"/>
      <c r="BM267" s="62"/>
      <c r="BN267" s="62"/>
      <c r="BO267" s="62"/>
    </row>
    <row r="268" spans="1:70" x14ac:dyDescent="0.35">
      <c r="A268" s="101" t="s">
        <v>202</v>
      </c>
      <c r="B268" s="102"/>
      <c r="C268" s="102"/>
      <c r="D268" s="102"/>
      <c r="E268" s="76"/>
      <c r="F268" s="76"/>
      <c r="G268" s="76"/>
      <c r="H268" s="60"/>
      <c r="I268" s="76"/>
      <c r="J268" s="76"/>
      <c r="K268" s="76"/>
      <c r="L268" s="60"/>
      <c r="M268" s="76"/>
      <c r="N268" s="76"/>
      <c r="O268" s="76"/>
      <c r="P268" s="60"/>
      <c r="Q268" s="76"/>
      <c r="R268" s="76"/>
      <c r="S268" s="76"/>
      <c r="T268" s="60"/>
      <c r="U268" s="76"/>
      <c r="V268" s="76"/>
      <c r="W268" s="76"/>
      <c r="X268" s="60"/>
      <c r="Y268" s="76"/>
      <c r="Z268" s="76"/>
      <c r="AA268" s="76"/>
      <c r="AB268" s="60"/>
      <c r="AC268" s="76"/>
      <c r="AD268" s="76"/>
      <c r="AE268" s="76"/>
      <c r="AF268" s="60"/>
      <c r="AG268" s="76"/>
      <c r="AH268" s="76"/>
      <c r="AI268" s="158"/>
      <c r="AJ268" s="159"/>
      <c r="AK268" s="76"/>
      <c r="AL268" s="76"/>
      <c r="AM268" s="158"/>
      <c r="AN268" s="159"/>
      <c r="AO268" s="76"/>
      <c r="AP268" s="76"/>
      <c r="AQ268" s="158"/>
      <c r="AR268" s="159"/>
      <c r="AS268" s="158"/>
      <c r="AT268" s="158"/>
      <c r="AU268" s="158"/>
      <c r="AV268" s="158"/>
      <c r="AW268" s="158"/>
      <c r="AX268" s="158"/>
      <c r="AY268" s="158"/>
      <c r="AZ268" s="158"/>
      <c r="BA268" s="158"/>
      <c r="BB268" s="158"/>
      <c r="BC268" s="158"/>
      <c r="BD268" s="158"/>
      <c r="BF268" s="62"/>
      <c r="BG268" s="62"/>
      <c r="BH268" s="62"/>
      <c r="BI268" s="62"/>
      <c r="BJ268" s="62"/>
      <c r="BK268" s="62"/>
      <c r="BL268" s="62"/>
      <c r="BM268" s="62"/>
      <c r="BN268" s="62"/>
      <c r="BO268" s="62"/>
    </row>
    <row r="269" spans="1:70" x14ac:dyDescent="0.35">
      <c r="A269" s="94" t="s">
        <v>345</v>
      </c>
      <c r="B269" s="160" t="s">
        <v>171</v>
      </c>
      <c r="C269" s="161" t="s">
        <v>168</v>
      </c>
      <c r="D269" s="160">
        <v>2640346</v>
      </c>
      <c r="E269" s="55">
        <v>15629</v>
      </c>
      <c r="F269" s="55">
        <v>15295</v>
      </c>
      <c r="G269" s="55">
        <v>16825</v>
      </c>
      <c r="H269" s="53">
        <v>24711</v>
      </c>
      <c r="I269" s="55">
        <v>19239</v>
      </c>
      <c r="J269" s="55">
        <v>18936</v>
      </c>
      <c r="K269" s="55">
        <v>20715</v>
      </c>
      <c r="L269" s="53">
        <v>28290</v>
      </c>
      <c r="M269" s="55">
        <v>22011</v>
      </c>
      <c r="N269" s="55">
        <v>22110</v>
      </c>
      <c r="O269" s="55">
        <v>24365</v>
      </c>
      <c r="P269" s="53">
        <v>33997</v>
      </c>
      <c r="Q269" s="59"/>
      <c r="R269" s="59"/>
      <c r="S269" s="59"/>
      <c r="T269" s="63"/>
      <c r="U269" s="59"/>
      <c r="V269" s="59"/>
      <c r="W269" s="59"/>
      <c r="X269" s="63"/>
      <c r="Y269" s="59"/>
      <c r="Z269" s="59"/>
      <c r="AA269" s="59"/>
      <c r="AB269" s="63"/>
      <c r="AC269" s="59"/>
      <c r="AD269" s="59"/>
      <c r="AE269" s="59"/>
      <c r="AF269" s="63"/>
      <c r="AG269" s="59"/>
      <c r="AH269" s="59"/>
      <c r="AI269" s="158"/>
      <c r="AJ269" s="159"/>
      <c r="AK269" s="59"/>
      <c r="AL269" s="59"/>
      <c r="AM269" s="158"/>
      <c r="AN269" s="159"/>
      <c r="AO269" s="59"/>
      <c r="AP269" s="59"/>
      <c r="AQ269" s="158"/>
      <c r="AR269" s="159"/>
      <c r="AS269" s="158"/>
      <c r="AT269" s="158"/>
      <c r="AU269" s="158"/>
      <c r="AV269" s="158"/>
      <c r="AW269" s="158"/>
      <c r="AX269" s="158"/>
      <c r="AY269" s="158"/>
      <c r="AZ269" s="158"/>
      <c r="BA269" s="282">
        <v>137262</v>
      </c>
      <c r="BB269" s="282">
        <v>148531</v>
      </c>
      <c r="BC269" s="282">
        <v>162747</v>
      </c>
      <c r="BD269" s="282">
        <v>188409</v>
      </c>
      <c r="BF269" s="61">
        <f>SUM(E269,F269,G269,H269)</f>
        <v>72460</v>
      </c>
      <c r="BG269" s="61">
        <f>SUM(I269,J269,K269,L269)</f>
        <v>87180</v>
      </c>
      <c r="BH269" s="61">
        <f>SUM(M269,N269,O269,P269)</f>
        <v>102483</v>
      </c>
      <c r="BI269" s="61"/>
      <c r="BJ269" s="61"/>
      <c r="BK269" s="61"/>
      <c r="BL269" s="61"/>
      <c r="BM269" s="61"/>
      <c r="BN269" s="61"/>
      <c r="BO269" s="61"/>
      <c r="BR269">
        <v>636949</v>
      </c>
    </row>
    <row r="270" spans="1:70" x14ac:dyDescent="0.35">
      <c r="A270" s="94" t="s">
        <v>346</v>
      </c>
      <c r="B270" s="160" t="s">
        <v>171</v>
      </c>
      <c r="C270" s="161" t="s">
        <v>168</v>
      </c>
      <c r="D270" s="160">
        <v>86019</v>
      </c>
      <c r="E270" s="55">
        <v>62267</v>
      </c>
      <c r="F270" s="55">
        <v>65087</v>
      </c>
      <c r="G270" s="55">
        <v>68338</v>
      </c>
      <c r="H270" s="53">
        <v>72459</v>
      </c>
      <c r="I270" s="55">
        <v>76069</v>
      </c>
      <c r="J270" s="55">
        <v>79710</v>
      </c>
      <c r="K270" s="55">
        <v>83599</v>
      </c>
      <c r="L270" s="53">
        <v>87180</v>
      </c>
      <c r="M270" s="55">
        <v>89951</v>
      </c>
      <c r="N270" s="55">
        <v>93126</v>
      </c>
      <c r="O270" s="55">
        <v>96777</v>
      </c>
      <c r="P270" s="53">
        <v>102483</v>
      </c>
      <c r="Q270" s="59"/>
      <c r="R270" s="59"/>
      <c r="S270" s="59"/>
      <c r="T270" s="63"/>
      <c r="U270" s="59"/>
      <c r="V270" s="59"/>
      <c r="W270" s="59"/>
      <c r="X270" s="63"/>
      <c r="Y270" s="59"/>
      <c r="Z270" s="59"/>
      <c r="AA270" s="59"/>
      <c r="AB270" s="63"/>
      <c r="AC270" s="59"/>
      <c r="AD270" s="59"/>
      <c r="AE270" s="59"/>
      <c r="AF270" s="63"/>
      <c r="AG270" s="59"/>
      <c r="AH270" s="59"/>
      <c r="AI270" s="158"/>
      <c r="AJ270" s="159"/>
      <c r="AK270" s="59"/>
      <c r="AL270" s="59"/>
      <c r="AM270" s="158"/>
      <c r="AN270" s="159"/>
      <c r="AO270" s="59"/>
      <c r="AP270" s="59"/>
      <c r="AQ270" s="158"/>
      <c r="AR270" s="159"/>
      <c r="AS270" s="158"/>
      <c r="AT270" s="158"/>
      <c r="AU270" s="158"/>
      <c r="AV270" s="158"/>
      <c r="AW270" s="158"/>
      <c r="AX270" s="158"/>
      <c r="AY270" s="158"/>
      <c r="AZ270" s="158"/>
      <c r="BA270" s="158"/>
      <c r="BB270" s="158"/>
      <c r="BC270" s="158"/>
      <c r="BD270" s="158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</row>
    <row r="271" spans="1:70" x14ac:dyDescent="0.35">
      <c r="A271" s="121" t="s">
        <v>347</v>
      </c>
      <c r="B271" s="122"/>
      <c r="C271" s="122"/>
      <c r="D271" s="122"/>
      <c r="E271" s="59"/>
      <c r="F271" s="59"/>
      <c r="G271" s="59"/>
      <c r="H271" s="63"/>
      <c r="I271" s="59"/>
      <c r="J271" s="59"/>
      <c r="K271" s="59"/>
      <c r="L271" s="63"/>
      <c r="M271" s="59"/>
      <c r="N271" s="59"/>
      <c r="O271" s="59"/>
      <c r="P271" s="63"/>
      <c r="Q271" s="59"/>
      <c r="R271" s="59"/>
      <c r="S271" s="59"/>
      <c r="T271" s="63"/>
      <c r="U271" s="59"/>
      <c r="V271" s="59"/>
      <c r="W271" s="59"/>
      <c r="X271" s="63"/>
      <c r="Y271" s="59"/>
      <c r="Z271" s="59"/>
      <c r="AA271" s="59"/>
      <c r="AB271" s="63"/>
      <c r="AC271" s="59"/>
      <c r="AD271" s="59"/>
      <c r="AE271" s="59"/>
      <c r="AF271" s="63"/>
      <c r="AG271" s="59"/>
      <c r="AH271" s="59"/>
      <c r="AI271" s="158"/>
      <c r="AJ271" s="159"/>
      <c r="AK271" s="59"/>
      <c r="AL271" s="59"/>
      <c r="AM271" s="158"/>
      <c r="AN271" s="159"/>
      <c r="AO271" s="59"/>
      <c r="AP271" s="59"/>
      <c r="AQ271" s="158"/>
      <c r="AR271" s="159"/>
      <c r="AS271" s="158"/>
      <c r="AT271" s="158"/>
      <c r="AU271" s="158"/>
      <c r="AV271" s="158"/>
      <c r="AW271" s="158"/>
      <c r="AX271" s="158"/>
      <c r="AY271" s="158"/>
      <c r="AZ271" s="158"/>
      <c r="BA271" s="158"/>
      <c r="BB271" s="158"/>
      <c r="BC271" s="158"/>
      <c r="BD271" s="158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</row>
    <row r="272" spans="1:70" x14ac:dyDescent="0.35">
      <c r="A272" s="94" t="s">
        <v>327</v>
      </c>
      <c r="B272" s="160" t="s">
        <v>171</v>
      </c>
      <c r="C272" s="161" t="s">
        <v>168</v>
      </c>
      <c r="D272" s="160">
        <v>2640347</v>
      </c>
      <c r="E272" s="55">
        <v>441</v>
      </c>
      <c r="F272" s="55">
        <v>409</v>
      </c>
      <c r="G272" s="55">
        <v>267</v>
      </c>
      <c r="H272" s="53">
        <v>876</v>
      </c>
      <c r="I272" s="55">
        <v>502</v>
      </c>
      <c r="J272" s="55">
        <v>404</v>
      </c>
      <c r="K272" s="55">
        <v>-136</v>
      </c>
      <c r="L272" s="53">
        <v>1038</v>
      </c>
      <c r="M272" s="55">
        <v>706</v>
      </c>
      <c r="N272" s="55">
        <v>1075</v>
      </c>
      <c r="O272" s="55">
        <v>993</v>
      </c>
      <c r="P272" s="53">
        <v>1750</v>
      </c>
      <c r="Q272" s="55">
        <v>1660</v>
      </c>
      <c r="R272" s="55">
        <v>2108</v>
      </c>
      <c r="S272" s="55">
        <v>1383</v>
      </c>
      <c r="T272" s="53">
        <v>2176</v>
      </c>
      <c r="U272" s="59"/>
      <c r="V272" s="59"/>
      <c r="W272" s="59"/>
      <c r="X272" s="63"/>
      <c r="Y272" s="59"/>
      <c r="Z272" s="59"/>
      <c r="AA272" s="59"/>
      <c r="AB272" s="63"/>
      <c r="AC272" s="59"/>
      <c r="AD272" s="59"/>
      <c r="AE272" s="59"/>
      <c r="AF272" s="63"/>
      <c r="AG272" s="59"/>
      <c r="AH272" s="59"/>
      <c r="AI272" s="158"/>
      <c r="AJ272" s="159"/>
      <c r="AK272" s="59"/>
      <c r="AL272" s="59"/>
      <c r="AM272" s="158"/>
      <c r="AN272" s="159"/>
      <c r="AO272" s="59"/>
      <c r="AP272" s="59"/>
      <c r="AQ272" s="158"/>
      <c r="AR272" s="159"/>
      <c r="AS272" s="158"/>
      <c r="AT272" s="158"/>
      <c r="AU272" s="158"/>
      <c r="AV272" s="158"/>
      <c r="AW272" s="158"/>
      <c r="AX272" s="158"/>
      <c r="AY272" s="158"/>
      <c r="AZ272" s="158"/>
      <c r="BA272" s="158"/>
      <c r="BB272" s="158"/>
      <c r="BC272" s="158"/>
      <c r="BD272" s="158"/>
      <c r="BF272" s="61">
        <f>SUM(E272,F272,G272,H272)</f>
        <v>1993</v>
      </c>
      <c r="BG272" s="61">
        <f>SUM(I272,J272,K272,L272)</f>
        <v>1808</v>
      </c>
      <c r="BH272" s="61">
        <f>SUM(M272,N272,O272,P272)</f>
        <v>4524</v>
      </c>
      <c r="BI272" s="61">
        <f>SUM(Q272,R272,S272,T272)</f>
        <v>7327</v>
      </c>
      <c r="BJ272" s="61"/>
      <c r="BK272" s="61"/>
      <c r="BL272" s="61"/>
      <c r="BM272" s="61"/>
      <c r="BN272" s="61"/>
      <c r="BO272" s="61"/>
    </row>
    <row r="273" spans="1:70" x14ac:dyDescent="0.35">
      <c r="A273" s="94"/>
      <c r="B273" s="125"/>
      <c r="C273" s="125"/>
      <c r="D273" s="125"/>
      <c r="E273" s="110"/>
      <c r="F273" s="110"/>
      <c r="G273" s="110"/>
      <c r="H273" s="111"/>
      <c r="I273" s="110"/>
      <c r="J273" s="110"/>
      <c r="K273" s="110"/>
      <c r="L273" s="111"/>
      <c r="M273" s="110"/>
      <c r="N273" s="110"/>
      <c r="O273" s="110"/>
      <c r="P273" s="111"/>
      <c r="Q273" s="110"/>
      <c r="R273" s="110"/>
      <c r="S273" s="110"/>
      <c r="T273" s="111"/>
      <c r="U273" s="59"/>
      <c r="V273" s="59"/>
      <c r="W273" s="59"/>
      <c r="X273" s="63"/>
      <c r="Y273" s="59"/>
      <c r="Z273" s="59"/>
      <c r="AA273" s="59"/>
      <c r="AB273" s="63"/>
      <c r="AC273" s="59"/>
      <c r="AD273" s="59"/>
      <c r="AE273" s="59"/>
      <c r="AF273" s="63"/>
      <c r="AG273" s="59"/>
      <c r="AH273" s="59"/>
      <c r="AI273" s="158"/>
      <c r="AJ273" s="159"/>
      <c r="AK273" s="110"/>
      <c r="AL273" s="110"/>
      <c r="AM273" s="76"/>
      <c r="AN273" s="111"/>
      <c r="AO273" s="110"/>
      <c r="AP273" s="110"/>
      <c r="AQ273" s="76"/>
      <c r="AR273" s="60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F273" s="62"/>
      <c r="BG273" s="62"/>
      <c r="BH273" s="62"/>
      <c r="BI273" s="62"/>
      <c r="BJ273" s="62"/>
      <c r="BK273" s="62"/>
      <c r="BL273" s="62"/>
      <c r="BM273" s="61"/>
      <c r="BN273" s="173"/>
      <c r="BO273" s="173"/>
    </row>
    <row r="274" spans="1:70" x14ac:dyDescent="0.35">
      <c r="A274" s="94" t="s">
        <v>328</v>
      </c>
      <c r="B274" s="160" t="s">
        <v>172</v>
      </c>
      <c r="C274" s="161" t="s">
        <v>168</v>
      </c>
      <c r="D274" s="160">
        <v>86021</v>
      </c>
      <c r="E274" s="59"/>
      <c r="F274" s="59"/>
      <c r="G274" s="59"/>
      <c r="H274" s="63"/>
      <c r="I274" s="59"/>
      <c r="J274" s="59"/>
      <c r="K274" s="59"/>
      <c r="L274" s="63"/>
      <c r="M274" s="73">
        <v>0.45</v>
      </c>
      <c r="N274" s="73">
        <v>1.68</v>
      </c>
      <c r="O274" s="59"/>
      <c r="P274" s="74">
        <v>0.67</v>
      </c>
      <c r="Q274" s="73">
        <v>1.28</v>
      </c>
      <c r="R274" s="73">
        <v>0.92</v>
      </c>
      <c r="S274" s="73">
        <v>0.38</v>
      </c>
      <c r="T274" s="74">
        <v>0.23</v>
      </c>
      <c r="U274" s="59"/>
      <c r="V274" s="59"/>
      <c r="W274" s="59"/>
      <c r="X274" s="63"/>
      <c r="Y274" s="59"/>
      <c r="Z274" s="59"/>
      <c r="AA274" s="59"/>
      <c r="AB274" s="63"/>
      <c r="AC274" s="59"/>
      <c r="AD274" s="59"/>
      <c r="AE274" s="59"/>
      <c r="AF274" s="63"/>
      <c r="AG274" s="59"/>
      <c r="AH274" s="59"/>
      <c r="AI274" s="158"/>
      <c r="AJ274" s="159"/>
      <c r="AK274" s="59"/>
      <c r="AL274" s="59"/>
      <c r="AM274" s="158"/>
      <c r="AN274" s="159"/>
      <c r="AO274" s="59"/>
      <c r="AP274" s="59"/>
      <c r="AQ274" s="158"/>
      <c r="AR274" s="159"/>
      <c r="AS274" s="158"/>
      <c r="AT274" s="158"/>
      <c r="AU274" s="158"/>
      <c r="AV274" s="158"/>
      <c r="AW274" s="158"/>
      <c r="AX274" s="158"/>
      <c r="AY274" s="158"/>
      <c r="AZ274" s="158"/>
      <c r="BA274" s="158"/>
      <c r="BB274" s="158"/>
      <c r="BC274" s="158"/>
      <c r="BD274" s="158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</row>
    <row r="275" spans="1:70" x14ac:dyDescent="0.35">
      <c r="A275" s="94" t="s">
        <v>348</v>
      </c>
      <c r="B275" s="160" t="s">
        <v>172</v>
      </c>
      <c r="C275" s="161" t="s">
        <v>168</v>
      </c>
      <c r="D275" s="160">
        <v>86022</v>
      </c>
      <c r="E275" s="73">
        <v>2.7E-2</v>
      </c>
      <c r="F275" s="73">
        <v>2.5999999999999999E-2</v>
      </c>
      <c r="G275" s="73">
        <v>1.6E-2</v>
      </c>
      <c r="H275" s="74">
        <v>3.4000000000000002E-2</v>
      </c>
      <c r="I275" s="73">
        <v>2.5000000000000001E-2</v>
      </c>
      <c r="J275" s="73">
        <v>2.1000000000000001E-2</v>
      </c>
      <c r="K275" s="73">
        <v>-6.9999999999999993E-3</v>
      </c>
      <c r="L275" s="74">
        <v>3.5000000000000003E-2</v>
      </c>
      <c r="M275" s="73">
        <v>3.1E-2</v>
      </c>
      <c r="N275" s="73">
        <v>4.5999999999999999E-2</v>
      </c>
      <c r="O275" s="73">
        <v>3.9E-2</v>
      </c>
      <c r="P275" s="74">
        <v>4.9000000000000002E-2</v>
      </c>
      <c r="Q275" s="73">
        <v>5.7000000000000002E-2</v>
      </c>
      <c r="R275" s="73">
        <v>6.9000000000000006E-2</v>
      </c>
      <c r="S275" s="73">
        <v>4.2000000000000003E-2</v>
      </c>
      <c r="T275" s="74">
        <v>0.05</v>
      </c>
      <c r="U275" s="59"/>
      <c r="V275" s="59"/>
      <c r="W275" s="59"/>
      <c r="X275" s="63"/>
      <c r="Y275" s="59"/>
      <c r="Z275" s="59"/>
      <c r="AA275" s="59"/>
      <c r="AB275" s="63"/>
      <c r="AC275" s="59"/>
      <c r="AD275" s="59"/>
      <c r="AE275" s="59"/>
      <c r="AF275" s="63"/>
      <c r="AG275" s="59"/>
      <c r="AH275" s="59"/>
      <c r="AI275" s="158"/>
      <c r="AJ275" s="159"/>
      <c r="AK275" s="59"/>
      <c r="AL275" s="59"/>
      <c r="AM275" s="158"/>
      <c r="AN275" s="159"/>
      <c r="AO275" s="59"/>
      <c r="AP275" s="59"/>
      <c r="AQ275" s="158"/>
      <c r="AR275" s="159"/>
      <c r="AS275" s="158"/>
      <c r="AT275" s="158"/>
      <c r="AU275" s="158"/>
      <c r="AV275" s="158"/>
      <c r="AW275" s="158"/>
      <c r="AX275" s="158"/>
      <c r="AY275" s="158"/>
      <c r="AZ275" s="158"/>
      <c r="BA275" s="158"/>
      <c r="BB275" s="158"/>
      <c r="BC275" s="158"/>
      <c r="BD275" s="158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</row>
    <row r="276" spans="1:70" x14ac:dyDescent="0.35">
      <c r="A276" s="94" t="s">
        <v>341</v>
      </c>
      <c r="B276" s="160" t="s">
        <v>171</v>
      </c>
      <c r="C276" s="161" t="s">
        <v>168</v>
      </c>
      <c r="D276" s="160">
        <v>86023</v>
      </c>
      <c r="E276" s="55">
        <v>1711</v>
      </c>
      <c r="F276" s="55">
        <v>1760</v>
      </c>
      <c r="G276" s="55">
        <v>1795</v>
      </c>
      <c r="H276" s="53">
        <v>1993</v>
      </c>
      <c r="I276" s="55">
        <v>2055</v>
      </c>
      <c r="J276" s="55">
        <v>2049</v>
      </c>
      <c r="K276" s="55">
        <v>1647</v>
      </c>
      <c r="L276" s="53">
        <v>1808</v>
      </c>
      <c r="M276" s="55">
        <v>2012</v>
      </c>
      <c r="N276" s="55">
        <v>2682</v>
      </c>
      <c r="O276" s="55">
        <v>3811</v>
      </c>
      <c r="P276" s="53">
        <v>4523</v>
      </c>
      <c r="Q276" s="55">
        <v>5478</v>
      </c>
      <c r="R276" s="55">
        <v>6511</v>
      </c>
      <c r="S276" s="55">
        <v>6902</v>
      </c>
      <c r="T276" s="53">
        <v>7328</v>
      </c>
      <c r="U276" s="59"/>
      <c r="V276" s="59"/>
      <c r="W276" s="59"/>
      <c r="X276" s="63"/>
      <c r="Y276" s="59"/>
      <c r="Z276" s="59"/>
      <c r="AA276" s="59"/>
      <c r="AB276" s="63"/>
      <c r="AC276" s="59"/>
      <c r="AD276" s="59"/>
      <c r="AE276" s="59"/>
      <c r="AF276" s="63"/>
      <c r="AG276" s="59"/>
      <c r="AH276" s="59"/>
      <c r="AI276" s="158"/>
      <c r="AJ276" s="159"/>
      <c r="AK276" s="59"/>
      <c r="AL276" s="59"/>
      <c r="AM276" s="158"/>
      <c r="AN276" s="159"/>
      <c r="AO276" s="59"/>
      <c r="AP276" s="59"/>
      <c r="AQ276" s="158"/>
      <c r="AR276" s="159"/>
      <c r="AS276" s="158"/>
      <c r="AT276" s="158"/>
      <c r="AU276" s="158"/>
      <c r="AV276" s="158"/>
      <c r="AW276" s="158"/>
      <c r="AX276" s="158"/>
      <c r="AY276" s="158"/>
      <c r="AZ276" s="158"/>
      <c r="BA276" s="158"/>
      <c r="BB276" s="158"/>
      <c r="BC276" s="158"/>
      <c r="BD276" s="158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</row>
    <row r="277" spans="1:70" x14ac:dyDescent="0.35">
      <c r="A277" s="94" t="s">
        <v>349</v>
      </c>
      <c r="B277" s="160" t="s">
        <v>172</v>
      </c>
      <c r="C277" s="161" t="s">
        <v>168</v>
      </c>
      <c r="D277" s="160">
        <v>86024</v>
      </c>
      <c r="E277" s="73">
        <v>0.15</v>
      </c>
      <c r="F277" s="73">
        <v>0.21</v>
      </c>
      <c r="G277" s="73">
        <v>0.26</v>
      </c>
      <c r="H277" s="74">
        <v>0.21</v>
      </c>
      <c r="I277" s="73">
        <v>0.2</v>
      </c>
      <c r="J277" s="73">
        <v>0.14000000000000001</v>
      </c>
      <c r="K277" s="73">
        <v>-0.12</v>
      </c>
      <c r="L277" s="74">
        <v>-0.1</v>
      </c>
      <c r="M277" s="73">
        <v>-0.01</v>
      </c>
      <c r="N277" s="73">
        <v>0.34</v>
      </c>
      <c r="O277" s="73">
        <v>1.34</v>
      </c>
      <c r="P277" s="74">
        <v>1.49</v>
      </c>
      <c r="Q277" s="59"/>
      <c r="R277" s="59"/>
      <c r="S277" s="59"/>
      <c r="T277" s="63"/>
      <c r="U277" s="59"/>
      <c r="V277" s="59"/>
      <c r="W277" s="59"/>
      <c r="X277" s="63"/>
      <c r="Y277" s="59"/>
      <c r="Z277" s="59"/>
      <c r="AA277" s="59"/>
      <c r="AB277" s="63"/>
      <c r="AC277" s="59"/>
      <c r="AD277" s="59"/>
      <c r="AE277" s="59"/>
      <c r="AF277" s="63"/>
      <c r="AG277" s="59"/>
      <c r="AH277" s="59"/>
      <c r="AI277" s="158"/>
      <c r="AJ277" s="159"/>
      <c r="AK277" s="59"/>
      <c r="AL277" s="59"/>
      <c r="AM277" s="158"/>
      <c r="AN277" s="159"/>
      <c r="AO277" s="59"/>
      <c r="AP277" s="59"/>
      <c r="AQ277" s="158"/>
      <c r="AR277" s="159"/>
      <c r="AS277" s="158"/>
      <c r="AT277" s="158"/>
      <c r="AU277" s="158"/>
      <c r="AV277" s="158"/>
      <c r="AW277" s="158"/>
      <c r="AX277" s="158"/>
      <c r="AY277" s="158"/>
      <c r="AZ277" s="158"/>
      <c r="BA277" s="158"/>
      <c r="BB277" s="158"/>
      <c r="BC277" s="158"/>
      <c r="BD277" s="158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</row>
    <row r="278" spans="1:70" x14ac:dyDescent="0.35">
      <c r="A278" s="94" t="s">
        <v>350</v>
      </c>
      <c r="B278" s="160" t="s">
        <v>172</v>
      </c>
      <c r="C278" s="161" t="s">
        <v>168</v>
      </c>
      <c r="D278" s="160">
        <v>86025</v>
      </c>
      <c r="E278" s="73">
        <v>2.7E-2</v>
      </c>
      <c r="F278" s="73">
        <v>2.5999999999999999E-2</v>
      </c>
      <c r="G278" s="73">
        <v>2.5999999999999999E-2</v>
      </c>
      <c r="H278" s="74">
        <v>2.7E-2</v>
      </c>
      <c r="I278" s="73">
        <v>2.5999999999999999E-2</v>
      </c>
      <c r="J278" s="73">
        <v>2.5000000000000001E-2</v>
      </c>
      <c r="K278" s="73">
        <v>1.9E-2</v>
      </c>
      <c r="L278" s="74">
        <v>0.02</v>
      </c>
      <c r="M278" s="73">
        <v>2.1999999999999999E-2</v>
      </c>
      <c r="N278" s="73">
        <v>2.8000000000000001E-2</v>
      </c>
      <c r="O278" s="73">
        <v>3.7999999999999999E-2</v>
      </c>
      <c r="P278" s="74">
        <v>4.2000000000000003E-2</v>
      </c>
      <c r="Q278" s="73">
        <v>4.8000000000000001E-2</v>
      </c>
      <c r="R278" s="73">
        <v>5.4000000000000013E-2</v>
      </c>
      <c r="S278" s="73">
        <v>5.4000000000000013E-2</v>
      </c>
      <c r="T278" s="74">
        <v>5.4000000000000013E-2</v>
      </c>
      <c r="U278" s="59"/>
      <c r="V278" s="59"/>
      <c r="W278" s="59"/>
      <c r="X278" s="63"/>
      <c r="Y278" s="59"/>
      <c r="Z278" s="59"/>
      <c r="AA278" s="59"/>
      <c r="AB278" s="63"/>
      <c r="AC278" s="59"/>
      <c r="AD278" s="59"/>
      <c r="AE278" s="59"/>
      <c r="AF278" s="63"/>
      <c r="AG278" s="59"/>
      <c r="AH278" s="59"/>
      <c r="AI278" s="158"/>
      <c r="AJ278" s="159"/>
      <c r="AK278" s="59"/>
      <c r="AL278" s="59"/>
      <c r="AM278" s="158"/>
      <c r="AN278" s="159"/>
      <c r="AO278" s="59"/>
      <c r="AP278" s="59"/>
      <c r="AQ278" s="158"/>
      <c r="AR278" s="159"/>
      <c r="AS278" s="158"/>
      <c r="AT278" s="158"/>
      <c r="AU278" s="158"/>
      <c r="AV278" s="158"/>
      <c r="AW278" s="158"/>
      <c r="AX278" s="158"/>
      <c r="AY278" s="158"/>
      <c r="AZ278" s="158"/>
      <c r="BA278" s="158"/>
      <c r="BB278" s="158"/>
      <c r="BC278" s="158"/>
      <c r="BD278" s="158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</row>
    <row r="279" spans="1:70" x14ac:dyDescent="0.35">
      <c r="A279" s="66"/>
      <c r="B279" s="77"/>
      <c r="C279" s="77"/>
      <c r="D279" s="77"/>
      <c r="E279" s="59"/>
      <c r="F279" s="59"/>
      <c r="G279" s="59"/>
      <c r="H279" s="63"/>
      <c r="I279" s="59"/>
      <c r="J279" s="59"/>
      <c r="K279" s="59"/>
      <c r="L279" s="63"/>
      <c r="M279" s="59"/>
      <c r="N279" s="59"/>
      <c r="O279" s="59"/>
      <c r="P279" s="63"/>
      <c r="Q279" s="59"/>
      <c r="R279" s="59"/>
      <c r="S279" s="59"/>
      <c r="T279" s="63"/>
      <c r="U279" s="59"/>
      <c r="V279" s="59"/>
      <c r="W279" s="59"/>
      <c r="X279" s="63"/>
      <c r="Y279" s="59"/>
      <c r="Z279" s="59"/>
      <c r="AA279" s="59"/>
      <c r="AB279" s="63"/>
      <c r="AC279" s="59"/>
      <c r="AD279" s="59"/>
      <c r="AE279" s="59"/>
      <c r="AF279" s="63"/>
      <c r="AG279" s="59"/>
      <c r="AH279" s="59"/>
      <c r="AI279" s="158"/>
      <c r="AJ279" s="159"/>
      <c r="AK279" s="59"/>
      <c r="AL279" s="59"/>
      <c r="AM279" s="158"/>
      <c r="AN279" s="159"/>
      <c r="AO279" s="59"/>
      <c r="AP279" s="59"/>
      <c r="AQ279" s="158"/>
      <c r="AR279" s="159"/>
      <c r="AS279" s="158"/>
      <c r="AT279" s="158"/>
      <c r="AU279" s="158"/>
      <c r="AV279" s="158"/>
      <c r="AW279" s="158"/>
      <c r="AX279" s="158"/>
      <c r="AY279" s="158"/>
      <c r="AZ279" s="158"/>
      <c r="BA279" s="158"/>
      <c r="BB279" s="158"/>
      <c r="BC279" s="158"/>
      <c r="BD279" s="158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</row>
    <row r="280" spans="1:70" x14ac:dyDescent="0.35">
      <c r="A280" s="64" t="s">
        <v>351</v>
      </c>
      <c r="B280" s="65"/>
      <c r="C280" s="65"/>
      <c r="D280" s="65"/>
      <c r="E280" s="115"/>
      <c r="F280" s="115"/>
      <c r="G280" s="115"/>
      <c r="H280" s="116"/>
      <c r="I280" s="115"/>
      <c r="J280" s="115"/>
      <c r="K280" s="115"/>
      <c r="L280" s="116"/>
      <c r="M280" s="115"/>
      <c r="N280" s="115"/>
      <c r="O280" s="115"/>
      <c r="P280" s="116"/>
      <c r="Q280" s="115"/>
      <c r="R280" s="115"/>
      <c r="S280" s="115"/>
      <c r="T280" s="116"/>
      <c r="U280" s="115"/>
      <c r="V280" s="76"/>
      <c r="W280" s="76"/>
      <c r="X280" s="60"/>
      <c r="Y280" s="76"/>
      <c r="Z280" s="76"/>
      <c r="AA280" s="76"/>
      <c r="AB280" s="60"/>
      <c r="AC280" s="76"/>
      <c r="AD280" s="76"/>
      <c r="AE280" s="76"/>
      <c r="AF280" s="60"/>
      <c r="AG280" s="76"/>
      <c r="AH280" s="76"/>
      <c r="AI280" s="158"/>
      <c r="AJ280" s="159"/>
      <c r="AK280" s="76"/>
      <c r="AL280" s="76"/>
      <c r="AM280" s="158"/>
      <c r="AN280" s="159"/>
      <c r="AO280" s="76"/>
      <c r="AP280" s="76"/>
      <c r="AQ280" s="158"/>
      <c r="AR280" s="159"/>
      <c r="AS280" s="158"/>
      <c r="AT280" s="158"/>
      <c r="AU280" s="158"/>
      <c r="AV280" s="158"/>
      <c r="AW280" s="158"/>
      <c r="AX280" s="158"/>
      <c r="AY280" s="158"/>
      <c r="AZ280" s="158"/>
      <c r="BA280" s="158"/>
      <c r="BB280" s="158"/>
      <c r="BC280" s="158"/>
      <c r="BD280" s="158"/>
      <c r="BF280" s="119"/>
      <c r="BG280" s="119"/>
      <c r="BH280" s="119"/>
      <c r="BI280" s="119"/>
      <c r="BJ280" s="119"/>
      <c r="BK280" s="119"/>
      <c r="BL280" s="119"/>
      <c r="BM280" s="119"/>
      <c r="BN280" s="119"/>
      <c r="BO280" s="119"/>
    </row>
    <row r="281" spans="1:70" x14ac:dyDescent="0.35">
      <c r="A281" s="66" t="s">
        <v>352</v>
      </c>
      <c r="B281" s="160" t="s">
        <v>171</v>
      </c>
      <c r="C281" s="161" t="s">
        <v>168</v>
      </c>
      <c r="D281" s="160">
        <v>2640348</v>
      </c>
      <c r="E281" s="55">
        <v>16070</v>
      </c>
      <c r="F281" s="55">
        <v>15704</v>
      </c>
      <c r="G281" s="55">
        <v>17092</v>
      </c>
      <c r="H281" s="53">
        <v>25587</v>
      </c>
      <c r="I281" s="55">
        <v>19741</v>
      </c>
      <c r="J281" s="55">
        <v>19340</v>
      </c>
      <c r="K281" s="55">
        <v>20579</v>
      </c>
      <c r="L281" s="53">
        <v>29328</v>
      </c>
      <c r="M281" s="55">
        <v>22717</v>
      </c>
      <c r="N281" s="55">
        <v>23185</v>
      </c>
      <c r="O281" s="55">
        <v>25358</v>
      </c>
      <c r="P281" s="53">
        <v>35747</v>
      </c>
      <c r="Q281" s="55">
        <v>29128</v>
      </c>
      <c r="R281" s="55">
        <v>30404</v>
      </c>
      <c r="S281" s="55">
        <v>32714</v>
      </c>
      <c r="T281" s="53">
        <v>43741</v>
      </c>
      <c r="U281" s="55">
        <v>35714</v>
      </c>
      <c r="V281" s="55">
        <v>37955</v>
      </c>
      <c r="W281" s="55">
        <v>43744</v>
      </c>
      <c r="X281" s="53">
        <v>60453</v>
      </c>
      <c r="Y281" s="55">
        <v>51042</v>
      </c>
      <c r="Z281" s="55">
        <v>52886</v>
      </c>
      <c r="AA281" s="55">
        <v>56576</v>
      </c>
      <c r="AB281" s="53">
        <v>72383</v>
      </c>
      <c r="AC281" s="55">
        <v>59700</v>
      </c>
      <c r="AD281" s="55">
        <v>63404</v>
      </c>
      <c r="AE281" s="55">
        <v>69981</v>
      </c>
      <c r="AF281" s="53">
        <v>87437</v>
      </c>
      <c r="AG281" s="55">
        <v>75452</v>
      </c>
      <c r="AH281" s="55">
        <v>88912</v>
      </c>
      <c r="AI281" s="55">
        <v>96145</v>
      </c>
      <c r="AJ281" s="53">
        <v>125555</v>
      </c>
      <c r="AK281" s="55">
        <v>108518</v>
      </c>
      <c r="AL281" s="55">
        <v>113080</v>
      </c>
      <c r="AM281" s="55">
        <v>110812</v>
      </c>
      <c r="AN281" s="53">
        <v>137412</v>
      </c>
      <c r="AO281" s="55">
        <v>116444</v>
      </c>
      <c r="AP281" s="55">
        <v>121234</v>
      </c>
      <c r="AQ281" s="55">
        <v>127101</v>
      </c>
      <c r="AR281" s="53">
        <v>149204</v>
      </c>
      <c r="AS281" s="251">
        <v>127358</v>
      </c>
      <c r="AT281" s="251">
        <v>134383</v>
      </c>
      <c r="AU281" s="251">
        <v>143083</v>
      </c>
      <c r="AV281" s="251">
        <v>169961</v>
      </c>
      <c r="AW281" s="251">
        <v>143313</v>
      </c>
      <c r="AX281" s="251">
        <v>147977</v>
      </c>
      <c r="AY281" s="251">
        <v>158877</v>
      </c>
      <c r="AZ281" s="251">
        <v>187792</v>
      </c>
      <c r="BA281" s="251">
        <v>155667</v>
      </c>
      <c r="BB281" s="251">
        <v>167702</v>
      </c>
      <c r="BC281" s="251">
        <v>180169</v>
      </c>
      <c r="BD281" s="251">
        <v>213386</v>
      </c>
      <c r="BF281" s="61">
        <f>SUM(E281,F281,G281,H281)</f>
        <v>74453</v>
      </c>
      <c r="BG281" s="61">
        <f>SUM(I281,J281,K281,L281)</f>
        <v>88988</v>
      </c>
      <c r="BH281" s="61">
        <f>SUM(M281,N281,O281,P281)</f>
        <v>107007</v>
      </c>
      <c r="BI281" s="61">
        <f>SUM(Q281,R281,S281,T281)</f>
        <v>135987</v>
      </c>
      <c r="BJ281" s="61">
        <f>SUM(U281,V281,W281,X281)</f>
        <v>177866</v>
      </c>
      <c r="BK281" s="61">
        <f>SUM(Y281,Z281,AA281,AB281)</f>
        <v>232887</v>
      </c>
      <c r="BL281" s="61">
        <f>SUM(AC281,AD281,AE281,AF281)</f>
        <v>280522</v>
      </c>
      <c r="BM281" s="61">
        <f>SUM(AG281,AH281,AI281,AJ281)</f>
        <v>386064</v>
      </c>
      <c r="BN281" s="61">
        <f>SUM(AK281,AL281,AM281,AN281)</f>
        <v>469822</v>
      </c>
      <c r="BO281" s="61">
        <f>SUM(AO281,AP281,AQ281,AR281)</f>
        <v>513983</v>
      </c>
      <c r="BP281" s="259">
        <v>574785</v>
      </c>
      <c r="BQ281" s="259">
        <v>637959</v>
      </c>
      <c r="BR281" s="259">
        <v>716924</v>
      </c>
    </row>
    <row r="282" spans="1:70" x14ac:dyDescent="0.35">
      <c r="A282" s="66" t="s">
        <v>353</v>
      </c>
      <c r="B282" s="160" t="s">
        <v>172</v>
      </c>
      <c r="C282" s="161" t="s">
        <v>168</v>
      </c>
      <c r="D282" s="160">
        <v>86040</v>
      </c>
      <c r="E282" s="73">
        <v>0.24</v>
      </c>
      <c r="F282" s="73">
        <v>0.25</v>
      </c>
      <c r="G282" s="73">
        <v>0.26</v>
      </c>
      <c r="H282" s="74">
        <v>0.22</v>
      </c>
      <c r="I282" s="73">
        <v>0.23</v>
      </c>
      <c r="J282" s="73">
        <v>0.22</v>
      </c>
      <c r="K282" s="73">
        <v>0.2</v>
      </c>
      <c r="L282" s="74">
        <v>0.18</v>
      </c>
      <c r="M282" s="73">
        <v>0.22</v>
      </c>
      <c r="N282" s="73">
        <v>0.27</v>
      </c>
      <c r="O282" s="73">
        <v>0.3</v>
      </c>
      <c r="P282" s="74">
        <v>0.26</v>
      </c>
      <c r="Q282" s="73">
        <v>0.28999999999999998</v>
      </c>
      <c r="R282" s="73">
        <v>0.3</v>
      </c>
      <c r="S282" s="73">
        <v>0.28999999999999998</v>
      </c>
      <c r="T282" s="74">
        <v>0.24</v>
      </c>
      <c r="U282" s="73">
        <v>0.24</v>
      </c>
      <c r="V282" s="73">
        <v>0.26</v>
      </c>
      <c r="W282" s="73">
        <v>0.33</v>
      </c>
      <c r="X282" s="74">
        <v>0.36</v>
      </c>
      <c r="Y282" s="73">
        <v>0.39</v>
      </c>
      <c r="Z282" s="73">
        <v>0.37</v>
      </c>
      <c r="AA282" s="73">
        <v>0.3</v>
      </c>
      <c r="AB282" s="74">
        <v>0.21</v>
      </c>
      <c r="AC282" s="73">
        <v>0.19</v>
      </c>
      <c r="AD282" s="73">
        <v>0.21</v>
      </c>
      <c r="AE282" s="73">
        <v>0.25</v>
      </c>
      <c r="AF282" s="74">
        <v>0.21</v>
      </c>
      <c r="AG282" s="73">
        <v>0.27</v>
      </c>
      <c r="AH282" s="73">
        <v>0.41</v>
      </c>
      <c r="AI282" s="73">
        <v>0.36</v>
      </c>
      <c r="AJ282" s="74">
        <v>0.42</v>
      </c>
      <c r="AK282" s="73">
        <v>0.41</v>
      </c>
      <c r="AL282" s="73">
        <v>0.24</v>
      </c>
      <c r="AM282" s="73">
        <v>0.15</v>
      </c>
      <c r="AN282" s="74">
        <v>0.1</v>
      </c>
      <c r="AO282" s="73">
        <v>0.09</v>
      </c>
      <c r="AP282" s="73">
        <v>0.1</v>
      </c>
      <c r="AQ282" s="73">
        <v>0.19</v>
      </c>
      <c r="AR282" s="74">
        <v>0.12</v>
      </c>
      <c r="AS282" s="252">
        <v>0.11</v>
      </c>
      <c r="AT282" s="252">
        <v>0.11</v>
      </c>
      <c r="AU282" s="252">
        <v>0.11</v>
      </c>
      <c r="AV282" s="252">
        <v>0.13</v>
      </c>
      <c r="AW282" s="252">
        <v>0.13</v>
      </c>
      <c r="AX282" s="252">
        <v>0.11</v>
      </c>
      <c r="AY282" s="252">
        <v>0.11</v>
      </c>
      <c r="AZ282" s="252">
        <v>0.11</v>
      </c>
      <c r="BA282" s="252">
        <v>0.1</v>
      </c>
      <c r="BB282" s="252">
        <v>0.12</v>
      </c>
      <c r="BC282" s="252">
        <v>0.12</v>
      </c>
      <c r="BD282" s="252">
        <v>0.12</v>
      </c>
      <c r="BF282" s="61"/>
      <c r="BG282" s="61"/>
      <c r="BH282" s="61"/>
      <c r="BI282" s="61"/>
      <c r="BJ282" s="61"/>
      <c r="BK282" s="61"/>
      <c r="BL282" s="61"/>
      <c r="BM282" s="61"/>
      <c r="BN282" s="61"/>
      <c r="BO282" s="269">
        <v>0.13</v>
      </c>
      <c r="BP282" s="262">
        <v>0.12</v>
      </c>
      <c r="BQ282" s="262">
        <v>0.11</v>
      </c>
      <c r="BR282" s="262"/>
    </row>
    <row r="283" spans="1:70" x14ac:dyDescent="0.35">
      <c r="A283" s="66" t="s">
        <v>354</v>
      </c>
      <c r="B283" s="160" t="s">
        <v>171</v>
      </c>
      <c r="C283" s="161" t="s">
        <v>168</v>
      </c>
      <c r="D283" s="160">
        <v>86041</v>
      </c>
      <c r="E283" s="55">
        <v>63978</v>
      </c>
      <c r="F283" s="55">
        <v>66848</v>
      </c>
      <c r="G283" s="55">
        <v>70133</v>
      </c>
      <c r="H283" s="53">
        <v>74452</v>
      </c>
      <c r="I283" s="55">
        <v>78124</v>
      </c>
      <c r="J283" s="55">
        <v>81759</v>
      </c>
      <c r="K283" s="55">
        <v>85246</v>
      </c>
      <c r="L283" s="53">
        <v>88988</v>
      </c>
      <c r="M283" s="55">
        <v>91963</v>
      </c>
      <c r="N283" s="55">
        <v>95808</v>
      </c>
      <c r="O283" s="55">
        <v>100588</v>
      </c>
      <c r="P283" s="53">
        <v>107006</v>
      </c>
      <c r="Q283" s="55">
        <v>113418</v>
      </c>
      <c r="R283" s="55">
        <v>120637</v>
      </c>
      <c r="S283" s="55">
        <v>127993</v>
      </c>
      <c r="T283" s="53">
        <v>135987</v>
      </c>
      <c r="U283" s="55">
        <v>142572</v>
      </c>
      <c r="V283" s="55">
        <v>150123</v>
      </c>
      <c r="W283" s="55">
        <v>161154</v>
      </c>
      <c r="X283" s="53">
        <v>177866</v>
      </c>
      <c r="Y283" s="55">
        <v>193194</v>
      </c>
      <c r="Z283" s="55">
        <v>208125</v>
      </c>
      <c r="AA283" s="55">
        <v>220958</v>
      </c>
      <c r="AB283" s="53">
        <v>232887</v>
      </c>
      <c r="AC283" s="55">
        <v>241546</v>
      </c>
      <c r="AD283" s="55">
        <v>252064</v>
      </c>
      <c r="AE283" s="55">
        <v>265469</v>
      </c>
      <c r="AF283" s="53">
        <v>280522</v>
      </c>
      <c r="AG283" s="55">
        <v>296274</v>
      </c>
      <c r="AH283" s="55">
        <v>321782</v>
      </c>
      <c r="AI283" s="55">
        <v>347946</v>
      </c>
      <c r="AJ283" s="53">
        <v>386064</v>
      </c>
      <c r="AK283" s="55">
        <v>419130</v>
      </c>
      <c r="AL283" s="55">
        <v>443298</v>
      </c>
      <c r="AM283" s="55">
        <v>457965</v>
      </c>
      <c r="AN283" s="53">
        <v>469822</v>
      </c>
      <c r="AO283" s="55">
        <v>477748</v>
      </c>
      <c r="AP283" s="55">
        <v>485902</v>
      </c>
      <c r="AQ283" s="55">
        <v>502191</v>
      </c>
      <c r="AR283" s="53">
        <v>513983</v>
      </c>
      <c r="AS283" s="251">
        <v>524897</v>
      </c>
      <c r="AT283" s="251">
        <v>538046</v>
      </c>
      <c r="AU283" s="251">
        <v>554028</v>
      </c>
      <c r="AV283" s="251">
        <v>574785</v>
      </c>
      <c r="AW283" s="251">
        <v>590740</v>
      </c>
      <c r="AX283" s="251">
        <v>604334</v>
      </c>
      <c r="AY283" s="251">
        <v>620128</v>
      </c>
      <c r="AZ283" s="251">
        <v>637959</v>
      </c>
      <c r="BA283" s="251">
        <v>650313</v>
      </c>
      <c r="BB283" s="251">
        <v>670038</v>
      </c>
      <c r="BC283" s="251">
        <v>691330</v>
      </c>
      <c r="BD283" s="251">
        <v>716924</v>
      </c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</row>
    <row r="284" spans="1:70" x14ac:dyDescent="0.35">
      <c r="A284" s="66" t="s">
        <v>355</v>
      </c>
      <c r="B284" s="160" t="s">
        <v>172</v>
      </c>
      <c r="C284" s="161" t="s">
        <v>168</v>
      </c>
      <c r="D284" s="160">
        <v>86042</v>
      </c>
      <c r="E284" s="73">
        <v>0.27</v>
      </c>
      <c r="F284" s="73">
        <v>0.25</v>
      </c>
      <c r="G284" s="73">
        <v>0.25</v>
      </c>
      <c r="H284" s="74">
        <v>0.24</v>
      </c>
      <c r="I284" s="73">
        <v>0.24</v>
      </c>
      <c r="J284" s="73">
        <v>0.23</v>
      </c>
      <c r="K284" s="73">
        <v>0.22</v>
      </c>
      <c r="L284" s="74">
        <v>0.2</v>
      </c>
      <c r="M284" s="73">
        <v>0.2</v>
      </c>
      <c r="N284" s="73">
        <v>0.22</v>
      </c>
      <c r="O284" s="73">
        <v>0.24</v>
      </c>
      <c r="P284" s="74">
        <v>0.26</v>
      </c>
      <c r="Q284" s="73">
        <v>0.28000000000000003</v>
      </c>
      <c r="R284" s="73">
        <v>0.28999999999999998</v>
      </c>
      <c r="S284" s="73">
        <v>0.28000000000000003</v>
      </c>
      <c r="T284" s="74">
        <v>0.28000000000000003</v>
      </c>
      <c r="U284" s="73">
        <v>0.26</v>
      </c>
      <c r="V284" s="73">
        <v>0.26</v>
      </c>
      <c r="W284" s="73">
        <v>0.27</v>
      </c>
      <c r="X284" s="74">
        <v>0.31</v>
      </c>
      <c r="Y284" s="73">
        <v>0.34</v>
      </c>
      <c r="Z284" s="73">
        <v>0.36</v>
      </c>
      <c r="AA284" s="73">
        <v>0.35</v>
      </c>
      <c r="AB284" s="74">
        <v>0.3</v>
      </c>
      <c r="AC284" s="73">
        <v>0.26</v>
      </c>
      <c r="AD284" s="73">
        <v>0.23</v>
      </c>
      <c r="AE284" s="73">
        <v>0.22</v>
      </c>
      <c r="AF284" s="74">
        <v>0.22</v>
      </c>
      <c r="AG284" s="73">
        <v>0.23</v>
      </c>
      <c r="AH284" s="73">
        <v>0.28000000000000003</v>
      </c>
      <c r="AI284" s="73">
        <v>0.31</v>
      </c>
      <c r="AJ284" s="74">
        <v>0.37</v>
      </c>
      <c r="AK284" s="73">
        <v>0.4</v>
      </c>
      <c r="AL284" s="73">
        <v>0.36</v>
      </c>
      <c r="AM284" s="73">
        <v>0.3</v>
      </c>
      <c r="AN284" s="74">
        <v>0.21</v>
      </c>
      <c r="AO284" s="73">
        <v>0.14000000000000001</v>
      </c>
      <c r="AP284" s="73">
        <v>0.11</v>
      </c>
      <c r="AQ284" s="73">
        <v>0.12</v>
      </c>
      <c r="AR284" s="74">
        <v>0.13</v>
      </c>
      <c r="AS284" s="252">
        <v>0.13</v>
      </c>
      <c r="AT284" s="252">
        <v>0.13</v>
      </c>
      <c r="AU284" s="252">
        <v>0.12</v>
      </c>
      <c r="AV284" s="252">
        <v>0.12</v>
      </c>
      <c r="AW284" s="252">
        <v>0.12</v>
      </c>
      <c r="AX284" s="252">
        <v>0.12</v>
      </c>
      <c r="AY284" s="252">
        <v>0.12</v>
      </c>
      <c r="AZ284" s="252">
        <v>0.11</v>
      </c>
      <c r="BA284" s="252">
        <v>0.11</v>
      </c>
      <c r="BB284" s="252">
        <v>0.11</v>
      </c>
      <c r="BC284" s="252">
        <v>0.11</v>
      </c>
      <c r="BD284" s="252">
        <v>0.12</v>
      </c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</row>
    <row r="285" spans="1:70" x14ac:dyDescent="0.35">
      <c r="A285" s="66" t="s">
        <v>332</v>
      </c>
      <c r="B285" s="160" t="s">
        <v>171</v>
      </c>
      <c r="C285" s="161" t="s">
        <v>168</v>
      </c>
      <c r="D285" s="160">
        <v>2640349</v>
      </c>
      <c r="E285" s="55">
        <v>181</v>
      </c>
      <c r="F285" s="55">
        <v>79</v>
      </c>
      <c r="G285" s="55">
        <v>-25</v>
      </c>
      <c r="H285" s="53">
        <v>510</v>
      </c>
      <c r="I285" s="55">
        <v>146</v>
      </c>
      <c r="J285" s="55">
        <v>-15</v>
      </c>
      <c r="K285" s="55">
        <v>-544</v>
      </c>
      <c r="L285" s="53">
        <v>591</v>
      </c>
      <c r="M285" s="55">
        <v>255</v>
      </c>
      <c r="N285" s="55">
        <v>464</v>
      </c>
      <c r="O285" s="55">
        <v>406</v>
      </c>
      <c r="P285" s="53">
        <v>1108</v>
      </c>
      <c r="Q285" s="55">
        <v>1071</v>
      </c>
      <c r="R285" s="55">
        <v>1285</v>
      </c>
      <c r="S285" s="55">
        <v>575</v>
      </c>
      <c r="T285" s="53">
        <v>1255</v>
      </c>
      <c r="U285" s="55">
        <v>1005</v>
      </c>
      <c r="V285" s="55">
        <v>628</v>
      </c>
      <c r="W285" s="55">
        <v>347</v>
      </c>
      <c r="X285" s="53">
        <v>2127</v>
      </c>
      <c r="Y285" s="55">
        <v>1927</v>
      </c>
      <c r="Z285" s="55">
        <v>2983</v>
      </c>
      <c r="AA285" s="55">
        <v>3724</v>
      </c>
      <c r="AB285" s="53">
        <v>3786</v>
      </c>
      <c r="AC285" s="55">
        <v>4420</v>
      </c>
      <c r="AD285" s="55">
        <v>3084</v>
      </c>
      <c r="AE285" s="55">
        <v>3157</v>
      </c>
      <c r="AF285" s="53">
        <v>3879</v>
      </c>
      <c r="AG285" s="55">
        <v>3989</v>
      </c>
      <c r="AH285" s="55">
        <v>5843</v>
      </c>
      <c r="AI285" s="55">
        <v>6194</v>
      </c>
      <c r="AJ285" s="53">
        <v>6873</v>
      </c>
      <c r="AK285" s="55">
        <v>8865</v>
      </c>
      <c r="AL285" s="55">
        <v>7702</v>
      </c>
      <c r="AM285" s="55">
        <v>4852</v>
      </c>
      <c r="AN285" s="53">
        <v>3460</v>
      </c>
      <c r="AO285" s="55">
        <v>3669</v>
      </c>
      <c r="AP285" s="55">
        <v>3317</v>
      </c>
      <c r="AQ285" s="55">
        <v>2525</v>
      </c>
      <c r="AR285" s="53">
        <v>2737</v>
      </c>
      <c r="AS285" s="251">
        <v>4774</v>
      </c>
      <c r="AT285" s="251">
        <v>7681</v>
      </c>
      <c r="AU285" s="251">
        <v>11188</v>
      </c>
      <c r="AV285" s="251">
        <v>13209</v>
      </c>
      <c r="AW285" s="251">
        <v>15307</v>
      </c>
      <c r="AX285" s="251">
        <v>14672</v>
      </c>
      <c r="AY285" s="251">
        <v>17411</v>
      </c>
      <c r="AZ285" s="251">
        <v>21203</v>
      </c>
      <c r="BA285" s="251">
        <v>18405</v>
      </c>
      <c r="BB285" s="251">
        <v>19171</v>
      </c>
      <c r="BC285" s="251">
        <v>17422</v>
      </c>
      <c r="BD285" s="251">
        <v>24977</v>
      </c>
      <c r="BF285" s="61">
        <f>SUM(E285,F285,G285,H285)</f>
        <v>745</v>
      </c>
      <c r="BG285" s="61">
        <f>SUM(I285,J285,K285,L285)</f>
        <v>178</v>
      </c>
      <c r="BH285" s="61">
        <f>SUM(M285,N285,O285,P285)</f>
        <v>2233</v>
      </c>
      <c r="BI285" s="61">
        <f>SUM(Q285,R285,S285,T285)</f>
        <v>4186</v>
      </c>
      <c r="BJ285" s="61">
        <f>SUM(U285,V285,W285,X285)</f>
        <v>4107</v>
      </c>
      <c r="BK285" s="61">
        <f>SUM(Y285,Z285,AA285,AB285)</f>
        <v>12420</v>
      </c>
      <c r="BL285" s="61">
        <f>SUM(AC285,AD285,AE285,AF285)</f>
        <v>14540</v>
      </c>
      <c r="BM285" s="61">
        <f>SUM(AG285,AH285,AI285,AJ285)</f>
        <v>22899</v>
      </c>
      <c r="BN285" s="61">
        <f>SUM(AK285,AL285,AM285,AN285)</f>
        <v>24879</v>
      </c>
      <c r="BO285" s="61">
        <f>SUM(AO285,AP285,AQ285,AR285)</f>
        <v>12248</v>
      </c>
      <c r="BP285" s="259">
        <v>36852</v>
      </c>
      <c r="BQ285" s="259">
        <v>68593</v>
      </c>
      <c r="BR285" s="259">
        <v>79975</v>
      </c>
    </row>
    <row r="286" spans="1:70" x14ac:dyDescent="0.35">
      <c r="A286" s="66" t="s">
        <v>356</v>
      </c>
      <c r="B286" s="160" t="s">
        <v>171</v>
      </c>
      <c r="C286" s="161" t="s">
        <v>168</v>
      </c>
      <c r="D286" s="160">
        <v>86044</v>
      </c>
      <c r="E286" s="59"/>
      <c r="F286" s="59"/>
      <c r="G286" s="59"/>
      <c r="H286" s="63"/>
      <c r="I286" s="59"/>
      <c r="J286" s="59"/>
      <c r="K286" s="59"/>
      <c r="L286" s="63"/>
      <c r="M286" s="59"/>
      <c r="N286" s="59"/>
      <c r="O286" s="59"/>
      <c r="P286" s="63"/>
      <c r="Q286" s="59"/>
      <c r="R286" s="59"/>
      <c r="S286" s="55">
        <v>8</v>
      </c>
      <c r="T286" s="53">
        <v>7</v>
      </c>
      <c r="U286" s="55">
        <v>-31</v>
      </c>
      <c r="V286" s="55">
        <v>-38</v>
      </c>
      <c r="W286" s="55">
        <v>-39</v>
      </c>
      <c r="X286" s="53">
        <v>-33</v>
      </c>
      <c r="Y286" s="55">
        <v>-29</v>
      </c>
      <c r="Z286" s="55">
        <v>42</v>
      </c>
      <c r="AA286" s="55">
        <v>90</v>
      </c>
      <c r="AB286" s="53">
        <v>123</v>
      </c>
      <c r="AC286" s="55">
        <v>84</v>
      </c>
      <c r="AD286" s="55">
        <v>58</v>
      </c>
      <c r="AE286" s="55">
        <v>22</v>
      </c>
      <c r="AF286" s="53">
        <v>16</v>
      </c>
      <c r="AG286" s="55">
        <v>63</v>
      </c>
      <c r="AH286" s="55">
        <v>111</v>
      </c>
      <c r="AI286" s="55">
        <v>133</v>
      </c>
      <c r="AJ286" s="53">
        <v>142</v>
      </c>
      <c r="AK286" s="55">
        <v>107</v>
      </c>
      <c r="AL286" s="55">
        <v>7</v>
      </c>
      <c r="AM286" s="55">
        <v>-20</v>
      </c>
      <c r="AN286" s="53">
        <v>57</v>
      </c>
      <c r="AO286" s="55">
        <v>126</v>
      </c>
      <c r="AP286" s="55">
        <v>165</v>
      </c>
      <c r="AQ286" s="55">
        <v>357</v>
      </c>
      <c r="AR286" s="53">
        <v>213</v>
      </c>
      <c r="AS286" s="251">
        <v>139</v>
      </c>
      <c r="AT286" s="251">
        <v>104</v>
      </c>
      <c r="AU286" s="251">
        <v>132</v>
      </c>
      <c r="AV286" s="251">
        <v>85</v>
      </c>
      <c r="AW286" s="251">
        <v>72</v>
      </c>
      <c r="AX286" s="251">
        <v>29</v>
      </c>
      <c r="AY286" s="251">
        <v>16</v>
      </c>
      <c r="AZ286" s="251">
        <v>14</v>
      </c>
      <c r="BA286" s="251">
        <v>53</v>
      </c>
      <c r="BB286" s="251">
        <v>153</v>
      </c>
      <c r="BC286" s="251">
        <v>129</v>
      </c>
      <c r="BD286" s="251">
        <v>23</v>
      </c>
      <c r="BF286" s="61"/>
      <c r="BG286" s="61"/>
      <c r="BH286" s="61"/>
      <c r="BI286" s="61"/>
      <c r="BJ286" s="61">
        <f>SUM(U286,V286,W286,X286)</f>
        <v>-141</v>
      </c>
      <c r="BK286" s="61">
        <f>SUM(Y286,Z286,AA286,AB286)</f>
        <v>226</v>
      </c>
      <c r="BL286" s="61">
        <f>SUM(AC286,AD286,AE286,AF286)</f>
        <v>180</v>
      </c>
      <c r="BM286" s="61">
        <f>SUM(AG286,AH286,AI286,AJ286)</f>
        <v>449</v>
      </c>
      <c r="BN286" s="61">
        <f>SUM(AK286,AL286,AM286,AN286)</f>
        <v>151</v>
      </c>
      <c r="BO286" s="61">
        <f>SUM(AO286,AP286,AQ286,AR286)</f>
        <v>861</v>
      </c>
      <c r="BP286" s="259">
        <v>460</v>
      </c>
      <c r="BQ286" s="259">
        <v>131</v>
      </c>
      <c r="BR286" s="259">
        <v>358</v>
      </c>
    </row>
    <row r="287" spans="1:70" x14ac:dyDescent="0.35">
      <c r="A287" s="66" t="s">
        <v>357</v>
      </c>
      <c r="B287" s="160" t="s">
        <v>172</v>
      </c>
      <c r="C287" s="161" t="s">
        <v>168</v>
      </c>
      <c r="D287" s="160">
        <v>86045</v>
      </c>
      <c r="E287" s="73">
        <v>0.01</v>
      </c>
      <c r="F287" s="73">
        <v>-0.09</v>
      </c>
      <c r="G287" s="73">
        <v>-0.33</v>
      </c>
      <c r="H287" s="74">
        <v>0.24</v>
      </c>
      <c r="I287" s="73">
        <v>-0.28999999999999998</v>
      </c>
      <c r="J287" s="73">
        <v>-1.58</v>
      </c>
      <c r="K287" s="59"/>
      <c r="L287" s="74">
        <v>0.22</v>
      </c>
      <c r="M287" s="73">
        <v>0.9</v>
      </c>
      <c r="N287" s="59"/>
      <c r="O287" s="59"/>
      <c r="P287" s="74">
        <v>0.84</v>
      </c>
      <c r="Q287" s="73">
        <v>3</v>
      </c>
      <c r="R287" s="73">
        <v>1.68</v>
      </c>
      <c r="S287" s="73">
        <v>0.4</v>
      </c>
      <c r="T287" s="74">
        <v>0.13</v>
      </c>
      <c r="U287" s="73">
        <v>-0.03</v>
      </c>
      <c r="V287" s="73">
        <v>-0.48</v>
      </c>
      <c r="W287" s="73">
        <v>-0.33</v>
      </c>
      <c r="X287" s="74">
        <v>0.72</v>
      </c>
      <c r="Y287" s="73">
        <v>0.95</v>
      </c>
      <c r="Z287" s="73">
        <v>3.69</v>
      </c>
      <c r="AA287" s="73">
        <v>9.48</v>
      </c>
      <c r="AB287" s="74">
        <v>0.72</v>
      </c>
      <c r="AC287" s="73">
        <v>1.25</v>
      </c>
      <c r="AD287" s="73">
        <v>0.01</v>
      </c>
      <c r="AE287" s="73">
        <v>-0.16</v>
      </c>
      <c r="AF287" s="74">
        <v>0.02</v>
      </c>
      <c r="AG287" s="73">
        <v>-0.11</v>
      </c>
      <c r="AH287" s="73">
        <v>0.86</v>
      </c>
      <c r="AI287" s="73">
        <v>0.92</v>
      </c>
      <c r="AJ287" s="74">
        <v>0.74</v>
      </c>
      <c r="AK287" s="73">
        <v>1.2</v>
      </c>
      <c r="AL287" s="73">
        <v>0.32</v>
      </c>
      <c r="AM287" s="73">
        <v>-0.21</v>
      </c>
      <c r="AN287" s="74">
        <v>-0.5</v>
      </c>
      <c r="AO287" s="73">
        <v>-0.6</v>
      </c>
      <c r="AP287" s="73">
        <v>-0.59</v>
      </c>
      <c r="AQ287" s="73">
        <v>-0.55000000000000004</v>
      </c>
      <c r="AR287" s="74">
        <v>-0.27</v>
      </c>
      <c r="AS287" s="252">
        <v>0.26</v>
      </c>
      <c r="AT287" s="252">
        <v>1.28</v>
      </c>
      <c r="AU287" s="252">
        <v>3.38</v>
      </c>
      <c r="AV287" s="252">
        <v>3.79</v>
      </c>
      <c r="AW287" s="252">
        <v>2.19</v>
      </c>
      <c r="AX287" s="252">
        <v>0.91</v>
      </c>
      <c r="AY287" s="252">
        <v>0.55000000000000004</v>
      </c>
      <c r="AZ287" s="252">
        <v>0.6</v>
      </c>
      <c r="BA287" s="252">
        <v>0.2</v>
      </c>
      <c r="BB287" s="252">
        <v>0.3</v>
      </c>
      <c r="BC287" s="252">
        <v>-0.01</v>
      </c>
      <c r="BD287" s="252">
        <v>0.18</v>
      </c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</row>
    <row r="288" spans="1:70" x14ac:dyDescent="0.35">
      <c r="A288" s="66" t="s">
        <v>358</v>
      </c>
      <c r="B288" s="160" t="s">
        <v>172</v>
      </c>
      <c r="C288" s="161" t="s">
        <v>168</v>
      </c>
      <c r="D288" s="160">
        <v>86046</v>
      </c>
      <c r="E288" s="73">
        <v>1.0999999999999999E-2</v>
      </c>
      <c r="F288" s="73">
        <v>5.0000000000000001E-3</v>
      </c>
      <c r="G288" s="73">
        <v>-1E-3</v>
      </c>
      <c r="H288" s="74">
        <v>0.02</v>
      </c>
      <c r="I288" s="73">
        <v>6.9999999999999993E-3</v>
      </c>
      <c r="J288" s="73">
        <v>-1E-3</v>
      </c>
      <c r="K288" s="73">
        <v>-2.5999999999999999E-2</v>
      </c>
      <c r="L288" s="74">
        <v>0.02</v>
      </c>
      <c r="M288" s="73">
        <v>1.0999999999999999E-2</v>
      </c>
      <c r="N288" s="73">
        <v>0.02</v>
      </c>
      <c r="O288" s="73">
        <v>1.6E-2</v>
      </c>
      <c r="P288" s="74">
        <v>3.1E-2</v>
      </c>
      <c r="Q288" s="73">
        <v>3.7000000000000012E-2</v>
      </c>
      <c r="R288" s="73">
        <v>4.2000000000000003E-2</v>
      </c>
      <c r="S288" s="73">
        <v>1.7999999999999999E-2</v>
      </c>
      <c r="T288" s="74">
        <v>2.9000000000000001E-2</v>
      </c>
      <c r="U288" s="73">
        <v>2.8000000000000001E-2</v>
      </c>
      <c r="V288" s="73">
        <v>1.7000000000000001E-2</v>
      </c>
      <c r="W288" s="73">
        <v>8.0000000000000002E-3</v>
      </c>
      <c r="X288" s="74">
        <v>3.5000000000000003E-2</v>
      </c>
      <c r="Y288" s="73">
        <v>3.7999999999999999E-2</v>
      </c>
      <c r="Z288" s="73">
        <v>5.5999999999999987E-2</v>
      </c>
      <c r="AA288" s="73">
        <v>6.6000000000000003E-2</v>
      </c>
      <c r="AB288" s="74">
        <v>5.1999999999999998E-2</v>
      </c>
      <c r="AC288" s="73">
        <v>7.400000000000001E-2</v>
      </c>
      <c r="AD288" s="73">
        <v>4.9000000000000002E-2</v>
      </c>
      <c r="AE288" s="73">
        <v>4.4999999999999998E-2</v>
      </c>
      <c r="AF288" s="74">
        <v>4.3999999999999997E-2</v>
      </c>
      <c r="AG288" s="73">
        <v>5.2999999999999999E-2</v>
      </c>
      <c r="AH288" s="73">
        <v>6.6000000000000003E-2</v>
      </c>
      <c r="AI288" s="73">
        <v>6.4000000000000001E-2</v>
      </c>
      <c r="AJ288" s="74">
        <v>5.5E-2</v>
      </c>
      <c r="AK288" s="73">
        <v>8.199999999999999E-2</v>
      </c>
      <c r="AL288" s="73">
        <v>6.8000000000000005E-2</v>
      </c>
      <c r="AM288" s="73">
        <v>4.3999999999999997E-2</v>
      </c>
      <c r="AN288" s="74">
        <v>2.5000000000000001E-2</v>
      </c>
      <c r="AO288" s="73">
        <v>3.2000000000000001E-2</v>
      </c>
      <c r="AP288" s="73">
        <v>2.7E-2</v>
      </c>
      <c r="AQ288" s="73">
        <v>0.02</v>
      </c>
      <c r="AR288" s="74">
        <v>1.7999999999999999E-2</v>
      </c>
      <c r="AS288" s="252">
        <v>3.6999999999999998E-2</v>
      </c>
      <c r="AT288" s="252">
        <v>5.7000000000000002E-2</v>
      </c>
      <c r="AU288" s="252">
        <v>7.8E-2</v>
      </c>
      <c r="AV288" s="252">
        <v>7.8E-2</v>
      </c>
      <c r="AW288" s="252">
        <v>0.107</v>
      </c>
      <c r="AX288" s="252">
        <v>9.9000000000000005E-2</v>
      </c>
      <c r="AY288" s="252">
        <v>0.11</v>
      </c>
      <c r="AZ288" s="252">
        <v>0.113</v>
      </c>
      <c r="BA288" s="252">
        <v>0.11799999999999999</v>
      </c>
      <c r="BB288" s="252">
        <v>0.114</v>
      </c>
      <c r="BC288" s="252">
        <v>9.7000000000000003E-2</v>
      </c>
      <c r="BD288" s="252">
        <v>0.11700000000000001</v>
      </c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</row>
    <row r="289" spans="1:70" x14ac:dyDescent="0.35">
      <c r="A289" s="66" t="s">
        <v>359</v>
      </c>
      <c r="B289" s="160" t="s">
        <v>171</v>
      </c>
      <c r="C289" s="161" t="s">
        <v>168</v>
      </c>
      <c r="D289" s="160">
        <v>86047</v>
      </c>
      <c r="E289" s="55">
        <v>665</v>
      </c>
      <c r="F289" s="55">
        <v>637</v>
      </c>
      <c r="G289" s="55">
        <v>640</v>
      </c>
      <c r="H289" s="53">
        <v>745</v>
      </c>
      <c r="I289" s="55">
        <v>710</v>
      </c>
      <c r="J289" s="55">
        <v>617</v>
      </c>
      <c r="K289" s="55">
        <v>97</v>
      </c>
      <c r="L289" s="53">
        <v>178</v>
      </c>
      <c r="M289" s="55">
        <v>287</v>
      </c>
      <c r="N289" s="55">
        <v>765</v>
      </c>
      <c r="O289" s="55">
        <v>1715</v>
      </c>
      <c r="P289" s="53">
        <v>2233</v>
      </c>
      <c r="Q289" s="55">
        <v>3049</v>
      </c>
      <c r="R289" s="55">
        <v>3871</v>
      </c>
      <c r="S289" s="55">
        <v>4040</v>
      </c>
      <c r="T289" s="53">
        <v>4186</v>
      </c>
      <c r="U289" s="55">
        <v>4120</v>
      </c>
      <c r="V289" s="55">
        <v>3462</v>
      </c>
      <c r="W289" s="55">
        <v>3234</v>
      </c>
      <c r="X289" s="53">
        <v>4106</v>
      </c>
      <c r="Y289" s="55">
        <v>5028</v>
      </c>
      <c r="Z289" s="55">
        <v>7384</v>
      </c>
      <c r="AA289" s="55">
        <v>10762</v>
      </c>
      <c r="AB289" s="53">
        <v>12421</v>
      </c>
      <c r="AC289" s="55">
        <v>14914</v>
      </c>
      <c r="AD289" s="55">
        <v>15014</v>
      </c>
      <c r="AE289" s="55">
        <v>14448</v>
      </c>
      <c r="AF289" s="53">
        <v>14541</v>
      </c>
      <c r="AG289" s="55">
        <v>14109</v>
      </c>
      <c r="AH289" s="55">
        <v>16868</v>
      </c>
      <c r="AI289" s="55">
        <v>19905</v>
      </c>
      <c r="AJ289" s="53">
        <v>22899</v>
      </c>
      <c r="AK289" s="55">
        <v>27775</v>
      </c>
      <c r="AL289" s="55">
        <v>29634</v>
      </c>
      <c r="AM289" s="55">
        <v>28292</v>
      </c>
      <c r="AN289" s="53">
        <v>24879</v>
      </c>
      <c r="AO289" s="55">
        <v>19683</v>
      </c>
      <c r="AP289" s="55">
        <v>15298</v>
      </c>
      <c r="AQ289" s="55">
        <v>12971</v>
      </c>
      <c r="AR289" s="53">
        <v>12248</v>
      </c>
      <c r="AS289" s="251">
        <v>13353</v>
      </c>
      <c r="AT289" s="251">
        <v>17717</v>
      </c>
      <c r="AU289" s="251">
        <v>26380</v>
      </c>
      <c r="AV289" s="251">
        <v>36852</v>
      </c>
      <c r="AW289" s="251">
        <v>47385</v>
      </c>
      <c r="AX289" s="251">
        <v>54376</v>
      </c>
      <c r="AY289" s="251">
        <v>60599</v>
      </c>
      <c r="AZ289" s="251">
        <v>68593</v>
      </c>
      <c r="BA289" s="251">
        <v>71691</v>
      </c>
      <c r="BB289" s="251">
        <v>76190</v>
      </c>
      <c r="BC289" s="251">
        <v>76201</v>
      </c>
      <c r="BD289" s="251">
        <v>79975</v>
      </c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</row>
    <row r="290" spans="1:70" x14ac:dyDescent="0.35">
      <c r="A290" s="66" t="s">
        <v>360</v>
      </c>
      <c r="B290" s="160" t="s">
        <v>172</v>
      </c>
      <c r="C290" s="161" t="s">
        <v>168</v>
      </c>
      <c r="D290" s="160">
        <v>86048</v>
      </c>
      <c r="E290" s="73">
        <v>-0.06</v>
      </c>
      <c r="F290" s="73">
        <v>0.03</v>
      </c>
      <c r="G290" s="73">
        <v>0.27</v>
      </c>
      <c r="H290" s="74">
        <v>0.14000000000000001</v>
      </c>
      <c r="I290" s="73">
        <v>7.0000000000000007E-2</v>
      </c>
      <c r="J290" s="73">
        <v>-0.11</v>
      </c>
      <c r="K290" s="73">
        <v>-0.94</v>
      </c>
      <c r="L290" s="74">
        <v>-0.79</v>
      </c>
      <c r="M290" s="73">
        <v>-0.56000000000000005</v>
      </c>
      <c r="N290" s="73">
        <v>0.35</v>
      </c>
      <c r="O290" s="59"/>
      <c r="P290" s="63"/>
      <c r="Q290" s="73">
        <v>9.33</v>
      </c>
      <c r="R290" s="73">
        <v>3.88</v>
      </c>
      <c r="S290" s="73">
        <v>1.28</v>
      </c>
      <c r="T290" s="74">
        <v>0.83</v>
      </c>
      <c r="U290" s="73">
        <v>0.34</v>
      </c>
      <c r="V290" s="73">
        <v>-0.09</v>
      </c>
      <c r="W290" s="73">
        <v>-0.17</v>
      </c>
      <c r="X290" s="74">
        <v>0.01</v>
      </c>
      <c r="Y290" s="73">
        <v>0.25</v>
      </c>
      <c r="Z290" s="73">
        <v>1.1499999999999999</v>
      </c>
      <c r="AA290" s="73">
        <v>2.31</v>
      </c>
      <c r="AB290" s="74">
        <v>1.97</v>
      </c>
      <c r="AC290" s="73">
        <v>1.9</v>
      </c>
      <c r="AD290" s="73">
        <v>0.99</v>
      </c>
      <c r="AE290" s="73">
        <v>0.32</v>
      </c>
      <c r="AF290" s="74">
        <v>0.16</v>
      </c>
      <c r="AG290" s="73">
        <v>-0.06</v>
      </c>
      <c r="AH290" s="73">
        <v>0.11</v>
      </c>
      <c r="AI290" s="73">
        <v>0.36</v>
      </c>
      <c r="AJ290" s="74">
        <v>0.54</v>
      </c>
      <c r="AK290" s="73">
        <v>0.93</v>
      </c>
      <c r="AL290" s="73">
        <v>0.73</v>
      </c>
      <c r="AM290" s="73">
        <v>0.41</v>
      </c>
      <c r="AN290" s="74">
        <v>0.08</v>
      </c>
      <c r="AO290" s="73">
        <v>-0.3</v>
      </c>
      <c r="AP290" s="73">
        <v>-0.49</v>
      </c>
      <c r="AQ290" s="73">
        <v>-0.56999999999999995</v>
      </c>
      <c r="AR290" s="74">
        <v>-0.54</v>
      </c>
      <c r="AS290" s="252">
        <v>-0.37</v>
      </c>
      <c r="AT290" s="252">
        <v>0.1</v>
      </c>
      <c r="AU290" s="252">
        <v>0.99</v>
      </c>
      <c r="AV290" s="252">
        <v>1.97</v>
      </c>
      <c r="AW290" s="252">
        <v>2.52</v>
      </c>
      <c r="AX290" s="252">
        <v>2.0499999999999998</v>
      </c>
      <c r="AY290" s="252">
        <v>1.29</v>
      </c>
      <c r="AZ290" s="252">
        <v>0.86</v>
      </c>
      <c r="BA290" s="252">
        <v>0.51</v>
      </c>
      <c r="BB290" s="252">
        <v>0.4</v>
      </c>
      <c r="BC290" s="252">
        <v>0.25</v>
      </c>
      <c r="BD290" s="252">
        <v>0.16</v>
      </c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</row>
    <row r="291" spans="1:70" x14ac:dyDescent="0.35">
      <c r="A291" s="66" t="s">
        <v>361</v>
      </c>
      <c r="B291" s="160" t="s">
        <v>172</v>
      </c>
      <c r="C291" s="161" t="s">
        <v>168</v>
      </c>
      <c r="D291" s="160">
        <v>86049</v>
      </c>
      <c r="E291" s="73">
        <v>0.01</v>
      </c>
      <c r="F291" s="73">
        <v>0.01</v>
      </c>
      <c r="G291" s="73">
        <v>9.0000000000000011E-3</v>
      </c>
      <c r="H291" s="74">
        <v>0.01</v>
      </c>
      <c r="I291" s="73">
        <v>9.0000000000000011E-3</v>
      </c>
      <c r="J291" s="73">
        <v>8.0000000000000002E-3</v>
      </c>
      <c r="K291" s="73">
        <v>1E-3</v>
      </c>
      <c r="L291" s="74">
        <v>2E-3</v>
      </c>
      <c r="M291" s="73">
        <v>3.0000000000000001E-3</v>
      </c>
      <c r="N291" s="73">
        <v>8.0000000000000002E-3</v>
      </c>
      <c r="O291" s="73">
        <v>1.7000000000000001E-2</v>
      </c>
      <c r="P291" s="74">
        <v>2.1000000000000001E-2</v>
      </c>
      <c r="Q291" s="73">
        <v>2.7E-2</v>
      </c>
      <c r="R291" s="73">
        <v>3.2000000000000001E-2</v>
      </c>
      <c r="S291" s="73">
        <v>3.2000000000000001E-2</v>
      </c>
      <c r="T291" s="74">
        <v>3.1E-2</v>
      </c>
      <c r="U291" s="73">
        <v>2.9000000000000001E-2</v>
      </c>
      <c r="V291" s="73">
        <v>2.3E-2</v>
      </c>
      <c r="W291" s="73">
        <v>0.02</v>
      </c>
      <c r="X291" s="74">
        <v>2.3E-2</v>
      </c>
      <c r="Y291" s="73">
        <v>2.5999999999999999E-2</v>
      </c>
      <c r="Z291" s="73">
        <v>3.5000000000000003E-2</v>
      </c>
      <c r="AA291" s="73">
        <v>4.9000000000000002E-2</v>
      </c>
      <c r="AB291" s="74">
        <v>5.2999999999999999E-2</v>
      </c>
      <c r="AC291" s="73">
        <v>6.2E-2</v>
      </c>
      <c r="AD291" s="73">
        <v>0.06</v>
      </c>
      <c r="AE291" s="73">
        <v>5.4000000000000013E-2</v>
      </c>
      <c r="AF291" s="74">
        <v>5.1999999999999998E-2</v>
      </c>
      <c r="AG291" s="73">
        <v>4.8000000000000001E-2</v>
      </c>
      <c r="AH291" s="73">
        <v>5.1999999999999998E-2</v>
      </c>
      <c r="AI291" s="73">
        <v>5.7000000000000002E-2</v>
      </c>
      <c r="AJ291" s="74">
        <v>5.8999999999999997E-2</v>
      </c>
      <c r="AK291" s="73">
        <v>6.6000000000000003E-2</v>
      </c>
      <c r="AL291" s="73">
        <v>6.7000000000000004E-2</v>
      </c>
      <c r="AM291" s="73">
        <v>6.2E-2</v>
      </c>
      <c r="AN291" s="74">
        <v>5.2999999999999999E-2</v>
      </c>
      <c r="AO291" s="73">
        <v>4.0999999999999988E-2</v>
      </c>
      <c r="AP291" s="73">
        <v>3.1E-2</v>
      </c>
      <c r="AQ291" s="73">
        <v>2.5999999999999999E-2</v>
      </c>
      <c r="AR291" s="74">
        <v>2.4E-2</v>
      </c>
      <c r="AS291" s="252">
        <v>2.5000000000000001E-2</v>
      </c>
      <c r="AT291" s="252">
        <v>3.3000000000000002E-2</v>
      </c>
      <c r="AU291" s="252">
        <v>4.8000000000000001E-2</v>
      </c>
      <c r="AV291" s="252">
        <v>6.4000000000000001E-2</v>
      </c>
      <c r="AW291" s="252">
        <v>0.08</v>
      </c>
      <c r="AX291" s="252">
        <v>0.09</v>
      </c>
      <c r="AY291" s="252">
        <v>9.8000000000000004E-2</v>
      </c>
      <c r="AZ291" s="252">
        <v>0.108</v>
      </c>
      <c r="BA291" s="252">
        <v>0.11</v>
      </c>
      <c r="BB291" s="252">
        <v>0.114</v>
      </c>
      <c r="BC291" s="252">
        <v>0.11</v>
      </c>
      <c r="BD291" s="252">
        <v>0.112</v>
      </c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</row>
    <row r="292" spans="1:70" x14ac:dyDescent="0.35">
      <c r="A292" s="66" t="s">
        <v>181</v>
      </c>
      <c r="B292" s="160" t="s">
        <v>171</v>
      </c>
      <c r="C292" s="161" t="s">
        <v>168</v>
      </c>
      <c r="D292" s="160">
        <v>2640350</v>
      </c>
      <c r="E292" s="55">
        <v>82</v>
      </c>
      <c r="F292" s="55">
        <v>-7</v>
      </c>
      <c r="G292" s="55">
        <v>-41</v>
      </c>
      <c r="H292" s="53">
        <v>239</v>
      </c>
      <c r="I292" s="55">
        <v>108</v>
      </c>
      <c r="J292" s="55">
        <v>-126</v>
      </c>
      <c r="K292" s="55">
        <v>-437</v>
      </c>
      <c r="L292" s="53">
        <v>214</v>
      </c>
      <c r="M292" s="55">
        <v>-57</v>
      </c>
      <c r="N292" s="55">
        <v>92</v>
      </c>
      <c r="O292" s="55">
        <v>79</v>
      </c>
      <c r="P292" s="53">
        <v>482</v>
      </c>
      <c r="Q292" s="55">
        <v>513</v>
      </c>
      <c r="R292" s="55">
        <v>857</v>
      </c>
      <c r="S292" s="55">
        <v>252</v>
      </c>
      <c r="T292" s="53">
        <v>749</v>
      </c>
      <c r="U292" s="55">
        <v>724</v>
      </c>
      <c r="V292" s="55">
        <v>197</v>
      </c>
      <c r="W292" s="55">
        <v>256</v>
      </c>
      <c r="X292" s="53">
        <v>1856</v>
      </c>
      <c r="Y292" s="55">
        <v>1629</v>
      </c>
      <c r="Z292" s="55">
        <v>2534</v>
      </c>
      <c r="AA292" s="55">
        <v>2883</v>
      </c>
      <c r="AB292" s="53">
        <v>3027</v>
      </c>
      <c r="AC292" s="55">
        <v>3561</v>
      </c>
      <c r="AD292" s="55">
        <v>2625</v>
      </c>
      <c r="AE292" s="55">
        <v>2134</v>
      </c>
      <c r="AF292" s="53">
        <v>3268</v>
      </c>
      <c r="AG292" s="55">
        <v>2535</v>
      </c>
      <c r="AH292" s="55">
        <v>5243</v>
      </c>
      <c r="AI292" s="55">
        <v>6331</v>
      </c>
      <c r="AJ292" s="53">
        <v>7222</v>
      </c>
      <c r="AK292" s="55">
        <v>8107</v>
      </c>
      <c r="AL292" s="55">
        <v>7778</v>
      </c>
      <c r="AM292" s="55">
        <v>3156</v>
      </c>
      <c r="AN292" s="53">
        <v>14323</v>
      </c>
      <c r="AO292" s="55">
        <v>-3844</v>
      </c>
      <c r="AP292" s="55">
        <v>-2028</v>
      </c>
      <c r="AQ292" s="55">
        <v>2872</v>
      </c>
      <c r="AR292" s="53">
        <v>278</v>
      </c>
      <c r="AS292" s="251">
        <v>3172</v>
      </c>
      <c r="AT292" s="251">
        <v>6750</v>
      </c>
      <c r="AU292" s="251">
        <v>9879</v>
      </c>
      <c r="AV292" s="251">
        <v>10624</v>
      </c>
      <c r="AW292" s="251">
        <v>10431</v>
      </c>
      <c r="AX292" s="251">
        <v>13485</v>
      </c>
      <c r="AY292" s="251">
        <v>15328</v>
      </c>
      <c r="AZ292" s="251">
        <v>20004</v>
      </c>
      <c r="BA292" s="251">
        <v>17127</v>
      </c>
      <c r="BB292" s="251">
        <v>18164</v>
      </c>
      <c r="BC292" s="251">
        <v>21187</v>
      </c>
      <c r="BD292" s="251">
        <v>21192</v>
      </c>
      <c r="BF292" s="61">
        <f>SUM(E292,F292,G292,H292)</f>
        <v>273</v>
      </c>
      <c r="BG292" s="61">
        <f>SUM(I292,J292,K292,L292)</f>
        <v>-241</v>
      </c>
      <c r="BH292" s="61">
        <f>SUM(M292,N292,O292,P292)</f>
        <v>596</v>
      </c>
      <c r="BI292" s="61">
        <f>SUM(Q292,R292,S292,T292)</f>
        <v>2371</v>
      </c>
      <c r="BJ292" s="61">
        <f>SUM(U292,V292,W292,X292)</f>
        <v>3033</v>
      </c>
      <c r="BK292" s="61">
        <f>SUM(Y292,Z292,AA292,AB292)</f>
        <v>10073</v>
      </c>
      <c r="BL292" s="61">
        <f>SUM(AC292,AD292,AE292,AF292)</f>
        <v>11588</v>
      </c>
      <c r="BM292" s="61">
        <f>SUM(AG292,AH292,AI292,AJ292)</f>
        <v>21331</v>
      </c>
      <c r="BN292" s="61">
        <f>SUM(AK292,AL292,AM292,AN292)</f>
        <v>33364</v>
      </c>
      <c r="BO292" s="61">
        <f>SUM(AO292,AP292,AQ292,AR292)</f>
        <v>-2722</v>
      </c>
      <c r="BP292" s="259">
        <v>30425</v>
      </c>
      <c r="BQ292" s="259">
        <v>59248</v>
      </c>
      <c r="BR292" s="259">
        <v>77670</v>
      </c>
    </row>
    <row r="293" spans="1:70" x14ac:dyDescent="0.35">
      <c r="A293" s="66" t="s">
        <v>362</v>
      </c>
      <c r="B293" s="160" t="s">
        <v>182</v>
      </c>
      <c r="C293" s="161" t="s">
        <v>168</v>
      </c>
      <c r="D293" s="160">
        <v>86051</v>
      </c>
      <c r="E293" s="98">
        <v>0.18</v>
      </c>
      <c r="F293" s="98">
        <v>-0.02</v>
      </c>
      <c r="G293" s="98">
        <v>-0.09</v>
      </c>
      <c r="H293" s="99">
        <v>0.51</v>
      </c>
      <c r="I293" s="98">
        <v>0.23</v>
      </c>
      <c r="J293" s="98">
        <v>-0.27</v>
      </c>
      <c r="K293" s="98">
        <v>-0.95</v>
      </c>
      <c r="L293" s="99">
        <v>0.45</v>
      </c>
      <c r="M293" s="98">
        <v>-0.12</v>
      </c>
      <c r="N293" s="98">
        <v>0.19</v>
      </c>
      <c r="O293" s="98">
        <v>0.17</v>
      </c>
      <c r="P293" s="99">
        <v>1</v>
      </c>
      <c r="Q293" s="98">
        <v>1.07</v>
      </c>
      <c r="R293" s="98">
        <v>1.78</v>
      </c>
      <c r="S293" s="98">
        <v>0.52</v>
      </c>
      <c r="T293" s="99">
        <v>1.54</v>
      </c>
      <c r="U293" s="98">
        <v>1.48</v>
      </c>
      <c r="V293" s="98">
        <v>0.4</v>
      </c>
      <c r="W293" s="98">
        <v>0.52</v>
      </c>
      <c r="X293" s="99">
        <v>3.75</v>
      </c>
      <c r="Y293" s="98">
        <v>3.27</v>
      </c>
      <c r="Z293" s="98">
        <v>5.07</v>
      </c>
      <c r="AA293" s="98">
        <v>5.75</v>
      </c>
      <c r="AB293" s="99">
        <v>6.04</v>
      </c>
      <c r="AC293" s="98">
        <v>7.09</v>
      </c>
      <c r="AD293" s="98">
        <v>5.22</v>
      </c>
      <c r="AE293" s="98">
        <v>4.2300000000000004</v>
      </c>
      <c r="AF293" s="99">
        <v>6.47</v>
      </c>
      <c r="AG293" s="98">
        <v>5.01</v>
      </c>
      <c r="AH293" s="98">
        <v>10.3</v>
      </c>
      <c r="AI293" s="98">
        <v>12.37</v>
      </c>
      <c r="AJ293" s="99">
        <v>14.09</v>
      </c>
      <c r="AK293" s="98">
        <v>15.79</v>
      </c>
      <c r="AL293" s="98">
        <v>15.12</v>
      </c>
      <c r="AM293" s="98">
        <v>6.12</v>
      </c>
      <c r="AN293" s="99">
        <v>27.75</v>
      </c>
      <c r="AO293" s="98">
        <v>-7.56</v>
      </c>
      <c r="AP293" s="98">
        <v>-0.2</v>
      </c>
      <c r="AQ293" s="98">
        <v>0.28000000000000003</v>
      </c>
      <c r="AR293" s="99">
        <v>0.03</v>
      </c>
      <c r="AS293" s="257">
        <v>0.31</v>
      </c>
      <c r="AT293" s="257">
        <v>0.65</v>
      </c>
      <c r="AU293" s="257">
        <v>0.94</v>
      </c>
      <c r="AV293" s="257">
        <v>1</v>
      </c>
      <c r="AW293" s="257">
        <v>0.98</v>
      </c>
      <c r="AX293" s="257">
        <v>1.26</v>
      </c>
      <c r="AY293" s="257">
        <v>1.43</v>
      </c>
      <c r="AZ293" s="257">
        <v>1.86</v>
      </c>
      <c r="BA293" s="257">
        <v>1.59</v>
      </c>
      <c r="BB293" s="257">
        <v>1.68</v>
      </c>
      <c r="BC293" s="257">
        <v>1.95</v>
      </c>
      <c r="BD293" s="257">
        <v>1.95</v>
      </c>
      <c r="BF293" s="100">
        <f>SUM(E293,F293,G293,H293)</f>
        <v>0.58000000000000007</v>
      </c>
      <c r="BG293" s="100">
        <f>SUM(I293,J293,K293,L293)</f>
        <v>-0.54</v>
      </c>
      <c r="BH293" s="100">
        <f>SUM(M293,N293,O293,P293)</f>
        <v>1.24</v>
      </c>
      <c r="BI293" s="100">
        <f>SUM(Q293,R293,S293,T293)</f>
        <v>4.91</v>
      </c>
      <c r="BJ293" s="100">
        <f>SUM(U293,V293,W293,X293)</f>
        <v>6.15</v>
      </c>
      <c r="BK293" s="100">
        <f>SUM(Y293,Z293,AA293,AB293)</f>
        <v>20.13</v>
      </c>
      <c r="BL293" s="100">
        <f>SUM(AC293,AD293,AE293,AF293)</f>
        <v>23.009999999999998</v>
      </c>
      <c r="BM293" s="100">
        <f>SUM(AG293,AH293,AI293,AJ293)</f>
        <v>41.769999999999996</v>
      </c>
      <c r="BN293" s="100">
        <f>SUM(AK293,AL293,AM293,AN293)</f>
        <v>64.78</v>
      </c>
      <c r="BO293" s="100">
        <f>SUM(AO293,AP293,AQ293,AR293)</f>
        <v>-7.4499999999999993</v>
      </c>
      <c r="BP293" s="264">
        <v>2.9</v>
      </c>
      <c r="BQ293" s="264">
        <v>5.53</v>
      </c>
      <c r="BR293" s="264">
        <v>7.17</v>
      </c>
    </row>
    <row r="294" spans="1:70" x14ac:dyDescent="0.35">
      <c r="A294" s="66" t="s">
        <v>363</v>
      </c>
      <c r="B294" s="160" t="s">
        <v>171</v>
      </c>
      <c r="C294" s="161" t="s">
        <v>168</v>
      </c>
      <c r="D294" s="160">
        <v>86052</v>
      </c>
      <c r="E294" s="55">
        <v>-87</v>
      </c>
      <c r="F294" s="55">
        <v>-101</v>
      </c>
      <c r="G294" s="55">
        <v>132</v>
      </c>
      <c r="H294" s="53">
        <v>274</v>
      </c>
      <c r="I294" s="55">
        <v>299</v>
      </c>
      <c r="J294" s="55">
        <v>181</v>
      </c>
      <c r="K294" s="55">
        <v>-216</v>
      </c>
      <c r="L294" s="53">
        <v>-241</v>
      </c>
      <c r="M294" s="55">
        <v>-405</v>
      </c>
      <c r="N294" s="55">
        <v>-188</v>
      </c>
      <c r="O294" s="55">
        <v>328</v>
      </c>
      <c r="P294" s="53">
        <v>596</v>
      </c>
      <c r="Q294" s="55">
        <v>1166</v>
      </c>
      <c r="R294" s="55">
        <v>1931</v>
      </c>
      <c r="S294" s="55">
        <v>2105</v>
      </c>
      <c r="T294" s="53">
        <v>2371</v>
      </c>
      <c r="U294" s="55">
        <v>2583</v>
      </c>
      <c r="V294" s="55">
        <v>1922</v>
      </c>
      <c r="W294" s="55">
        <v>1926</v>
      </c>
      <c r="X294" s="53">
        <v>3033</v>
      </c>
      <c r="Y294" s="55">
        <v>3938</v>
      </c>
      <c r="Z294" s="55">
        <v>6275</v>
      </c>
      <c r="AA294" s="55">
        <v>8902</v>
      </c>
      <c r="AB294" s="53">
        <v>10073</v>
      </c>
      <c r="AC294" s="55">
        <v>12005</v>
      </c>
      <c r="AD294" s="55">
        <v>12096</v>
      </c>
      <c r="AE294" s="55">
        <v>11347</v>
      </c>
      <c r="AF294" s="53">
        <v>11588</v>
      </c>
      <c r="AG294" s="55">
        <v>10563</v>
      </c>
      <c r="AH294" s="55">
        <v>13180</v>
      </c>
      <c r="AI294" s="55">
        <v>17377</v>
      </c>
      <c r="AJ294" s="53">
        <v>21331</v>
      </c>
      <c r="AK294" s="55">
        <v>26903</v>
      </c>
      <c r="AL294" s="55">
        <v>29438</v>
      </c>
      <c r="AM294" s="55">
        <v>26263</v>
      </c>
      <c r="AN294" s="53">
        <v>33364</v>
      </c>
      <c r="AO294" s="55">
        <v>21413</v>
      </c>
      <c r="AP294" s="55">
        <v>11607</v>
      </c>
      <c r="AQ294" s="55">
        <v>11323</v>
      </c>
      <c r="AR294" s="53">
        <v>-2722</v>
      </c>
      <c r="AS294" s="251">
        <v>4294</v>
      </c>
      <c r="AT294" s="251">
        <v>13072</v>
      </c>
      <c r="AU294" s="251">
        <v>20079</v>
      </c>
      <c r="AV294" s="251">
        <v>30425</v>
      </c>
      <c r="AW294" s="251">
        <v>37684</v>
      </c>
      <c r="AX294" s="251">
        <v>44419</v>
      </c>
      <c r="AY294" s="251">
        <v>49868</v>
      </c>
      <c r="AZ294" s="251">
        <v>59248</v>
      </c>
      <c r="BA294" s="251">
        <v>65944</v>
      </c>
      <c r="BB294" s="251">
        <v>70623</v>
      </c>
      <c r="BC294" s="251">
        <v>76482</v>
      </c>
      <c r="BD294" s="251">
        <v>77670</v>
      </c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</row>
    <row r="295" spans="1:70" x14ac:dyDescent="0.35">
      <c r="A295" s="66" t="s">
        <v>364</v>
      </c>
      <c r="B295" s="160" t="s">
        <v>182</v>
      </c>
      <c r="C295" s="161" t="s">
        <v>168</v>
      </c>
      <c r="D295" s="160">
        <v>86053</v>
      </c>
      <c r="E295" s="98">
        <v>-0.19</v>
      </c>
      <c r="F295" s="98">
        <v>-0.22</v>
      </c>
      <c r="G295" s="98">
        <v>0.28000000000000003</v>
      </c>
      <c r="H295" s="99">
        <v>0.59</v>
      </c>
      <c r="I295" s="98">
        <v>0.64</v>
      </c>
      <c r="J295" s="98">
        <v>0.39</v>
      </c>
      <c r="K295" s="98">
        <v>-0.47</v>
      </c>
      <c r="L295" s="99">
        <v>-0.52</v>
      </c>
      <c r="M295" s="98">
        <v>-0.88</v>
      </c>
      <c r="N295" s="98">
        <v>-0.41</v>
      </c>
      <c r="O295" s="98">
        <v>0.69</v>
      </c>
      <c r="P295" s="99">
        <v>1.25</v>
      </c>
      <c r="Q295" s="98">
        <v>2.4300000000000002</v>
      </c>
      <c r="R295" s="98">
        <v>4.0199999999999996</v>
      </c>
      <c r="S295" s="98">
        <v>4.38</v>
      </c>
      <c r="T295" s="99">
        <v>4.9000000000000004</v>
      </c>
      <c r="U295" s="98">
        <v>5.31</v>
      </c>
      <c r="V295" s="98">
        <v>3.94</v>
      </c>
      <c r="W295" s="98">
        <v>3.94</v>
      </c>
      <c r="X295" s="99">
        <v>6.15</v>
      </c>
      <c r="Y295" s="98">
        <v>7.9</v>
      </c>
      <c r="Z295" s="98">
        <v>12.63</v>
      </c>
      <c r="AA295" s="98">
        <v>17.850000000000001</v>
      </c>
      <c r="AB295" s="99">
        <v>20.14</v>
      </c>
      <c r="AC295" s="98">
        <v>23.96</v>
      </c>
      <c r="AD295" s="98">
        <v>24.15</v>
      </c>
      <c r="AE295" s="98">
        <v>22.71</v>
      </c>
      <c r="AF295" s="99">
        <v>23.01</v>
      </c>
      <c r="AG295" s="98">
        <v>20.93</v>
      </c>
      <c r="AH295" s="98">
        <v>26.04</v>
      </c>
      <c r="AI295" s="98">
        <v>34.21</v>
      </c>
      <c r="AJ295" s="99">
        <v>41.83</v>
      </c>
      <c r="AK295" s="98">
        <v>52.59</v>
      </c>
      <c r="AL295" s="98">
        <v>57.47</v>
      </c>
      <c r="AM295" s="98">
        <v>51.14</v>
      </c>
      <c r="AN295" s="99">
        <v>64.81</v>
      </c>
      <c r="AO295" s="98">
        <v>41.54</v>
      </c>
      <c r="AP295" s="98">
        <v>1.1299999999999999</v>
      </c>
      <c r="AQ295" s="98">
        <v>1.1000000000000001</v>
      </c>
      <c r="AR295" s="99">
        <v>-0.27</v>
      </c>
      <c r="AS295" s="257">
        <v>0.42</v>
      </c>
      <c r="AT295" s="257">
        <v>1.26</v>
      </c>
      <c r="AU295" s="257">
        <v>1.93</v>
      </c>
      <c r="AV295" s="257">
        <v>2.9</v>
      </c>
      <c r="AW295" s="257">
        <v>3.56</v>
      </c>
      <c r="AX295" s="257">
        <v>4.18</v>
      </c>
      <c r="AY295" s="257">
        <v>4.67</v>
      </c>
      <c r="AZ295" s="257">
        <v>5.53</v>
      </c>
      <c r="BA295" s="257">
        <v>6.13</v>
      </c>
      <c r="BB295" s="257">
        <v>6.55</v>
      </c>
      <c r="BC295" s="257">
        <v>7.08</v>
      </c>
      <c r="BD295" s="257">
        <v>7.17</v>
      </c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</row>
    <row r="296" spans="1:70" x14ac:dyDescent="0.35">
      <c r="A296" s="66"/>
      <c r="B296" s="77"/>
      <c r="C296" s="77"/>
      <c r="D296" s="77"/>
      <c r="E296" s="59"/>
      <c r="F296" s="59"/>
      <c r="G296" s="59"/>
      <c r="H296" s="63"/>
      <c r="I296" s="59"/>
      <c r="J296" s="59"/>
      <c r="K296" s="59"/>
      <c r="L296" s="63"/>
      <c r="M296" s="59"/>
      <c r="N296" s="59"/>
      <c r="O296" s="59"/>
      <c r="P296" s="63"/>
      <c r="Q296" s="59"/>
      <c r="R296" s="59"/>
      <c r="S296" s="59"/>
      <c r="T296" s="63"/>
      <c r="U296" s="59"/>
      <c r="V296" s="59"/>
      <c r="W296" s="59"/>
      <c r="X296" s="63"/>
      <c r="Y296" s="59"/>
      <c r="Z296" s="59"/>
      <c r="AA296" s="59"/>
      <c r="AB296" s="63"/>
      <c r="AC296" s="59"/>
      <c r="AD296" s="59"/>
      <c r="AE296" s="59"/>
      <c r="AF296" s="63"/>
      <c r="AG296" s="59"/>
      <c r="AH296" s="59"/>
      <c r="AI296" s="59"/>
      <c r="AJ296" s="63"/>
      <c r="AK296" s="59"/>
      <c r="AL296" s="59"/>
      <c r="AM296" s="59"/>
      <c r="AN296" s="63"/>
      <c r="AO296" s="59"/>
      <c r="AP296" s="59"/>
      <c r="AQ296" s="59"/>
      <c r="AR296" s="63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</row>
    <row r="297" spans="1:70" x14ac:dyDescent="0.35">
      <c r="A297" s="79" t="s">
        <v>365</v>
      </c>
      <c r="B297" s="65"/>
      <c r="C297" s="65"/>
      <c r="D297" s="65"/>
      <c r="E297" s="76"/>
      <c r="F297" s="76"/>
      <c r="G297" s="76"/>
      <c r="H297" s="60"/>
      <c r="I297" s="76"/>
      <c r="J297" s="76"/>
      <c r="K297" s="76"/>
      <c r="L297" s="60"/>
      <c r="M297" s="76"/>
      <c r="N297" s="76"/>
      <c r="O297" s="76"/>
      <c r="P297" s="60"/>
      <c r="Q297" s="76"/>
      <c r="R297" s="76"/>
      <c r="S297" s="76"/>
      <c r="T297" s="60"/>
      <c r="U297" s="76"/>
      <c r="V297" s="76"/>
      <c r="W297" s="76"/>
      <c r="X297" s="60"/>
      <c r="Y297" s="76"/>
      <c r="Z297" s="76"/>
      <c r="AA297" s="76"/>
      <c r="AB297" s="60"/>
      <c r="AC297" s="76"/>
      <c r="AD297" s="76"/>
      <c r="AE297" s="76"/>
      <c r="AF297" s="60"/>
      <c r="AG297" s="76"/>
      <c r="AH297" s="76"/>
      <c r="AI297" s="158"/>
      <c r="AJ297" s="159"/>
      <c r="AK297" s="76"/>
      <c r="AL297" s="76"/>
      <c r="AM297" s="158"/>
      <c r="AN297" s="159"/>
      <c r="AO297" s="76"/>
      <c r="AP297" s="76"/>
      <c r="AQ297" s="158"/>
      <c r="AR297" s="159"/>
      <c r="AS297" s="158"/>
      <c r="AT297" s="158"/>
      <c r="AU297" s="158"/>
      <c r="AV297" s="158"/>
      <c r="AW297" s="158"/>
      <c r="AX297" s="158"/>
      <c r="AY297" s="158"/>
      <c r="AZ297" s="158"/>
      <c r="BA297" s="158"/>
      <c r="BB297" s="158"/>
      <c r="BC297" s="158"/>
      <c r="BD297" s="158"/>
      <c r="BF297" s="62"/>
      <c r="BG297" s="62"/>
      <c r="BH297" s="62"/>
      <c r="BI297" s="62"/>
      <c r="BJ297" s="62"/>
      <c r="BK297" s="62"/>
      <c r="BL297" s="62"/>
      <c r="BM297" s="62"/>
      <c r="BN297" s="62"/>
      <c r="BO297" s="62"/>
    </row>
    <row r="298" spans="1:70" x14ac:dyDescent="0.35">
      <c r="A298" s="66" t="s">
        <v>174</v>
      </c>
      <c r="B298" s="160" t="s">
        <v>171</v>
      </c>
      <c r="C298" s="161" t="s">
        <v>164</v>
      </c>
      <c r="D298" s="160">
        <v>86054</v>
      </c>
      <c r="E298" s="76"/>
      <c r="F298" s="76"/>
      <c r="G298" s="76"/>
      <c r="H298" s="60"/>
      <c r="I298" s="76"/>
      <c r="J298" s="76"/>
      <c r="K298" s="76"/>
      <c r="L298" s="60"/>
      <c r="M298" s="76"/>
      <c r="N298" s="76"/>
      <c r="O298" s="76"/>
      <c r="P298" s="63"/>
      <c r="Q298" s="76"/>
      <c r="R298" s="76"/>
      <c r="S298" s="76"/>
      <c r="T298" s="63"/>
      <c r="U298" s="76"/>
      <c r="V298" s="76"/>
      <c r="W298" s="76"/>
      <c r="X298" s="63"/>
      <c r="Y298" s="76"/>
      <c r="Z298" s="76"/>
      <c r="AA298" s="76"/>
      <c r="AB298" s="63"/>
      <c r="AC298" s="76"/>
      <c r="AD298" s="76"/>
      <c r="AE298" s="76"/>
      <c r="AF298" s="63"/>
      <c r="AG298" s="76"/>
      <c r="AH298" s="76"/>
      <c r="AI298" s="158"/>
      <c r="AJ298" s="159"/>
      <c r="AK298" s="76"/>
      <c r="AL298" s="76"/>
      <c r="AM298" s="158"/>
      <c r="AN298" s="159"/>
      <c r="AO298" s="76"/>
      <c r="AP298" s="76"/>
      <c r="AQ298" s="158"/>
      <c r="AR298" s="159"/>
      <c r="AS298" s="158"/>
      <c r="AT298" s="158"/>
      <c r="AU298" s="158"/>
      <c r="AV298" s="158"/>
      <c r="AW298" s="158"/>
      <c r="AX298" s="158"/>
      <c r="AY298" s="158"/>
      <c r="AZ298" s="158"/>
      <c r="BA298" s="158"/>
      <c r="BB298" s="158"/>
      <c r="BC298" s="158"/>
      <c r="BD298" s="158"/>
      <c r="BF298" s="62"/>
      <c r="BG298" s="62"/>
      <c r="BH298" s="57">
        <v>70537</v>
      </c>
      <c r="BI298" s="57">
        <v>90349</v>
      </c>
      <c r="BJ298" s="57">
        <v>120486</v>
      </c>
      <c r="BK298" s="57">
        <v>160146</v>
      </c>
      <c r="BL298" s="57">
        <v>193636</v>
      </c>
      <c r="BM298" s="57">
        <v>263520</v>
      </c>
      <c r="BN298" s="57">
        <v>314006</v>
      </c>
      <c r="BO298" s="267">
        <v>356113</v>
      </c>
      <c r="BP298" s="260">
        <v>395637</v>
      </c>
      <c r="BQ298" s="260">
        <v>438015</v>
      </c>
      <c r="BR298" s="260"/>
    </row>
    <row r="299" spans="1:70" x14ac:dyDescent="0.35">
      <c r="A299" s="66" t="s">
        <v>366</v>
      </c>
      <c r="B299" s="160" t="s">
        <v>171</v>
      </c>
      <c r="C299" s="161" t="s">
        <v>164</v>
      </c>
      <c r="D299" s="160">
        <v>86055</v>
      </c>
      <c r="E299" s="76"/>
      <c r="F299" s="76"/>
      <c r="G299" s="76"/>
      <c r="H299" s="63"/>
      <c r="I299" s="76"/>
      <c r="J299" s="76"/>
      <c r="K299" s="76"/>
      <c r="L299" s="63"/>
      <c r="M299" s="76"/>
      <c r="N299" s="76"/>
      <c r="O299" s="76"/>
      <c r="P299" s="63"/>
      <c r="Q299" s="76"/>
      <c r="R299" s="76"/>
      <c r="S299" s="76"/>
      <c r="T299" s="63"/>
      <c r="U299" s="76"/>
      <c r="V299" s="76"/>
      <c r="W299" s="76"/>
      <c r="X299" s="63"/>
      <c r="Y299" s="76"/>
      <c r="Z299" s="76"/>
      <c r="AA299" s="76"/>
      <c r="AB299" s="63"/>
      <c r="AC299" s="76"/>
      <c r="AD299" s="76"/>
      <c r="AE299" s="76"/>
      <c r="AF299" s="63"/>
      <c r="AG299" s="76"/>
      <c r="AH299" s="76"/>
      <c r="AI299" s="158"/>
      <c r="AJ299" s="159"/>
      <c r="AK299" s="76"/>
      <c r="AL299" s="76"/>
      <c r="AM299" s="158"/>
      <c r="AN299" s="159"/>
      <c r="AO299" s="76"/>
      <c r="AP299" s="76"/>
      <c r="AQ299" s="158"/>
      <c r="AR299" s="159"/>
      <c r="AS299" s="158"/>
      <c r="AT299" s="158"/>
      <c r="AU299" s="158"/>
      <c r="AV299" s="158"/>
      <c r="AW299" s="158"/>
      <c r="AX299" s="158"/>
      <c r="AY299" s="158"/>
      <c r="AZ299" s="158"/>
      <c r="BA299" s="158"/>
      <c r="BB299" s="158"/>
      <c r="BC299" s="158"/>
      <c r="BD299" s="158"/>
      <c r="BF299" s="57">
        <v>10535</v>
      </c>
      <c r="BG299" s="57">
        <v>11919</v>
      </c>
      <c r="BH299" s="57">
        <v>11816</v>
      </c>
      <c r="BI299" s="57">
        <v>14148</v>
      </c>
      <c r="BJ299" s="57">
        <v>16951</v>
      </c>
      <c r="BK299" s="57">
        <v>19881</v>
      </c>
      <c r="BL299" s="57">
        <v>22232</v>
      </c>
      <c r="BM299" s="57">
        <v>29565</v>
      </c>
      <c r="BN299" s="57">
        <v>37326</v>
      </c>
      <c r="BO299" s="267">
        <v>33598</v>
      </c>
      <c r="BP299" s="260">
        <v>37588</v>
      </c>
      <c r="BQ299" s="260">
        <v>40856</v>
      </c>
      <c r="BR299" s="260"/>
    </row>
    <row r="300" spans="1:70" x14ac:dyDescent="0.35">
      <c r="A300" s="66" t="s">
        <v>175</v>
      </c>
      <c r="B300" s="160" t="s">
        <v>171</v>
      </c>
      <c r="C300" s="161" t="s">
        <v>164</v>
      </c>
      <c r="D300" s="160">
        <v>86057</v>
      </c>
      <c r="E300" s="76"/>
      <c r="F300" s="76"/>
      <c r="G300" s="76"/>
      <c r="H300" s="63"/>
      <c r="I300" s="76"/>
      <c r="J300" s="76"/>
      <c r="K300" s="76"/>
      <c r="L300" s="63"/>
      <c r="M300" s="76"/>
      <c r="N300" s="76"/>
      <c r="O300" s="76"/>
      <c r="P300" s="63"/>
      <c r="Q300" s="76"/>
      <c r="R300" s="76"/>
      <c r="S300" s="76"/>
      <c r="T300" s="63"/>
      <c r="U300" s="76"/>
      <c r="V300" s="76"/>
      <c r="W300" s="76"/>
      <c r="X300" s="63"/>
      <c r="Y300" s="76"/>
      <c r="Z300" s="76"/>
      <c r="AA300" s="76"/>
      <c r="AB300" s="63"/>
      <c r="AC300" s="76"/>
      <c r="AD300" s="76"/>
      <c r="AE300" s="76"/>
      <c r="AF300" s="63"/>
      <c r="AG300" s="76"/>
      <c r="AH300" s="76"/>
      <c r="AI300" s="158"/>
      <c r="AJ300" s="159"/>
      <c r="AK300" s="76"/>
      <c r="AL300" s="76"/>
      <c r="AM300" s="158"/>
      <c r="AN300" s="159"/>
      <c r="AO300" s="76"/>
      <c r="AP300" s="76"/>
      <c r="AQ300" s="158"/>
      <c r="AR300" s="159"/>
      <c r="AS300" s="158"/>
      <c r="AT300" s="158"/>
      <c r="AU300" s="158"/>
      <c r="AV300" s="158"/>
      <c r="AW300" s="158"/>
      <c r="AX300" s="158"/>
      <c r="AY300" s="158"/>
      <c r="AZ300" s="158"/>
      <c r="BA300" s="158"/>
      <c r="BB300" s="158"/>
      <c r="BC300" s="158"/>
      <c r="BD300" s="158"/>
      <c r="BF300" s="57">
        <v>7291</v>
      </c>
      <c r="BG300" s="57">
        <v>8341</v>
      </c>
      <c r="BH300" s="57">
        <v>9033</v>
      </c>
      <c r="BI300" s="57">
        <v>9547</v>
      </c>
      <c r="BJ300" s="57">
        <v>11372</v>
      </c>
      <c r="BK300" s="57">
        <v>14524</v>
      </c>
      <c r="BL300" s="57">
        <v>17527</v>
      </c>
      <c r="BM300" s="57">
        <v>26483</v>
      </c>
      <c r="BN300" s="57">
        <v>31914</v>
      </c>
      <c r="BO300" s="267">
        <v>30074</v>
      </c>
      <c r="BP300" s="260">
        <v>33591</v>
      </c>
      <c r="BQ300" s="260">
        <v>37855</v>
      </c>
      <c r="BR300" s="260"/>
    </row>
    <row r="301" spans="1:70" x14ac:dyDescent="0.35">
      <c r="A301" s="66" t="s">
        <v>367</v>
      </c>
      <c r="B301" s="160" t="s">
        <v>171</v>
      </c>
      <c r="C301" s="161" t="s">
        <v>164</v>
      </c>
      <c r="D301" s="160">
        <v>86056</v>
      </c>
      <c r="E301" s="76"/>
      <c r="F301" s="76"/>
      <c r="G301" s="76"/>
      <c r="H301" s="63"/>
      <c r="I301" s="76"/>
      <c r="J301" s="76"/>
      <c r="K301" s="76"/>
      <c r="L301" s="63"/>
      <c r="M301" s="76"/>
      <c r="N301" s="76"/>
      <c r="O301" s="76"/>
      <c r="P301" s="63"/>
      <c r="Q301" s="76"/>
      <c r="R301" s="76"/>
      <c r="S301" s="76"/>
      <c r="T301" s="63"/>
      <c r="U301" s="76"/>
      <c r="V301" s="76"/>
      <c r="W301" s="76"/>
      <c r="X301" s="63"/>
      <c r="Y301" s="76"/>
      <c r="Z301" s="76"/>
      <c r="AA301" s="76"/>
      <c r="AB301" s="63"/>
      <c r="AC301" s="76"/>
      <c r="AD301" s="76"/>
      <c r="AE301" s="76"/>
      <c r="AF301" s="63"/>
      <c r="AG301" s="76"/>
      <c r="AH301" s="76"/>
      <c r="AI301" s="158"/>
      <c r="AJ301" s="159"/>
      <c r="AK301" s="76"/>
      <c r="AL301" s="76"/>
      <c r="AM301" s="158"/>
      <c r="AN301" s="159"/>
      <c r="AO301" s="76"/>
      <c r="AP301" s="76"/>
      <c r="AQ301" s="158"/>
      <c r="AR301" s="159"/>
      <c r="AS301" s="158"/>
      <c r="AT301" s="158"/>
      <c r="AU301" s="158"/>
      <c r="AV301" s="158"/>
      <c r="AW301" s="158"/>
      <c r="AX301" s="158"/>
      <c r="AY301" s="158"/>
      <c r="AZ301" s="158"/>
      <c r="BA301" s="158"/>
      <c r="BB301" s="158"/>
      <c r="BC301" s="158"/>
      <c r="BD301" s="158"/>
      <c r="BF301" s="57">
        <v>7639</v>
      </c>
      <c r="BG301" s="57">
        <v>7912</v>
      </c>
      <c r="BH301" s="57">
        <v>8264</v>
      </c>
      <c r="BI301" s="57">
        <v>10797</v>
      </c>
      <c r="BJ301" s="57">
        <v>11907</v>
      </c>
      <c r="BK301" s="57">
        <v>13829</v>
      </c>
      <c r="BL301" s="57">
        <v>16002</v>
      </c>
      <c r="BM301" s="57">
        <v>20461</v>
      </c>
      <c r="BN301" s="57">
        <v>23071</v>
      </c>
      <c r="BO301" s="267">
        <v>24396</v>
      </c>
      <c r="BP301" s="260">
        <v>26002</v>
      </c>
      <c r="BQ301" s="260">
        <v>27401</v>
      </c>
      <c r="BR301" s="260"/>
    </row>
    <row r="302" spans="1:70" x14ac:dyDescent="0.35">
      <c r="A302" s="66" t="s">
        <v>368</v>
      </c>
      <c r="B302" s="160" t="s">
        <v>171</v>
      </c>
      <c r="C302" s="161" t="s">
        <v>164</v>
      </c>
      <c r="D302" s="160">
        <v>86058</v>
      </c>
      <c r="E302" s="76"/>
      <c r="F302" s="76"/>
      <c r="G302" s="76"/>
      <c r="H302" s="60"/>
      <c r="I302" s="76"/>
      <c r="J302" s="76"/>
      <c r="K302" s="76"/>
      <c r="L302" s="60"/>
      <c r="M302" s="76"/>
      <c r="N302" s="76"/>
      <c r="O302" s="76"/>
      <c r="P302" s="63"/>
      <c r="Q302" s="76"/>
      <c r="R302" s="76"/>
      <c r="S302" s="76"/>
      <c r="T302" s="63"/>
      <c r="U302" s="76"/>
      <c r="V302" s="76"/>
      <c r="W302" s="76"/>
      <c r="X302" s="63"/>
      <c r="Y302" s="76"/>
      <c r="Z302" s="76"/>
      <c r="AA302" s="76"/>
      <c r="AB302" s="63"/>
      <c r="AC302" s="76"/>
      <c r="AD302" s="76"/>
      <c r="AE302" s="76"/>
      <c r="AF302" s="63"/>
      <c r="AG302" s="76"/>
      <c r="AH302" s="76"/>
      <c r="AI302" s="158"/>
      <c r="AJ302" s="159"/>
      <c r="AK302" s="76"/>
      <c r="AL302" s="76"/>
      <c r="AM302" s="158"/>
      <c r="AN302" s="159"/>
      <c r="AO302" s="76"/>
      <c r="AP302" s="76"/>
      <c r="AQ302" s="158"/>
      <c r="AR302" s="159"/>
      <c r="AS302" s="158"/>
      <c r="AT302" s="158"/>
      <c r="AU302" s="158"/>
      <c r="AV302" s="158"/>
      <c r="AW302" s="158"/>
      <c r="AX302" s="158"/>
      <c r="AY302" s="158"/>
      <c r="AZ302" s="158"/>
      <c r="BA302" s="158"/>
      <c r="BB302" s="158"/>
      <c r="BC302" s="158"/>
      <c r="BD302" s="158"/>
      <c r="BF302" s="62"/>
      <c r="BG302" s="62"/>
      <c r="BH302" s="57">
        <v>7356</v>
      </c>
      <c r="BI302" s="57">
        <v>11146</v>
      </c>
      <c r="BJ302" s="57">
        <v>17150</v>
      </c>
      <c r="BK302" s="57">
        <v>24507</v>
      </c>
      <c r="BL302" s="57">
        <v>31125</v>
      </c>
      <c r="BM302" s="57">
        <v>46035</v>
      </c>
      <c r="BN302" s="57">
        <v>63505</v>
      </c>
      <c r="BO302" s="267">
        <v>69802</v>
      </c>
      <c r="BP302" s="260">
        <v>81967</v>
      </c>
      <c r="BQ302" s="260">
        <v>93832</v>
      </c>
      <c r="BR302" s="260"/>
    </row>
    <row r="303" spans="1:70" x14ac:dyDescent="0.35">
      <c r="A303" s="78" t="s">
        <v>202</v>
      </c>
      <c r="B303" s="167" t="s">
        <v>171</v>
      </c>
      <c r="C303" s="168" t="s">
        <v>164</v>
      </c>
      <c r="D303" s="167">
        <v>86059</v>
      </c>
      <c r="E303" s="108"/>
      <c r="F303" s="108"/>
      <c r="G303" s="108"/>
      <c r="H303" s="91"/>
      <c r="I303" s="108"/>
      <c r="J303" s="108"/>
      <c r="K303" s="108"/>
      <c r="L303" s="91"/>
      <c r="M303" s="108"/>
      <c r="N303" s="108"/>
      <c r="O303" s="108"/>
      <c r="P303" s="118"/>
      <c r="Q303" s="108"/>
      <c r="R303" s="108"/>
      <c r="S303" s="108"/>
      <c r="T303" s="118"/>
      <c r="U303" s="108"/>
      <c r="V303" s="108"/>
      <c r="W303" s="108"/>
      <c r="X303" s="118"/>
      <c r="Y303" s="108"/>
      <c r="Z303" s="108"/>
      <c r="AA303" s="108"/>
      <c r="AB303" s="118"/>
      <c r="AC303" s="108"/>
      <c r="AD303" s="108"/>
      <c r="AE303" s="108"/>
      <c r="AF303" s="118"/>
      <c r="AG303" s="108"/>
      <c r="AH303" s="108"/>
      <c r="AI303" s="171"/>
      <c r="AJ303" s="172"/>
      <c r="AK303" s="108"/>
      <c r="AL303" s="108"/>
      <c r="AM303" s="171"/>
      <c r="AN303" s="172"/>
      <c r="AO303" s="108"/>
      <c r="AP303" s="108"/>
      <c r="AQ303" s="171"/>
      <c r="AR303" s="172"/>
      <c r="AS303" s="254">
        <v>127358</v>
      </c>
      <c r="AT303" s="254">
        <v>134383</v>
      </c>
      <c r="AU303" s="254">
        <v>143083</v>
      </c>
      <c r="AV303" s="254">
        <v>169961</v>
      </c>
      <c r="AW303" s="254">
        <v>143313</v>
      </c>
      <c r="AX303" s="254">
        <v>147977</v>
      </c>
      <c r="AY303" s="254">
        <v>158877</v>
      </c>
      <c r="AZ303" s="254">
        <v>187792</v>
      </c>
      <c r="BA303" s="254">
        <v>155667</v>
      </c>
      <c r="BB303" s="254">
        <v>167702</v>
      </c>
      <c r="BC303" s="254">
        <v>180169</v>
      </c>
      <c r="BD303" s="254">
        <v>213386</v>
      </c>
      <c r="BF303" s="106"/>
      <c r="BG303" s="106"/>
      <c r="BH303" s="117">
        <f t="shared" ref="BH303:BN303" si="20">SUM(BH298:BH302)</f>
        <v>107006</v>
      </c>
      <c r="BI303" s="117">
        <f t="shared" si="20"/>
        <v>135987</v>
      </c>
      <c r="BJ303" s="117">
        <f t="shared" si="20"/>
        <v>177866</v>
      </c>
      <c r="BK303" s="117">
        <f t="shared" si="20"/>
        <v>232887</v>
      </c>
      <c r="BL303" s="117">
        <f t="shared" si="20"/>
        <v>280522</v>
      </c>
      <c r="BM303" s="117">
        <f t="shared" si="20"/>
        <v>386064</v>
      </c>
      <c r="BN303" s="117">
        <f t="shared" si="20"/>
        <v>469822</v>
      </c>
      <c r="BO303" s="268">
        <v>513983</v>
      </c>
      <c r="BP303" s="261">
        <v>574785</v>
      </c>
      <c r="BQ303" s="261">
        <v>637959</v>
      </c>
      <c r="BR303" s="261"/>
    </row>
    <row r="304" spans="1:70" x14ac:dyDescent="0.35">
      <c r="A304" s="45"/>
      <c r="B304" s="46"/>
      <c r="C304" s="46"/>
      <c r="D304" s="46"/>
      <c r="E304" s="76"/>
      <c r="F304" s="76"/>
      <c r="G304" s="76"/>
      <c r="H304" s="60"/>
      <c r="I304" s="76"/>
      <c r="J304" s="76"/>
      <c r="K304" s="76"/>
      <c r="L304" s="60"/>
      <c r="M304" s="76"/>
      <c r="N304" s="76"/>
      <c r="O304" s="76"/>
      <c r="P304" s="60"/>
      <c r="Q304" s="76"/>
      <c r="R304" s="76"/>
      <c r="S304" s="76"/>
      <c r="T304" s="60"/>
      <c r="U304" s="76"/>
      <c r="V304" s="76"/>
      <c r="W304" s="76"/>
      <c r="X304" s="60"/>
      <c r="Y304" s="76"/>
      <c r="Z304" s="76"/>
      <c r="AA304" s="76"/>
      <c r="AB304" s="60"/>
      <c r="AC304" s="76"/>
      <c r="AD304" s="76"/>
      <c r="AE304" s="76"/>
      <c r="AF304" s="60"/>
      <c r="AG304" s="76"/>
      <c r="AH304" s="76"/>
      <c r="AI304" s="158"/>
      <c r="AJ304" s="159"/>
      <c r="AK304" s="76"/>
      <c r="AL304" s="76"/>
      <c r="AM304" s="158"/>
      <c r="AN304" s="159"/>
      <c r="AO304" s="76"/>
      <c r="AP304" s="76"/>
      <c r="AQ304" s="158"/>
      <c r="AR304" s="159"/>
      <c r="AS304" s="158"/>
      <c r="AT304" s="158"/>
      <c r="AU304" s="158"/>
      <c r="AV304" s="158"/>
      <c r="AW304" s="158"/>
      <c r="AX304" s="158"/>
      <c r="AY304" s="158"/>
      <c r="AZ304" s="158"/>
      <c r="BA304" s="158"/>
      <c r="BB304" s="158"/>
      <c r="BC304" s="158"/>
      <c r="BD304" s="158"/>
      <c r="BF304" s="62"/>
      <c r="BG304" s="62"/>
      <c r="BH304" s="62"/>
      <c r="BI304" s="62"/>
      <c r="BJ304" s="62"/>
      <c r="BK304" s="62"/>
      <c r="BL304" s="62"/>
      <c r="BM304" s="62"/>
      <c r="BN304" s="62"/>
      <c r="BO304" s="62"/>
    </row>
    <row r="305" spans="1:70" x14ac:dyDescent="0.35">
      <c r="A305" s="180" t="s">
        <v>369</v>
      </c>
      <c r="B305" s="181"/>
      <c r="C305" s="181"/>
      <c r="D305" s="181"/>
      <c r="E305" s="76"/>
      <c r="F305" s="76"/>
      <c r="G305" s="76"/>
      <c r="H305" s="60"/>
      <c r="I305" s="76"/>
      <c r="J305" s="76"/>
      <c r="K305" s="76"/>
      <c r="L305" s="60"/>
      <c r="M305" s="76"/>
      <c r="N305" s="76"/>
      <c r="O305" s="76"/>
      <c r="P305" s="60"/>
      <c r="Q305" s="76"/>
      <c r="R305" s="76"/>
      <c r="S305" s="76"/>
      <c r="T305" s="60"/>
      <c r="U305" s="76"/>
      <c r="V305" s="76"/>
      <c r="W305" s="76"/>
      <c r="X305" s="60"/>
      <c r="Y305" s="76"/>
      <c r="Z305" s="76"/>
      <c r="AA305" s="76"/>
      <c r="AB305" s="60"/>
      <c r="AC305" s="76"/>
      <c r="AD305" s="76"/>
      <c r="AE305" s="76"/>
      <c r="AF305" s="60"/>
      <c r="AG305" s="76"/>
      <c r="AH305" s="76"/>
      <c r="AI305" s="158"/>
      <c r="AJ305" s="159"/>
      <c r="AK305" s="76"/>
      <c r="AL305" s="76"/>
      <c r="AM305" s="158"/>
      <c r="AN305" s="159"/>
      <c r="AO305" s="76"/>
      <c r="AP305" s="76"/>
      <c r="AQ305" s="158"/>
      <c r="AR305" s="159"/>
      <c r="AS305" s="158"/>
      <c r="AT305" s="158"/>
      <c r="AU305" s="158"/>
      <c r="AV305" s="158"/>
      <c r="AW305" s="158"/>
      <c r="AX305" s="158"/>
      <c r="AY305" s="158"/>
      <c r="AZ305" s="158"/>
      <c r="BA305" s="158"/>
      <c r="BB305" s="158"/>
      <c r="BC305" s="158"/>
      <c r="BD305" s="158"/>
      <c r="BF305" s="62"/>
      <c r="BG305" s="62"/>
      <c r="BH305" s="62"/>
      <c r="BI305" s="62"/>
      <c r="BJ305" s="62"/>
      <c r="BK305" s="62"/>
      <c r="BL305" s="62"/>
      <c r="BM305" s="62"/>
      <c r="BN305" s="62"/>
      <c r="BO305" s="62"/>
    </row>
    <row r="306" spans="1:70" x14ac:dyDescent="0.35">
      <c r="A306" s="182" t="s">
        <v>277</v>
      </c>
      <c r="B306" s="160" t="s">
        <v>171</v>
      </c>
      <c r="C306" s="161" t="s">
        <v>164</v>
      </c>
      <c r="D306" s="160">
        <v>86060</v>
      </c>
      <c r="E306" s="76"/>
      <c r="F306" s="76"/>
      <c r="G306" s="76"/>
      <c r="H306" s="53">
        <v>26108</v>
      </c>
      <c r="I306" s="76"/>
      <c r="J306" s="76"/>
      <c r="K306" s="76"/>
      <c r="L306" s="53">
        <v>39157</v>
      </c>
      <c r="M306" s="76"/>
      <c r="N306" s="76"/>
      <c r="O306" s="76"/>
      <c r="P306" s="53">
        <v>16772</v>
      </c>
      <c r="Q306" s="76"/>
      <c r="R306" s="76"/>
      <c r="S306" s="76"/>
      <c r="T306" s="53">
        <v>22225</v>
      </c>
      <c r="U306" s="76"/>
      <c r="V306" s="76"/>
      <c r="W306" s="76"/>
      <c r="X306" s="53">
        <v>35844</v>
      </c>
      <c r="Y306" s="76"/>
      <c r="Z306" s="76"/>
      <c r="AA306" s="76"/>
      <c r="AB306" s="53">
        <v>47251</v>
      </c>
      <c r="AC306" s="76"/>
      <c r="AD306" s="76"/>
      <c r="AE306" s="76"/>
      <c r="AF306" s="53">
        <v>72277</v>
      </c>
      <c r="AG306" s="76"/>
      <c r="AH306" s="76"/>
      <c r="AI306" s="158"/>
      <c r="AJ306" s="53">
        <v>108405</v>
      </c>
      <c r="AK306" s="76"/>
      <c r="AL306" s="76"/>
      <c r="AM306" s="158"/>
      <c r="AN306" s="53">
        <v>161255</v>
      </c>
      <c r="AO306" s="76"/>
      <c r="AP306" s="76"/>
      <c r="AQ306" s="158"/>
      <c r="AR306" s="53">
        <v>185268</v>
      </c>
      <c r="AS306" s="55"/>
      <c r="AT306" s="55"/>
      <c r="AU306" s="55"/>
      <c r="AV306" s="251">
        <v>196029</v>
      </c>
      <c r="AW306" s="55"/>
      <c r="AX306" s="55"/>
      <c r="AY306" s="55"/>
      <c r="AZ306" s="251">
        <v>210120</v>
      </c>
      <c r="BA306" s="251">
        <v>210198</v>
      </c>
      <c r="BB306" s="251">
        <v>224304</v>
      </c>
      <c r="BC306" s="251">
        <v>227984</v>
      </c>
      <c r="BD306" s="251">
        <v>235652</v>
      </c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</row>
    <row r="307" spans="1:70" x14ac:dyDescent="0.35">
      <c r="A307" s="182" t="s">
        <v>282</v>
      </c>
      <c r="B307" s="160" t="s">
        <v>171</v>
      </c>
      <c r="C307" s="161" t="s">
        <v>164</v>
      </c>
      <c r="D307" s="160">
        <v>86061</v>
      </c>
      <c r="E307" s="76"/>
      <c r="F307" s="76"/>
      <c r="G307" s="76"/>
      <c r="H307" s="53">
        <v>14051</v>
      </c>
      <c r="I307" s="76"/>
      <c r="J307" s="76"/>
      <c r="K307" s="76"/>
      <c r="L307" s="53">
        <v>15348</v>
      </c>
      <c r="M307" s="76"/>
      <c r="N307" s="76"/>
      <c r="O307" s="76"/>
      <c r="P307" s="53">
        <v>7754</v>
      </c>
      <c r="Q307" s="76"/>
      <c r="R307" s="76"/>
      <c r="S307" s="76"/>
      <c r="T307" s="53">
        <v>10429</v>
      </c>
      <c r="U307" s="76"/>
      <c r="V307" s="76"/>
      <c r="W307" s="76"/>
      <c r="X307" s="53">
        <v>18014</v>
      </c>
      <c r="Y307" s="76"/>
      <c r="Z307" s="76"/>
      <c r="AA307" s="76"/>
      <c r="AB307" s="53">
        <v>19923</v>
      </c>
      <c r="AC307" s="76"/>
      <c r="AD307" s="76"/>
      <c r="AE307" s="76"/>
      <c r="AF307" s="53">
        <v>30709</v>
      </c>
      <c r="AG307" s="76"/>
      <c r="AH307" s="76"/>
      <c r="AI307" s="158"/>
      <c r="AJ307" s="53">
        <v>42212</v>
      </c>
      <c r="AK307" s="76"/>
      <c r="AL307" s="76"/>
      <c r="AM307" s="158"/>
      <c r="AN307" s="53">
        <v>57983</v>
      </c>
      <c r="AO307" s="76"/>
      <c r="AP307" s="76"/>
      <c r="AQ307" s="158"/>
      <c r="AR307" s="53">
        <v>64666</v>
      </c>
      <c r="AS307" s="55"/>
      <c r="AT307" s="55"/>
      <c r="AU307" s="55"/>
      <c r="AV307" s="251">
        <v>69718</v>
      </c>
      <c r="AW307" s="55"/>
      <c r="AX307" s="55"/>
      <c r="AY307" s="55"/>
      <c r="AZ307" s="251">
        <v>69487</v>
      </c>
      <c r="BA307" s="251">
        <v>70231</v>
      </c>
      <c r="BB307" s="251">
        <v>78096</v>
      </c>
      <c r="BC307" s="251">
        <v>79221</v>
      </c>
      <c r="BD307" s="251">
        <v>81984</v>
      </c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</row>
    <row r="308" spans="1:70" x14ac:dyDescent="0.35">
      <c r="A308" s="66" t="s">
        <v>262</v>
      </c>
      <c r="B308" s="160" t="s">
        <v>171</v>
      </c>
      <c r="C308" s="161" t="s">
        <v>164</v>
      </c>
      <c r="D308" s="160">
        <v>86062</v>
      </c>
      <c r="E308" s="76"/>
      <c r="F308" s="76"/>
      <c r="G308" s="76"/>
      <c r="H308" s="60"/>
      <c r="I308" s="76"/>
      <c r="J308" s="76"/>
      <c r="K308" s="76"/>
      <c r="L308" s="60"/>
      <c r="M308" s="76"/>
      <c r="N308" s="76"/>
      <c r="O308" s="76"/>
      <c r="P308" s="53">
        <v>9787</v>
      </c>
      <c r="Q308" s="76"/>
      <c r="R308" s="76"/>
      <c r="S308" s="76"/>
      <c r="T308" s="53">
        <v>12698</v>
      </c>
      <c r="U308" s="76"/>
      <c r="V308" s="76"/>
      <c r="W308" s="76"/>
      <c r="X308" s="53">
        <v>18660</v>
      </c>
      <c r="Y308" s="76"/>
      <c r="Z308" s="76"/>
      <c r="AA308" s="76"/>
      <c r="AB308" s="53">
        <v>26340</v>
      </c>
      <c r="AC308" s="76"/>
      <c r="AD308" s="76"/>
      <c r="AE308" s="76"/>
      <c r="AF308" s="53">
        <v>36500</v>
      </c>
      <c r="AG308" s="76"/>
      <c r="AH308" s="76"/>
      <c r="AI308" s="158"/>
      <c r="AJ308" s="53">
        <v>47574</v>
      </c>
      <c r="AK308" s="76"/>
      <c r="AL308" s="76"/>
      <c r="AM308" s="158"/>
      <c r="AN308" s="53">
        <v>63835</v>
      </c>
      <c r="AO308" s="76"/>
      <c r="AP308" s="76"/>
      <c r="AQ308" s="158"/>
      <c r="AR308" s="53">
        <v>88491</v>
      </c>
      <c r="AS308" s="55"/>
      <c r="AT308" s="55"/>
      <c r="AU308" s="55"/>
      <c r="AV308" s="251">
        <v>108533</v>
      </c>
      <c r="AW308" s="55"/>
      <c r="AX308" s="55"/>
      <c r="AY308" s="55"/>
      <c r="AZ308" s="251">
        <v>155953</v>
      </c>
      <c r="BA308" s="251">
        <v>179386</v>
      </c>
      <c r="BB308" s="251">
        <v>194295</v>
      </c>
      <c r="BC308" s="251">
        <v>223729</v>
      </c>
      <c r="BD308" s="251">
        <v>252588</v>
      </c>
      <c r="BF308" s="62"/>
      <c r="BG308" s="62"/>
      <c r="BH308" s="62"/>
      <c r="BI308" s="62"/>
      <c r="BJ308" s="62"/>
      <c r="BK308" s="62"/>
      <c r="BL308" s="62"/>
      <c r="BM308" s="62"/>
      <c r="BN308" s="62"/>
      <c r="BO308" s="62"/>
    </row>
    <row r="309" spans="1:70" x14ac:dyDescent="0.35">
      <c r="A309" s="66" t="s">
        <v>370</v>
      </c>
      <c r="B309" s="160" t="s">
        <v>171</v>
      </c>
      <c r="C309" s="161" t="s">
        <v>164</v>
      </c>
      <c r="D309" s="160">
        <v>86063</v>
      </c>
      <c r="E309" s="76"/>
      <c r="F309" s="76"/>
      <c r="G309" s="76"/>
      <c r="H309" s="60"/>
      <c r="I309" s="76"/>
      <c r="J309" s="76"/>
      <c r="K309" s="76"/>
      <c r="L309" s="60"/>
      <c r="M309" s="76"/>
      <c r="N309" s="76"/>
      <c r="O309" s="76"/>
      <c r="P309" s="53">
        <v>31131</v>
      </c>
      <c r="Q309" s="76"/>
      <c r="R309" s="76"/>
      <c r="S309" s="76"/>
      <c r="T309" s="53">
        <v>38050</v>
      </c>
      <c r="U309" s="76"/>
      <c r="V309" s="76"/>
      <c r="W309" s="76"/>
      <c r="X309" s="53">
        <v>58792</v>
      </c>
      <c r="Y309" s="76"/>
      <c r="Z309" s="76"/>
      <c r="AA309" s="76"/>
      <c r="AB309" s="53">
        <v>69134</v>
      </c>
      <c r="AC309" s="76"/>
      <c r="AD309" s="76"/>
      <c r="AE309" s="76"/>
      <c r="AF309" s="53">
        <v>85762</v>
      </c>
      <c r="AG309" s="76"/>
      <c r="AH309" s="76"/>
      <c r="AI309" s="158"/>
      <c r="AJ309" s="53">
        <v>123004</v>
      </c>
      <c r="AK309" s="76"/>
      <c r="AL309" s="76"/>
      <c r="AM309" s="158"/>
      <c r="AN309" s="53">
        <v>137476</v>
      </c>
      <c r="AO309" s="76"/>
      <c r="AP309" s="76"/>
      <c r="AQ309" s="158"/>
      <c r="AR309" s="53">
        <v>124250</v>
      </c>
      <c r="AS309" s="55"/>
      <c r="AT309" s="55"/>
      <c r="AU309" s="55"/>
      <c r="AV309" s="251">
        <v>153574</v>
      </c>
      <c r="AW309" s="55"/>
      <c r="AX309" s="55"/>
      <c r="AY309" s="55"/>
      <c r="AZ309" s="251">
        <v>189334</v>
      </c>
      <c r="BA309" s="251">
        <v>183441</v>
      </c>
      <c r="BB309" s="251">
        <v>185475</v>
      </c>
      <c r="BC309" s="251">
        <v>196987</v>
      </c>
      <c r="BD309" s="251">
        <v>247818</v>
      </c>
      <c r="BF309" s="62"/>
      <c r="BG309" s="62"/>
      <c r="BH309" s="62"/>
      <c r="BI309" s="62"/>
      <c r="BJ309" s="62"/>
      <c r="BK309" s="62"/>
      <c r="BL309" s="62"/>
      <c r="BM309" s="62"/>
      <c r="BN309" s="62"/>
      <c r="BO309" s="62"/>
    </row>
    <row r="310" spans="1:70" x14ac:dyDescent="0.35">
      <c r="A310" s="78" t="s">
        <v>202</v>
      </c>
      <c r="B310" s="167" t="s">
        <v>171</v>
      </c>
      <c r="C310" s="168" t="s">
        <v>164</v>
      </c>
      <c r="D310" s="167">
        <v>86064</v>
      </c>
      <c r="E310" s="108"/>
      <c r="F310" s="108"/>
      <c r="G310" s="108"/>
      <c r="H310" s="107">
        <f>SUM(H306:H309)</f>
        <v>40159</v>
      </c>
      <c r="I310" s="108"/>
      <c r="J310" s="108"/>
      <c r="K310" s="108"/>
      <c r="L310" s="107">
        <f>SUM(L306:L309)</f>
        <v>54505</v>
      </c>
      <c r="M310" s="108"/>
      <c r="N310" s="108"/>
      <c r="O310" s="108"/>
      <c r="P310" s="107">
        <f>SUM(P306:P309)</f>
        <v>65444</v>
      </c>
      <c r="Q310" s="108"/>
      <c r="R310" s="108"/>
      <c r="S310" s="108"/>
      <c r="T310" s="107">
        <f>SUM(T306:T309)</f>
        <v>83402</v>
      </c>
      <c r="U310" s="108"/>
      <c r="V310" s="108"/>
      <c r="W310" s="108"/>
      <c r="X310" s="107">
        <f>SUM(X306:X309)</f>
        <v>131310</v>
      </c>
      <c r="Y310" s="108"/>
      <c r="Z310" s="108"/>
      <c r="AA310" s="108"/>
      <c r="AB310" s="107">
        <f>SUM(AB306:AB309)</f>
        <v>162648</v>
      </c>
      <c r="AC310" s="108"/>
      <c r="AD310" s="108"/>
      <c r="AE310" s="108"/>
      <c r="AF310" s="107">
        <f>SUM(AF306:AF309)</f>
        <v>225248</v>
      </c>
      <c r="AG310" s="108"/>
      <c r="AH310" s="108"/>
      <c r="AI310" s="171"/>
      <c r="AJ310" s="107">
        <f>SUM(AJ306:AJ309)</f>
        <v>321195</v>
      </c>
      <c r="AK310" s="108"/>
      <c r="AL310" s="108"/>
      <c r="AM310" s="171"/>
      <c r="AN310" s="107">
        <f>SUM(AN306:AN309)</f>
        <v>420549</v>
      </c>
      <c r="AO310" s="108"/>
      <c r="AP310" s="108"/>
      <c r="AQ310" s="171"/>
      <c r="AR310" s="107">
        <f>SUM(AR306:AR309)</f>
        <v>462675</v>
      </c>
      <c r="AS310" s="196"/>
      <c r="AT310" s="196"/>
      <c r="AU310" s="196"/>
      <c r="AV310" s="254">
        <v>527854</v>
      </c>
      <c r="AW310" s="196"/>
      <c r="AX310" s="196"/>
      <c r="AY310" s="196"/>
      <c r="AZ310" s="254">
        <v>624894</v>
      </c>
      <c r="BA310" s="254">
        <v>643256</v>
      </c>
      <c r="BB310" s="254">
        <v>682170</v>
      </c>
      <c r="BC310" s="254">
        <v>727921</v>
      </c>
      <c r="BD310" s="254">
        <v>818042</v>
      </c>
      <c r="BF310" s="109"/>
      <c r="BG310" s="109"/>
      <c r="BH310" s="109"/>
      <c r="BI310" s="109"/>
      <c r="BJ310" s="109"/>
      <c r="BK310" s="109"/>
      <c r="BL310" s="109"/>
      <c r="BM310" s="109"/>
      <c r="BN310" s="109"/>
      <c r="BO310" s="109"/>
      <c r="BR310">
        <v>818042</v>
      </c>
    </row>
    <row r="311" spans="1:70" x14ac:dyDescent="0.35">
      <c r="A311" s="45"/>
      <c r="B311" s="46"/>
      <c r="C311" s="46"/>
      <c r="D311" s="46"/>
      <c r="E311" s="76"/>
      <c r="F311" s="76"/>
      <c r="G311" s="76"/>
      <c r="H311" s="60"/>
      <c r="I311" s="76"/>
      <c r="J311" s="76"/>
      <c r="K311" s="76"/>
      <c r="L311" s="60"/>
      <c r="M311" s="76"/>
      <c r="N311" s="76"/>
      <c r="O311" s="76"/>
      <c r="P311" s="60"/>
      <c r="Q311" s="76"/>
      <c r="R311" s="76"/>
      <c r="S311" s="76"/>
      <c r="T311" s="60"/>
      <c r="U311" s="76"/>
      <c r="V311" s="76"/>
      <c r="W311" s="76"/>
      <c r="X311" s="60"/>
      <c r="Y311" s="76"/>
      <c r="Z311" s="76"/>
      <c r="AA311" s="76"/>
      <c r="AB311" s="60"/>
      <c r="AC311" s="76"/>
      <c r="AD311" s="76"/>
      <c r="AE311" s="76"/>
      <c r="AF311" s="60"/>
      <c r="AG311" s="76"/>
      <c r="AH311" s="76"/>
      <c r="AI311" s="158"/>
      <c r="AJ311" s="159"/>
      <c r="AK311" s="76"/>
      <c r="AL311" s="76"/>
      <c r="AM311" s="158"/>
      <c r="AN311" s="159"/>
      <c r="AO311" s="76"/>
      <c r="AP311" s="76"/>
      <c r="AQ311" s="158"/>
      <c r="AR311" s="159"/>
      <c r="AS311" s="158"/>
      <c r="AT311" s="158"/>
      <c r="AU311" s="158"/>
      <c r="AV311" s="158"/>
      <c r="AW311" s="158"/>
      <c r="AX311" s="158"/>
      <c r="AY311" s="158"/>
      <c r="AZ311" s="158"/>
      <c r="BA311" s="158"/>
      <c r="BB311" s="158"/>
      <c r="BC311" s="158"/>
      <c r="BD311" s="158"/>
      <c r="BF311" s="62"/>
      <c r="BG311" s="62"/>
      <c r="BH311" s="62"/>
      <c r="BI311" s="62"/>
      <c r="BJ311" s="62"/>
      <c r="BK311" s="62"/>
      <c r="BL311" s="62"/>
      <c r="BM311" s="62"/>
      <c r="BN311" s="62"/>
      <c r="BO311" s="62"/>
    </row>
    <row r="312" spans="1:70" x14ac:dyDescent="0.35">
      <c r="A312" s="180" t="s">
        <v>371</v>
      </c>
      <c r="B312" s="181"/>
      <c r="C312" s="181"/>
      <c r="D312" s="181"/>
      <c r="E312" s="76"/>
      <c r="F312" s="76"/>
      <c r="G312" s="76"/>
      <c r="H312" s="60"/>
      <c r="I312" s="76"/>
      <c r="J312" s="76"/>
      <c r="K312" s="76"/>
      <c r="L312" s="60"/>
      <c r="M312" s="76"/>
      <c r="N312" s="76"/>
      <c r="O312" s="76"/>
      <c r="P312" s="60"/>
      <c r="Q312" s="76"/>
      <c r="R312" s="76"/>
      <c r="S312" s="76"/>
      <c r="T312" s="60"/>
      <c r="U312" s="76"/>
      <c r="V312" s="76"/>
      <c r="W312" s="76"/>
      <c r="X312" s="60"/>
      <c r="Y312" s="76"/>
      <c r="Z312" s="76"/>
      <c r="AA312" s="76"/>
      <c r="AB312" s="60"/>
      <c r="AC312" s="76"/>
      <c r="AD312" s="76"/>
      <c r="AE312" s="76"/>
      <c r="AF312" s="60"/>
      <c r="AG312" s="76"/>
      <c r="AH312" s="76"/>
      <c r="AI312" s="158"/>
      <c r="AJ312" s="159"/>
      <c r="AK312" s="76"/>
      <c r="AL312" s="76"/>
      <c r="AM312" s="158"/>
      <c r="AN312" s="159"/>
      <c r="AO312" s="76"/>
      <c r="AP312" s="76"/>
      <c r="AQ312" s="158"/>
      <c r="AR312" s="159"/>
      <c r="AS312" s="158"/>
      <c r="AT312" s="158"/>
      <c r="AU312" s="158"/>
      <c r="AV312" s="158"/>
      <c r="AW312" s="158"/>
      <c r="AX312" s="158"/>
      <c r="AY312" s="158"/>
      <c r="AZ312" s="158"/>
      <c r="BA312" s="158"/>
      <c r="BB312" s="158"/>
      <c r="BC312" s="158"/>
      <c r="BD312" s="158"/>
      <c r="BF312" s="62"/>
      <c r="BG312" s="62"/>
      <c r="BH312" s="62"/>
      <c r="BI312" s="62"/>
      <c r="BJ312" s="62"/>
      <c r="BK312" s="62"/>
      <c r="BL312" s="62"/>
      <c r="BM312" s="62"/>
      <c r="BN312" s="62"/>
      <c r="BO312" s="62"/>
    </row>
    <row r="313" spans="1:70" x14ac:dyDescent="0.35">
      <c r="A313" s="182" t="s">
        <v>277</v>
      </c>
      <c r="B313" s="160" t="s">
        <v>171</v>
      </c>
      <c r="C313" s="161" t="s">
        <v>164</v>
      </c>
      <c r="D313" s="160">
        <v>86065</v>
      </c>
      <c r="E313" s="76"/>
      <c r="F313" s="76"/>
      <c r="G313" s="76"/>
      <c r="H313" s="53">
        <v>8447</v>
      </c>
      <c r="I313" s="76"/>
      <c r="J313" s="76"/>
      <c r="K313" s="76"/>
      <c r="L313" s="53">
        <v>13163</v>
      </c>
      <c r="M313" s="76"/>
      <c r="N313" s="76"/>
      <c r="O313" s="76"/>
      <c r="P313" s="53">
        <v>6707</v>
      </c>
      <c r="Q313" s="76"/>
      <c r="R313" s="76"/>
      <c r="S313" s="76"/>
      <c r="T313" s="53">
        <v>10143</v>
      </c>
      <c r="U313" s="76"/>
      <c r="V313" s="76"/>
      <c r="W313" s="76"/>
      <c r="X313" s="53">
        <v>20401</v>
      </c>
      <c r="Y313" s="76"/>
      <c r="Z313" s="76"/>
      <c r="AA313" s="76"/>
      <c r="AB313" s="53">
        <v>27052</v>
      </c>
      <c r="AC313" s="76"/>
      <c r="AD313" s="76"/>
      <c r="AE313" s="76"/>
      <c r="AF313" s="53">
        <v>31719</v>
      </c>
      <c r="AG313" s="76"/>
      <c r="AH313" s="76"/>
      <c r="AI313" s="158"/>
      <c r="AJ313" s="53">
        <v>54912</v>
      </c>
      <c r="AK313" s="76"/>
      <c r="AL313" s="76"/>
      <c r="AM313" s="158"/>
      <c r="AN313" s="53">
        <v>83640</v>
      </c>
      <c r="AO313" s="76"/>
      <c r="AP313" s="76"/>
      <c r="AQ313" s="158"/>
      <c r="AR313" s="53">
        <v>90076</v>
      </c>
      <c r="AS313" s="55"/>
      <c r="AT313" s="55"/>
      <c r="AU313" s="55"/>
      <c r="AV313" s="251">
        <v>93632</v>
      </c>
      <c r="AW313" s="55"/>
      <c r="AX313" s="55"/>
      <c r="AY313" s="55"/>
      <c r="AZ313" s="251">
        <v>103041</v>
      </c>
      <c r="BA313" s="251">
        <v>102301</v>
      </c>
      <c r="BB313" s="251">
        <v>113249</v>
      </c>
      <c r="BC313" s="251">
        <v>115661</v>
      </c>
      <c r="BD313" s="251">
        <v>122043</v>
      </c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</row>
    <row r="314" spans="1:70" x14ac:dyDescent="0.35">
      <c r="A314" s="66" t="s">
        <v>282</v>
      </c>
      <c r="B314" s="160" t="s">
        <v>171</v>
      </c>
      <c r="C314" s="161" t="s">
        <v>164</v>
      </c>
      <c r="D314" s="160">
        <v>86066</v>
      </c>
      <c r="E314" s="76"/>
      <c r="F314" s="76"/>
      <c r="G314" s="76"/>
      <c r="H314" s="53">
        <v>2502</v>
      </c>
      <c r="I314" s="76"/>
      <c r="J314" s="76"/>
      <c r="K314" s="76"/>
      <c r="L314" s="53">
        <v>3804</v>
      </c>
      <c r="M314" s="76"/>
      <c r="N314" s="76"/>
      <c r="O314" s="76"/>
      <c r="P314" s="53">
        <v>2266</v>
      </c>
      <c r="Q314" s="76"/>
      <c r="R314" s="76"/>
      <c r="S314" s="76"/>
      <c r="T314" s="53">
        <v>3448</v>
      </c>
      <c r="U314" s="76"/>
      <c r="V314" s="76"/>
      <c r="W314" s="76"/>
      <c r="X314" s="53">
        <v>7425</v>
      </c>
      <c r="Y314" s="76"/>
      <c r="Z314" s="76"/>
      <c r="AA314" s="76"/>
      <c r="AB314" s="53">
        <v>8552</v>
      </c>
      <c r="AC314" s="76"/>
      <c r="AD314" s="76"/>
      <c r="AE314" s="76"/>
      <c r="AF314" s="53">
        <v>9566</v>
      </c>
      <c r="AG314" s="76"/>
      <c r="AH314" s="76"/>
      <c r="AI314" s="158"/>
      <c r="AJ314" s="53">
        <v>15375</v>
      </c>
      <c r="AK314" s="76"/>
      <c r="AL314" s="76"/>
      <c r="AM314" s="158"/>
      <c r="AN314" s="53">
        <v>21718</v>
      </c>
      <c r="AO314" s="76"/>
      <c r="AP314" s="76"/>
      <c r="AQ314" s="158"/>
      <c r="AR314" s="53">
        <v>23347</v>
      </c>
      <c r="AS314" s="55"/>
      <c r="AT314" s="55"/>
      <c r="AU314" s="55"/>
      <c r="AV314" s="251">
        <v>24357</v>
      </c>
      <c r="AW314" s="55"/>
      <c r="AX314" s="55"/>
      <c r="AY314" s="55"/>
      <c r="AZ314" s="251">
        <v>25618</v>
      </c>
      <c r="BA314" s="251">
        <v>26170</v>
      </c>
      <c r="BB314" s="251">
        <v>29679</v>
      </c>
      <c r="BC314" s="251">
        <v>29488</v>
      </c>
      <c r="BD314" s="251">
        <v>30632</v>
      </c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</row>
    <row r="315" spans="1:70" x14ac:dyDescent="0.35">
      <c r="A315" s="66" t="s">
        <v>262</v>
      </c>
      <c r="B315" s="160" t="s">
        <v>171</v>
      </c>
      <c r="C315" s="161" t="s">
        <v>164</v>
      </c>
      <c r="D315" s="160">
        <v>86067</v>
      </c>
      <c r="E315" s="76"/>
      <c r="F315" s="76"/>
      <c r="G315" s="76"/>
      <c r="H315" s="60"/>
      <c r="I315" s="76"/>
      <c r="J315" s="76"/>
      <c r="K315" s="76"/>
      <c r="L315" s="60"/>
      <c r="M315" s="76"/>
      <c r="N315" s="76"/>
      <c r="O315" s="76"/>
      <c r="P315" s="53">
        <v>8356</v>
      </c>
      <c r="Q315" s="76"/>
      <c r="R315" s="76"/>
      <c r="S315" s="76"/>
      <c r="T315" s="53">
        <v>10300</v>
      </c>
      <c r="U315" s="76"/>
      <c r="V315" s="76"/>
      <c r="W315" s="76"/>
      <c r="X315" s="53">
        <v>14885</v>
      </c>
      <c r="Y315" s="76"/>
      <c r="Z315" s="76"/>
      <c r="AA315" s="76"/>
      <c r="AB315" s="53">
        <v>18851</v>
      </c>
      <c r="AC315" s="76"/>
      <c r="AD315" s="76"/>
      <c r="AE315" s="76"/>
      <c r="AF315" s="53">
        <v>23481</v>
      </c>
      <c r="AG315" s="76"/>
      <c r="AH315" s="76"/>
      <c r="AI315" s="158"/>
      <c r="AJ315" s="53">
        <v>32151</v>
      </c>
      <c r="AK315" s="76"/>
      <c r="AL315" s="76"/>
      <c r="AM315" s="158"/>
      <c r="AN315" s="53">
        <v>43245</v>
      </c>
      <c r="AO315" s="76"/>
      <c r="AP315" s="76"/>
      <c r="AQ315" s="158"/>
      <c r="AR315" s="53">
        <v>60324</v>
      </c>
      <c r="AS315" s="55"/>
      <c r="AT315" s="55"/>
      <c r="AU315" s="55"/>
      <c r="AV315" s="251">
        <v>72701</v>
      </c>
      <c r="AW315" s="55"/>
      <c r="AX315" s="55"/>
      <c r="AY315" s="55"/>
      <c r="AZ315" s="251">
        <v>110683</v>
      </c>
      <c r="BA315" s="251">
        <v>130919</v>
      </c>
      <c r="BB315" s="251">
        <v>140636</v>
      </c>
      <c r="BC315" s="251">
        <v>165106</v>
      </c>
      <c r="BD315" s="251">
        <v>190055</v>
      </c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</row>
    <row r="316" spans="1:70" x14ac:dyDescent="0.35">
      <c r="A316" s="66" t="s">
        <v>370</v>
      </c>
      <c r="B316" s="160" t="s">
        <v>171</v>
      </c>
      <c r="C316" s="161" t="s">
        <v>164</v>
      </c>
      <c r="D316" s="160">
        <v>86068</v>
      </c>
      <c r="E316" s="76"/>
      <c r="F316" s="76"/>
      <c r="G316" s="76"/>
      <c r="H316" s="60"/>
      <c r="I316" s="76"/>
      <c r="J316" s="76"/>
      <c r="K316" s="76"/>
      <c r="L316" s="60"/>
      <c r="M316" s="76"/>
      <c r="N316" s="76"/>
      <c r="O316" s="76"/>
      <c r="P316" s="53">
        <v>4509</v>
      </c>
      <c r="Q316" s="76"/>
      <c r="R316" s="76"/>
      <c r="S316" s="76"/>
      <c r="T316" s="53">
        <v>5223</v>
      </c>
      <c r="U316" s="76"/>
      <c r="V316" s="76"/>
      <c r="W316" s="76"/>
      <c r="X316" s="53">
        <v>6155</v>
      </c>
      <c r="Y316" s="76"/>
      <c r="Z316" s="76"/>
      <c r="AA316" s="76"/>
      <c r="AB316" s="53">
        <v>7342</v>
      </c>
      <c r="AC316" s="76"/>
      <c r="AD316" s="76"/>
      <c r="AE316" s="76"/>
      <c r="AF316" s="53">
        <v>7939</v>
      </c>
      <c r="AG316" s="76"/>
      <c r="AH316" s="76"/>
      <c r="AI316" s="158"/>
      <c r="AJ316" s="53">
        <v>10676</v>
      </c>
      <c r="AK316" s="76"/>
      <c r="AL316" s="76"/>
      <c r="AM316" s="158"/>
      <c r="AN316" s="53">
        <v>11678</v>
      </c>
      <c r="AO316" s="76"/>
      <c r="AP316" s="76"/>
      <c r="AQ316" s="158"/>
      <c r="AR316" s="53">
        <v>12968</v>
      </c>
      <c r="AS316" s="55"/>
      <c r="AT316" s="55"/>
      <c r="AU316" s="55"/>
      <c r="AV316" s="251">
        <v>13487</v>
      </c>
      <c r="AW316" s="55"/>
      <c r="AX316" s="55"/>
      <c r="AY316" s="55"/>
      <c r="AZ316" s="251">
        <v>13323</v>
      </c>
      <c r="BA316" s="251">
        <v>13391</v>
      </c>
      <c r="BB316" s="251">
        <v>14052</v>
      </c>
      <c r="BC316" s="251">
        <v>14180</v>
      </c>
      <c r="BD316" s="251">
        <v>14295</v>
      </c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</row>
    <row r="317" spans="1:70" x14ac:dyDescent="0.35">
      <c r="A317" s="78" t="s">
        <v>202</v>
      </c>
      <c r="B317" s="167" t="s">
        <v>171</v>
      </c>
      <c r="C317" s="168" t="s">
        <v>164</v>
      </c>
      <c r="D317" s="167">
        <v>86069</v>
      </c>
      <c r="E317" s="108"/>
      <c r="F317" s="108"/>
      <c r="G317" s="108"/>
      <c r="H317" s="107">
        <f>SUM(H313:H316)</f>
        <v>10949</v>
      </c>
      <c r="I317" s="108"/>
      <c r="J317" s="108"/>
      <c r="K317" s="108"/>
      <c r="L317" s="107">
        <f>SUM(L313:L316)</f>
        <v>16967</v>
      </c>
      <c r="M317" s="108"/>
      <c r="N317" s="108"/>
      <c r="O317" s="108"/>
      <c r="P317" s="107">
        <f>SUM(P313:P316)</f>
        <v>21838</v>
      </c>
      <c r="Q317" s="108"/>
      <c r="R317" s="108"/>
      <c r="S317" s="108"/>
      <c r="T317" s="107">
        <f>SUM(T313:T316)</f>
        <v>29114</v>
      </c>
      <c r="U317" s="108"/>
      <c r="V317" s="108"/>
      <c r="W317" s="108"/>
      <c r="X317" s="107">
        <f>SUM(X313:X316)</f>
        <v>48866</v>
      </c>
      <c r="Y317" s="108"/>
      <c r="Z317" s="108"/>
      <c r="AA317" s="108"/>
      <c r="AB317" s="107">
        <f>SUM(AB313:AB316)</f>
        <v>61797</v>
      </c>
      <c r="AC317" s="108"/>
      <c r="AD317" s="108"/>
      <c r="AE317" s="108"/>
      <c r="AF317" s="107">
        <f>SUM(AF313:AF316)</f>
        <v>72705</v>
      </c>
      <c r="AG317" s="108"/>
      <c r="AH317" s="108"/>
      <c r="AI317" s="171"/>
      <c r="AJ317" s="107">
        <f>SUM(AJ313:AJ316)</f>
        <v>113114</v>
      </c>
      <c r="AK317" s="108"/>
      <c r="AL317" s="108"/>
      <c r="AM317" s="171"/>
      <c r="AN317" s="107">
        <f>SUM(AN313:AN316)</f>
        <v>160281</v>
      </c>
      <c r="AO317" s="108"/>
      <c r="AP317" s="108"/>
      <c r="AQ317" s="171"/>
      <c r="AR317" s="107">
        <f>SUM(AR313:AR316)</f>
        <v>186715</v>
      </c>
      <c r="AS317" s="196"/>
      <c r="AT317" s="196"/>
      <c r="AU317" s="196"/>
      <c r="AV317" s="254">
        <v>204177</v>
      </c>
      <c r="AW317" s="196"/>
      <c r="AX317" s="196"/>
      <c r="AY317" s="196"/>
      <c r="AZ317" s="254">
        <v>252665</v>
      </c>
      <c r="BA317" s="254">
        <v>272781</v>
      </c>
      <c r="BB317" s="254">
        <v>297616</v>
      </c>
      <c r="BC317" s="254">
        <v>324435</v>
      </c>
      <c r="BD317" s="254">
        <v>357025</v>
      </c>
      <c r="BF317" s="109"/>
      <c r="BG317" s="109"/>
      <c r="BH317" s="109"/>
      <c r="BI317" s="109"/>
      <c r="BJ317" s="109"/>
      <c r="BK317" s="109"/>
      <c r="BL317" s="109"/>
      <c r="BM317" s="109"/>
      <c r="BN317" s="109"/>
      <c r="BO317" s="109"/>
      <c r="BR317">
        <v>357025</v>
      </c>
    </row>
    <row r="318" spans="1:70" x14ac:dyDescent="0.35">
      <c r="A318" s="45"/>
      <c r="B318" s="46"/>
      <c r="C318" s="46"/>
      <c r="D318" s="46"/>
      <c r="E318" s="76"/>
      <c r="F318" s="76"/>
      <c r="G318" s="76"/>
      <c r="H318" s="60"/>
      <c r="I318" s="76"/>
      <c r="J318" s="76"/>
      <c r="K318" s="76"/>
      <c r="L318" s="60"/>
      <c r="M318" s="76"/>
      <c r="N318" s="76"/>
      <c r="O318" s="76"/>
      <c r="P318" s="60"/>
      <c r="Q318" s="76"/>
      <c r="R318" s="76"/>
      <c r="S318" s="76"/>
      <c r="T318" s="60"/>
      <c r="U318" s="76"/>
      <c r="V318" s="76"/>
      <c r="W318" s="76"/>
      <c r="X318" s="60"/>
      <c r="Y318" s="76"/>
      <c r="Z318" s="76"/>
      <c r="AA318" s="76"/>
      <c r="AB318" s="60"/>
      <c r="AC318" s="76"/>
      <c r="AD318" s="76"/>
      <c r="AE318" s="76"/>
      <c r="AF318" s="60"/>
      <c r="AG318" s="76"/>
      <c r="AH318" s="76"/>
      <c r="AI318" s="158"/>
      <c r="AJ318" s="159"/>
      <c r="AK318" s="76"/>
      <c r="AL318" s="76"/>
      <c r="AM318" s="158"/>
      <c r="AN318" s="159"/>
      <c r="AO318" s="76"/>
      <c r="AP318" s="76"/>
      <c r="AQ318" s="158"/>
      <c r="AR318" s="159"/>
      <c r="AS318" s="158"/>
      <c r="AT318" s="158"/>
      <c r="AU318" s="158"/>
      <c r="AV318" s="158"/>
      <c r="AW318" s="158"/>
      <c r="AX318" s="158"/>
      <c r="AY318" s="158"/>
      <c r="AZ318" s="158"/>
      <c r="BA318" s="158"/>
      <c r="BB318" s="158"/>
      <c r="BC318" s="158"/>
      <c r="BD318" s="158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</row>
    <row r="319" spans="1:70" x14ac:dyDescent="0.35">
      <c r="A319" s="180" t="s">
        <v>372</v>
      </c>
      <c r="B319" s="181"/>
      <c r="C319" s="181"/>
      <c r="D319" s="181"/>
      <c r="E319" s="76"/>
      <c r="F319" s="76"/>
      <c r="G319" s="76"/>
      <c r="H319" s="60"/>
      <c r="I319" s="76"/>
      <c r="J319" s="76"/>
      <c r="K319" s="76"/>
      <c r="L319" s="60"/>
      <c r="M319" s="76"/>
      <c r="N319" s="76"/>
      <c r="O319" s="76"/>
      <c r="P319" s="60"/>
      <c r="Q319" s="76"/>
      <c r="R319" s="76"/>
      <c r="S319" s="76"/>
      <c r="T319" s="60"/>
      <c r="U319" s="76"/>
      <c r="V319" s="76"/>
      <c r="W319" s="76"/>
      <c r="X319" s="60"/>
      <c r="Y319" s="76"/>
      <c r="Z319" s="76"/>
      <c r="AA319" s="76"/>
      <c r="AB319" s="60"/>
      <c r="AC319" s="76"/>
      <c r="AD319" s="76"/>
      <c r="AE319" s="76"/>
      <c r="AF319" s="60"/>
      <c r="AG319" s="76"/>
      <c r="AH319" s="76"/>
      <c r="AI319" s="158"/>
      <c r="AJ319" s="159"/>
      <c r="AK319" s="76"/>
      <c r="AL319" s="76"/>
      <c r="AM319" s="158"/>
      <c r="AN319" s="159"/>
      <c r="AO319" s="76"/>
      <c r="AP319" s="76"/>
      <c r="AQ319" s="158"/>
      <c r="AR319" s="159"/>
      <c r="AS319" s="158"/>
      <c r="AT319" s="158"/>
      <c r="AU319" s="158"/>
      <c r="AV319" s="158"/>
      <c r="AW319" s="158"/>
      <c r="AX319" s="158"/>
      <c r="AY319" s="158"/>
      <c r="AZ319" s="158"/>
      <c r="BA319" s="158"/>
      <c r="BB319" s="158"/>
      <c r="BC319" s="158"/>
      <c r="BD319" s="158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</row>
    <row r="320" spans="1:70" x14ac:dyDescent="0.35">
      <c r="A320" s="182" t="s">
        <v>277</v>
      </c>
      <c r="B320" s="160" t="s">
        <v>171</v>
      </c>
      <c r="C320" s="161" t="s">
        <v>164</v>
      </c>
      <c r="D320" s="160">
        <v>86070</v>
      </c>
      <c r="E320" s="76"/>
      <c r="F320" s="76"/>
      <c r="G320" s="76"/>
      <c r="H320" s="60"/>
      <c r="I320" s="59"/>
      <c r="J320" s="76"/>
      <c r="K320" s="76"/>
      <c r="L320" s="60"/>
      <c r="M320" s="59"/>
      <c r="N320" s="76"/>
      <c r="O320" s="76"/>
      <c r="P320" s="60"/>
      <c r="Q320" s="59"/>
      <c r="R320" s="76"/>
      <c r="S320" s="76"/>
      <c r="T320" s="60"/>
      <c r="U320" s="59"/>
      <c r="V320" s="76"/>
      <c r="W320" s="76"/>
      <c r="X320" s="60"/>
      <c r="Y320" s="59"/>
      <c r="Z320" s="76"/>
      <c r="AA320" s="76"/>
      <c r="AB320" s="60"/>
      <c r="AC320" s="59"/>
      <c r="AD320" s="76"/>
      <c r="AE320" s="76"/>
      <c r="AF320" s="60"/>
      <c r="AG320" s="59"/>
      <c r="AH320" s="76"/>
      <c r="AI320" s="76"/>
      <c r="AJ320" s="159"/>
      <c r="AK320" s="76"/>
      <c r="AL320" s="76"/>
      <c r="AM320" s="158"/>
      <c r="AN320" s="60"/>
      <c r="AO320" s="76"/>
      <c r="AP320" s="76"/>
      <c r="AQ320" s="158"/>
      <c r="AR320" s="53">
        <v>23682</v>
      </c>
      <c r="AS320" s="55"/>
      <c r="AT320" s="55"/>
      <c r="AU320" s="55"/>
      <c r="AV320" s="55"/>
      <c r="AW320" s="55"/>
      <c r="AX320" s="55"/>
      <c r="AY320" s="55"/>
      <c r="AZ320" s="55"/>
      <c r="BA320" s="283">
        <v>5096</v>
      </c>
      <c r="BB320" s="283">
        <v>11272</v>
      </c>
      <c r="BC320" s="283">
        <v>8638</v>
      </c>
      <c r="BD320" s="283">
        <v>10913</v>
      </c>
      <c r="BF320" s="57">
        <v>4837</v>
      </c>
      <c r="BG320" s="57">
        <v>7464</v>
      </c>
      <c r="BH320" s="57">
        <v>2485</v>
      </c>
      <c r="BI320" s="57">
        <v>5132</v>
      </c>
      <c r="BJ320" s="57">
        <v>13200</v>
      </c>
      <c r="BK320" s="57">
        <v>10749</v>
      </c>
      <c r="BL320" s="57">
        <v>11752</v>
      </c>
      <c r="BM320" s="57">
        <v>29889</v>
      </c>
      <c r="BN320" s="57">
        <v>37397</v>
      </c>
      <c r="BO320" s="267">
        <v>23682</v>
      </c>
      <c r="BP320" s="260">
        <v>17529</v>
      </c>
      <c r="BQ320" s="260">
        <v>24348</v>
      </c>
      <c r="BR320" s="260">
        <v>35919</v>
      </c>
    </row>
    <row r="321" spans="1:70" x14ac:dyDescent="0.35">
      <c r="A321" s="66" t="s">
        <v>282</v>
      </c>
      <c r="B321" s="160" t="s">
        <v>171</v>
      </c>
      <c r="C321" s="161" t="s">
        <v>164</v>
      </c>
      <c r="D321" s="160">
        <v>86071</v>
      </c>
      <c r="E321" s="76"/>
      <c r="F321" s="76"/>
      <c r="G321" s="76"/>
      <c r="H321" s="60"/>
      <c r="I321" s="59"/>
      <c r="J321" s="76"/>
      <c r="K321" s="76"/>
      <c r="L321" s="60"/>
      <c r="M321" s="59"/>
      <c r="N321" s="76"/>
      <c r="O321" s="76"/>
      <c r="P321" s="60"/>
      <c r="Q321" s="59"/>
      <c r="R321" s="76"/>
      <c r="S321" s="76"/>
      <c r="T321" s="60"/>
      <c r="U321" s="59"/>
      <c r="V321" s="76"/>
      <c r="W321" s="76"/>
      <c r="X321" s="60"/>
      <c r="Y321" s="59"/>
      <c r="Z321" s="76"/>
      <c r="AA321" s="76"/>
      <c r="AB321" s="60"/>
      <c r="AC321" s="59"/>
      <c r="AD321" s="76"/>
      <c r="AE321" s="76"/>
      <c r="AF321" s="60"/>
      <c r="AG321" s="59"/>
      <c r="AH321" s="76"/>
      <c r="AI321" s="76"/>
      <c r="AJ321" s="159"/>
      <c r="AK321" s="76"/>
      <c r="AL321" s="76"/>
      <c r="AM321" s="158"/>
      <c r="AN321" s="60"/>
      <c r="AO321" s="76"/>
      <c r="AP321" s="76"/>
      <c r="AQ321" s="158"/>
      <c r="AR321" s="53">
        <v>6711</v>
      </c>
      <c r="AS321" s="55"/>
      <c r="AT321" s="55"/>
      <c r="AU321" s="55"/>
      <c r="AV321" s="55"/>
      <c r="AW321" s="55"/>
      <c r="AX321" s="55"/>
      <c r="AY321" s="55"/>
      <c r="AZ321" s="55"/>
      <c r="BA321" s="283">
        <v>1506</v>
      </c>
      <c r="BB321" s="283">
        <v>2531</v>
      </c>
      <c r="BC321" s="283">
        <v>1439</v>
      </c>
      <c r="BD321" s="283">
        <v>2141</v>
      </c>
      <c r="BF321" s="57">
        <v>1536</v>
      </c>
      <c r="BG321" s="57">
        <v>2017</v>
      </c>
      <c r="BH321" s="57">
        <v>658</v>
      </c>
      <c r="BI321" s="57">
        <v>1680</v>
      </c>
      <c r="BJ321" s="57">
        <v>5196</v>
      </c>
      <c r="BK321" s="57">
        <v>2476</v>
      </c>
      <c r="BL321" s="57">
        <v>3298</v>
      </c>
      <c r="BM321" s="57">
        <v>8072</v>
      </c>
      <c r="BN321" s="57">
        <v>10259</v>
      </c>
      <c r="BO321" s="267">
        <v>6711</v>
      </c>
      <c r="BP321" s="260">
        <v>4144</v>
      </c>
      <c r="BQ321" s="260">
        <v>6643</v>
      </c>
      <c r="BR321" s="260">
        <v>7617</v>
      </c>
    </row>
    <row r="322" spans="1:70" x14ac:dyDescent="0.35">
      <c r="A322" s="66" t="s">
        <v>262</v>
      </c>
      <c r="B322" s="160" t="s">
        <v>171</v>
      </c>
      <c r="C322" s="161" t="s">
        <v>164</v>
      </c>
      <c r="D322" s="160">
        <v>86072</v>
      </c>
      <c r="E322" s="76"/>
      <c r="F322" s="76"/>
      <c r="G322" s="76"/>
      <c r="H322" s="60"/>
      <c r="I322" s="76"/>
      <c r="J322" s="76"/>
      <c r="K322" s="76"/>
      <c r="L322" s="60"/>
      <c r="M322" s="76"/>
      <c r="N322" s="76"/>
      <c r="O322" s="76"/>
      <c r="P322" s="60"/>
      <c r="Q322" s="76"/>
      <c r="R322" s="76"/>
      <c r="S322" s="76"/>
      <c r="T322" s="60"/>
      <c r="U322" s="76"/>
      <c r="V322" s="76"/>
      <c r="W322" s="76"/>
      <c r="X322" s="60"/>
      <c r="Y322" s="76"/>
      <c r="Z322" s="76"/>
      <c r="AA322" s="76"/>
      <c r="AB322" s="60"/>
      <c r="AC322" s="76"/>
      <c r="AD322" s="76"/>
      <c r="AE322" s="76"/>
      <c r="AF322" s="60"/>
      <c r="AG322" s="76"/>
      <c r="AH322" s="76"/>
      <c r="AI322" s="76"/>
      <c r="AJ322" s="159"/>
      <c r="AK322" s="76"/>
      <c r="AL322" s="76"/>
      <c r="AM322" s="158"/>
      <c r="AN322" s="60"/>
      <c r="AO322" s="76"/>
      <c r="AP322" s="76"/>
      <c r="AQ322" s="158"/>
      <c r="AR322" s="53">
        <v>27755</v>
      </c>
      <c r="AS322" s="55"/>
      <c r="AT322" s="55"/>
      <c r="AU322" s="55"/>
      <c r="AV322" s="55"/>
      <c r="AW322" s="55"/>
      <c r="AX322" s="55"/>
      <c r="AY322" s="55"/>
      <c r="AZ322" s="55"/>
      <c r="BA322" s="283">
        <v>20464</v>
      </c>
      <c r="BB322" s="283">
        <v>16043</v>
      </c>
      <c r="BC322" s="283">
        <v>28301</v>
      </c>
      <c r="BD322" s="283">
        <v>31688</v>
      </c>
      <c r="BF322" s="62"/>
      <c r="BG322" s="62"/>
      <c r="BH322" s="57">
        <v>4681</v>
      </c>
      <c r="BI322" s="57">
        <v>5193</v>
      </c>
      <c r="BJ322" s="57">
        <v>9190</v>
      </c>
      <c r="BK322" s="57">
        <v>9783</v>
      </c>
      <c r="BL322" s="57">
        <v>13058</v>
      </c>
      <c r="BM322" s="57">
        <v>16530</v>
      </c>
      <c r="BN322" s="57">
        <v>22047</v>
      </c>
      <c r="BO322" s="267">
        <v>27755</v>
      </c>
      <c r="BP322" s="260">
        <v>24843</v>
      </c>
      <c r="BQ322" s="260">
        <v>53267</v>
      </c>
      <c r="BR322" s="260">
        <v>96496</v>
      </c>
    </row>
    <row r="323" spans="1:70" x14ac:dyDescent="0.35">
      <c r="A323" s="66" t="s">
        <v>370</v>
      </c>
      <c r="B323" s="160" t="s">
        <v>171</v>
      </c>
      <c r="C323" s="161" t="s">
        <v>164</v>
      </c>
      <c r="D323" s="160">
        <v>86073</v>
      </c>
      <c r="E323" s="76"/>
      <c r="F323" s="76"/>
      <c r="G323" s="76"/>
      <c r="H323" s="60"/>
      <c r="I323" s="76"/>
      <c r="J323" s="76"/>
      <c r="K323" s="76"/>
      <c r="L323" s="60"/>
      <c r="M323" s="76"/>
      <c r="N323" s="76"/>
      <c r="O323" s="76"/>
      <c r="P323" s="60"/>
      <c r="Q323" s="76"/>
      <c r="R323" s="76"/>
      <c r="S323" s="76"/>
      <c r="T323" s="60"/>
      <c r="U323" s="76"/>
      <c r="V323" s="76"/>
      <c r="W323" s="76"/>
      <c r="X323" s="60"/>
      <c r="Y323" s="76"/>
      <c r="Z323" s="76"/>
      <c r="AA323" s="76"/>
      <c r="AB323" s="60"/>
      <c r="AC323" s="76"/>
      <c r="AD323" s="76"/>
      <c r="AE323" s="76"/>
      <c r="AF323" s="60"/>
      <c r="AG323" s="76"/>
      <c r="AH323" s="76"/>
      <c r="AI323" s="76"/>
      <c r="AJ323" s="159"/>
      <c r="AK323" s="76"/>
      <c r="AL323" s="76"/>
      <c r="AM323" s="158"/>
      <c r="AN323" s="60"/>
      <c r="AO323" s="76"/>
      <c r="AP323" s="76"/>
      <c r="AQ323" s="158"/>
      <c r="AR323" s="53">
        <v>2688</v>
      </c>
      <c r="AS323" s="55"/>
      <c r="AT323" s="55"/>
      <c r="AU323" s="55"/>
      <c r="AV323" s="55"/>
      <c r="AW323" s="55"/>
      <c r="AX323" s="55"/>
      <c r="AY323" s="55"/>
      <c r="AZ323" s="55"/>
      <c r="BA323" s="283">
        <v>383</v>
      </c>
      <c r="BB323" s="283">
        <v>915</v>
      </c>
      <c r="BC323" s="283">
        <v>507</v>
      </c>
      <c r="BD323" s="283">
        <v>515</v>
      </c>
      <c r="BF323" s="62"/>
      <c r="BG323" s="62"/>
      <c r="BH323" s="57">
        <v>1801</v>
      </c>
      <c r="BI323" s="57">
        <v>1580</v>
      </c>
      <c r="BJ323" s="57">
        <v>2197</v>
      </c>
      <c r="BK323" s="57">
        <v>2060</v>
      </c>
      <c r="BL323" s="57">
        <v>1910</v>
      </c>
      <c r="BM323" s="57">
        <v>3485</v>
      </c>
      <c r="BN323" s="57">
        <v>2622</v>
      </c>
      <c r="BO323" s="267">
        <v>2688</v>
      </c>
      <c r="BP323" s="260">
        <v>1828</v>
      </c>
      <c r="BQ323" s="260">
        <v>1494</v>
      </c>
      <c r="BR323" s="260">
        <v>2320</v>
      </c>
    </row>
    <row r="324" spans="1:70" x14ac:dyDescent="0.35">
      <c r="A324" s="78" t="s">
        <v>202</v>
      </c>
      <c r="B324" s="167" t="s">
        <v>171</v>
      </c>
      <c r="C324" s="168" t="s">
        <v>164</v>
      </c>
      <c r="D324" s="167">
        <v>86074</v>
      </c>
      <c r="E324" s="108"/>
      <c r="F324" s="108"/>
      <c r="G324" s="108"/>
      <c r="H324" s="114"/>
      <c r="I324" s="93"/>
      <c r="J324" s="108"/>
      <c r="K324" s="108"/>
      <c r="L324" s="91"/>
      <c r="M324" s="93"/>
      <c r="N324" s="108"/>
      <c r="O324" s="108"/>
      <c r="P324" s="91"/>
      <c r="Q324" s="93"/>
      <c r="R324" s="108"/>
      <c r="S324" s="108"/>
      <c r="T324" s="91"/>
      <c r="U324" s="93"/>
      <c r="V324" s="108"/>
      <c r="W324" s="108"/>
      <c r="X324" s="91"/>
      <c r="Y324" s="93"/>
      <c r="Z324" s="108"/>
      <c r="AA324" s="108"/>
      <c r="AB324" s="91"/>
      <c r="AC324" s="93"/>
      <c r="AD324" s="108"/>
      <c r="AE324" s="108"/>
      <c r="AF324" s="91"/>
      <c r="AG324" s="93"/>
      <c r="AH324" s="108"/>
      <c r="AI324" s="108"/>
      <c r="AJ324" s="172"/>
      <c r="AK324" s="108"/>
      <c r="AL324" s="108"/>
      <c r="AM324" s="171"/>
      <c r="AN324" s="114"/>
      <c r="AO324" s="108"/>
      <c r="AP324" s="108"/>
      <c r="AQ324" s="171"/>
      <c r="AR324" s="107">
        <f>SUM(AR320:AR323)</f>
        <v>60836</v>
      </c>
      <c r="AS324" s="196"/>
      <c r="AT324" s="196"/>
      <c r="AU324" s="196"/>
      <c r="AV324" s="196"/>
      <c r="AW324" s="196"/>
      <c r="AX324" s="196"/>
      <c r="AY324" s="196"/>
      <c r="AZ324" s="196"/>
      <c r="BA324" s="284">
        <v>27449</v>
      </c>
      <c r="BB324" s="284">
        <v>30761</v>
      </c>
      <c r="BC324" s="284">
        <v>38885</v>
      </c>
      <c r="BD324" s="284">
        <v>45257</v>
      </c>
      <c r="BF324" s="117">
        <f t="shared" ref="BF324:BN324" si="21">SUM(BF320:BF323)</f>
        <v>6373</v>
      </c>
      <c r="BG324" s="117">
        <f t="shared" si="21"/>
        <v>9481</v>
      </c>
      <c r="BH324" s="117">
        <f t="shared" si="21"/>
        <v>9625</v>
      </c>
      <c r="BI324" s="117">
        <f t="shared" si="21"/>
        <v>13585</v>
      </c>
      <c r="BJ324" s="117">
        <f t="shared" si="21"/>
        <v>29783</v>
      </c>
      <c r="BK324" s="117">
        <f t="shared" si="21"/>
        <v>25068</v>
      </c>
      <c r="BL324" s="117">
        <f t="shared" si="21"/>
        <v>30018</v>
      </c>
      <c r="BM324" s="117">
        <f t="shared" si="21"/>
        <v>57976</v>
      </c>
      <c r="BN324" s="117">
        <f t="shared" si="21"/>
        <v>72325</v>
      </c>
      <c r="BO324" s="268">
        <v>60836</v>
      </c>
      <c r="BP324" s="261">
        <v>48344</v>
      </c>
      <c r="BQ324" s="261">
        <v>85752</v>
      </c>
      <c r="BR324" s="261">
        <v>142352</v>
      </c>
    </row>
    <row r="325" spans="1:70" x14ac:dyDescent="0.35">
      <c r="A325" s="45"/>
      <c r="B325" s="46"/>
      <c r="C325" s="46"/>
      <c r="D325" s="46"/>
      <c r="E325" s="76"/>
      <c r="F325" s="76"/>
      <c r="G325" s="76"/>
      <c r="H325" s="60"/>
      <c r="I325" s="76"/>
      <c r="J325" s="76"/>
      <c r="K325" s="76"/>
      <c r="L325" s="60"/>
      <c r="M325" s="76"/>
      <c r="N325" s="76"/>
      <c r="O325" s="76"/>
      <c r="P325" s="60"/>
      <c r="Q325" s="76"/>
      <c r="R325" s="76"/>
      <c r="S325" s="76"/>
      <c r="T325" s="60"/>
      <c r="U325" s="76"/>
      <c r="V325" s="76"/>
      <c r="W325" s="76"/>
      <c r="X325" s="60"/>
      <c r="Y325" s="76"/>
      <c r="Z325" s="76"/>
      <c r="AA325" s="76"/>
      <c r="AB325" s="60"/>
      <c r="AC325" s="76"/>
      <c r="AD325" s="76"/>
      <c r="AE325" s="76"/>
      <c r="AF325" s="60"/>
      <c r="AG325" s="76"/>
      <c r="AH325" s="76"/>
      <c r="AI325" s="158"/>
      <c r="AJ325" s="159"/>
      <c r="AK325" s="76"/>
      <c r="AL325" s="76"/>
      <c r="AM325" s="158"/>
      <c r="AN325" s="159"/>
      <c r="AO325" s="76"/>
      <c r="AP325" s="76"/>
      <c r="AQ325" s="158"/>
      <c r="AR325" s="159"/>
      <c r="AS325" s="158"/>
      <c r="AT325" s="158"/>
      <c r="AU325" s="158"/>
      <c r="AV325" s="158"/>
      <c r="AW325" s="158"/>
      <c r="AX325" s="158"/>
      <c r="AY325" s="158"/>
      <c r="AZ325" s="158"/>
      <c r="BA325" s="158"/>
      <c r="BB325" s="158"/>
      <c r="BC325" s="158"/>
      <c r="BD325" s="158"/>
      <c r="BF325" s="62"/>
      <c r="BG325" s="62"/>
      <c r="BH325" s="62"/>
      <c r="BI325" s="62"/>
      <c r="BJ325" s="62"/>
      <c r="BK325" s="62"/>
      <c r="BL325" s="62"/>
      <c r="BM325" s="62"/>
      <c r="BN325" s="62"/>
      <c r="BO325" s="62"/>
    </row>
    <row r="326" spans="1:70" x14ac:dyDescent="0.35">
      <c r="A326" s="180" t="s">
        <v>373</v>
      </c>
      <c r="B326" s="181"/>
      <c r="C326" s="181"/>
      <c r="D326" s="181"/>
      <c r="E326" s="76"/>
      <c r="F326" s="76"/>
      <c r="G326" s="76"/>
      <c r="H326" s="60"/>
      <c r="I326" s="76"/>
      <c r="J326" s="76"/>
      <c r="K326" s="76"/>
      <c r="L326" s="60"/>
      <c r="M326" s="76"/>
      <c r="N326" s="76"/>
      <c r="O326" s="76"/>
      <c r="P326" s="60"/>
      <c r="Q326" s="76"/>
      <c r="R326" s="76"/>
      <c r="S326" s="76"/>
      <c r="T326" s="60"/>
      <c r="U326" s="76"/>
      <c r="V326" s="76"/>
      <c r="W326" s="76"/>
      <c r="X326" s="60"/>
      <c r="Y326" s="76"/>
      <c r="Z326" s="76"/>
      <c r="AA326" s="76"/>
      <c r="AB326" s="60"/>
      <c r="AC326" s="76"/>
      <c r="AD326" s="76"/>
      <c r="AE326" s="76"/>
      <c r="AF326" s="60"/>
      <c r="AG326" s="76"/>
      <c r="AH326" s="76"/>
      <c r="AI326" s="158"/>
      <c r="AJ326" s="159"/>
      <c r="AK326" s="76"/>
      <c r="AL326" s="76"/>
      <c r="AM326" s="158"/>
      <c r="AN326" s="159"/>
      <c r="AO326" s="76"/>
      <c r="AP326" s="76"/>
      <c r="AQ326" s="158"/>
      <c r="AR326" s="159"/>
      <c r="AS326" s="158"/>
      <c r="AT326" s="158"/>
      <c r="AU326" s="158"/>
      <c r="AV326" s="158"/>
      <c r="AW326" s="158"/>
      <c r="AX326" s="158"/>
      <c r="AY326" s="158"/>
      <c r="AZ326" s="158"/>
      <c r="BA326" s="158"/>
      <c r="BB326" s="158"/>
      <c r="BC326" s="158"/>
      <c r="BD326" s="158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</row>
    <row r="327" spans="1:70" x14ac:dyDescent="0.35">
      <c r="A327" s="66" t="s">
        <v>277</v>
      </c>
      <c r="B327" s="160" t="s">
        <v>171</v>
      </c>
      <c r="C327" s="161" t="s">
        <v>164</v>
      </c>
      <c r="D327" s="160">
        <v>86075</v>
      </c>
      <c r="E327" s="76"/>
      <c r="F327" s="76"/>
      <c r="G327" s="76"/>
      <c r="H327" s="60"/>
      <c r="I327" s="76"/>
      <c r="J327" s="76"/>
      <c r="K327" s="76"/>
      <c r="L327" s="60"/>
      <c r="M327" s="76"/>
      <c r="N327" s="76"/>
      <c r="O327" s="76"/>
      <c r="P327" s="60"/>
      <c r="Q327" s="76"/>
      <c r="R327" s="76"/>
      <c r="S327" s="76"/>
      <c r="T327" s="60"/>
      <c r="U327" s="76"/>
      <c r="V327" s="76"/>
      <c r="W327" s="76"/>
      <c r="X327" s="60"/>
      <c r="Y327" s="76"/>
      <c r="Z327" s="76"/>
      <c r="AA327" s="76"/>
      <c r="AB327" s="60"/>
      <c r="AC327" s="76"/>
      <c r="AD327" s="76"/>
      <c r="AE327" s="76"/>
      <c r="AF327" s="60"/>
      <c r="AG327" s="76"/>
      <c r="AH327" s="76"/>
      <c r="AI327" s="158"/>
      <c r="AJ327" s="159"/>
      <c r="AK327" s="76"/>
      <c r="AL327" s="76"/>
      <c r="AM327" s="158"/>
      <c r="AN327" s="159"/>
      <c r="AO327" s="76"/>
      <c r="AP327" s="76"/>
      <c r="AQ327" s="158"/>
      <c r="AR327" s="53">
        <v>11565</v>
      </c>
      <c r="AS327" s="55"/>
      <c r="AT327" s="55"/>
      <c r="AU327" s="55"/>
      <c r="AV327" s="55"/>
      <c r="AW327" s="55"/>
      <c r="AX327" s="55"/>
      <c r="AY327" s="55"/>
      <c r="AZ327" s="55"/>
      <c r="BA327" s="283">
        <v>3530</v>
      </c>
      <c r="BB327" s="283">
        <v>3742</v>
      </c>
      <c r="BC327" s="283">
        <v>4001</v>
      </c>
      <c r="BD327" s="283">
        <v>4230</v>
      </c>
      <c r="BF327" s="57">
        <v>1863</v>
      </c>
      <c r="BG327" s="57">
        <v>2701</v>
      </c>
      <c r="BH327" s="57">
        <v>1551</v>
      </c>
      <c r="BI327" s="57">
        <v>1971</v>
      </c>
      <c r="BJ327" s="57">
        <v>3029</v>
      </c>
      <c r="BK327" s="57">
        <v>4415</v>
      </c>
      <c r="BL327" s="57">
        <v>5106</v>
      </c>
      <c r="BM327" s="57">
        <v>6421</v>
      </c>
      <c r="BN327" s="57">
        <v>9234</v>
      </c>
      <c r="BO327" s="267">
        <v>11565</v>
      </c>
      <c r="BP327" s="260">
        <v>13678</v>
      </c>
      <c r="BQ327" s="260">
        <v>14285</v>
      </c>
      <c r="BR327" s="260">
        <v>15503</v>
      </c>
    </row>
    <row r="328" spans="1:70" x14ac:dyDescent="0.35">
      <c r="A328" s="66" t="s">
        <v>282</v>
      </c>
      <c r="B328" s="160" t="s">
        <v>171</v>
      </c>
      <c r="C328" s="161" t="s">
        <v>164</v>
      </c>
      <c r="D328" s="160">
        <v>86076</v>
      </c>
      <c r="E328" s="76"/>
      <c r="F328" s="76"/>
      <c r="G328" s="76"/>
      <c r="H328" s="60"/>
      <c r="I328" s="76"/>
      <c r="J328" s="76"/>
      <c r="K328" s="76"/>
      <c r="L328" s="60"/>
      <c r="M328" s="76"/>
      <c r="N328" s="76"/>
      <c r="O328" s="76"/>
      <c r="P328" s="60"/>
      <c r="Q328" s="76"/>
      <c r="R328" s="76"/>
      <c r="S328" s="76"/>
      <c r="T328" s="60"/>
      <c r="U328" s="76"/>
      <c r="V328" s="76"/>
      <c r="W328" s="76"/>
      <c r="X328" s="60"/>
      <c r="Y328" s="76"/>
      <c r="Z328" s="76"/>
      <c r="AA328" s="76"/>
      <c r="AB328" s="60"/>
      <c r="AC328" s="76"/>
      <c r="AD328" s="76"/>
      <c r="AE328" s="76"/>
      <c r="AF328" s="60"/>
      <c r="AG328" s="76"/>
      <c r="AH328" s="76"/>
      <c r="AI328" s="158"/>
      <c r="AJ328" s="159"/>
      <c r="AK328" s="76"/>
      <c r="AL328" s="76"/>
      <c r="AM328" s="158"/>
      <c r="AN328" s="159"/>
      <c r="AO328" s="76"/>
      <c r="AP328" s="76"/>
      <c r="AQ328" s="158"/>
      <c r="AR328" s="53">
        <v>3483</v>
      </c>
      <c r="AS328" s="55"/>
      <c r="AT328" s="55"/>
      <c r="AU328" s="55"/>
      <c r="AV328" s="55"/>
      <c r="AW328" s="55"/>
      <c r="AX328" s="55"/>
      <c r="AY328" s="55"/>
      <c r="AZ328" s="55"/>
      <c r="BA328" s="283">
        <v>1136</v>
      </c>
      <c r="BB328" s="283">
        <v>1180</v>
      </c>
      <c r="BC328" s="283">
        <v>1276</v>
      </c>
      <c r="BD328" s="55"/>
      <c r="BF328" s="57">
        <v>597</v>
      </c>
      <c r="BG328" s="57">
        <v>915</v>
      </c>
      <c r="BH328" s="57">
        <v>822</v>
      </c>
      <c r="BI328" s="57">
        <v>930</v>
      </c>
      <c r="BJ328" s="57">
        <v>1278</v>
      </c>
      <c r="BK328" s="57">
        <v>1628</v>
      </c>
      <c r="BL328" s="57">
        <v>1886</v>
      </c>
      <c r="BM328" s="57">
        <v>2215</v>
      </c>
      <c r="BN328" s="57">
        <v>3022</v>
      </c>
      <c r="BO328" s="267">
        <v>3483</v>
      </c>
      <c r="BP328" s="260">
        <v>4016</v>
      </c>
      <c r="BQ328" s="260">
        <v>4462</v>
      </c>
      <c r="BR328" s="260">
        <v>4907</v>
      </c>
    </row>
    <row r="329" spans="1:70" x14ac:dyDescent="0.35">
      <c r="A329" s="66" t="s">
        <v>262</v>
      </c>
      <c r="B329" s="160" t="s">
        <v>171</v>
      </c>
      <c r="C329" s="161" t="s">
        <v>164</v>
      </c>
      <c r="D329" s="160">
        <v>86077</v>
      </c>
      <c r="E329" s="76"/>
      <c r="F329" s="76"/>
      <c r="G329" s="76"/>
      <c r="H329" s="60"/>
      <c r="I329" s="76"/>
      <c r="J329" s="76"/>
      <c r="K329" s="76"/>
      <c r="L329" s="60"/>
      <c r="M329" s="76"/>
      <c r="N329" s="76"/>
      <c r="O329" s="76"/>
      <c r="P329" s="60"/>
      <c r="Q329" s="76"/>
      <c r="R329" s="76"/>
      <c r="S329" s="76"/>
      <c r="T329" s="60"/>
      <c r="U329" s="76"/>
      <c r="V329" s="76"/>
      <c r="W329" s="76"/>
      <c r="X329" s="60"/>
      <c r="Y329" s="76"/>
      <c r="Z329" s="76"/>
      <c r="AA329" s="76"/>
      <c r="AB329" s="60"/>
      <c r="AC329" s="76"/>
      <c r="AD329" s="76"/>
      <c r="AE329" s="76"/>
      <c r="AF329" s="60"/>
      <c r="AG329" s="76"/>
      <c r="AH329" s="76"/>
      <c r="AI329" s="158"/>
      <c r="AJ329" s="159"/>
      <c r="AK329" s="76"/>
      <c r="AL329" s="76"/>
      <c r="AM329" s="158"/>
      <c r="AN329" s="159"/>
      <c r="AO329" s="76"/>
      <c r="AP329" s="76"/>
      <c r="AQ329" s="158"/>
      <c r="AR329" s="53">
        <v>9876</v>
      </c>
      <c r="AS329" s="55"/>
      <c r="AT329" s="55"/>
      <c r="AU329" s="55"/>
      <c r="AV329" s="55"/>
      <c r="AW329" s="55"/>
      <c r="AX329" s="55"/>
      <c r="AY329" s="55"/>
      <c r="AZ329" s="55"/>
      <c r="BA329" s="283">
        <v>4390</v>
      </c>
      <c r="BB329" s="283">
        <v>4844</v>
      </c>
      <c r="BC329" s="283">
        <v>5648</v>
      </c>
      <c r="BD329" s="55"/>
      <c r="BF329" s="62"/>
      <c r="BG329" s="62"/>
      <c r="BH329" s="57">
        <v>2576</v>
      </c>
      <c r="BI329" s="57">
        <v>3461</v>
      </c>
      <c r="BJ329" s="57">
        <v>4524</v>
      </c>
      <c r="BK329" s="57">
        <v>6095</v>
      </c>
      <c r="BL329" s="57">
        <v>8158</v>
      </c>
      <c r="BM329" s="57">
        <v>7603</v>
      </c>
      <c r="BN329" s="57">
        <v>10653</v>
      </c>
      <c r="BO329" s="267">
        <v>9876</v>
      </c>
      <c r="BP329" s="260">
        <v>12531</v>
      </c>
      <c r="BQ329" s="260">
        <v>13320</v>
      </c>
      <c r="BR329" s="260">
        <v>21450</v>
      </c>
    </row>
    <row r="330" spans="1:70" x14ac:dyDescent="0.35">
      <c r="A330" s="78" t="s">
        <v>202</v>
      </c>
      <c r="B330" s="167" t="s">
        <v>171</v>
      </c>
      <c r="C330" s="168" t="s">
        <v>164</v>
      </c>
      <c r="D330" s="167">
        <v>86078</v>
      </c>
      <c r="E330" s="108"/>
      <c r="F330" s="108"/>
      <c r="G330" s="108"/>
      <c r="H330" s="172"/>
      <c r="I330" s="108"/>
      <c r="J330" s="108"/>
      <c r="K330" s="108"/>
      <c r="L330" s="172"/>
      <c r="M330" s="108"/>
      <c r="N330" s="108"/>
      <c r="O330" s="108"/>
      <c r="P330" s="172"/>
      <c r="Q330" s="108"/>
      <c r="R330" s="108"/>
      <c r="S330" s="108"/>
      <c r="T330" s="172"/>
      <c r="U330" s="108"/>
      <c r="V330" s="108"/>
      <c r="W330" s="108"/>
      <c r="X330" s="172"/>
      <c r="Y330" s="108"/>
      <c r="Z330" s="108"/>
      <c r="AA330" s="108"/>
      <c r="AB330" s="172"/>
      <c r="AC330" s="108"/>
      <c r="AD330" s="108"/>
      <c r="AE330" s="108"/>
      <c r="AF330" s="172"/>
      <c r="AG330" s="108"/>
      <c r="AH330" s="108"/>
      <c r="AI330" s="171"/>
      <c r="AJ330" s="172"/>
      <c r="AK330" s="108"/>
      <c r="AL330" s="108"/>
      <c r="AM330" s="171"/>
      <c r="AN330" s="172"/>
      <c r="AO330" s="108"/>
      <c r="AP330" s="108"/>
      <c r="AQ330" s="171"/>
      <c r="AR330" s="107">
        <f>SUM(AR327:AR329)</f>
        <v>24924</v>
      </c>
      <c r="AS330" s="196"/>
      <c r="AT330" s="196"/>
      <c r="AU330" s="196"/>
      <c r="AV330" s="196"/>
      <c r="AW330" s="196"/>
      <c r="AX330" s="196"/>
      <c r="AY330" s="196"/>
      <c r="AZ330" s="196"/>
      <c r="BA330" s="284">
        <v>9056</v>
      </c>
      <c r="BB330" s="284">
        <v>9766</v>
      </c>
      <c r="BC330" s="284">
        <v>10925</v>
      </c>
      <c r="BD330" s="196"/>
      <c r="BF330" s="117">
        <f t="shared" ref="BF330:BN330" si="22">SUM(BF327:BF329)</f>
        <v>2460</v>
      </c>
      <c r="BG330" s="117">
        <f t="shared" si="22"/>
        <v>3616</v>
      </c>
      <c r="BH330" s="117">
        <f t="shared" si="22"/>
        <v>4949</v>
      </c>
      <c r="BI330" s="117">
        <f t="shared" si="22"/>
        <v>6362</v>
      </c>
      <c r="BJ330" s="117">
        <f t="shared" si="22"/>
        <v>8831</v>
      </c>
      <c r="BK330" s="117">
        <f t="shared" si="22"/>
        <v>12138</v>
      </c>
      <c r="BL330" s="117">
        <f t="shared" si="22"/>
        <v>15150</v>
      </c>
      <c r="BM330" s="117">
        <f t="shared" si="22"/>
        <v>16239</v>
      </c>
      <c r="BN330" s="117">
        <f t="shared" si="22"/>
        <v>22909</v>
      </c>
      <c r="BO330" s="268">
        <v>24924</v>
      </c>
      <c r="BP330" s="261">
        <v>30225</v>
      </c>
      <c r="BQ330" s="261">
        <v>32067</v>
      </c>
      <c r="BR330" s="261">
        <v>41860</v>
      </c>
    </row>
    <row r="331" spans="1:70" x14ac:dyDescent="0.35">
      <c r="A331" s="45"/>
      <c r="B331" s="46"/>
      <c r="C331" s="46"/>
      <c r="D331" s="46"/>
      <c r="E331" s="76"/>
      <c r="F331" s="76"/>
      <c r="G331" s="76"/>
      <c r="H331" s="60"/>
      <c r="I331" s="76"/>
      <c r="J331" s="76"/>
      <c r="K331" s="76"/>
      <c r="L331" s="60"/>
      <c r="M331" s="76"/>
      <c r="N331" s="76"/>
      <c r="O331" s="76"/>
      <c r="P331" s="60"/>
      <c r="Q331" s="76"/>
      <c r="R331" s="76"/>
      <c r="S331" s="76"/>
      <c r="T331" s="60"/>
      <c r="U331" s="76"/>
      <c r="V331" s="76"/>
      <c r="W331" s="76"/>
      <c r="X331" s="60"/>
      <c r="Y331" s="76"/>
      <c r="Z331" s="76"/>
      <c r="AA331" s="76"/>
      <c r="AB331" s="60"/>
      <c r="AC331" s="76"/>
      <c r="AD331" s="76"/>
      <c r="AE331" s="76"/>
      <c r="AF331" s="60"/>
      <c r="AG331" s="76"/>
      <c r="AH331" s="76"/>
      <c r="AI331" s="76"/>
      <c r="AJ331" s="60"/>
      <c r="AK331" s="76"/>
      <c r="AL331" s="76"/>
      <c r="AM331" s="76"/>
      <c r="AN331" s="60"/>
      <c r="AO331" s="76"/>
      <c r="AP331" s="76"/>
      <c r="AQ331" s="76"/>
      <c r="AR331" s="60"/>
      <c r="AS331" s="76"/>
      <c r="AT331" s="76"/>
      <c r="AU331" s="76"/>
      <c r="AV331" s="76"/>
      <c r="AW331" s="76"/>
      <c r="AX331" s="76"/>
      <c r="AY331" s="76"/>
      <c r="AZ331" s="76"/>
      <c r="BA331" s="76"/>
      <c r="BB331" s="76"/>
      <c r="BC331" s="76"/>
      <c r="BD331" s="76"/>
      <c r="BF331" s="173"/>
      <c r="BG331" s="173"/>
      <c r="BH331" s="173"/>
      <c r="BI331" s="173"/>
      <c r="BJ331" s="173"/>
      <c r="BK331" s="173"/>
      <c r="BL331" s="173"/>
      <c r="BM331" s="173"/>
      <c r="BN331" s="173"/>
      <c r="BO331" s="173"/>
    </row>
    <row r="332" spans="1:70" x14ac:dyDescent="0.35">
      <c r="A332" s="64" t="s">
        <v>19</v>
      </c>
      <c r="B332" s="65"/>
      <c r="C332" s="65"/>
      <c r="D332" s="65"/>
      <c r="E332" s="82"/>
      <c r="F332" s="82"/>
      <c r="G332" s="82"/>
      <c r="H332" s="83"/>
      <c r="I332" s="82"/>
      <c r="J332" s="82"/>
      <c r="K332" s="82"/>
      <c r="L332" s="83"/>
      <c r="M332" s="82"/>
      <c r="N332" s="82"/>
      <c r="O332" s="82"/>
      <c r="P332" s="83"/>
      <c r="Q332" s="82"/>
      <c r="R332" s="82"/>
      <c r="S332" s="82"/>
      <c r="T332" s="83"/>
      <c r="U332" s="82"/>
      <c r="V332" s="82"/>
      <c r="W332" s="82"/>
      <c r="X332" s="83"/>
      <c r="Y332" s="82"/>
      <c r="Z332" s="82"/>
      <c r="AA332" s="82"/>
      <c r="AB332" s="83"/>
      <c r="AC332" s="82"/>
      <c r="AD332" s="82"/>
      <c r="AE332" s="82"/>
      <c r="AF332" s="83"/>
      <c r="AG332" s="82"/>
      <c r="AH332" s="82"/>
      <c r="AI332" s="82"/>
      <c r="AJ332" s="83"/>
      <c r="AK332" s="82"/>
      <c r="AL332" s="82"/>
      <c r="AM332" s="82"/>
      <c r="AN332" s="83"/>
      <c r="AO332" s="82"/>
      <c r="AP332" s="82"/>
      <c r="AQ332" s="82"/>
      <c r="AR332" s="83"/>
      <c r="AS332" s="82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</row>
    <row r="333" spans="1:70" x14ac:dyDescent="0.35">
      <c r="A333" s="66" t="s">
        <v>277</v>
      </c>
      <c r="B333" s="160" t="s">
        <v>171</v>
      </c>
      <c r="C333" s="161" t="s">
        <v>164</v>
      </c>
      <c r="D333" s="160">
        <v>1344524</v>
      </c>
      <c r="E333" s="76"/>
      <c r="F333" s="76"/>
      <c r="G333" s="76"/>
      <c r="H333" s="53">
        <v>2033</v>
      </c>
      <c r="I333" s="76"/>
      <c r="J333" s="76"/>
      <c r="K333" s="76"/>
      <c r="L333" s="53">
        <v>2584</v>
      </c>
      <c r="M333" s="76"/>
      <c r="N333" s="76"/>
      <c r="O333" s="76"/>
      <c r="P333" s="53">
        <v>2012</v>
      </c>
      <c r="Q333" s="76"/>
      <c r="R333" s="76"/>
      <c r="S333" s="76"/>
      <c r="T333" s="53">
        <v>2044</v>
      </c>
      <c r="U333" s="76"/>
      <c r="V333" s="76"/>
      <c r="W333" s="76"/>
      <c r="X333" s="53">
        <v>11165</v>
      </c>
      <c r="Y333" s="76"/>
      <c r="Z333" s="76"/>
      <c r="AA333" s="76"/>
      <c r="AB333" s="53">
        <v>12191</v>
      </c>
      <c r="AC333" s="76"/>
      <c r="AD333" s="76"/>
      <c r="AE333" s="76"/>
      <c r="AF333" s="53">
        <v>12264</v>
      </c>
      <c r="AG333" s="76"/>
      <c r="AH333" s="76"/>
      <c r="AI333" s="76"/>
      <c r="AJ333" s="53">
        <v>12527</v>
      </c>
      <c r="AK333" s="76"/>
      <c r="AL333" s="76"/>
      <c r="AM333" s="76"/>
      <c r="AN333" s="53">
        <v>12758</v>
      </c>
      <c r="AO333" s="76"/>
      <c r="AP333" s="76"/>
      <c r="AQ333" s="76"/>
      <c r="AR333" s="53">
        <v>16621</v>
      </c>
      <c r="AS333" s="55"/>
      <c r="AT333" s="55"/>
      <c r="AU333" s="55"/>
      <c r="AV333" s="251">
        <v>19126</v>
      </c>
      <c r="AW333" s="55"/>
      <c r="AX333" s="55"/>
      <c r="AY333" s="55"/>
      <c r="AZ333" s="251">
        <v>19289</v>
      </c>
      <c r="BA333" s="251"/>
      <c r="BB333" s="251"/>
      <c r="BC333" s="251"/>
      <c r="BD333" s="251"/>
      <c r="BF333" s="62"/>
      <c r="BG333" s="62"/>
      <c r="BH333" s="62"/>
      <c r="BI333" s="62"/>
      <c r="BJ333" s="62"/>
      <c r="BK333" s="62"/>
      <c r="BL333" s="62"/>
      <c r="BM333" s="62"/>
      <c r="BN333" s="62"/>
      <c r="BO333" s="62"/>
    </row>
    <row r="334" spans="1:70" x14ac:dyDescent="0.35">
      <c r="A334" s="66" t="s">
        <v>282</v>
      </c>
      <c r="B334" s="160" t="s">
        <v>171</v>
      </c>
      <c r="C334" s="161" t="s">
        <v>164</v>
      </c>
      <c r="D334" s="160">
        <v>1344525</v>
      </c>
      <c r="E334" s="76"/>
      <c r="F334" s="76"/>
      <c r="G334" s="76"/>
      <c r="H334" s="53">
        <v>622</v>
      </c>
      <c r="I334" s="76"/>
      <c r="J334" s="76"/>
      <c r="K334" s="76"/>
      <c r="L334" s="53">
        <v>735</v>
      </c>
      <c r="M334" s="76"/>
      <c r="N334" s="76"/>
      <c r="O334" s="76"/>
      <c r="P334" s="53">
        <v>719</v>
      </c>
      <c r="Q334" s="76"/>
      <c r="R334" s="76"/>
      <c r="S334" s="76"/>
      <c r="T334" s="53">
        <v>694</v>
      </c>
      <c r="U334" s="76"/>
      <c r="V334" s="76"/>
      <c r="W334" s="76"/>
      <c r="X334" s="53">
        <v>1108</v>
      </c>
      <c r="Y334" s="76"/>
      <c r="Z334" s="76"/>
      <c r="AA334" s="76"/>
      <c r="AB334" s="53">
        <v>1270</v>
      </c>
      <c r="AC334" s="76"/>
      <c r="AD334" s="76"/>
      <c r="AE334" s="76"/>
      <c r="AF334" s="53">
        <v>1300</v>
      </c>
      <c r="AG334" s="76"/>
      <c r="AH334" s="76"/>
      <c r="AI334" s="76"/>
      <c r="AJ334" s="53">
        <v>1288</v>
      </c>
      <c r="AK334" s="76"/>
      <c r="AL334" s="76"/>
      <c r="AM334" s="76"/>
      <c r="AN334" s="53">
        <v>1327</v>
      </c>
      <c r="AO334" s="76"/>
      <c r="AP334" s="76"/>
      <c r="AQ334" s="76"/>
      <c r="AR334" s="53">
        <v>2411</v>
      </c>
      <c r="AS334" s="55"/>
      <c r="AT334" s="55"/>
      <c r="AU334" s="55"/>
      <c r="AV334" s="251">
        <v>2412</v>
      </c>
      <c r="AW334" s="55"/>
      <c r="AX334" s="55"/>
      <c r="AY334" s="55"/>
      <c r="AZ334" s="251">
        <v>2485</v>
      </c>
      <c r="BA334" s="251"/>
      <c r="BB334" s="251"/>
      <c r="BC334" s="251"/>
      <c r="BD334" s="251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</row>
    <row r="335" spans="1:70" x14ac:dyDescent="0.35">
      <c r="A335" s="66" t="s">
        <v>262</v>
      </c>
      <c r="B335" s="160" t="s">
        <v>171</v>
      </c>
      <c r="C335" s="161" t="s">
        <v>164</v>
      </c>
      <c r="D335" s="160">
        <v>1344526</v>
      </c>
      <c r="E335" s="76"/>
      <c r="F335" s="76"/>
      <c r="G335" s="76"/>
      <c r="H335" s="60"/>
      <c r="I335" s="76"/>
      <c r="J335" s="76"/>
      <c r="K335" s="76"/>
      <c r="L335" s="60"/>
      <c r="M335" s="76"/>
      <c r="N335" s="76"/>
      <c r="O335" s="76"/>
      <c r="P335" s="53">
        <v>1028</v>
      </c>
      <c r="Q335" s="76"/>
      <c r="R335" s="76"/>
      <c r="S335" s="76"/>
      <c r="T335" s="53">
        <v>1046</v>
      </c>
      <c r="U335" s="76"/>
      <c r="V335" s="76"/>
      <c r="W335" s="76"/>
      <c r="X335" s="53">
        <v>1077</v>
      </c>
      <c r="Y335" s="76"/>
      <c r="Z335" s="76"/>
      <c r="AA335" s="76"/>
      <c r="AB335" s="53">
        <v>1087</v>
      </c>
      <c r="AC335" s="76"/>
      <c r="AD335" s="76"/>
      <c r="AE335" s="76"/>
      <c r="AF335" s="53">
        <v>1190</v>
      </c>
      <c r="AG335" s="76"/>
      <c r="AH335" s="76"/>
      <c r="AI335" s="76"/>
      <c r="AJ335" s="53">
        <v>1202</v>
      </c>
      <c r="AK335" s="76"/>
      <c r="AL335" s="76"/>
      <c r="AM335" s="76"/>
      <c r="AN335" s="53">
        <v>1286</v>
      </c>
      <c r="AO335" s="76"/>
      <c r="AP335" s="76"/>
      <c r="AQ335" s="76"/>
      <c r="AR335" s="53">
        <v>1256</v>
      </c>
      <c r="AS335" s="55"/>
      <c r="AT335" s="55"/>
      <c r="AU335" s="55"/>
      <c r="AV335" s="251">
        <v>1251</v>
      </c>
      <c r="AW335" s="55"/>
      <c r="AX335" s="55"/>
      <c r="AY335" s="55"/>
      <c r="AZ335" s="251">
        <v>1300</v>
      </c>
      <c r="BA335" s="251"/>
      <c r="BB335" s="251"/>
      <c r="BC335" s="251"/>
      <c r="BD335" s="251"/>
      <c r="BF335" s="62"/>
      <c r="BG335" s="62"/>
      <c r="BH335" s="62"/>
      <c r="BI335" s="62"/>
      <c r="BJ335" s="62"/>
      <c r="BK335" s="62"/>
      <c r="BL335" s="62"/>
      <c r="BM335" s="62"/>
      <c r="BN335" s="62"/>
      <c r="BO335" s="62"/>
    </row>
    <row r="336" spans="1:70" x14ac:dyDescent="0.35">
      <c r="A336" s="67" t="s">
        <v>202</v>
      </c>
      <c r="B336" s="167" t="s">
        <v>171</v>
      </c>
      <c r="C336" s="168" t="s">
        <v>164</v>
      </c>
      <c r="D336" s="167">
        <v>1344527</v>
      </c>
      <c r="E336" s="108"/>
      <c r="F336" s="108"/>
      <c r="G336" s="108"/>
      <c r="H336" s="107">
        <f>SUM(H333:H335)</f>
        <v>2655</v>
      </c>
      <c r="I336" s="108"/>
      <c r="J336" s="108"/>
      <c r="K336" s="108"/>
      <c r="L336" s="107">
        <f>SUM(L333:L335)</f>
        <v>3319</v>
      </c>
      <c r="M336" s="108"/>
      <c r="N336" s="108"/>
      <c r="O336" s="108"/>
      <c r="P336" s="107">
        <f>SUM(P333:P335)</f>
        <v>3759</v>
      </c>
      <c r="Q336" s="108"/>
      <c r="R336" s="108"/>
      <c r="S336" s="108"/>
      <c r="T336" s="107">
        <f>SUM(T333:T335)</f>
        <v>3784</v>
      </c>
      <c r="U336" s="108"/>
      <c r="V336" s="108"/>
      <c r="W336" s="108"/>
      <c r="X336" s="107">
        <f>SUM(X333:X335)</f>
        <v>13350</v>
      </c>
      <c r="Y336" s="108"/>
      <c r="Z336" s="108"/>
      <c r="AA336" s="108"/>
      <c r="AB336" s="107">
        <f>SUM(AB333:AB335)</f>
        <v>14548</v>
      </c>
      <c r="AC336" s="108"/>
      <c r="AD336" s="108"/>
      <c r="AE336" s="108"/>
      <c r="AF336" s="107">
        <f>SUM(AF333:AF335)</f>
        <v>14754</v>
      </c>
      <c r="AG336" s="108"/>
      <c r="AH336" s="108"/>
      <c r="AI336" s="108"/>
      <c r="AJ336" s="107">
        <f>SUM(AJ333:AJ335)</f>
        <v>15017</v>
      </c>
      <c r="AK336" s="108"/>
      <c r="AL336" s="108"/>
      <c r="AM336" s="108"/>
      <c r="AN336" s="107">
        <f>SUM(AN333:AN335)</f>
        <v>15371</v>
      </c>
      <c r="AO336" s="108"/>
      <c r="AP336" s="108"/>
      <c r="AQ336" s="108"/>
      <c r="AR336" s="107">
        <f>SUM(AR333:AR335)</f>
        <v>20288</v>
      </c>
      <c r="AS336" s="196"/>
      <c r="AT336" s="196"/>
      <c r="AU336" s="196"/>
      <c r="AV336" s="254">
        <v>22789</v>
      </c>
      <c r="AW336" s="196"/>
      <c r="AX336" s="196"/>
      <c r="AY336" s="196"/>
      <c r="AZ336" s="254">
        <v>23074</v>
      </c>
      <c r="BA336" s="254"/>
      <c r="BB336" s="254"/>
      <c r="BC336" s="254"/>
      <c r="BD336" s="254"/>
      <c r="BF336" s="106"/>
      <c r="BG336" s="106"/>
      <c r="BH336" s="106"/>
      <c r="BI336" s="106"/>
      <c r="BJ336" s="106"/>
      <c r="BK336" s="106"/>
      <c r="BL336" s="106"/>
      <c r="BM336" s="106"/>
      <c r="BN336" s="106"/>
      <c r="BO336" s="106"/>
    </row>
    <row r="337" spans="1:70" x14ac:dyDescent="0.35">
      <c r="A337" s="58"/>
      <c r="B337" s="46"/>
      <c r="C337" s="46"/>
      <c r="D337" s="46"/>
      <c r="E337" s="76"/>
      <c r="F337" s="76"/>
      <c r="G337" s="76"/>
      <c r="H337" s="111"/>
      <c r="I337" s="76"/>
      <c r="J337" s="76"/>
      <c r="K337" s="76"/>
      <c r="L337" s="111"/>
      <c r="M337" s="76"/>
      <c r="N337" s="76"/>
      <c r="O337" s="76"/>
      <c r="P337" s="111"/>
      <c r="Q337" s="110"/>
      <c r="R337" s="110"/>
      <c r="S337" s="110"/>
      <c r="T337" s="111"/>
      <c r="U337" s="76"/>
      <c r="V337" s="76"/>
      <c r="W337" s="76"/>
      <c r="X337" s="111"/>
      <c r="Y337" s="76"/>
      <c r="Z337" s="76"/>
      <c r="AA337" s="76"/>
      <c r="AB337" s="111"/>
      <c r="AC337" s="76"/>
      <c r="AD337" s="76"/>
      <c r="AE337" s="76"/>
      <c r="AF337" s="111"/>
      <c r="AG337" s="76"/>
      <c r="AH337" s="76"/>
      <c r="AI337" s="76"/>
      <c r="AJ337" s="111"/>
      <c r="AK337" s="110"/>
      <c r="AL337" s="110"/>
      <c r="AM337" s="76"/>
      <c r="AN337" s="111"/>
      <c r="AO337" s="110"/>
      <c r="AP337" s="110"/>
      <c r="AQ337" s="76"/>
      <c r="AR337" s="60"/>
      <c r="AS337" s="76"/>
      <c r="AT337" s="76"/>
      <c r="AU337" s="76"/>
      <c r="AV337" s="76"/>
      <c r="AW337" s="76"/>
      <c r="AX337" s="76"/>
      <c r="AY337" s="76"/>
      <c r="AZ337" s="76"/>
      <c r="BA337" s="76"/>
      <c r="BB337" s="76"/>
      <c r="BC337" s="76"/>
      <c r="BD337" s="76"/>
      <c r="BF337" s="173"/>
      <c r="BG337" s="173"/>
      <c r="BH337" s="173"/>
      <c r="BI337" s="173"/>
      <c r="BJ337" s="173"/>
      <c r="BK337" s="173"/>
      <c r="BL337" s="173"/>
      <c r="BM337" s="62"/>
      <c r="BN337" s="173"/>
      <c r="BO337" s="173"/>
    </row>
    <row r="338" spans="1:70" x14ac:dyDescent="0.35">
      <c r="A338" s="180" t="s">
        <v>374</v>
      </c>
      <c r="B338" s="181"/>
      <c r="C338" s="181"/>
      <c r="D338" s="181"/>
      <c r="E338" s="76"/>
      <c r="F338" s="76"/>
      <c r="G338" s="76"/>
      <c r="H338" s="111"/>
      <c r="I338" s="76"/>
      <c r="J338" s="76"/>
      <c r="K338" s="76"/>
      <c r="L338" s="111"/>
      <c r="M338" s="76"/>
      <c r="N338" s="76"/>
      <c r="O338" s="76"/>
      <c r="P338" s="111"/>
      <c r="Q338" s="110"/>
      <c r="R338" s="110"/>
      <c r="S338" s="110"/>
      <c r="T338" s="111"/>
      <c r="U338" s="76"/>
      <c r="V338" s="76"/>
      <c r="W338" s="76"/>
      <c r="X338" s="111"/>
      <c r="Y338" s="76"/>
      <c r="Z338" s="76"/>
      <c r="AA338" s="76"/>
      <c r="AB338" s="111"/>
      <c r="AC338" s="76"/>
      <c r="AD338" s="76"/>
      <c r="AE338" s="76"/>
      <c r="AF338" s="111"/>
      <c r="AG338" s="76"/>
      <c r="AH338" s="76"/>
      <c r="AI338" s="76"/>
      <c r="AJ338" s="111"/>
      <c r="AK338" s="110"/>
      <c r="AL338" s="110"/>
      <c r="AM338" s="76"/>
      <c r="AN338" s="111"/>
      <c r="AO338" s="110"/>
      <c r="AP338" s="110"/>
      <c r="AQ338" s="76"/>
      <c r="AR338" s="60"/>
      <c r="AS338" s="76"/>
      <c r="AT338" s="76"/>
      <c r="AU338" s="76"/>
      <c r="AV338" s="76"/>
      <c r="AW338" s="76"/>
      <c r="AX338" s="76"/>
      <c r="AY338" s="76"/>
      <c r="AZ338" s="76"/>
      <c r="BA338" s="76"/>
      <c r="BB338" s="76"/>
      <c r="BC338" s="76"/>
      <c r="BD338" s="76"/>
      <c r="BF338" s="173"/>
      <c r="BG338" s="173"/>
      <c r="BH338" s="173"/>
      <c r="BI338" s="173"/>
      <c r="BJ338" s="173"/>
      <c r="BK338" s="173"/>
      <c r="BL338" s="173"/>
      <c r="BM338" s="62"/>
      <c r="BN338" s="173"/>
      <c r="BO338" s="173"/>
    </row>
    <row r="339" spans="1:70" x14ac:dyDescent="0.35">
      <c r="A339" s="182" t="s">
        <v>375</v>
      </c>
      <c r="B339" s="160" t="s">
        <v>167</v>
      </c>
      <c r="C339" s="161" t="s">
        <v>164</v>
      </c>
      <c r="D339" s="160">
        <v>2127457</v>
      </c>
      <c r="E339" s="76"/>
      <c r="F339" s="76"/>
      <c r="G339" s="76"/>
      <c r="H339" s="53">
        <v>8.4</v>
      </c>
      <c r="I339" s="76"/>
      <c r="J339" s="76"/>
      <c r="K339" s="76"/>
      <c r="L339" s="53">
        <v>13.1</v>
      </c>
      <c r="M339" s="76"/>
      <c r="N339" s="76"/>
      <c r="O339" s="76"/>
      <c r="P339" s="53">
        <v>16.8</v>
      </c>
      <c r="Q339" s="76"/>
      <c r="R339" s="76"/>
      <c r="S339" s="76"/>
      <c r="T339" s="53">
        <v>22</v>
      </c>
      <c r="U339" s="76"/>
      <c r="V339" s="76"/>
      <c r="W339" s="76"/>
      <c r="X339" s="53">
        <v>35.5</v>
      </c>
      <c r="Y339" s="76"/>
      <c r="Z339" s="76"/>
      <c r="AA339" s="76"/>
      <c r="AB339" s="53">
        <v>45.1</v>
      </c>
      <c r="AC339" s="76"/>
      <c r="AD339" s="76"/>
      <c r="AE339" s="76"/>
      <c r="AF339" s="53">
        <v>53</v>
      </c>
      <c r="AG339" s="76"/>
      <c r="AH339" s="76"/>
      <c r="AI339" s="76"/>
      <c r="AJ339" s="53">
        <v>109.5</v>
      </c>
      <c r="AK339" s="76"/>
      <c r="AL339" s="76"/>
      <c r="AM339" s="76"/>
      <c r="AN339" s="53">
        <v>155</v>
      </c>
      <c r="AO339" s="76"/>
      <c r="AP339" s="76"/>
      <c r="AQ339" s="76"/>
      <c r="AR339" s="53">
        <v>180</v>
      </c>
      <c r="AS339" s="55"/>
      <c r="AT339" s="55"/>
      <c r="AU339" s="55"/>
      <c r="AV339" s="251">
        <v>196</v>
      </c>
      <c r="AW339" s="55"/>
      <c r="AX339" s="55"/>
      <c r="AY339" s="55"/>
      <c r="AZ339" s="251">
        <v>241.6</v>
      </c>
      <c r="BA339" s="251"/>
      <c r="BB339" s="251"/>
      <c r="BC339" s="251"/>
      <c r="BD339" s="251"/>
      <c r="BF339" s="62"/>
      <c r="BG339" s="62"/>
      <c r="BH339" s="62"/>
      <c r="BI339" s="62"/>
      <c r="BJ339" s="62"/>
      <c r="BK339" s="62"/>
      <c r="BL339" s="62"/>
      <c r="BM339" s="62"/>
      <c r="BN339" s="62"/>
      <c r="BO339" s="62"/>
    </row>
    <row r="340" spans="1:70" x14ac:dyDescent="0.35">
      <c r="A340" s="182" t="s">
        <v>376</v>
      </c>
      <c r="B340" s="160" t="s">
        <v>167</v>
      </c>
      <c r="C340" s="161" t="s">
        <v>164</v>
      </c>
      <c r="D340" s="160">
        <v>2127458</v>
      </c>
      <c r="E340" s="76"/>
      <c r="F340" s="76"/>
      <c r="G340" s="76"/>
      <c r="H340" s="53">
        <v>2.5</v>
      </c>
      <c r="I340" s="76"/>
      <c r="J340" s="76"/>
      <c r="K340" s="76"/>
      <c r="L340" s="53">
        <v>3.8</v>
      </c>
      <c r="M340" s="76"/>
      <c r="N340" s="76"/>
      <c r="O340" s="76"/>
      <c r="P340" s="53">
        <v>5</v>
      </c>
      <c r="Q340" s="76"/>
      <c r="R340" s="76"/>
      <c r="S340" s="76"/>
      <c r="T340" s="53">
        <v>7.1</v>
      </c>
      <c r="U340" s="76"/>
      <c r="V340" s="76"/>
      <c r="W340" s="76"/>
      <c r="X340" s="53">
        <v>13.4</v>
      </c>
      <c r="Y340" s="76"/>
      <c r="Z340" s="76"/>
      <c r="AA340" s="76"/>
      <c r="AB340" s="53">
        <v>16.7</v>
      </c>
      <c r="AC340" s="76"/>
      <c r="AD340" s="76"/>
      <c r="AE340" s="76"/>
      <c r="AF340" s="53">
        <v>19.7</v>
      </c>
      <c r="AG340" s="76"/>
      <c r="AH340" s="76"/>
      <c r="AI340" s="76"/>
      <c r="AJ340" s="53">
        <v>41.2</v>
      </c>
      <c r="AK340" s="76"/>
      <c r="AL340" s="76"/>
      <c r="AM340" s="76"/>
      <c r="AN340" s="53">
        <v>61.3</v>
      </c>
      <c r="AO340" s="76"/>
      <c r="AP340" s="76"/>
      <c r="AQ340" s="76"/>
      <c r="AR340" s="53">
        <v>72.900000000000006</v>
      </c>
      <c r="AS340" s="55"/>
      <c r="AT340" s="55"/>
      <c r="AU340" s="55"/>
      <c r="AV340" s="251">
        <v>80.7</v>
      </c>
      <c r="AW340" s="55"/>
      <c r="AX340" s="55"/>
      <c r="AY340" s="55"/>
      <c r="AZ340" s="251">
        <v>87.2</v>
      </c>
      <c r="BA340" s="251"/>
      <c r="BB340" s="251"/>
      <c r="BC340" s="251"/>
      <c r="BD340" s="251"/>
      <c r="BF340" s="62"/>
      <c r="BG340" s="62"/>
      <c r="BH340" s="62"/>
      <c r="BI340" s="62"/>
      <c r="BJ340" s="62"/>
      <c r="BK340" s="62"/>
      <c r="BL340" s="62"/>
      <c r="BM340" s="62"/>
      <c r="BN340" s="62"/>
      <c r="BO340" s="62"/>
    </row>
    <row r="341" spans="1:70" x14ac:dyDescent="0.35">
      <c r="A341" s="45"/>
      <c r="B341" s="46"/>
      <c r="C341" s="46"/>
      <c r="D341" s="46"/>
      <c r="E341" s="76"/>
      <c r="F341" s="76"/>
      <c r="G341" s="76"/>
      <c r="H341" s="111"/>
      <c r="I341" s="76"/>
      <c r="J341" s="76"/>
      <c r="K341" s="76"/>
      <c r="L341" s="111"/>
      <c r="M341" s="76"/>
      <c r="N341" s="76"/>
      <c r="O341" s="76"/>
      <c r="P341" s="111"/>
      <c r="Q341" s="76"/>
      <c r="R341" s="76"/>
      <c r="S341" s="76"/>
      <c r="T341" s="111"/>
      <c r="U341" s="76"/>
      <c r="V341" s="76"/>
      <c r="W341" s="76"/>
      <c r="X341" s="111"/>
      <c r="Y341" s="76"/>
      <c r="Z341" s="76"/>
      <c r="AA341" s="76"/>
      <c r="AB341" s="111"/>
      <c r="AC341" s="76"/>
      <c r="AD341" s="76"/>
      <c r="AE341" s="76"/>
      <c r="AF341" s="60"/>
      <c r="AG341" s="76"/>
      <c r="AH341" s="76"/>
      <c r="AI341" s="158"/>
      <c r="AJ341" s="159"/>
      <c r="AK341" s="76"/>
      <c r="AL341" s="76"/>
      <c r="AM341" s="158"/>
      <c r="AN341" s="159"/>
      <c r="AO341" s="76"/>
      <c r="AP341" s="76"/>
      <c r="AQ341" s="158"/>
      <c r="AR341" s="159"/>
      <c r="AS341" s="158"/>
      <c r="AT341" s="158"/>
      <c r="AU341" s="158"/>
      <c r="AV341" s="158"/>
      <c r="AW341" s="158"/>
      <c r="AX341" s="158"/>
      <c r="AY341" s="158"/>
      <c r="AZ341" s="158"/>
      <c r="BA341" s="158"/>
      <c r="BB341" s="158"/>
      <c r="BC341" s="158"/>
      <c r="BD341" s="158"/>
      <c r="BF341" s="173"/>
      <c r="BG341" s="173"/>
      <c r="BH341" s="173"/>
      <c r="BI341" s="173"/>
      <c r="BJ341" s="173"/>
      <c r="BK341" s="173"/>
      <c r="BL341" s="173"/>
      <c r="BM341" s="173"/>
      <c r="BN341" s="173"/>
      <c r="BO341" s="173"/>
    </row>
    <row r="342" spans="1:70" x14ac:dyDescent="0.35">
      <c r="A342" s="140" t="s">
        <v>377</v>
      </c>
      <c r="B342" s="44"/>
      <c r="C342" s="44"/>
      <c r="D342" s="44"/>
      <c r="E342" s="151"/>
      <c r="F342" s="151"/>
      <c r="G342" s="151"/>
      <c r="H342" s="152"/>
      <c r="I342" s="151"/>
      <c r="J342" s="151"/>
      <c r="K342" s="151"/>
      <c r="L342" s="152"/>
      <c r="M342" s="151"/>
      <c r="N342" s="151"/>
      <c r="O342" s="151"/>
      <c r="P342" s="152"/>
      <c r="Q342" s="151"/>
      <c r="R342" s="151"/>
      <c r="S342" s="151"/>
      <c r="T342" s="152"/>
      <c r="U342" s="151"/>
      <c r="V342" s="151"/>
      <c r="W342" s="151"/>
      <c r="X342" s="152"/>
      <c r="Y342" s="151"/>
      <c r="Z342" s="151"/>
      <c r="AA342" s="153"/>
      <c r="AB342" s="154"/>
      <c r="AC342" s="153"/>
      <c r="AD342" s="151"/>
      <c r="AE342" s="151"/>
      <c r="AF342" s="152"/>
      <c r="AG342" s="153"/>
      <c r="AH342" s="153"/>
      <c r="AI342" s="155"/>
      <c r="AJ342" s="156"/>
      <c r="AK342" s="153"/>
      <c r="AL342" s="153"/>
      <c r="AM342" s="155"/>
      <c r="AN342" s="156"/>
      <c r="AO342" s="153"/>
      <c r="AP342" s="153"/>
      <c r="AQ342" s="155"/>
      <c r="AR342" s="156"/>
      <c r="AS342" s="155"/>
      <c r="AT342" s="155"/>
      <c r="AU342" s="155"/>
      <c r="AV342" s="155"/>
      <c r="AW342" s="155"/>
      <c r="AX342" s="155"/>
      <c r="AY342" s="155"/>
      <c r="AZ342" s="155"/>
      <c r="BA342" s="155"/>
      <c r="BB342" s="155"/>
      <c r="BC342" s="155"/>
      <c r="BD342" s="155"/>
      <c r="BF342" s="157"/>
      <c r="BG342" s="157"/>
      <c r="BH342" s="157"/>
      <c r="BI342" s="157"/>
      <c r="BJ342" s="157"/>
      <c r="BK342" s="157"/>
      <c r="BL342" s="157"/>
      <c r="BM342" s="157"/>
      <c r="BN342" s="157"/>
      <c r="BO342" s="157"/>
    </row>
    <row r="343" spans="1:70" x14ac:dyDescent="0.35">
      <c r="A343" s="64" t="s">
        <v>266</v>
      </c>
      <c r="B343" s="65"/>
      <c r="C343" s="65"/>
      <c r="D343" s="65"/>
      <c r="E343" s="115"/>
      <c r="F343" s="115"/>
      <c r="G343" s="115"/>
      <c r="H343" s="116"/>
      <c r="I343" s="115"/>
      <c r="J343" s="115"/>
      <c r="K343" s="115"/>
      <c r="L343" s="116"/>
      <c r="M343" s="115"/>
      <c r="N343" s="115"/>
      <c r="O343" s="115"/>
      <c r="P343" s="116"/>
      <c r="Q343" s="115"/>
      <c r="R343" s="115"/>
      <c r="S343" s="115"/>
      <c r="T343" s="116"/>
      <c r="U343" s="115"/>
      <c r="V343" s="115"/>
      <c r="W343" s="115"/>
      <c r="X343" s="116"/>
      <c r="Y343" s="115"/>
      <c r="Z343" s="115"/>
      <c r="AA343" s="115"/>
      <c r="AB343" s="116"/>
      <c r="AC343" s="115"/>
      <c r="AD343" s="115"/>
      <c r="AE343" s="115"/>
      <c r="AF343" s="116"/>
      <c r="AG343" s="115"/>
      <c r="AH343" s="115"/>
      <c r="AI343" s="158"/>
      <c r="AJ343" s="159"/>
      <c r="AK343" s="115"/>
      <c r="AL343" s="115"/>
      <c r="AM343" s="158"/>
      <c r="AN343" s="159"/>
      <c r="AO343" s="115"/>
      <c r="AP343" s="115"/>
      <c r="AQ343" s="158"/>
      <c r="AR343" s="159"/>
      <c r="AS343" s="158"/>
      <c r="AT343" s="158"/>
      <c r="AU343" s="158"/>
      <c r="AV343" s="158"/>
      <c r="AW343" s="158"/>
      <c r="AX343" s="158"/>
      <c r="AY343" s="158"/>
      <c r="AZ343" s="158"/>
      <c r="BA343" s="158"/>
      <c r="BB343" s="158"/>
      <c r="BC343" s="158"/>
      <c r="BD343" s="158"/>
      <c r="BF343" s="119">
        <f>BF351+BF352+BF353</f>
        <v>10827</v>
      </c>
      <c r="BG343" s="119">
        <f t="shared" ref="BG343:BQ343" si="23">BG351+BG352+BG353</f>
        <v>15159</v>
      </c>
      <c r="BH343" s="119">
        <f t="shared" si="23"/>
        <v>19541</v>
      </c>
      <c r="BI343" s="119">
        <f t="shared" si="23"/>
        <v>25750</v>
      </c>
      <c r="BJ343" s="119">
        <f t="shared" si="23"/>
        <v>36363</v>
      </c>
      <c r="BK343" s="119">
        <f t="shared" si="23"/>
        <v>46987</v>
      </c>
      <c r="BL343" s="119">
        <f t="shared" si="23"/>
        <v>60012</v>
      </c>
      <c r="BM343" s="119">
        <f>BM351+BM352+BM353</f>
        <v>71416</v>
      </c>
      <c r="BN343" s="119">
        <f>BN351+BN352+BN353</f>
        <v>97426</v>
      </c>
      <c r="BO343" s="119">
        <f t="shared" si="23"/>
        <v>127342</v>
      </c>
      <c r="BP343" s="119">
        <f t="shared" si="23"/>
        <v>141808</v>
      </c>
      <c r="BQ343" s="119">
        <f t="shared" si="23"/>
        <v>143810</v>
      </c>
      <c r="BR343" s="119"/>
    </row>
    <row r="344" spans="1:70" x14ac:dyDescent="0.35">
      <c r="A344" s="66" t="s">
        <v>378</v>
      </c>
      <c r="B344" s="160" t="s">
        <v>171</v>
      </c>
      <c r="C344" s="161" t="s">
        <v>168</v>
      </c>
      <c r="D344" s="160">
        <v>86079</v>
      </c>
      <c r="E344" s="55">
        <v>13271</v>
      </c>
      <c r="F344" s="55">
        <v>12752</v>
      </c>
      <c r="G344" s="55">
        <v>13808</v>
      </c>
      <c r="H344" s="53">
        <v>21072</v>
      </c>
      <c r="I344" s="55">
        <v>15705</v>
      </c>
      <c r="J344" s="55">
        <v>15251</v>
      </c>
      <c r="K344" s="55">
        <v>16022</v>
      </c>
      <c r="L344" s="53">
        <v>23102</v>
      </c>
      <c r="M344" s="55">
        <v>17084</v>
      </c>
      <c r="N344" s="55">
        <v>17104</v>
      </c>
      <c r="O344" s="55">
        <v>18463</v>
      </c>
      <c r="P344" s="53">
        <v>26618</v>
      </c>
      <c r="Q344" s="55">
        <v>20581</v>
      </c>
      <c r="R344" s="55">
        <v>21116</v>
      </c>
      <c r="S344" s="55">
        <v>22339</v>
      </c>
      <c r="T344" s="53">
        <v>30629</v>
      </c>
      <c r="U344" s="55">
        <v>23734</v>
      </c>
      <c r="V344" s="55">
        <v>24745</v>
      </c>
      <c r="W344" s="55">
        <v>28768</v>
      </c>
      <c r="X344" s="53">
        <v>41325</v>
      </c>
      <c r="Y344" s="55">
        <v>31605</v>
      </c>
      <c r="Z344" s="55">
        <v>31864</v>
      </c>
      <c r="AA344" s="55">
        <v>33746</v>
      </c>
      <c r="AB344" s="53">
        <v>44700</v>
      </c>
      <c r="AC344" s="55">
        <v>34283</v>
      </c>
      <c r="AD344" s="55">
        <v>35856</v>
      </c>
      <c r="AE344" s="55">
        <v>39726</v>
      </c>
      <c r="AF344" s="53">
        <v>50542</v>
      </c>
      <c r="AG344" s="55">
        <v>41841</v>
      </c>
      <c r="AH344" s="55">
        <v>50244</v>
      </c>
      <c r="AI344" s="55">
        <v>52774</v>
      </c>
      <c r="AJ344" s="53">
        <v>71056</v>
      </c>
      <c r="AK344" s="55">
        <v>57491</v>
      </c>
      <c r="AL344" s="55">
        <v>58004</v>
      </c>
      <c r="AM344" s="55">
        <v>54876</v>
      </c>
      <c r="AN344" s="53">
        <v>71416</v>
      </c>
      <c r="AO344" s="55">
        <v>56455</v>
      </c>
      <c r="AP344" s="55">
        <v>56575</v>
      </c>
      <c r="AQ344" s="55">
        <v>59340</v>
      </c>
      <c r="AR344" s="53">
        <v>70531</v>
      </c>
      <c r="AS344" s="251">
        <v>56981</v>
      </c>
      <c r="AT344" s="251">
        <v>59032</v>
      </c>
      <c r="AU344" s="251">
        <v>63171</v>
      </c>
      <c r="AV344" s="251">
        <v>76703</v>
      </c>
      <c r="AW344" s="251">
        <v>60915</v>
      </c>
      <c r="AX344" s="251">
        <v>61569</v>
      </c>
      <c r="AY344" s="251">
        <v>67601</v>
      </c>
      <c r="AZ344" s="251">
        <v>82226</v>
      </c>
      <c r="BA344" s="251">
        <v>63970</v>
      </c>
      <c r="BB344" s="251">
        <v>68246</v>
      </c>
      <c r="BC344" s="251">
        <v>74058</v>
      </c>
      <c r="BD344" s="251">
        <v>89992</v>
      </c>
      <c r="BF344" s="57">
        <v>60903</v>
      </c>
      <c r="BG344" s="57">
        <v>70080</v>
      </c>
      <c r="BH344" s="57">
        <v>79268</v>
      </c>
      <c r="BI344" s="57">
        <v>94665</v>
      </c>
      <c r="BJ344" s="57">
        <v>118573</v>
      </c>
      <c r="BK344" s="57">
        <v>141915</v>
      </c>
      <c r="BL344" s="57">
        <v>160408</v>
      </c>
      <c r="BM344" s="57">
        <v>215915</v>
      </c>
      <c r="BN344" s="57">
        <v>241787</v>
      </c>
      <c r="BO344" s="267">
        <v>242901</v>
      </c>
      <c r="BP344" s="260">
        <v>255887</v>
      </c>
      <c r="BQ344" s="260">
        <v>272311</v>
      </c>
      <c r="BR344" s="260">
        <v>296266</v>
      </c>
    </row>
    <row r="345" spans="1:70" x14ac:dyDescent="0.35">
      <c r="A345" s="66" t="s">
        <v>379</v>
      </c>
      <c r="B345" s="160" t="s">
        <v>171</v>
      </c>
      <c r="C345" s="161" t="s">
        <v>168</v>
      </c>
      <c r="D345" s="160">
        <v>86080</v>
      </c>
      <c r="E345" s="55">
        <v>2799</v>
      </c>
      <c r="F345" s="55">
        <v>2952</v>
      </c>
      <c r="G345" s="55">
        <v>3284</v>
      </c>
      <c r="H345" s="53">
        <v>4515</v>
      </c>
      <c r="I345" s="55">
        <v>4036</v>
      </c>
      <c r="J345" s="55">
        <v>4089</v>
      </c>
      <c r="K345" s="55">
        <v>4557</v>
      </c>
      <c r="L345" s="53">
        <v>6226</v>
      </c>
      <c r="M345" s="55">
        <v>5633</v>
      </c>
      <c r="N345" s="55">
        <v>6081</v>
      </c>
      <c r="O345" s="55">
        <v>6895</v>
      </c>
      <c r="P345" s="53">
        <v>9129</v>
      </c>
      <c r="Q345" s="55">
        <v>8547</v>
      </c>
      <c r="R345" s="55">
        <v>9288</v>
      </c>
      <c r="S345" s="55">
        <v>10375</v>
      </c>
      <c r="T345" s="53">
        <v>13112</v>
      </c>
      <c r="U345" s="55">
        <v>11980</v>
      </c>
      <c r="V345" s="55">
        <v>13210</v>
      </c>
      <c r="W345" s="55">
        <v>14976</v>
      </c>
      <c r="X345" s="53">
        <v>19128</v>
      </c>
      <c r="Y345" s="55">
        <v>19437</v>
      </c>
      <c r="Z345" s="55">
        <v>21022</v>
      </c>
      <c r="AA345" s="55">
        <v>22830</v>
      </c>
      <c r="AB345" s="53">
        <v>27683</v>
      </c>
      <c r="AC345" s="55">
        <v>25417</v>
      </c>
      <c r="AD345" s="55">
        <v>27548</v>
      </c>
      <c r="AE345" s="55">
        <v>30255</v>
      </c>
      <c r="AF345" s="53">
        <v>36895</v>
      </c>
      <c r="AG345" s="55">
        <v>33611</v>
      </c>
      <c r="AH345" s="55">
        <v>38668</v>
      </c>
      <c r="AI345" s="55">
        <v>43371</v>
      </c>
      <c r="AJ345" s="53">
        <v>54499</v>
      </c>
      <c r="AK345" s="55">
        <v>51027</v>
      </c>
      <c r="AL345" s="55">
        <v>55076</v>
      </c>
      <c r="AM345" s="55">
        <v>55936</v>
      </c>
      <c r="AN345" s="53">
        <v>65996</v>
      </c>
      <c r="AO345" s="55">
        <v>59989</v>
      </c>
      <c r="AP345" s="55">
        <v>64659</v>
      </c>
      <c r="AQ345" s="55">
        <v>67761</v>
      </c>
      <c r="AR345" s="53">
        <v>78673</v>
      </c>
      <c r="AS345" s="251">
        <v>70377</v>
      </c>
      <c r="AT345" s="251">
        <v>75351</v>
      </c>
      <c r="AU345" s="251">
        <v>79912</v>
      </c>
      <c r="AV345" s="251">
        <v>93258</v>
      </c>
      <c r="AW345" s="251">
        <v>82398</v>
      </c>
      <c r="AX345" s="251">
        <v>86408</v>
      </c>
      <c r="AY345" s="251">
        <v>91276</v>
      </c>
      <c r="AZ345" s="251">
        <v>105566</v>
      </c>
      <c r="BA345" s="251">
        <v>91697</v>
      </c>
      <c r="BB345" s="251">
        <v>99456</v>
      </c>
      <c r="BC345" s="251">
        <v>106111</v>
      </c>
      <c r="BD345" s="251">
        <v>123394</v>
      </c>
      <c r="BF345" s="57">
        <v>13549</v>
      </c>
      <c r="BG345" s="57">
        <v>18908</v>
      </c>
      <c r="BH345" s="57">
        <v>27738</v>
      </c>
      <c r="BI345" s="57">
        <v>41322</v>
      </c>
      <c r="BJ345" s="57">
        <v>59293</v>
      </c>
      <c r="BK345" s="57">
        <v>90972</v>
      </c>
      <c r="BL345" s="57">
        <v>120114</v>
      </c>
      <c r="BM345" s="57">
        <v>170149</v>
      </c>
      <c r="BN345" s="57">
        <v>228035</v>
      </c>
      <c r="BO345" s="267">
        <v>271082</v>
      </c>
      <c r="BP345" s="260">
        <v>318898</v>
      </c>
      <c r="BQ345" s="260">
        <v>365648</v>
      </c>
      <c r="BR345" s="260">
        <v>420658</v>
      </c>
    </row>
    <row r="346" spans="1:70" x14ac:dyDescent="0.35">
      <c r="A346" s="78" t="s">
        <v>380</v>
      </c>
      <c r="B346" s="167" t="s">
        <v>171</v>
      </c>
      <c r="C346" s="168" t="s">
        <v>168</v>
      </c>
      <c r="D346" s="167">
        <v>86081</v>
      </c>
      <c r="E346" s="96">
        <f t="shared" ref="E346:AR346" si="24">E344+E345</f>
        <v>16070</v>
      </c>
      <c r="F346" s="96">
        <f t="shared" si="24"/>
        <v>15704</v>
      </c>
      <c r="G346" s="96">
        <f t="shared" si="24"/>
        <v>17092</v>
      </c>
      <c r="H346" s="107">
        <f t="shared" si="24"/>
        <v>25587</v>
      </c>
      <c r="I346" s="96">
        <f t="shared" si="24"/>
        <v>19741</v>
      </c>
      <c r="J346" s="96">
        <f t="shared" si="24"/>
        <v>19340</v>
      </c>
      <c r="K346" s="96">
        <f t="shared" si="24"/>
        <v>20579</v>
      </c>
      <c r="L346" s="107">
        <f t="shared" si="24"/>
        <v>29328</v>
      </c>
      <c r="M346" s="96">
        <f t="shared" si="24"/>
        <v>22717</v>
      </c>
      <c r="N346" s="96">
        <f t="shared" si="24"/>
        <v>23185</v>
      </c>
      <c r="O346" s="96">
        <f t="shared" si="24"/>
        <v>25358</v>
      </c>
      <c r="P346" s="107">
        <f t="shared" si="24"/>
        <v>35747</v>
      </c>
      <c r="Q346" s="96">
        <f t="shared" si="24"/>
        <v>29128</v>
      </c>
      <c r="R346" s="96">
        <f t="shared" si="24"/>
        <v>30404</v>
      </c>
      <c r="S346" s="96">
        <f t="shared" si="24"/>
        <v>32714</v>
      </c>
      <c r="T346" s="107">
        <f t="shared" si="24"/>
        <v>43741</v>
      </c>
      <c r="U346" s="96">
        <f t="shared" si="24"/>
        <v>35714</v>
      </c>
      <c r="V346" s="96">
        <f t="shared" si="24"/>
        <v>37955</v>
      </c>
      <c r="W346" s="96">
        <f t="shared" si="24"/>
        <v>43744</v>
      </c>
      <c r="X346" s="107">
        <f t="shared" si="24"/>
        <v>60453</v>
      </c>
      <c r="Y346" s="96">
        <f t="shared" si="24"/>
        <v>51042</v>
      </c>
      <c r="Z346" s="96">
        <f t="shared" si="24"/>
        <v>52886</v>
      </c>
      <c r="AA346" s="96">
        <f t="shared" si="24"/>
        <v>56576</v>
      </c>
      <c r="AB346" s="107">
        <f t="shared" si="24"/>
        <v>72383</v>
      </c>
      <c r="AC346" s="96">
        <f t="shared" si="24"/>
        <v>59700</v>
      </c>
      <c r="AD346" s="96">
        <f t="shared" si="24"/>
        <v>63404</v>
      </c>
      <c r="AE346" s="96">
        <f t="shared" si="24"/>
        <v>69981</v>
      </c>
      <c r="AF346" s="107">
        <f t="shared" si="24"/>
        <v>87437</v>
      </c>
      <c r="AG346" s="96">
        <f t="shared" si="24"/>
        <v>75452</v>
      </c>
      <c r="AH346" s="96">
        <f t="shared" si="24"/>
        <v>88912</v>
      </c>
      <c r="AI346" s="96">
        <f t="shared" si="24"/>
        <v>96145</v>
      </c>
      <c r="AJ346" s="107">
        <f t="shared" si="24"/>
        <v>125555</v>
      </c>
      <c r="AK346" s="96">
        <f t="shared" si="24"/>
        <v>108518</v>
      </c>
      <c r="AL346" s="96">
        <f t="shared" si="24"/>
        <v>113080</v>
      </c>
      <c r="AM346" s="96">
        <f t="shared" si="24"/>
        <v>110812</v>
      </c>
      <c r="AN346" s="107">
        <f t="shared" si="24"/>
        <v>137412</v>
      </c>
      <c r="AO346" s="96">
        <f t="shared" si="24"/>
        <v>116444</v>
      </c>
      <c r="AP346" s="96">
        <f t="shared" si="24"/>
        <v>121234</v>
      </c>
      <c r="AQ346" s="96">
        <f t="shared" si="24"/>
        <v>127101</v>
      </c>
      <c r="AR346" s="107">
        <f t="shared" si="24"/>
        <v>149204</v>
      </c>
      <c r="AS346" s="254">
        <v>127358</v>
      </c>
      <c r="AT346" s="254">
        <v>134383</v>
      </c>
      <c r="AU346" s="254">
        <v>143083</v>
      </c>
      <c r="AV346" s="254">
        <v>169961</v>
      </c>
      <c r="AW346" s="254">
        <v>143313</v>
      </c>
      <c r="AX346" s="254">
        <v>147977</v>
      </c>
      <c r="AY346" s="254">
        <v>158877</v>
      </c>
      <c r="AZ346" s="254">
        <v>187792</v>
      </c>
      <c r="BA346" s="254">
        <v>155667</v>
      </c>
      <c r="BB346" s="254">
        <v>167702</v>
      </c>
      <c r="BC346" s="254">
        <v>180169</v>
      </c>
      <c r="BD346" s="254">
        <v>213386</v>
      </c>
      <c r="BF346" s="117">
        <f t="shared" ref="BF346:BN346" si="25">BF344+BF345</f>
        <v>74452</v>
      </c>
      <c r="BG346" s="117">
        <f t="shared" si="25"/>
        <v>88988</v>
      </c>
      <c r="BH346" s="117">
        <f t="shared" si="25"/>
        <v>107006</v>
      </c>
      <c r="BI346" s="117">
        <f t="shared" si="25"/>
        <v>135987</v>
      </c>
      <c r="BJ346" s="117">
        <f t="shared" si="25"/>
        <v>177866</v>
      </c>
      <c r="BK346" s="117">
        <f t="shared" si="25"/>
        <v>232887</v>
      </c>
      <c r="BL346" s="117">
        <f t="shared" si="25"/>
        <v>280522</v>
      </c>
      <c r="BM346" s="117">
        <f t="shared" si="25"/>
        <v>386064</v>
      </c>
      <c r="BN346" s="117">
        <f t="shared" si="25"/>
        <v>469822</v>
      </c>
      <c r="BO346" s="268">
        <v>513983</v>
      </c>
      <c r="BP346" s="261">
        <v>574785</v>
      </c>
      <c r="BQ346" s="261">
        <v>637959</v>
      </c>
      <c r="BR346" s="261">
        <v>716924</v>
      </c>
    </row>
    <row r="347" spans="1:70" x14ac:dyDescent="0.35">
      <c r="A347" s="45"/>
      <c r="B347" s="46"/>
      <c r="C347" s="46"/>
      <c r="D347" s="46"/>
      <c r="E347" s="115"/>
      <c r="F347" s="115"/>
      <c r="G347" s="115"/>
      <c r="H347" s="116"/>
      <c r="I347" s="115"/>
      <c r="J347" s="115"/>
      <c r="K347" s="115"/>
      <c r="L347" s="116"/>
      <c r="M347" s="115"/>
      <c r="N347" s="115"/>
      <c r="O347" s="115"/>
      <c r="P347" s="116"/>
      <c r="Q347" s="115"/>
      <c r="R347" s="115"/>
      <c r="S347" s="115"/>
      <c r="T347" s="116"/>
      <c r="U347" s="115"/>
      <c r="V347" s="115"/>
      <c r="W347" s="115"/>
      <c r="X347" s="116"/>
      <c r="Y347" s="115"/>
      <c r="Z347" s="115"/>
      <c r="AA347" s="115"/>
      <c r="AB347" s="116"/>
      <c r="AC347" s="115"/>
      <c r="AD347" s="115"/>
      <c r="AE347" s="115"/>
      <c r="AF347" s="116"/>
      <c r="AG347" s="115"/>
      <c r="AH347" s="115"/>
      <c r="AI347" s="158"/>
      <c r="AJ347" s="159"/>
      <c r="AK347" s="158"/>
      <c r="AL347" s="115"/>
      <c r="AM347" s="158"/>
      <c r="AN347" s="159"/>
      <c r="AO347" s="158"/>
      <c r="AP347" s="115"/>
      <c r="AQ347" s="158"/>
      <c r="AR347" s="159"/>
      <c r="AS347" s="158"/>
      <c r="AT347" s="158"/>
      <c r="AU347" s="158"/>
      <c r="AV347" s="158"/>
      <c r="AW347" s="158"/>
      <c r="AX347" s="158"/>
      <c r="AY347" s="158"/>
      <c r="AZ347" s="158"/>
      <c r="BA347" s="158"/>
      <c r="BB347" s="158"/>
      <c r="BC347" s="158"/>
      <c r="BD347" s="158"/>
      <c r="BF347" s="119">
        <f>BF346-BF349</f>
        <v>20271</v>
      </c>
      <c r="BG347" s="119">
        <f t="shared" ref="BG347:BQ347" si="26">BG346-BG349</f>
        <v>26236</v>
      </c>
      <c r="BH347" s="119">
        <f t="shared" si="26"/>
        <v>35355</v>
      </c>
      <c r="BI347" s="119">
        <f t="shared" si="26"/>
        <v>47722</v>
      </c>
      <c r="BJ347" s="119">
        <f t="shared" si="26"/>
        <v>65932</v>
      </c>
      <c r="BK347" s="119">
        <f t="shared" si="26"/>
        <v>93731</v>
      </c>
      <c r="BL347" s="119">
        <f t="shared" si="26"/>
        <v>114986</v>
      </c>
      <c r="BM347" s="119">
        <f t="shared" si="26"/>
        <v>152757</v>
      </c>
      <c r="BN347" s="119">
        <f t="shared" si="26"/>
        <v>197478</v>
      </c>
      <c r="BO347" s="119">
        <f t="shared" si="26"/>
        <v>225152</v>
      </c>
      <c r="BP347" s="119">
        <f>BP346-BP349</f>
        <v>270046</v>
      </c>
      <c r="BQ347" s="119">
        <f t="shared" si="26"/>
        <v>311671</v>
      </c>
      <c r="BR347" s="119"/>
    </row>
    <row r="348" spans="1:70" x14ac:dyDescent="0.35">
      <c r="A348" s="85" t="s">
        <v>345</v>
      </c>
      <c r="B348" s="86"/>
      <c r="C348" s="86"/>
      <c r="D348" s="86"/>
      <c r="E348" s="115"/>
      <c r="F348" s="115"/>
      <c r="G348" s="115"/>
      <c r="H348" s="116"/>
      <c r="I348" s="115"/>
      <c r="J348" s="115"/>
      <c r="K348" s="115"/>
      <c r="L348" s="116"/>
      <c r="M348" s="115"/>
      <c r="N348" s="115"/>
      <c r="O348" s="115"/>
      <c r="P348" s="116"/>
      <c r="Q348" s="115"/>
      <c r="R348" s="115"/>
      <c r="S348" s="115"/>
      <c r="T348" s="116"/>
      <c r="U348" s="115"/>
      <c r="V348" s="115"/>
      <c r="W348" s="115"/>
      <c r="X348" s="116"/>
      <c r="Y348" s="115"/>
      <c r="Z348" s="115"/>
      <c r="AA348" s="115"/>
      <c r="AB348" s="116"/>
      <c r="AC348" s="115"/>
      <c r="AD348" s="115"/>
      <c r="AE348" s="115"/>
      <c r="AF348" s="116"/>
      <c r="AG348" s="115"/>
      <c r="AH348" s="115"/>
      <c r="AI348" s="158"/>
      <c r="AJ348" s="159"/>
      <c r="AK348" s="158"/>
      <c r="AL348" s="115"/>
      <c r="AM348" s="158"/>
      <c r="AN348" s="159"/>
      <c r="AO348" s="158"/>
      <c r="AP348" s="115"/>
      <c r="AQ348" s="158"/>
      <c r="AR348" s="159"/>
      <c r="AS348" s="158"/>
      <c r="AT348" s="158"/>
      <c r="AU348" s="158"/>
      <c r="AV348" s="158"/>
      <c r="AW348" s="158"/>
      <c r="AX348" s="158"/>
      <c r="AY348" s="158"/>
      <c r="AZ348" s="158"/>
      <c r="BA348" s="158"/>
      <c r="BB348" s="158"/>
      <c r="BC348" s="158"/>
      <c r="BD348" s="158"/>
      <c r="BF348" s="119"/>
      <c r="BG348" s="119">
        <f>(BG347-BF347)/BG351</f>
        <v>1.3769621421975993</v>
      </c>
      <c r="BH348" s="119">
        <f t="shared" ref="BH348:BO348" si="27">(BH347-BG347)/BH351</f>
        <v>1.7356299961933765</v>
      </c>
      <c r="BI348" s="119">
        <f t="shared" si="27"/>
        <v>1.7098022950366376</v>
      </c>
      <c r="BJ348" s="119">
        <f t="shared" si="27"/>
        <v>1.808521203694508</v>
      </c>
      <c r="BK348" s="119">
        <f t="shared" si="27"/>
        <v>2.012378746199508</v>
      </c>
      <c r="BL348" s="119">
        <f t="shared" si="27"/>
        <v>1.1259137620510646</v>
      </c>
      <c r="BM348" s="119">
        <f t="shared" si="27"/>
        <v>1.7162395492548164</v>
      </c>
      <c r="BN348" s="119">
        <f t="shared" si="27"/>
        <v>1.3738748425547602</v>
      </c>
      <c r="BO348" s="119">
        <f t="shared" si="27"/>
        <v>0.65519200719731052</v>
      </c>
      <c r="BP348" s="119">
        <f>(BP347-BO347)/BP351</f>
        <v>1.0118097813838178</v>
      </c>
      <c r="BQ348" s="119">
        <f t="shared" ref="BQ348" si="28">(BQ347-BP347)/BQ351</f>
        <v>0.94802651057917875</v>
      </c>
      <c r="BR348" s="119"/>
    </row>
    <row r="349" spans="1:70" x14ac:dyDescent="0.35">
      <c r="A349" s="80" t="s">
        <v>381</v>
      </c>
      <c r="B349" s="160" t="s">
        <v>171</v>
      </c>
      <c r="C349" s="161" t="s">
        <v>168</v>
      </c>
      <c r="D349" s="160">
        <v>86082</v>
      </c>
      <c r="E349" s="55">
        <v>11801</v>
      </c>
      <c r="F349" s="55">
        <v>11209</v>
      </c>
      <c r="G349" s="55">
        <v>12366</v>
      </c>
      <c r="H349" s="53">
        <v>18806</v>
      </c>
      <c r="I349" s="55">
        <v>14055</v>
      </c>
      <c r="J349" s="55">
        <v>13399</v>
      </c>
      <c r="K349" s="55">
        <v>14627</v>
      </c>
      <c r="L349" s="53">
        <v>20671</v>
      </c>
      <c r="M349" s="55">
        <v>15395</v>
      </c>
      <c r="N349" s="55">
        <v>15160</v>
      </c>
      <c r="O349" s="55">
        <v>16755</v>
      </c>
      <c r="P349" s="53">
        <v>24341</v>
      </c>
      <c r="Q349" s="55">
        <v>18866</v>
      </c>
      <c r="R349" s="55">
        <v>19180</v>
      </c>
      <c r="S349" s="55">
        <v>21260</v>
      </c>
      <c r="T349" s="53">
        <v>28958</v>
      </c>
      <c r="U349" s="55">
        <v>22440</v>
      </c>
      <c r="V349" s="55">
        <v>23451</v>
      </c>
      <c r="W349" s="55">
        <v>27549</v>
      </c>
      <c r="X349" s="53">
        <v>38494</v>
      </c>
      <c r="Y349" s="55">
        <v>30735</v>
      </c>
      <c r="Z349" s="55">
        <v>30632</v>
      </c>
      <c r="AA349" s="55">
        <v>33003</v>
      </c>
      <c r="AB349" s="53">
        <v>44786</v>
      </c>
      <c r="AC349" s="55">
        <v>33920</v>
      </c>
      <c r="AD349" s="55">
        <v>36337</v>
      </c>
      <c r="AE349" s="55">
        <v>41302</v>
      </c>
      <c r="AF349" s="53">
        <v>53977</v>
      </c>
      <c r="AG349" s="55">
        <v>44257</v>
      </c>
      <c r="AH349" s="55">
        <v>52660</v>
      </c>
      <c r="AI349" s="55">
        <v>57106</v>
      </c>
      <c r="AJ349" s="53">
        <v>79284</v>
      </c>
      <c r="AK349" s="55">
        <v>62403</v>
      </c>
      <c r="AL349" s="55">
        <v>64176</v>
      </c>
      <c r="AM349" s="55">
        <v>62930</v>
      </c>
      <c r="AN349" s="53">
        <v>82835</v>
      </c>
      <c r="AO349" s="55">
        <v>66499</v>
      </c>
      <c r="AP349" s="55">
        <v>66424</v>
      </c>
      <c r="AQ349" s="55">
        <v>70268</v>
      </c>
      <c r="AR349" s="53">
        <v>85640</v>
      </c>
      <c r="AS349" s="251">
        <v>67791</v>
      </c>
      <c r="AT349" s="251">
        <v>69373</v>
      </c>
      <c r="AU349" s="251">
        <v>75022</v>
      </c>
      <c r="AV349" s="251">
        <v>92553</v>
      </c>
      <c r="AW349" s="251">
        <v>72633</v>
      </c>
      <c r="AX349" s="251">
        <v>73785</v>
      </c>
      <c r="AY349" s="251">
        <v>80977</v>
      </c>
      <c r="AZ349" s="251">
        <v>98893</v>
      </c>
      <c r="BA349" s="251">
        <v>76976</v>
      </c>
      <c r="BB349" s="251">
        <v>80809</v>
      </c>
      <c r="BC349" s="251">
        <v>88670</v>
      </c>
      <c r="BD349" s="251">
        <v>109959</v>
      </c>
      <c r="BF349" s="57">
        <v>54181</v>
      </c>
      <c r="BG349" s="57">
        <v>62752</v>
      </c>
      <c r="BH349" s="57">
        <v>71651</v>
      </c>
      <c r="BI349" s="57">
        <v>88265</v>
      </c>
      <c r="BJ349" s="57">
        <v>111934</v>
      </c>
      <c r="BK349" s="57">
        <v>139156</v>
      </c>
      <c r="BL349" s="57">
        <v>165536</v>
      </c>
      <c r="BM349" s="57">
        <v>233307</v>
      </c>
      <c r="BN349" s="57">
        <v>272344</v>
      </c>
      <c r="BO349" s="267">
        <v>288831</v>
      </c>
      <c r="BP349" s="260">
        <v>304739</v>
      </c>
      <c r="BQ349" s="260">
        <v>326288</v>
      </c>
      <c r="BR349" s="260">
        <v>356414</v>
      </c>
    </row>
    <row r="350" spans="1:70" x14ac:dyDescent="0.35">
      <c r="A350" s="80" t="s">
        <v>382</v>
      </c>
      <c r="B350" s="160" t="s">
        <v>171</v>
      </c>
      <c r="C350" s="161" t="s">
        <v>168</v>
      </c>
      <c r="D350" s="160">
        <v>86083</v>
      </c>
      <c r="E350" s="55">
        <v>1796</v>
      </c>
      <c r="F350" s="55">
        <v>1837</v>
      </c>
      <c r="G350" s="55">
        <v>2034</v>
      </c>
      <c r="H350" s="53">
        <v>2918</v>
      </c>
      <c r="I350" s="55">
        <v>2317</v>
      </c>
      <c r="J350" s="55">
        <v>2382</v>
      </c>
      <c r="K350" s="55">
        <v>2643</v>
      </c>
      <c r="L350" s="53">
        <v>3424</v>
      </c>
      <c r="M350" s="55">
        <v>2759</v>
      </c>
      <c r="N350" s="55">
        <v>2876</v>
      </c>
      <c r="O350" s="55">
        <v>3230</v>
      </c>
      <c r="P350" s="53">
        <v>4546</v>
      </c>
      <c r="Q350" s="55">
        <v>3687</v>
      </c>
      <c r="R350" s="55">
        <v>3878</v>
      </c>
      <c r="S350" s="55">
        <v>4335</v>
      </c>
      <c r="T350" s="53">
        <v>5719</v>
      </c>
      <c r="U350" s="55">
        <v>4697</v>
      </c>
      <c r="V350" s="55">
        <v>5158</v>
      </c>
      <c r="W350" s="55">
        <v>6420</v>
      </c>
      <c r="X350" s="53">
        <v>8974</v>
      </c>
      <c r="Y350" s="55">
        <v>7792</v>
      </c>
      <c r="Z350" s="55">
        <v>7932</v>
      </c>
      <c r="AA350" s="55">
        <v>8275</v>
      </c>
      <c r="AB350" s="53">
        <v>10028</v>
      </c>
      <c r="AC350" s="55">
        <v>8601</v>
      </c>
      <c r="AD350" s="55">
        <v>9271</v>
      </c>
      <c r="AE350" s="55">
        <v>10167</v>
      </c>
      <c r="AF350" s="53">
        <v>12192</v>
      </c>
      <c r="AG350" s="55">
        <v>11531</v>
      </c>
      <c r="AH350" s="55">
        <v>13806</v>
      </c>
      <c r="AI350" s="55">
        <v>14705</v>
      </c>
      <c r="AJ350" s="53">
        <v>18474</v>
      </c>
      <c r="AK350" s="55">
        <v>16530</v>
      </c>
      <c r="AL350" s="55">
        <v>17638</v>
      </c>
      <c r="AM350" s="55">
        <v>18498</v>
      </c>
      <c r="AN350" s="53">
        <v>22445</v>
      </c>
      <c r="AO350" s="55">
        <v>20271</v>
      </c>
      <c r="AP350" s="55">
        <v>20342</v>
      </c>
      <c r="AQ350" s="55">
        <v>20583</v>
      </c>
      <c r="AR350" s="53">
        <v>23103</v>
      </c>
      <c r="AS350" s="251">
        <v>20905</v>
      </c>
      <c r="AT350" s="251">
        <v>21305</v>
      </c>
      <c r="AU350" s="251">
        <v>22314</v>
      </c>
      <c r="AV350" s="251">
        <v>26095</v>
      </c>
      <c r="AW350" s="251">
        <v>22317</v>
      </c>
      <c r="AX350" s="251">
        <v>23566</v>
      </c>
      <c r="AY350" s="251">
        <v>24660</v>
      </c>
      <c r="AZ350" s="251">
        <v>27962</v>
      </c>
      <c r="BA350" s="251">
        <v>24593</v>
      </c>
      <c r="BB350" s="251">
        <v>25976</v>
      </c>
      <c r="BC350" s="251">
        <v>27679</v>
      </c>
      <c r="BD350" s="251">
        <v>30826</v>
      </c>
      <c r="BF350" s="57">
        <v>8585</v>
      </c>
      <c r="BG350" s="57">
        <v>10766</v>
      </c>
      <c r="BH350" s="57">
        <v>13410</v>
      </c>
      <c r="BI350" s="57">
        <v>17619</v>
      </c>
      <c r="BJ350" s="57">
        <v>25249</v>
      </c>
      <c r="BK350" s="57">
        <v>34027</v>
      </c>
      <c r="BL350" s="57">
        <v>40232</v>
      </c>
      <c r="BM350" s="57">
        <v>58517</v>
      </c>
      <c r="BN350" s="57">
        <v>75111</v>
      </c>
      <c r="BO350" s="267">
        <v>84299</v>
      </c>
      <c r="BP350" s="260">
        <v>90619</v>
      </c>
      <c r="BQ350" s="260">
        <v>98505</v>
      </c>
      <c r="BR350" s="260">
        <v>109074</v>
      </c>
    </row>
    <row r="351" spans="1:70" x14ac:dyDescent="0.35">
      <c r="A351" s="80" t="s">
        <v>177</v>
      </c>
      <c r="B351" s="160" t="s">
        <v>171</v>
      </c>
      <c r="C351" s="161" t="s">
        <v>168</v>
      </c>
      <c r="D351" s="160">
        <v>86084</v>
      </c>
      <c r="E351" s="55">
        <v>632</v>
      </c>
      <c r="F351" s="55">
        <v>675</v>
      </c>
      <c r="G351" s="55">
        <v>694</v>
      </c>
      <c r="H351" s="53">
        <v>1133</v>
      </c>
      <c r="I351" s="55">
        <v>870</v>
      </c>
      <c r="J351" s="55">
        <v>943</v>
      </c>
      <c r="K351" s="55">
        <v>993</v>
      </c>
      <c r="L351" s="53">
        <v>1526</v>
      </c>
      <c r="M351" s="55">
        <v>1083</v>
      </c>
      <c r="N351" s="55">
        <v>1150</v>
      </c>
      <c r="O351" s="55">
        <v>1264</v>
      </c>
      <c r="P351" s="53">
        <v>1755</v>
      </c>
      <c r="Q351" s="55">
        <v>1436</v>
      </c>
      <c r="R351" s="55">
        <v>1546</v>
      </c>
      <c r="S351" s="55">
        <v>1738</v>
      </c>
      <c r="T351" s="53">
        <v>2513</v>
      </c>
      <c r="U351" s="55">
        <v>1920</v>
      </c>
      <c r="V351" s="55">
        <v>2229</v>
      </c>
      <c r="W351" s="55">
        <v>2479</v>
      </c>
      <c r="X351" s="53">
        <v>3440</v>
      </c>
      <c r="Y351" s="55">
        <v>2699</v>
      </c>
      <c r="Z351" s="55">
        <v>2901</v>
      </c>
      <c r="AA351" s="55">
        <v>3303</v>
      </c>
      <c r="AB351" s="53">
        <v>4911</v>
      </c>
      <c r="AC351" s="55">
        <v>3664</v>
      </c>
      <c r="AD351" s="55">
        <v>4291</v>
      </c>
      <c r="AE351" s="55">
        <v>4752</v>
      </c>
      <c r="AF351" s="53">
        <v>6172</v>
      </c>
      <c r="AG351" s="55">
        <v>4828</v>
      </c>
      <c r="AH351" s="55">
        <v>4345</v>
      </c>
      <c r="AI351" s="55">
        <v>5434</v>
      </c>
      <c r="AJ351" s="53">
        <v>7403</v>
      </c>
      <c r="AK351" s="55">
        <v>6207</v>
      </c>
      <c r="AL351" s="55">
        <v>7524</v>
      </c>
      <c r="AM351" s="55">
        <v>8010</v>
      </c>
      <c r="AN351" s="53">
        <v>10810</v>
      </c>
      <c r="AO351" s="55">
        <v>8320</v>
      </c>
      <c r="AP351" s="55">
        <v>10086</v>
      </c>
      <c r="AQ351" s="55">
        <v>11014</v>
      </c>
      <c r="AR351" s="53">
        <v>12818</v>
      </c>
      <c r="AS351" s="251">
        <v>10172</v>
      </c>
      <c r="AT351" s="251">
        <v>10745</v>
      </c>
      <c r="AU351" s="251">
        <v>10551</v>
      </c>
      <c r="AV351" s="251">
        <v>12902</v>
      </c>
      <c r="AW351" s="251">
        <v>9662</v>
      </c>
      <c r="AX351" s="251">
        <v>10512</v>
      </c>
      <c r="AY351" s="251">
        <v>10609</v>
      </c>
      <c r="AZ351" s="251">
        <v>13124</v>
      </c>
      <c r="BA351" s="251">
        <v>9763</v>
      </c>
      <c r="BB351" s="251">
        <v>11416</v>
      </c>
      <c r="BC351" s="251">
        <v>11686</v>
      </c>
      <c r="BD351" s="251">
        <v>14264</v>
      </c>
      <c r="BF351" s="57">
        <v>3133</v>
      </c>
      <c r="BG351" s="57">
        <v>4332</v>
      </c>
      <c r="BH351" s="57">
        <v>5254</v>
      </c>
      <c r="BI351" s="57">
        <v>7233</v>
      </c>
      <c r="BJ351" s="57">
        <v>10069</v>
      </c>
      <c r="BK351" s="57">
        <v>13814</v>
      </c>
      <c r="BL351" s="57">
        <v>18878</v>
      </c>
      <c r="BM351" s="57">
        <v>22008</v>
      </c>
      <c r="BN351" s="57">
        <v>32551</v>
      </c>
      <c r="BO351" s="267">
        <v>42238</v>
      </c>
      <c r="BP351" s="260">
        <v>44370</v>
      </c>
      <c r="BQ351" s="260">
        <v>43907</v>
      </c>
      <c r="BR351" s="260">
        <v>47129</v>
      </c>
    </row>
    <row r="352" spans="1:70" x14ac:dyDescent="0.35">
      <c r="A352" s="80" t="s">
        <v>383</v>
      </c>
      <c r="B352" s="160" t="s">
        <v>171</v>
      </c>
      <c r="C352" s="161" t="s">
        <v>168</v>
      </c>
      <c r="D352" s="160">
        <v>86085</v>
      </c>
      <c r="E352" s="55">
        <v>1383</v>
      </c>
      <c r="F352" s="55">
        <v>1586</v>
      </c>
      <c r="G352" s="55">
        <v>1734</v>
      </c>
      <c r="H352" s="53">
        <v>1862</v>
      </c>
      <c r="I352" s="55">
        <v>1991</v>
      </c>
      <c r="J352" s="55">
        <v>2226</v>
      </c>
      <c r="K352" s="55">
        <v>2423</v>
      </c>
      <c r="L352" s="53">
        <v>2635</v>
      </c>
      <c r="M352" s="55">
        <v>2754</v>
      </c>
      <c r="N352" s="55">
        <v>3020</v>
      </c>
      <c r="O352" s="55">
        <v>3197</v>
      </c>
      <c r="P352" s="53">
        <v>3571</v>
      </c>
      <c r="Q352" s="55">
        <v>3526</v>
      </c>
      <c r="R352" s="55">
        <v>3880</v>
      </c>
      <c r="S352" s="55">
        <v>4135</v>
      </c>
      <c r="T352" s="53">
        <v>4545</v>
      </c>
      <c r="U352" s="55">
        <v>4813</v>
      </c>
      <c r="V352" s="55">
        <v>5549</v>
      </c>
      <c r="W352" s="55">
        <v>5944</v>
      </c>
      <c r="X352" s="53">
        <v>6314</v>
      </c>
      <c r="Y352" s="55">
        <v>6759</v>
      </c>
      <c r="Z352" s="55">
        <v>7247</v>
      </c>
      <c r="AA352" s="55">
        <v>7162</v>
      </c>
      <c r="AB352" s="53">
        <v>7669</v>
      </c>
      <c r="AC352" s="55">
        <v>7927</v>
      </c>
      <c r="AD352" s="55">
        <v>9065</v>
      </c>
      <c r="AE352" s="55">
        <v>9200</v>
      </c>
      <c r="AF352" s="53">
        <v>9740</v>
      </c>
      <c r="AG352" s="55">
        <v>9325</v>
      </c>
      <c r="AH352" s="55">
        <v>10388</v>
      </c>
      <c r="AI352" s="55">
        <v>10976</v>
      </c>
      <c r="AJ352" s="53">
        <v>12049</v>
      </c>
      <c r="AK352" s="55">
        <v>12488</v>
      </c>
      <c r="AL352" s="55">
        <v>13871</v>
      </c>
      <c r="AM352" s="55">
        <v>14380</v>
      </c>
      <c r="AN352" s="53">
        <v>15313</v>
      </c>
      <c r="AO352" s="55">
        <v>14842</v>
      </c>
      <c r="AP352" s="55">
        <v>18072</v>
      </c>
      <c r="AQ352" s="55">
        <v>19485</v>
      </c>
      <c r="AR352" s="53">
        <v>20814</v>
      </c>
      <c r="AS352" s="251">
        <v>20450</v>
      </c>
      <c r="AT352" s="251">
        <v>21931</v>
      </c>
      <c r="AU352" s="251">
        <v>21203</v>
      </c>
      <c r="AV352" s="251">
        <v>22038</v>
      </c>
      <c r="AW352" s="251">
        <v>20424</v>
      </c>
      <c r="AX352" s="251">
        <v>22304</v>
      </c>
      <c r="AY352" s="251">
        <v>22245</v>
      </c>
      <c r="AZ352" s="251">
        <v>23571</v>
      </c>
      <c r="BA352" s="251">
        <v>22994</v>
      </c>
      <c r="BB352" s="251">
        <v>27166</v>
      </c>
      <c r="BC352" s="251">
        <v>28962</v>
      </c>
      <c r="BD352" s="251">
        <v>29399</v>
      </c>
      <c r="BF352" s="57">
        <v>6565</v>
      </c>
      <c r="BG352" s="57">
        <v>9275</v>
      </c>
      <c r="BH352" s="57">
        <v>12540</v>
      </c>
      <c r="BI352" s="57">
        <v>16085</v>
      </c>
      <c r="BJ352" s="57">
        <v>22620</v>
      </c>
      <c r="BK352" s="57">
        <v>28837</v>
      </c>
      <c r="BL352" s="57">
        <v>35931</v>
      </c>
      <c r="BM352" s="57">
        <v>42740</v>
      </c>
      <c r="BN352" s="57">
        <v>56052</v>
      </c>
      <c r="BO352" s="267">
        <v>73213</v>
      </c>
      <c r="BP352" s="260">
        <v>85622</v>
      </c>
      <c r="BQ352" s="260">
        <v>88544</v>
      </c>
      <c r="BR352" s="260">
        <v>108521</v>
      </c>
    </row>
    <row r="353" spans="1:70" x14ac:dyDescent="0.35">
      <c r="A353" s="80" t="s">
        <v>178</v>
      </c>
      <c r="B353" s="160" t="s">
        <v>171</v>
      </c>
      <c r="C353" s="161" t="s">
        <v>168</v>
      </c>
      <c r="D353" s="160">
        <v>86086</v>
      </c>
      <c r="E353" s="55">
        <v>246</v>
      </c>
      <c r="F353" s="55">
        <v>286</v>
      </c>
      <c r="G353" s="55">
        <v>278</v>
      </c>
      <c r="H353" s="53">
        <v>318</v>
      </c>
      <c r="I353" s="55">
        <v>327</v>
      </c>
      <c r="J353" s="55">
        <v>377</v>
      </c>
      <c r="K353" s="55">
        <v>406</v>
      </c>
      <c r="L353" s="53">
        <v>442</v>
      </c>
      <c r="M353" s="55">
        <v>427</v>
      </c>
      <c r="N353" s="55">
        <v>467</v>
      </c>
      <c r="O353" s="55">
        <v>463</v>
      </c>
      <c r="P353" s="53">
        <v>390</v>
      </c>
      <c r="Q353" s="55">
        <v>497</v>
      </c>
      <c r="R353" s="55">
        <v>580</v>
      </c>
      <c r="S353" s="55">
        <v>639</v>
      </c>
      <c r="T353" s="53">
        <v>717</v>
      </c>
      <c r="U353" s="55">
        <v>795</v>
      </c>
      <c r="V353" s="55">
        <v>874</v>
      </c>
      <c r="W353" s="55">
        <v>960</v>
      </c>
      <c r="X353" s="53">
        <v>1044</v>
      </c>
      <c r="Y353" s="55">
        <v>1067</v>
      </c>
      <c r="Z353" s="55">
        <v>1111</v>
      </c>
      <c r="AA353" s="55">
        <v>1041</v>
      </c>
      <c r="AB353" s="53">
        <v>1117</v>
      </c>
      <c r="AC353" s="55">
        <v>1173</v>
      </c>
      <c r="AD353" s="55">
        <v>1270</v>
      </c>
      <c r="AE353" s="55">
        <v>1348</v>
      </c>
      <c r="AF353" s="53">
        <v>1412</v>
      </c>
      <c r="AG353" s="55">
        <v>1452</v>
      </c>
      <c r="AH353" s="55">
        <v>1580</v>
      </c>
      <c r="AI353" s="55">
        <v>1668</v>
      </c>
      <c r="AJ353" s="53">
        <v>1968</v>
      </c>
      <c r="AK353" s="55">
        <v>1987</v>
      </c>
      <c r="AL353" s="55">
        <v>2158</v>
      </c>
      <c r="AM353" s="55">
        <v>2153</v>
      </c>
      <c r="AN353" s="53">
        <v>2525</v>
      </c>
      <c r="AO353" s="55">
        <v>2594</v>
      </c>
      <c r="AP353" s="55">
        <v>2903</v>
      </c>
      <c r="AQ353" s="55">
        <v>3061</v>
      </c>
      <c r="AR353" s="53">
        <v>3333</v>
      </c>
      <c r="AS353" s="251">
        <v>3043</v>
      </c>
      <c r="AT353" s="251">
        <v>3202</v>
      </c>
      <c r="AU353" s="251">
        <v>2561</v>
      </c>
      <c r="AV353" s="251">
        <v>3010</v>
      </c>
      <c r="AW353" s="251">
        <v>2742</v>
      </c>
      <c r="AX353" s="251">
        <v>3041</v>
      </c>
      <c r="AY353" s="251">
        <v>2713</v>
      </c>
      <c r="AZ353" s="251">
        <v>2863</v>
      </c>
      <c r="BA353" s="251">
        <v>2628</v>
      </c>
      <c r="BB353" s="251">
        <v>2965</v>
      </c>
      <c r="BC353" s="251">
        <v>2875</v>
      </c>
      <c r="BD353" s="251">
        <v>2704</v>
      </c>
      <c r="BF353" s="57">
        <v>1129</v>
      </c>
      <c r="BG353" s="57">
        <v>1552</v>
      </c>
      <c r="BH353" s="57">
        <v>1747</v>
      </c>
      <c r="BI353" s="57">
        <v>2432</v>
      </c>
      <c r="BJ353" s="57">
        <v>3674</v>
      </c>
      <c r="BK353" s="57">
        <v>4336</v>
      </c>
      <c r="BL353" s="57">
        <v>5203</v>
      </c>
      <c r="BM353" s="57">
        <v>6668</v>
      </c>
      <c r="BN353" s="57">
        <v>8823</v>
      </c>
      <c r="BO353" s="267">
        <v>11891</v>
      </c>
      <c r="BP353" s="260">
        <v>11816</v>
      </c>
      <c r="BQ353" s="260">
        <v>11359</v>
      </c>
      <c r="BR353" s="260">
        <v>11172</v>
      </c>
    </row>
    <row r="354" spans="1:70" x14ac:dyDescent="0.35">
      <c r="A354" s="80" t="s">
        <v>384</v>
      </c>
      <c r="B354" s="160" t="s">
        <v>171</v>
      </c>
      <c r="C354" s="161" t="s">
        <v>168</v>
      </c>
      <c r="D354" s="160">
        <v>86087</v>
      </c>
      <c r="E354" s="55">
        <v>31</v>
      </c>
      <c r="F354" s="55">
        <v>32</v>
      </c>
      <c r="G354" s="55">
        <v>11</v>
      </c>
      <c r="H354" s="53">
        <v>40</v>
      </c>
      <c r="I354" s="55">
        <v>35</v>
      </c>
      <c r="J354" s="55">
        <v>28</v>
      </c>
      <c r="K354" s="55">
        <v>31</v>
      </c>
      <c r="L354" s="53">
        <v>39</v>
      </c>
      <c r="M354" s="55">
        <v>44</v>
      </c>
      <c r="N354" s="55">
        <v>48</v>
      </c>
      <c r="O354" s="55">
        <v>43</v>
      </c>
      <c r="P354" s="53">
        <v>36</v>
      </c>
      <c r="Q354" s="55">
        <v>45</v>
      </c>
      <c r="R354" s="55">
        <v>55</v>
      </c>
      <c r="S354" s="55">
        <v>32</v>
      </c>
      <c r="T354" s="53">
        <v>34</v>
      </c>
      <c r="U354" s="55">
        <v>44</v>
      </c>
      <c r="V354" s="55">
        <v>66</v>
      </c>
      <c r="W354" s="55">
        <v>45</v>
      </c>
      <c r="X354" s="53">
        <v>60</v>
      </c>
      <c r="Y354" s="55">
        <v>63</v>
      </c>
      <c r="Z354" s="55">
        <v>80</v>
      </c>
      <c r="AA354" s="55">
        <v>68</v>
      </c>
      <c r="AB354" s="53">
        <v>86</v>
      </c>
      <c r="AC354" s="55">
        <v>-5</v>
      </c>
      <c r="AD354" s="55">
        <v>86</v>
      </c>
      <c r="AE354" s="55">
        <v>55</v>
      </c>
      <c r="AF354" s="53">
        <v>65</v>
      </c>
      <c r="AG354" s="55">
        <v>70</v>
      </c>
      <c r="AH354" s="55">
        <v>290</v>
      </c>
      <c r="AI354" s="55">
        <v>62</v>
      </c>
      <c r="AJ354" s="53">
        <v>-496</v>
      </c>
      <c r="AK354" s="55">
        <v>38</v>
      </c>
      <c r="AL354" s="55">
        <v>11</v>
      </c>
      <c r="AM354" s="55">
        <v>-11</v>
      </c>
      <c r="AN354" s="53">
        <v>24</v>
      </c>
      <c r="AO354" s="55">
        <v>249</v>
      </c>
      <c r="AP354" s="55">
        <v>90</v>
      </c>
      <c r="AQ354" s="55">
        <v>165</v>
      </c>
      <c r="AR354" s="53">
        <v>759</v>
      </c>
      <c r="AS354" s="251">
        <v>223</v>
      </c>
      <c r="AT354" s="251">
        <v>146</v>
      </c>
      <c r="AU354" s="251">
        <v>244</v>
      </c>
      <c r="AV354" s="251">
        <v>154</v>
      </c>
      <c r="AW354" s="251">
        <v>228</v>
      </c>
      <c r="AX354" s="251">
        <v>97</v>
      </c>
      <c r="AY354" s="251">
        <v>262</v>
      </c>
      <c r="AZ354" s="251">
        <v>176</v>
      </c>
      <c r="BA354" s="251">
        <v>308</v>
      </c>
      <c r="BB354" s="251">
        <v>199</v>
      </c>
      <c r="BC354" s="251">
        <v>2875</v>
      </c>
      <c r="BD354" s="251">
        <v>1257</v>
      </c>
      <c r="BF354" s="57">
        <v>114</v>
      </c>
      <c r="BG354" s="57">
        <v>133</v>
      </c>
      <c r="BH354" s="57">
        <v>171</v>
      </c>
      <c r="BI354" s="57">
        <v>167</v>
      </c>
      <c r="BJ354" s="57">
        <v>214</v>
      </c>
      <c r="BK354" s="57">
        <v>296</v>
      </c>
      <c r="BL354" s="57">
        <v>201</v>
      </c>
      <c r="BM354" s="57">
        <v>-75</v>
      </c>
      <c r="BN354" s="57">
        <v>62</v>
      </c>
      <c r="BO354" s="267">
        <v>1263</v>
      </c>
      <c r="BP354" s="260">
        <v>767</v>
      </c>
      <c r="BQ354" s="260">
        <v>763</v>
      </c>
      <c r="BR354" s="260">
        <v>4639</v>
      </c>
    </row>
    <row r="355" spans="1:70" x14ac:dyDescent="0.35">
      <c r="A355" s="81" t="s">
        <v>385</v>
      </c>
      <c r="B355" s="167" t="s">
        <v>171</v>
      </c>
      <c r="C355" s="168" t="s">
        <v>168</v>
      </c>
      <c r="D355" s="167">
        <v>86088</v>
      </c>
      <c r="E355" s="96">
        <f t="shared" ref="E355:AR355" si="29">SUM(E349:E354)</f>
        <v>15889</v>
      </c>
      <c r="F355" s="96">
        <f t="shared" si="29"/>
        <v>15625</v>
      </c>
      <c r="G355" s="96">
        <f t="shared" si="29"/>
        <v>17117</v>
      </c>
      <c r="H355" s="107">
        <f t="shared" si="29"/>
        <v>25077</v>
      </c>
      <c r="I355" s="96">
        <f t="shared" si="29"/>
        <v>19595</v>
      </c>
      <c r="J355" s="96">
        <f t="shared" si="29"/>
        <v>19355</v>
      </c>
      <c r="K355" s="96">
        <f t="shared" si="29"/>
        <v>21123</v>
      </c>
      <c r="L355" s="107">
        <f t="shared" si="29"/>
        <v>28737</v>
      </c>
      <c r="M355" s="96">
        <f t="shared" si="29"/>
        <v>22462</v>
      </c>
      <c r="N355" s="96">
        <f t="shared" si="29"/>
        <v>22721</v>
      </c>
      <c r="O355" s="96">
        <f t="shared" si="29"/>
        <v>24952</v>
      </c>
      <c r="P355" s="107">
        <f t="shared" si="29"/>
        <v>34639</v>
      </c>
      <c r="Q355" s="96">
        <f t="shared" si="29"/>
        <v>28057</v>
      </c>
      <c r="R355" s="96">
        <f t="shared" si="29"/>
        <v>29119</v>
      </c>
      <c r="S355" s="96">
        <f t="shared" si="29"/>
        <v>32139</v>
      </c>
      <c r="T355" s="107">
        <f t="shared" si="29"/>
        <v>42486</v>
      </c>
      <c r="U355" s="96">
        <f t="shared" si="29"/>
        <v>34709</v>
      </c>
      <c r="V355" s="96">
        <f t="shared" si="29"/>
        <v>37327</v>
      </c>
      <c r="W355" s="96">
        <f t="shared" si="29"/>
        <v>43397</v>
      </c>
      <c r="X355" s="107">
        <f t="shared" si="29"/>
        <v>58326</v>
      </c>
      <c r="Y355" s="96">
        <f t="shared" si="29"/>
        <v>49115</v>
      </c>
      <c r="Z355" s="96">
        <f t="shared" si="29"/>
        <v>49903</v>
      </c>
      <c r="AA355" s="96">
        <f t="shared" si="29"/>
        <v>52852</v>
      </c>
      <c r="AB355" s="107">
        <f t="shared" si="29"/>
        <v>68597</v>
      </c>
      <c r="AC355" s="96">
        <f t="shared" si="29"/>
        <v>55280</v>
      </c>
      <c r="AD355" s="96">
        <f t="shared" si="29"/>
        <v>60320</v>
      </c>
      <c r="AE355" s="96">
        <f t="shared" si="29"/>
        <v>66824</v>
      </c>
      <c r="AF355" s="107">
        <f t="shared" si="29"/>
        <v>83558</v>
      </c>
      <c r="AG355" s="96">
        <f t="shared" si="29"/>
        <v>71463</v>
      </c>
      <c r="AH355" s="96">
        <f t="shared" si="29"/>
        <v>83069</v>
      </c>
      <c r="AI355" s="96">
        <f t="shared" si="29"/>
        <v>89951</v>
      </c>
      <c r="AJ355" s="107">
        <f t="shared" si="29"/>
        <v>118682</v>
      </c>
      <c r="AK355" s="96">
        <f t="shared" si="29"/>
        <v>99653</v>
      </c>
      <c r="AL355" s="96">
        <f t="shared" si="29"/>
        <v>105378</v>
      </c>
      <c r="AM355" s="96">
        <f t="shared" si="29"/>
        <v>105960</v>
      </c>
      <c r="AN355" s="107">
        <f t="shared" si="29"/>
        <v>133952</v>
      </c>
      <c r="AO355" s="96">
        <f t="shared" si="29"/>
        <v>112775</v>
      </c>
      <c r="AP355" s="96">
        <f t="shared" si="29"/>
        <v>117917</v>
      </c>
      <c r="AQ355" s="96">
        <f t="shared" si="29"/>
        <v>124576</v>
      </c>
      <c r="AR355" s="107">
        <f t="shared" si="29"/>
        <v>146467</v>
      </c>
      <c r="AS355" s="254">
        <v>122584</v>
      </c>
      <c r="AT355" s="254">
        <v>126702</v>
      </c>
      <c r="AU355" s="254">
        <v>131895</v>
      </c>
      <c r="AV355" s="254">
        <v>156752</v>
      </c>
      <c r="AW355" s="254">
        <v>128006</v>
      </c>
      <c r="AX355" s="254">
        <v>133305</v>
      </c>
      <c r="AY355" s="254">
        <v>141466</v>
      </c>
      <c r="AZ355" s="254">
        <v>166589</v>
      </c>
      <c r="BA355" s="254">
        <v>137262</v>
      </c>
      <c r="BB355" s="254">
        <v>148531</v>
      </c>
      <c r="BC355" s="254">
        <v>162747</v>
      </c>
      <c r="BD355" s="254">
        <v>188409</v>
      </c>
      <c r="BF355" s="117">
        <f t="shared" ref="BF355:BN355" si="30">SUM(BF349:BF354)</f>
        <v>73707</v>
      </c>
      <c r="BG355" s="117">
        <f t="shared" si="30"/>
        <v>88810</v>
      </c>
      <c r="BH355" s="117">
        <f t="shared" si="30"/>
        <v>104773</v>
      </c>
      <c r="BI355" s="117">
        <f t="shared" si="30"/>
        <v>131801</v>
      </c>
      <c r="BJ355" s="117">
        <f t="shared" si="30"/>
        <v>173760</v>
      </c>
      <c r="BK355" s="117">
        <f t="shared" si="30"/>
        <v>220466</v>
      </c>
      <c r="BL355" s="117">
        <f t="shared" si="30"/>
        <v>265981</v>
      </c>
      <c r="BM355" s="117">
        <f t="shared" si="30"/>
        <v>363165</v>
      </c>
      <c r="BN355" s="117">
        <f t="shared" si="30"/>
        <v>444943</v>
      </c>
      <c r="BO355" s="268">
        <v>501735</v>
      </c>
      <c r="BP355" s="261">
        <v>537933</v>
      </c>
      <c r="BQ355" s="261">
        <v>569366</v>
      </c>
      <c r="BR355" s="261">
        <v>636949</v>
      </c>
    </row>
    <row r="356" spans="1:70" x14ac:dyDescent="0.35">
      <c r="A356" s="45"/>
      <c r="B356" s="46"/>
      <c r="C356" s="46"/>
      <c r="D356" s="46"/>
      <c r="E356" s="115"/>
      <c r="F356" s="115"/>
      <c r="G356" s="115"/>
      <c r="H356" s="116"/>
      <c r="I356" s="115"/>
      <c r="J356" s="115"/>
      <c r="K356" s="115"/>
      <c r="L356" s="116"/>
      <c r="M356" s="115"/>
      <c r="N356" s="115"/>
      <c r="O356" s="115"/>
      <c r="P356" s="116"/>
      <c r="Q356" s="115"/>
      <c r="R356" s="115"/>
      <c r="S356" s="115"/>
      <c r="T356" s="116"/>
      <c r="U356" s="115"/>
      <c r="V356" s="115"/>
      <c r="W356" s="115"/>
      <c r="X356" s="116"/>
      <c r="Y356" s="115"/>
      <c r="Z356" s="115"/>
      <c r="AA356" s="115"/>
      <c r="AB356" s="116"/>
      <c r="AC356" s="115"/>
      <c r="AD356" s="115"/>
      <c r="AE356" s="115"/>
      <c r="AF356" s="116"/>
      <c r="AG356" s="115"/>
      <c r="AH356" s="115"/>
      <c r="AI356" s="158"/>
      <c r="AJ356" s="159"/>
      <c r="AK356" s="158"/>
      <c r="AL356" s="115"/>
      <c r="AM356" s="158"/>
      <c r="AN356" s="159"/>
      <c r="AO356" s="158"/>
      <c r="AP356" s="115"/>
      <c r="AQ356" s="158"/>
      <c r="AR356" s="159"/>
      <c r="AS356" s="158"/>
      <c r="AT356" s="158"/>
      <c r="AU356" s="158"/>
      <c r="AV356" s="158"/>
      <c r="AW356" s="158"/>
      <c r="AX356" s="158"/>
      <c r="AY356" s="158"/>
      <c r="AZ356" s="158"/>
      <c r="BA356" s="158"/>
      <c r="BB356" s="158"/>
      <c r="BC356" s="158"/>
      <c r="BD356" s="158"/>
      <c r="BF356" s="119"/>
      <c r="BG356" s="119"/>
      <c r="BH356" s="119"/>
      <c r="BI356" s="119"/>
      <c r="BJ356" s="119"/>
      <c r="BK356" s="119"/>
      <c r="BL356" s="119"/>
      <c r="BM356" s="119"/>
      <c r="BN356" s="119"/>
      <c r="BO356" s="119"/>
    </row>
    <row r="357" spans="1:70" x14ac:dyDescent="0.35">
      <c r="A357" s="78" t="s">
        <v>332</v>
      </c>
      <c r="B357" s="167" t="s">
        <v>171</v>
      </c>
      <c r="C357" s="168" t="s">
        <v>168</v>
      </c>
      <c r="D357" s="167">
        <v>86089</v>
      </c>
      <c r="E357" s="96">
        <f t="shared" ref="E357:AR357" si="31">E346-E355</f>
        <v>181</v>
      </c>
      <c r="F357" s="96">
        <f t="shared" si="31"/>
        <v>79</v>
      </c>
      <c r="G357" s="96">
        <f t="shared" si="31"/>
        <v>-25</v>
      </c>
      <c r="H357" s="107">
        <f t="shared" si="31"/>
        <v>510</v>
      </c>
      <c r="I357" s="96">
        <f t="shared" si="31"/>
        <v>146</v>
      </c>
      <c r="J357" s="96">
        <f t="shared" si="31"/>
        <v>-15</v>
      </c>
      <c r="K357" s="96">
        <f t="shared" si="31"/>
        <v>-544</v>
      </c>
      <c r="L357" s="107">
        <f t="shared" si="31"/>
        <v>591</v>
      </c>
      <c r="M357" s="96">
        <f t="shared" si="31"/>
        <v>255</v>
      </c>
      <c r="N357" s="96">
        <f t="shared" si="31"/>
        <v>464</v>
      </c>
      <c r="O357" s="96">
        <f t="shared" si="31"/>
        <v>406</v>
      </c>
      <c r="P357" s="107">
        <f t="shared" si="31"/>
        <v>1108</v>
      </c>
      <c r="Q357" s="96">
        <f t="shared" si="31"/>
        <v>1071</v>
      </c>
      <c r="R357" s="96">
        <f t="shared" si="31"/>
        <v>1285</v>
      </c>
      <c r="S357" s="96">
        <f t="shared" si="31"/>
        <v>575</v>
      </c>
      <c r="T357" s="107">
        <f t="shared" si="31"/>
        <v>1255</v>
      </c>
      <c r="U357" s="96">
        <f t="shared" si="31"/>
        <v>1005</v>
      </c>
      <c r="V357" s="96">
        <f t="shared" si="31"/>
        <v>628</v>
      </c>
      <c r="W357" s="96">
        <f t="shared" si="31"/>
        <v>347</v>
      </c>
      <c r="X357" s="107">
        <f t="shared" si="31"/>
        <v>2127</v>
      </c>
      <c r="Y357" s="96">
        <f t="shared" si="31"/>
        <v>1927</v>
      </c>
      <c r="Z357" s="96">
        <f t="shared" si="31"/>
        <v>2983</v>
      </c>
      <c r="AA357" s="96">
        <f t="shared" si="31"/>
        <v>3724</v>
      </c>
      <c r="AB357" s="107">
        <f t="shared" si="31"/>
        <v>3786</v>
      </c>
      <c r="AC357" s="96">
        <f t="shared" si="31"/>
        <v>4420</v>
      </c>
      <c r="AD357" s="96">
        <f t="shared" si="31"/>
        <v>3084</v>
      </c>
      <c r="AE357" s="96">
        <f t="shared" si="31"/>
        <v>3157</v>
      </c>
      <c r="AF357" s="107">
        <f t="shared" si="31"/>
        <v>3879</v>
      </c>
      <c r="AG357" s="96">
        <f t="shared" si="31"/>
        <v>3989</v>
      </c>
      <c r="AH357" s="96">
        <f t="shared" si="31"/>
        <v>5843</v>
      </c>
      <c r="AI357" s="96">
        <f t="shared" si="31"/>
        <v>6194</v>
      </c>
      <c r="AJ357" s="107">
        <f t="shared" si="31"/>
        <v>6873</v>
      </c>
      <c r="AK357" s="96">
        <f t="shared" si="31"/>
        <v>8865</v>
      </c>
      <c r="AL357" s="96">
        <f t="shared" si="31"/>
        <v>7702</v>
      </c>
      <c r="AM357" s="96">
        <f t="shared" si="31"/>
        <v>4852</v>
      </c>
      <c r="AN357" s="107">
        <f t="shared" si="31"/>
        <v>3460</v>
      </c>
      <c r="AO357" s="96">
        <f t="shared" si="31"/>
        <v>3669</v>
      </c>
      <c r="AP357" s="96">
        <f t="shared" si="31"/>
        <v>3317</v>
      </c>
      <c r="AQ357" s="96">
        <f t="shared" si="31"/>
        <v>2525</v>
      </c>
      <c r="AR357" s="107">
        <f t="shared" si="31"/>
        <v>2737</v>
      </c>
      <c r="AS357" s="254">
        <v>4774</v>
      </c>
      <c r="AT357" s="254">
        <v>7681</v>
      </c>
      <c r="AU357" s="254">
        <v>11188</v>
      </c>
      <c r="AV357" s="254">
        <v>13209</v>
      </c>
      <c r="AW357" s="254">
        <v>15307</v>
      </c>
      <c r="AX357" s="254">
        <v>14672</v>
      </c>
      <c r="AY357" s="254">
        <v>17411</v>
      </c>
      <c r="AZ357" s="254">
        <v>21203</v>
      </c>
      <c r="BA357" s="254">
        <v>18405</v>
      </c>
      <c r="BB357" s="254">
        <v>19171</v>
      </c>
      <c r="BC357" s="254">
        <v>17422</v>
      </c>
      <c r="BD357" s="254">
        <v>24977</v>
      </c>
      <c r="BF357" s="117">
        <f t="shared" ref="BF357:BN357" si="32">BF346-BF355</f>
        <v>745</v>
      </c>
      <c r="BG357" s="117">
        <f t="shared" si="32"/>
        <v>178</v>
      </c>
      <c r="BH357" s="117">
        <f t="shared" si="32"/>
        <v>2233</v>
      </c>
      <c r="BI357" s="117">
        <f t="shared" si="32"/>
        <v>4186</v>
      </c>
      <c r="BJ357" s="117">
        <f t="shared" si="32"/>
        <v>4106</v>
      </c>
      <c r="BK357" s="117">
        <f t="shared" si="32"/>
        <v>12421</v>
      </c>
      <c r="BL357" s="117">
        <f t="shared" si="32"/>
        <v>14541</v>
      </c>
      <c r="BM357" s="117">
        <f t="shared" si="32"/>
        <v>22899</v>
      </c>
      <c r="BN357" s="117">
        <f t="shared" si="32"/>
        <v>24879</v>
      </c>
      <c r="BO357" s="268">
        <v>12248</v>
      </c>
      <c r="BP357" s="261">
        <v>36852</v>
      </c>
      <c r="BQ357" s="261">
        <v>68593</v>
      </c>
      <c r="BR357" s="261">
        <v>79975</v>
      </c>
    </row>
    <row r="358" spans="1:70" x14ac:dyDescent="0.35">
      <c r="A358" s="45"/>
      <c r="B358" s="46"/>
      <c r="C358" s="46"/>
      <c r="D358" s="46"/>
      <c r="E358" s="115"/>
      <c r="F358" s="115"/>
      <c r="G358" s="115"/>
      <c r="H358" s="116"/>
      <c r="I358" s="115"/>
      <c r="J358" s="115"/>
      <c r="K358" s="115"/>
      <c r="L358" s="116"/>
      <c r="M358" s="115"/>
      <c r="N358" s="115"/>
      <c r="O358" s="115"/>
      <c r="P358" s="116"/>
      <c r="Q358" s="115"/>
      <c r="R358" s="115"/>
      <c r="S358" s="115"/>
      <c r="T358" s="116"/>
      <c r="U358" s="115"/>
      <c r="V358" s="115"/>
      <c r="W358" s="115"/>
      <c r="X358" s="116"/>
      <c r="Y358" s="115"/>
      <c r="Z358" s="115"/>
      <c r="AA358" s="115"/>
      <c r="AB358" s="116"/>
      <c r="AC358" s="115"/>
      <c r="AD358" s="115"/>
      <c r="AE358" s="115"/>
      <c r="AF358" s="116"/>
      <c r="AG358" s="115"/>
      <c r="AH358" s="115"/>
      <c r="AI358" s="158"/>
      <c r="AJ358" s="159"/>
      <c r="AK358" s="158"/>
      <c r="AL358" s="115"/>
      <c r="AM358" s="158"/>
      <c r="AN358" s="159"/>
      <c r="AO358" s="158"/>
      <c r="AP358" s="115"/>
      <c r="AQ358" s="158"/>
      <c r="AR358" s="159"/>
      <c r="AS358" s="158"/>
      <c r="AT358" s="158"/>
      <c r="AU358" s="158"/>
      <c r="AV358" s="158"/>
      <c r="AW358" s="158"/>
      <c r="AX358" s="158"/>
      <c r="AY358" s="158"/>
      <c r="AZ358" s="158"/>
      <c r="BA358" s="158"/>
      <c r="BB358" s="158"/>
      <c r="BC358" s="158"/>
      <c r="BD358" s="158"/>
      <c r="BF358" s="119"/>
      <c r="BG358" s="119"/>
      <c r="BH358" s="119"/>
      <c r="BI358" s="119"/>
      <c r="BJ358" s="119"/>
      <c r="BK358" s="119"/>
      <c r="BL358" s="119"/>
      <c r="BM358" s="119"/>
      <c r="BN358" s="119"/>
      <c r="BO358" s="119"/>
    </row>
    <row r="359" spans="1:70" x14ac:dyDescent="0.35">
      <c r="A359" s="66" t="s">
        <v>212</v>
      </c>
      <c r="B359" s="160" t="s">
        <v>171</v>
      </c>
      <c r="C359" s="161" t="s">
        <v>168</v>
      </c>
      <c r="D359" s="160">
        <v>86090</v>
      </c>
      <c r="E359" s="55">
        <v>10</v>
      </c>
      <c r="F359" s="55">
        <v>9</v>
      </c>
      <c r="G359" s="55">
        <v>9</v>
      </c>
      <c r="H359" s="53">
        <v>10</v>
      </c>
      <c r="I359" s="55">
        <v>11</v>
      </c>
      <c r="J359" s="55">
        <v>11</v>
      </c>
      <c r="K359" s="55">
        <v>9</v>
      </c>
      <c r="L359" s="53">
        <v>8</v>
      </c>
      <c r="M359" s="55">
        <v>11</v>
      </c>
      <c r="N359" s="55">
        <v>12</v>
      </c>
      <c r="O359" s="55">
        <v>13</v>
      </c>
      <c r="P359" s="53">
        <v>13</v>
      </c>
      <c r="Q359" s="55">
        <v>21</v>
      </c>
      <c r="R359" s="55">
        <v>24</v>
      </c>
      <c r="S359" s="55">
        <v>26</v>
      </c>
      <c r="T359" s="53">
        <v>30</v>
      </c>
      <c r="U359" s="55">
        <v>39</v>
      </c>
      <c r="V359" s="55">
        <v>44</v>
      </c>
      <c r="W359" s="55">
        <v>54</v>
      </c>
      <c r="X359" s="53">
        <v>66</v>
      </c>
      <c r="Y359" s="55">
        <v>80</v>
      </c>
      <c r="Z359" s="55">
        <v>94</v>
      </c>
      <c r="AA359" s="55">
        <v>117</v>
      </c>
      <c r="AB359" s="53">
        <v>150</v>
      </c>
      <c r="AC359" s="55">
        <v>183</v>
      </c>
      <c r="AD359" s="55">
        <v>215</v>
      </c>
      <c r="AE359" s="55">
        <v>224</v>
      </c>
      <c r="AF359" s="53">
        <v>211</v>
      </c>
      <c r="AG359" s="55">
        <v>202</v>
      </c>
      <c r="AH359" s="55">
        <v>135</v>
      </c>
      <c r="AI359" s="55">
        <v>118</v>
      </c>
      <c r="AJ359" s="53">
        <v>100</v>
      </c>
      <c r="AK359" s="55">
        <v>105</v>
      </c>
      <c r="AL359" s="55">
        <v>106</v>
      </c>
      <c r="AM359" s="55">
        <v>119</v>
      </c>
      <c r="AN359" s="53">
        <v>118</v>
      </c>
      <c r="AO359" s="55">
        <v>108</v>
      </c>
      <c r="AP359" s="55">
        <v>159</v>
      </c>
      <c r="AQ359" s="55">
        <v>277</v>
      </c>
      <c r="AR359" s="53">
        <v>445</v>
      </c>
      <c r="AS359" s="251">
        <v>611</v>
      </c>
      <c r="AT359" s="251">
        <v>661</v>
      </c>
      <c r="AU359" s="251">
        <v>776</v>
      </c>
      <c r="AV359" s="251">
        <v>901</v>
      </c>
      <c r="AW359" s="251">
        <v>993</v>
      </c>
      <c r="AX359" s="251">
        <v>1180</v>
      </c>
      <c r="AY359" s="251">
        <v>1256</v>
      </c>
      <c r="AZ359" s="251">
        <v>1248</v>
      </c>
      <c r="BA359" s="251">
        <v>1066</v>
      </c>
      <c r="BB359" s="251">
        <v>1085</v>
      </c>
      <c r="BC359" s="251">
        <v>1100</v>
      </c>
      <c r="BD359" s="251">
        <v>1130</v>
      </c>
      <c r="BF359" s="57">
        <v>38</v>
      </c>
      <c r="BG359" s="57">
        <v>39</v>
      </c>
      <c r="BH359" s="57">
        <v>50</v>
      </c>
      <c r="BI359" s="57">
        <v>100</v>
      </c>
      <c r="BJ359" s="57">
        <v>202</v>
      </c>
      <c r="BK359" s="57">
        <v>440</v>
      </c>
      <c r="BL359" s="57">
        <v>832</v>
      </c>
      <c r="BM359" s="57">
        <v>555</v>
      </c>
      <c r="BN359" s="57">
        <v>448</v>
      </c>
      <c r="BO359" s="267">
        <v>989</v>
      </c>
      <c r="BP359" s="260">
        <v>2949</v>
      </c>
      <c r="BQ359" s="260">
        <v>4677</v>
      </c>
      <c r="BR359" s="260">
        <v>4381</v>
      </c>
    </row>
    <row r="360" spans="1:70" x14ac:dyDescent="0.35">
      <c r="A360" s="66" t="s">
        <v>106</v>
      </c>
      <c r="B360" s="160" t="s">
        <v>171</v>
      </c>
      <c r="C360" s="161" t="s">
        <v>168</v>
      </c>
      <c r="D360" s="160">
        <v>86091</v>
      </c>
      <c r="E360" s="55">
        <v>-33</v>
      </c>
      <c r="F360" s="55">
        <v>-33</v>
      </c>
      <c r="G360" s="55">
        <v>-36</v>
      </c>
      <c r="H360" s="53">
        <v>-39</v>
      </c>
      <c r="I360" s="55">
        <v>-42</v>
      </c>
      <c r="J360" s="55">
        <v>-45</v>
      </c>
      <c r="K360" s="55">
        <v>-49</v>
      </c>
      <c r="L360" s="53">
        <v>-74</v>
      </c>
      <c r="M360" s="55">
        <v>-115</v>
      </c>
      <c r="N360" s="55">
        <v>-114</v>
      </c>
      <c r="O360" s="55">
        <v>-116</v>
      </c>
      <c r="P360" s="53">
        <v>-115</v>
      </c>
      <c r="Q360" s="55">
        <v>-117</v>
      </c>
      <c r="R360" s="55">
        <v>-116</v>
      </c>
      <c r="S360" s="55">
        <v>-118</v>
      </c>
      <c r="T360" s="53">
        <v>-133</v>
      </c>
      <c r="U360" s="55">
        <v>-139</v>
      </c>
      <c r="V360" s="55">
        <v>-143</v>
      </c>
      <c r="W360" s="55">
        <v>-228</v>
      </c>
      <c r="X360" s="53">
        <v>-339</v>
      </c>
      <c r="Y360" s="55">
        <v>-330</v>
      </c>
      <c r="Z360" s="55">
        <v>-343</v>
      </c>
      <c r="AA360" s="55">
        <v>-358</v>
      </c>
      <c r="AB360" s="53">
        <v>-387</v>
      </c>
      <c r="AC360" s="55">
        <v>-366</v>
      </c>
      <c r="AD360" s="55">
        <v>-383</v>
      </c>
      <c r="AE360" s="55">
        <v>-396</v>
      </c>
      <c r="AF360" s="53">
        <v>-455</v>
      </c>
      <c r="AG360" s="55">
        <v>-402</v>
      </c>
      <c r="AH360" s="55">
        <v>-403</v>
      </c>
      <c r="AI360" s="55">
        <v>-428</v>
      </c>
      <c r="AJ360" s="53">
        <v>-414</v>
      </c>
      <c r="AK360" s="55">
        <v>-399</v>
      </c>
      <c r="AL360" s="55">
        <v>-435</v>
      </c>
      <c r="AM360" s="55">
        <v>-493</v>
      </c>
      <c r="AN360" s="53">
        <v>-482</v>
      </c>
      <c r="AO360" s="55">
        <v>-472</v>
      </c>
      <c r="AP360" s="55">
        <v>-584</v>
      </c>
      <c r="AQ360" s="55">
        <v>-617</v>
      </c>
      <c r="AR360" s="53">
        <v>-694</v>
      </c>
      <c r="AS360" s="251">
        <v>-823</v>
      </c>
      <c r="AT360" s="251">
        <v>-840</v>
      </c>
      <c r="AU360" s="251">
        <v>-806</v>
      </c>
      <c r="AV360" s="251">
        <v>-713</v>
      </c>
      <c r="AW360" s="251">
        <v>-644</v>
      </c>
      <c r="AX360" s="251">
        <v>-589</v>
      </c>
      <c r="AY360" s="251">
        <v>-603</v>
      </c>
      <c r="AZ360" s="251">
        <v>-570</v>
      </c>
      <c r="BA360" s="251">
        <v>-541</v>
      </c>
      <c r="BB360" s="251">
        <v>-516</v>
      </c>
      <c r="BC360" s="251">
        <v>-538</v>
      </c>
      <c r="BD360" s="251">
        <v>-679</v>
      </c>
      <c r="BF360" s="57">
        <v>-141</v>
      </c>
      <c r="BG360" s="57">
        <v>-210</v>
      </c>
      <c r="BH360" s="57">
        <v>-459</v>
      </c>
      <c r="BI360" s="57">
        <v>-484</v>
      </c>
      <c r="BJ360" s="57">
        <v>-848</v>
      </c>
      <c r="BK360" s="57">
        <v>-1417</v>
      </c>
      <c r="BL360" s="57">
        <v>-1600</v>
      </c>
      <c r="BM360" s="57">
        <v>-1647</v>
      </c>
      <c r="BN360" s="57">
        <v>-1809</v>
      </c>
      <c r="BO360" s="267">
        <v>-2367</v>
      </c>
      <c r="BP360" s="260">
        <v>-3182</v>
      </c>
      <c r="BQ360" s="260">
        <v>-2406</v>
      </c>
      <c r="BR360" s="260">
        <v>-2274</v>
      </c>
    </row>
    <row r="361" spans="1:70" x14ac:dyDescent="0.35">
      <c r="A361" s="66" t="s">
        <v>179</v>
      </c>
      <c r="B361" s="160" t="s">
        <v>171</v>
      </c>
      <c r="C361" s="161" t="s">
        <v>168</v>
      </c>
      <c r="D361" s="160">
        <v>86092</v>
      </c>
      <c r="E361" s="55">
        <v>-77</v>
      </c>
      <c r="F361" s="55">
        <v>-38</v>
      </c>
      <c r="G361" s="55">
        <v>9</v>
      </c>
      <c r="H361" s="53">
        <v>-30</v>
      </c>
      <c r="I361" s="55">
        <v>5</v>
      </c>
      <c r="J361" s="55">
        <v>22</v>
      </c>
      <c r="K361" s="55">
        <v>-50</v>
      </c>
      <c r="L361" s="53">
        <v>-96</v>
      </c>
      <c r="M361" s="55">
        <v>-130</v>
      </c>
      <c r="N361" s="55">
        <v>0</v>
      </c>
      <c r="O361" s="55">
        <v>-56</v>
      </c>
      <c r="P361" s="53">
        <v>-68</v>
      </c>
      <c r="Q361" s="55">
        <v>81</v>
      </c>
      <c r="R361" s="55">
        <v>-14</v>
      </c>
      <c r="S361" s="55">
        <v>8</v>
      </c>
      <c r="T361" s="53">
        <v>14</v>
      </c>
      <c r="U361" s="55">
        <v>48</v>
      </c>
      <c r="V361" s="55">
        <v>137</v>
      </c>
      <c r="W361" s="55">
        <v>143</v>
      </c>
      <c r="X361" s="53">
        <v>18</v>
      </c>
      <c r="Y361" s="55">
        <v>239</v>
      </c>
      <c r="Z361" s="55">
        <v>-129</v>
      </c>
      <c r="AA361" s="55">
        <v>-93</v>
      </c>
      <c r="AB361" s="53">
        <v>-199</v>
      </c>
      <c r="AC361" s="55">
        <v>164</v>
      </c>
      <c r="AD361" s="55">
        <v>-27</v>
      </c>
      <c r="AE361" s="55">
        <v>-353</v>
      </c>
      <c r="AF361" s="53">
        <v>418</v>
      </c>
      <c r="AG361" s="55">
        <v>-406</v>
      </c>
      <c r="AH361" s="55">
        <v>646</v>
      </c>
      <c r="AI361" s="55">
        <v>925</v>
      </c>
      <c r="AJ361" s="53">
        <v>1206</v>
      </c>
      <c r="AK361" s="55">
        <v>1697</v>
      </c>
      <c r="AL361" s="55">
        <v>1261</v>
      </c>
      <c r="AM361" s="55">
        <v>-163</v>
      </c>
      <c r="AN361" s="53">
        <v>11838</v>
      </c>
      <c r="AO361" s="55">
        <v>-8570</v>
      </c>
      <c r="AP361" s="55">
        <v>-5545</v>
      </c>
      <c r="AQ361" s="55">
        <v>759</v>
      </c>
      <c r="AR361" s="53">
        <v>-3450</v>
      </c>
      <c r="AS361" s="251">
        <v>-443</v>
      </c>
      <c r="AT361" s="251">
        <v>61</v>
      </c>
      <c r="AU361" s="251">
        <v>1031</v>
      </c>
      <c r="AV361" s="251">
        <v>289</v>
      </c>
      <c r="AW361" s="251">
        <v>-2673</v>
      </c>
      <c r="AX361" s="251">
        <v>-18</v>
      </c>
      <c r="AY361" s="251">
        <v>-27</v>
      </c>
      <c r="AZ361" s="251">
        <v>468</v>
      </c>
      <c r="BA361" s="251">
        <v>2749</v>
      </c>
      <c r="BB361" s="251">
        <v>1117</v>
      </c>
      <c r="BC361" s="251">
        <v>10186</v>
      </c>
      <c r="BD361" s="251">
        <v>1177</v>
      </c>
      <c r="BF361" s="57">
        <v>-136</v>
      </c>
      <c r="BG361" s="57">
        <v>-118</v>
      </c>
      <c r="BH361" s="57">
        <v>-256</v>
      </c>
      <c r="BI361" s="57">
        <v>90</v>
      </c>
      <c r="BJ361" s="57">
        <v>346</v>
      </c>
      <c r="BK361" s="57">
        <v>-183</v>
      </c>
      <c r="BL361" s="57">
        <v>203</v>
      </c>
      <c r="BM361" s="57">
        <v>2371</v>
      </c>
      <c r="BN361" s="57">
        <v>14633</v>
      </c>
      <c r="BO361" s="267">
        <v>-16806</v>
      </c>
      <c r="BP361" s="260">
        <v>938</v>
      </c>
      <c r="BQ361" s="260">
        <v>-2250</v>
      </c>
      <c r="BR361" s="260">
        <v>15229</v>
      </c>
    </row>
    <row r="362" spans="1:70" x14ac:dyDescent="0.35">
      <c r="A362" s="78" t="s">
        <v>386</v>
      </c>
      <c r="B362" s="167" t="s">
        <v>171</v>
      </c>
      <c r="C362" s="168" t="s">
        <v>168</v>
      </c>
      <c r="D362" s="167">
        <v>86093</v>
      </c>
      <c r="E362" s="96">
        <f t="shared" ref="E362:AR362" si="33">E359+E360+E361</f>
        <v>-100</v>
      </c>
      <c r="F362" s="96">
        <f t="shared" si="33"/>
        <v>-62</v>
      </c>
      <c r="G362" s="96">
        <f t="shared" si="33"/>
        <v>-18</v>
      </c>
      <c r="H362" s="107">
        <f t="shared" si="33"/>
        <v>-59</v>
      </c>
      <c r="I362" s="96">
        <f t="shared" si="33"/>
        <v>-26</v>
      </c>
      <c r="J362" s="96">
        <f t="shared" si="33"/>
        <v>-12</v>
      </c>
      <c r="K362" s="96">
        <f t="shared" si="33"/>
        <v>-90</v>
      </c>
      <c r="L362" s="107">
        <f t="shared" si="33"/>
        <v>-162</v>
      </c>
      <c r="M362" s="96">
        <f t="shared" si="33"/>
        <v>-234</v>
      </c>
      <c r="N362" s="96">
        <f t="shared" si="33"/>
        <v>-102</v>
      </c>
      <c r="O362" s="96">
        <f t="shared" si="33"/>
        <v>-159</v>
      </c>
      <c r="P362" s="107">
        <f t="shared" si="33"/>
        <v>-170</v>
      </c>
      <c r="Q362" s="96">
        <f t="shared" si="33"/>
        <v>-15</v>
      </c>
      <c r="R362" s="96">
        <f t="shared" si="33"/>
        <v>-106</v>
      </c>
      <c r="S362" s="96">
        <f t="shared" si="33"/>
        <v>-84</v>
      </c>
      <c r="T362" s="107">
        <f t="shared" si="33"/>
        <v>-89</v>
      </c>
      <c r="U362" s="96">
        <f t="shared" si="33"/>
        <v>-52</v>
      </c>
      <c r="V362" s="96">
        <f t="shared" si="33"/>
        <v>38</v>
      </c>
      <c r="W362" s="96">
        <f t="shared" si="33"/>
        <v>-31</v>
      </c>
      <c r="X362" s="107">
        <f t="shared" si="33"/>
        <v>-255</v>
      </c>
      <c r="Y362" s="96">
        <f t="shared" si="33"/>
        <v>-11</v>
      </c>
      <c r="Z362" s="96">
        <f t="shared" si="33"/>
        <v>-378</v>
      </c>
      <c r="AA362" s="96">
        <f t="shared" si="33"/>
        <v>-334</v>
      </c>
      <c r="AB362" s="107">
        <f t="shared" si="33"/>
        <v>-436</v>
      </c>
      <c r="AC362" s="96">
        <f t="shared" si="33"/>
        <v>-19</v>
      </c>
      <c r="AD362" s="96">
        <f t="shared" si="33"/>
        <v>-195</v>
      </c>
      <c r="AE362" s="96">
        <f t="shared" si="33"/>
        <v>-525</v>
      </c>
      <c r="AF362" s="107">
        <f t="shared" si="33"/>
        <v>174</v>
      </c>
      <c r="AG362" s="96">
        <f t="shared" si="33"/>
        <v>-606</v>
      </c>
      <c r="AH362" s="96">
        <f t="shared" si="33"/>
        <v>378</v>
      </c>
      <c r="AI362" s="96">
        <f t="shared" si="33"/>
        <v>615</v>
      </c>
      <c r="AJ362" s="107">
        <f t="shared" si="33"/>
        <v>892</v>
      </c>
      <c r="AK362" s="96">
        <f t="shared" si="33"/>
        <v>1403</v>
      </c>
      <c r="AL362" s="96">
        <f t="shared" si="33"/>
        <v>932</v>
      </c>
      <c r="AM362" s="96">
        <f t="shared" si="33"/>
        <v>-537</v>
      </c>
      <c r="AN362" s="107">
        <f t="shared" si="33"/>
        <v>11474</v>
      </c>
      <c r="AO362" s="96">
        <f t="shared" si="33"/>
        <v>-8934</v>
      </c>
      <c r="AP362" s="96">
        <f t="shared" si="33"/>
        <v>-5970</v>
      </c>
      <c r="AQ362" s="96">
        <f t="shared" si="33"/>
        <v>419</v>
      </c>
      <c r="AR362" s="107">
        <f t="shared" si="33"/>
        <v>-3699</v>
      </c>
      <c r="AS362" s="254">
        <v>-655</v>
      </c>
      <c r="AT362" s="254">
        <v>-118</v>
      </c>
      <c r="AU362" s="254">
        <v>1001</v>
      </c>
      <c r="AV362" s="254">
        <v>477</v>
      </c>
      <c r="AW362" s="254">
        <v>-2324</v>
      </c>
      <c r="AX362" s="254">
        <v>573</v>
      </c>
      <c r="AY362" s="254">
        <v>626</v>
      </c>
      <c r="AZ362" s="254">
        <v>1146</v>
      </c>
      <c r="BA362" s="254">
        <v>3274</v>
      </c>
      <c r="BB362" s="254">
        <v>1686</v>
      </c>
      <c r="BC362" s="254">
        <v>10748</v>
      </c>
      <c r="BD362" s="254">
        <v>1628</v>
      </c>
      <c r="BF362" s="117">
        <f t="shared" ref="BF362:BN362" si="34">BF359+BF360+BF361</f>
        <v>-239</v>
      </c>
      <c r="BG362" s="117">
        <f t="shared" si="34"/>
        <v>-289</v>
      </c>
      <c r="BH362" s="117">
        <f t="shared" si="34"/>
        <v>-665</v>
      </c>
      <c r="BI362" s="117">
        <f t="shared" si="34"/>
        <v>-294</v>
      </c>
      <c r="BJ362" s="117">
        <f t="shared" si="34"/>
        <v>-300</v>
      </c>
      <c r="BK362" s="117">
        <f t="shared" si="34"/>
        <v>-1160</v>
      </c>
      <c r="BL362" s="117">
        <f t="shared" si="34"/>
        <v>-565</v>
      </c>
      <c r="BM362" s="117">
        <f t="shared" si="34"/>
        <v>1279</v>
      </c>
      <c r="BN362" s="117">
        <f t="shared" si="34"/>
        <v>13272</v>
      </c>
      <c r="BO362" s="268">
        <v>-18184</v>
      </c>
      <c r="BP362" s="261">
        <v>705</v>
      </c>
      <c r="BQ362" s="261">
        <v>21</v>
      </c>
      <c r="BR362" s="261">
        <v>17336</v>
      </c>
    </row>
    <row r="363" spans="1:70" x14ac:dyDescent="0.35">
      <c r="A363" s="45"/>
      <c r="B363" s="46"/>
      <c r="C363" s="46"/>
      <c r="D363" s="46"/>
      <c r="E363" s="115"/>
      <c r="F363" s="115"/>
      <c r="G363" s="115"/>
      <c r="H363" s="116"/>
      <c r="I363" s="115"/>
      <c r="J363" s="115"/>
      <c r="K363" s="115"/>
      <c r="L363" s="116"/>
      <c r="M363" s="115"/>
      <c r="N363" s="115"/>
      <c r="O363" s="115"/>
      <c r="P363" s="116"/>
      <c r="Q363" s="115"/>
      <c r="R363" s="115"/>
      <c r="S363" s="115"/>
      <c r="T363" s="116"/>
      <c r="U363" s="115"/>
      <c r="V363" s="115"/>
      <c r="W363" s="115"/>
      <c r="X363" s="116"/>
      <c r="Y363" s="115"/>
      <c r="Z363" s="115"/>
      <c r="AA363" s="115"/>
      <c r="AB363" s="116"/>
      <c r="AC363" s="115"/>
      <c r="AD363" s="115"/>
      <c r="AE363" s="115"/>
      <c r="AF363" s="116"/>
      <c r="AG363" s="115"/>
      <c r="AH363" s="115"/>
      <c r="AI363" s="158"/>
      <c r="AJ363" s="159"/>
      <c r="AK363" s="158"/>
      <c r="AL363" s="115"/>
      <c r="AM363" s="158"/>
      <c r="AN363" s="159"/>
      <c r="AO363" s="158"/>
      <c r="AP363" s="115"/>
      <c r="AQ363" s="158"/>
      <c r="AR363" s="159"/>
      <c r="AS363" s="158"/>
      <c r="AT363" s="158"/>
      <c r="AU363" s="158"/>
      <c r="AV363" s="158"/>
      <c r="AW363" s="158"/>
      <c r="AX363" s="158"/>
      <c r="AY363" s="158"/>
      <c r="AZ363" s="158"/>
      <c r="BA363" s="158"/>
      <c r="BB363" s="158"/>
      <c r="BC363" s="158"/>
      <c r="BD363" s="158"/>
      <c r="BF363" s="119"/>
      <c r="BG363" s="119"/>
      <c r="BH363" s="119"/>
      <c r="BI363" s="119"/>
      <c r="BJ363" s="119"/>
      <c r="BK363" s="119"/>
      <c r="BL363" s="119"/>
      <c r="BM363" s="119"/>
      <c r="BN363" s="119"/>
      <c r="BO363" s="119"/>
    </row>
    <row r="364" spans="1:70" x14ac:dyDescent="0.35">
      <c r="A364" s="78" t="s">
        <v>180</v>
      </c>
      <c r="B364" s="167" t="s">
        <v>171</v>
      </c>
      <c r="C364" s="168" t="s">
        <v>168</v>
      </c>
      <c r="D364" s="167">
        <v>86094</v>
      </c>
      <c r="E364" s="96">
        <f t="shared" ref="E364:AR364" si="35">E357+E362</f>
        <v>81</v>
      </c>
      <c r="F364" s="96">
        <f t="shared" si="35"/>
        <v>17</v>
      </c>
      <c r="G364" s="96">
        <f t="shared" si="35"/>
        <v>-43</v>
      </c>
      <c r="H364" s="107">
        <f t="shared" si="35"/>
        <v>451</v>
      </c>
      <c r="I364" s="112">
        <f t="shared" si="35"/>
        <v>120</v>
      </c>
      <c r="J364" s="96">
        <f t="shared" si="35"/>
        <v>-27</v>
      </c>
      <c r="K364" s="96">
        <f t="shared" si="35"/>
        <v>-634</v>
      </c>
      <c r="L364" s="107">
        <f t="shared" si="35"/>
        <v>429</v>
      </c>
      <c r="M364" s="96">
        <f t="shared" si="35"/>
        <v>21</v>
      </c>
      <c r="N364" s="96">
        <f t="shared" si="35"/>
        <v>362</v>
      </c>
      <c r="O364" s="96">
        <f t="shared" si="35"/>
        <v>247</v>
      </c>
      <c r="P364" s="107">
        <f t="shared" si="35"/>
        <v>938</v>
      </c>
      <c r="Q364" s="96">
        <f t="shared" si="35"/>
        <v>1056</v>
      </c>
      <c r="R364" s="96">
        <f t="shared" si="35"/>
        <v>1179</v>
      </c>
      <c r="S364" s="96">
        <f t="shared" si="35"/>
        <v>491</v>
      </c>
      <c r="T364" s="107">
        <f t="shared" si="35"/>
        <v>1166</v>
      </c>
      <c r="U364" s="96">
        <f t="shared" si="35"/>
        <v>953</v>
      </c>
      <c r="V364" s="96">
        <f t="shared" si="35"/>
        <v>666</v>
      </c>
      <c r="W364" s="96">
        <f t="shared" si="35"/>
        <v>316</v>
      </c>
      <c r="X364" s="107">
        <f t="shared" si="35"/>
        <v>1872</v>
      </c>
      <c r="Y364" s="96">
        <f t="shared" si="35"/>
        <v>1916</v>
      </c>
      <c r="Z364" s="96">
        <f t="shared" si="35"/>
        <v>2605</v>
      </c>
      <c r="AA364" s="96">
        <f t="shared" si="35"/>
        <v>3390</v>
      </c>
      <c r="AB364" s="107">
        <f t="shared" si="35"/>
        <v>3350</v>
      </c>
      <c r="AC364" s="96">
        <f t="shared" si="35"/>
        <v>4401</v>
      </c>
      <c r="AD364" s="96">
        <f t="shared" si="35"/>
        <v>2889</v>
      </c>
      <c r="AE364" s="96">
        <f t="shared" si="35"/>
        <v>2632</v>
      </c>
      <c r="AF364" s="107">
        <f t="shared" si="35"/>
        <v>4053</v>
      </c>
      <c r="AG364" s="96">
        <f t="shared" si="35"/>
        <v>3383</v>
      </c>
      <c r="AH364" s="96">
        <f t="shared" si="35"/>
        <v>6221</v>
      </c>
      <c r="AI364" s="96">
        <f t="shared" si="35"/>
        <v>6809</v>
      </c>
      <c r="AJ364" s="107">
        <f t="shared" si="35"/>
        <v>7765</v>
      </c>
      <c r="AK364" s="96">
        <f t="shared" si="35"/>
        <v>10268</v>
      </c>
      <c r="AL364" s="96">
        <f t="shared" si="35"/>
        <v>8634</v>
      </c>
      <c r="AM364" s="96">
        <f t="shared" si="35"/>
        <v>4315</v>
      </c>
      <c r="AN364" s="107">
        <f t="shared" si="35"/>
        <v>14934</v>
      </c>
      <c r="AO364" s="96">
        <f t="shared" si="35"/>
        <v>-5265</v>
      </c>
      <c r="AP364" s="96">
        <f t="shared" si="35"/>
        <v>-2653</v>
      </c>
      <c r="AQ364" s="96">
        <f t="shared" si="35"/>
        <v>2944</v>
      </c>
      <c r="AR364" s="107">
        <f t="shared" si="35"/>
        <v>-962</v>
      </c>
      <c r="AS364" s="254">
        <v>4119</v>
      </c>
      <c r="AT364" s="254">
        <v>7563</v>
      </c>
      <c r="AU364" s="254">
        <v>12189</v>
      </c>
      <c r="AV364" s="254">
        <v>13686</v>
      </c>
      <c r="AW364" s="254">
        <v>12983</v>
      </c>
      <c r="AX364" s="254">
        <v>15245</v>
      </c>
      <c r="AY364" s="254">
        <v>18037</v>
      </c>
      <c r="AZ364" s="254">
        <v>22349</v>
      </c>
      <c r="BA364" s="254">
        <v>21679</v>
      </c>
      <c r="BB364" s="254">
        <v>20857</v>
      </c>
      <c r="BC364" s="254">
        <v>28170</v>
      </c>
      <c r="BD364" s="254">
        <v>26605</v>
      </c>
      <c r="BF364" s="117">
        <f t="shared" ref="BF364:BN364" si="36">BF357+BF362</f>
        <v>506</v>
      </c>
      <c r="BG364" s="117">
        <f t="shared" si="36"/>
        <v>-111</v>
      </c>
      <c r="BH364" s="117">
        <f t="shared" si="36"/>
        <v>1568</v>
      </c>
      <c r="BI364" s="117">
        <f t="shared" si="36"/>
        <v>3892</v>
      </c>
      <c r="BJ364" s="117">
        <f t="shared" si="36"/>
        <v>3806</v>
      </c>
      <c r="BK364" s="117">
        <f t="shared" si="36"/>
        <v>11261</v>
      </c>
      <c r="BL364" s="117">
        <f t="shared" si="36"/>
        <v>13976</v>
      </c>
      <c r="BM364" s="117">
        <f t="shared" si="36"/>
        <v>24178</v>
      </c>
      <c r="BN364" s="117">
        <f t="shared" si="36"/>
        <v>38151</v>
      </c>
      <c r="BO364" s="268">
        <v>-5936</v>
      </c>
      <c r="BP364" s="261">
        <v>37557</v>
      </c>
      <c r="BQ364" s="261">
        <v>68614</v>
      </c>
      <c r="BR364" s="261">
        <v>97311</v>
      </c>
    </row>
    <row r="365" spans="1:70" x14ac:dyDescent="0.35">
      <c r="A365" s="45"/>
      <c r="B365" s="46"/>
      <c r="C365" s="46"/>
      <c r="D365" s="46"/>
      <c r="E365" s="115"/>
      <c r="F365" s="115"/>
      <c r="G365" s="115"/>
      <c r="H365" s="116"/>
      <c r="I365" s="115"/>
      <c r="J365" s="115"/>
      <c r="K365" s="115"/>
      <c r="L365" s="116"/>
      <c r="M365" s="115"/>
      <c r="N365" s="115"/>
      <c r="O365" s="115"/>
      <c r="P365" s="116"/>
      <c r="Q365" s="115"/>
      <c r="R365" s="115"/>
      <c r="S365" s="115"/>
      <c r="T365" s="116"/>
      <c r="U365" s="115"/>
      <c r="V365" s="115"/>
      <c r="W365" s="115"/>
      <c r="X365" s="116"/>
      <c r="Y365" s="115"/>
      <c r="Z365" s="115"/>
      <c r="AA365" s="115"/>
      <c r="AB365" s="116"/>
      <c r="AC365" s="115"/>
      <c r="AD365" s="115"/>
      <c r="AE365" s="115"/>
      <c r="AF365" s="116"/>
      <c r="AG365" s="115"/>
      <c r="AH365" s="115"/>
      <c r="AI365" s="158"/>
      <c r="AJ365" s="159"/>
      <c r="AK365" s="158"/>
      <c r="AL365" s="115"/>
      <c r="AM365" s="158"/>
      <c r="AN365" s="159"/>
      <c r="AO365" s="158"/>
      <c r="AP365" s="115"/>
      <c r="AQ365" s="158"/>
      <c r="AR365" s="159"/>
      <c r="AS365" s="158"/>
      <c r="AT365" s="158"/>
      <c r="AU365" s="158"/>
      <c r="AV365" s="158"/>
      <c r="AW365" s="158"/>
      <c r="AX365" s="158"/>
      <c r="AY365" s="158"/>
      <c r="AZ365" s="158"/>
      <c r="BA365" s="158"/>
      <c r="BB365" s="158"/>
      <c r="BC365" s="158"/>
      <c r="BD365" s="158"/>
      <c r="BF365" s="119"/>
      <c r="BG365" s="119"/>
      <c r="BH365" s="119"/>
      <c r="BI365" s="119"/>
      <c r="BJ365" s="119"/>
      <c r="BK365" s="119"/>
      <c r="BL365" s="119"/>
      <c r="BM365" s="119"/>
      <c r="BN365" s="119"/>
      <c r="BO365" s="119"/>
    </row>
    <row r="366" spans="1:70" x14ac:dyDescent="0.35">
      <c r="A366" s="66" t="s">
        <v>387</v>
      </c>
      <c r="B366" s="160" t="s">
        <v>171</v>
      </c>
      <c r="C366" s="161" t="s">
        <v>168</v>
      </c>
      <c r="D366" s="160">
        <v>86095</v>
      </c>
      <c r="E366" s="55">
        <v>18</v>
      </c>
      <c r="F366" s="55">
        <v>-13</v>
      </c>
      <c r="G366" s="55">
        <v>12</v>
      </c>
      <c r="H366" s="53">
        <v>-179</v>
      </c>
      <c r="I366" s="55">
        <v>-73</v>
      </c>
      <c r="J366" s="55">
        <v>-94</v>
      </c>
      <c r="K366" s="55">
        <v>205</v>
      </c>
      <c r="L366" s="53">
        <v>-205</v>
      </c>
      <c r="M366" s="55">
        <v>-71</v>
      </c>
      <c r="N366" s="55">
        <v>-266</v>
      </c>
      <c r="O366" s="55">
        <v>-161</v>
      </c>
      <c r="P366" s="53">
        <v>-453</v>
      </c>
      <c r="Q366" s="55">
        <v>-475</v>
      </c>
      <c r="R366" s="55">
        <v>-307</v>
      </c>
      <c r="S366" s="55">
        <v>-229</v>
      </c>
      <c r="T366" s="53">
        <v>-414</v>
      </c>
      <c r="U366" s="55">
        <v>-229</v>
      </c>
      <c r="V366" s="55">
        <v>-467</v>
      </c>
      <c r="W366" s="55">
        <v>-58</v>
      </c>
      <c r="X366" s="53">
        <v>-16</v>
      </c>
      <c r="Y366" s="55">
        <v>-287</v>
      </c>
      <c r="Z366" s="55">
        <v>-74</v>
      </c>
      <c r="AA366" s="55">
        <v>-508</v>
      </c>
      <c r="AB366" s="53">
        <v>-327</v>
      </c>
      <c r="AC366" s="55">
        <v>-836</v>
      </c>
      <c r="AD366" s="55">
        <v>-257</v>
      </c>
      <c r="AE366" s="55">
        <v>-494</v>
      </c>
      <c r="AF366" s="53">
        <v>-786</v>
      </c>
      <c r="AG366" s="55">
        <v>-744</v>
      </c>
      <c r="AH366" s="55">
        <v>-984</v>
      </c>
      <c r="AI366" s="55">
        <v>-569</v>
      </c>
      <c r="AJ366" s="53">
        <v>-566</v>
      </c>
      <c r="AK366" s="55">
        <v>-2156</v>
      </c>
      <c r="AL366" s="55">
        <v>-868</v>
      </c>
      <c r="AM366" s="55">
        <v>-1155</v>
      </c>
      <c r="AN366" s="53">
        <v>-612</v>
      </c>
      <c r="AO366" s="55">
        <v>1422</v>
      </c>
      <c r="AP366" s="55">
        <v>637</v>
      </c>
      <c r="AQ366" s="55">
        <v>-69</v>
      </c>
      <c r="AR366" s="53">
        <v>1227</v>
      </c>
      <c r="AS366" s="251">
        <v>-948</v>
      </c>
      <c r="AT366" s="251">
        <v>-804</v>
      </c>
      <c r="AU366" s="251">
        <v>-2306</v>
      </c>
      <c r="AV366" s="251">
        <v>-3062</v>
      </c>
      <c r="AW366" s="251">
        <v>-2467</v>
      </c>
      <c r="AX366" s="251">
        <v>-1767</v>
      </c>
      <c r="AY366" s="251">
        <v>-2706</v>
      </c>
      <c r="AZ366" s="251">
        <v>-2325</v>
      </c>
      <c r="BA366" s="251">
        <v>-4553</v>
      </c>
      <c r="BB366" s="251">
        <v>-2678</v>
      </c>
      <c r="BC366" s="251">
        <v>-6910</v>
      </c>
      <c r="BD366" s="251">
        <v>-4946</v>
      </c>
      <c r="BF366" s="57">
        <v>-161</v>
      </c>
      <c r="BG366" s="57">
        <v>-167</v>
      </c>
      <c r="BH366" s="57">
        <v>-950</v>
      </c>
      <c r="BI366" s="57">
        <v>-1425</v>
      </c>
      <c r="BJ366" s="57">
        <v>-769</v>
      </c>
      <c r="BK366" s="57">
        <v>-1197</v>
      </c>
      <c r="BL366" s="57">
        <v>-2374</v>
      </c>
      <c r="BM366" s="57">
        <v>-2863</v>
      </c>
      <c r="BN366" s="57">
        <v>-4791</v>
      </c>
      <c r="BO366" s="267">
        <v>3217</v>
      </c>
      <c r="BP366" s="260">
        <v>-7120</v>
      </c>
      <c r="BQ366" s="260">
        <v>-9265</v>
      </c>
      <c r="BR366" s="260">
        <v>-19087</v>
      </c>
    </row>
    <row r="367" spans="1:70" x14ac:dyDescent="0.35">
      <c r="A367" s="66" t="s">
        <v>285</v>
      </c>
      <c r="B367" s="160" t="s">
        <v>171</v>
      </c>
      <c r="C367" s="161" t="s">
        <v>168</v>
      </c>
      <c r="D367" s="160">
        <v>86096</v>
      </c>
      <c r="E367" s="55">
        <v>-17</v>
      </c>
      <c r="F367" s="55">
        <v>-11</v>
      </c>
      <c r="G367" s="55">
        <v>-10</v>
      </c>
      <c r="H367" s="53">
        <v>-33</v>
      </c>
      <c r="I367" s="55">
        <v>61</v>
      </c>
      <c r="J367" s="55">
        <v>-5</v>
      </c>
      <c r="K367" s="55">
        <v>-8</v>
      </c>
      <c r="L367" s="53">
        <v>-10</v>
      </c>
      <c r="M367" s="55">
        <v>-7</v>
      </c>
      <c r="N367" s="55">
        <v>-4</v>
      </c>
      <c r="O367" s="55">
        <v>-7</v>
      </c>
      <c r="P367" s="53">
        <v>-3</v>
      </c>
      <c r="Q367" s="55">
        <v>-68</v>
      </c>
      <c r="R367" s="55">
        <v>-15</v>
      </c>
      <c r="S367" s="55">
        <v>-10</v>
      </c>
      <c r="T367" s="53">
        <v>-3</v>
      </c>
      <c r="U367" s="55">
        <v>0</v>
      </c>
      <c r="V367" s="55">
        <v>-2</v>
      </c>
      <c r="W367" s="55">
        <v>-2</v>
      </c>
      <c r="X367" s="53">
        <v>0</v>
      </c>
      <c r="Y367" s="55">
        <v>0</v>
      </c>
      <c r="Z367" s="55">
        <v>3</v>
      </c>
      <c r="AA367" s="55">
        <v>1</v>
      </c>
      <c r="AB367" s="53">
        <v>4</v>
      </c>
      <c r="AC367" s="55">
        <v>-4</v>
      </c>
      <c r="AD367" s="55">
        <v>-7</v>
      </c>
      <c r="AE367" s="55">
        <v>-4</v>
      </c>
      <c r="AF367" s="53">
        <v>1</v>
      </c>
      <c r="AG367" s="55">
        <v>-104</v>
      </c>
      <c r="AH367" s="55">
        <v>6</v>
      </c>
      <c r="AI367" s="55">
        <v>91</v>
      </c>
      <c r="AJ367" s="53">
        <v>23</v>
      </c>
      <c r="AK367" s="55">
        <v>-5</v>
      </c>
      <c r="AL367" s="55">
        <v>12</v>
      </c>
      <c r="AM367" s="55">
        <v>-4</v>
      </c>
      <c r="AN367" s="53">
        <v>1</v>
      </c>
      <c r="AO367" s="55">
        <v>-1</v>
      </c>
      <c r="AP367" s="55">
        <v>-12</v>
      </c>
      <c r="AQ367" s="55">
        <v>-3</v>
      </c>
      <c r="AR367" s="53">
        <v>13</v>
      </c>
      <c r="AS367" s="251">
        <v>1</v>
      </c>
      <c r="AT367" s="251">
        <v>-9</v>
      </c>
      <c r="AU367" s="251">
        <v>-4</v>
      </c>
      <c r="AV367" s="55"/>
      <c r="AW367" s="251">
        <v>-85</v>
      </c>
      <c r="AX367" s="251">
        <v>7</v>
      </c>
      <c r="AY367" s="251">
        <v>-3</v>
      </c>
      <c r="AZ367" s="251">
        <v>-20</v>
      </c>
      <c r="BA367" s="251">
        <v>1</v>
      </c>
      <c r="BB367" s="251">
        <v>-15</v>
      </c>
      <c r="BC367" s="251">
        <v>-73</v>
      </c>
      <c r="BD367" s="251">
        <v>-467</v>
      </c>
      <c r="BF367" s="57">
        <v>-71</v>
      </c>
      <c r="BG367" s="57">
        <v>37</v>
      </c>
      <c r="BH367" s="57">
        <v>-22</v>
      </c>
      <c r="BI367" s="57">
        <v>-96</v>
      </c>
      <c r="BJ367" s="57">
        <v>-4</v>
      </c>
      <c r="BK367" s="57">
        <v>9</v>
      </c>
      <c r="BL367" s="57">
        <v>-14</v>
      </c>
      <c r="BM367" s="57">
        <v>16</v>
      </c>
      <c r="BN367" s="57">
        <v>4</v>
      </c>
      <c r="BO367" s="267">
        <v>-3</v>
      </c>
      <c r="BP367" s="260">
        <v>-12</v>
      </c>
      <c r="BQ367" s="260">
        <v>-101</v>
      </c>
      <c r="BR367" s="260">
        <v>-554</v>
      </c>
    </row>
    <row r="368" spans="1:70" ht="15" thickBot="1" x14ac:dyDescent="0.4">
      <c r="A368" s="97" t="s">
        <v>181</v>
      </c>
      <c r="B368" s="183" t="s">
        <v>171</v>
      </c>
      <c r="C368" s="184" t="s">
        <v>168</v>
      </c>
      <c r="D368" s="183">
        <v>86097</v>
      </c>
      <c r="E368" s="185">
        <f t="shared" ref="E368:AR368" si="37">E364+E366+E367</f>
        <v>82</v>
      </c>
      <c r="F368" s="185">
        <f t="shared" si="37"/>
        <v>-7</v>
      </c>
      <c r="G368" s="185">
        <f t="shared" si="37"/>
        <v>-41</v>
      </c>
      <c r="H368" s="186">
        <f t="shared" si="37"/>
        <v>239</v>
      </c>
      <c r="I368" s="185">
        <f t="shared" si="37"/>
        <v>108</v>
      </c>
      <c r="J368" s="185">
        <f t="shared" si="37"/>
        <v>-126</v>
      </c>
      <c r="K368" s="185">
        <f t="shared" si="37"/>
        <v>-437</v>
      </c>
      <c r="L368" s="186">
        <f t="shared" si="37"/>
        <v>214</v>
      </c>
      <c r="M368" s="185">
        <f t="shared" si="37"/>
        <v>-57</v>
      </c>
      <c r="N368" s="185">
        <f t="shared" si="37"/>
        <v>92</v>
      </c>
      <c r="O368" s="185">
        <f t="shared" si="37"/>
        <v>79</v>
      </c>
      <c r="P368" s="186">
        <f t="shared" si="37"/>
        <v>482</v>
      </c>
      <c r="Q368" s="185">
        <f t="shared" si="37"/>
        <v>513</v>
      </c>
      <c r="R368" s="185">
        <f t="shared" si="37"/>
        <v>857</v>
      </c>
      <c r="S368" s="185">
        <f t="shared" si="37"/>
        <v>252</v>
      </c>
      <c r="T368" s="186">
        <f t="shared" si="37"/>
        <v>749</v>
      </c>
      <c r="U368" s="185">
        <f t="shared" si="37"/>
        <v>724</v>
      </c>
      <c r="V368" s="185">
        <f t="shared" si="37"/>
        <v>197</v>
      </c>
      <c r="W368" s="185">
        <f t="shared" si="37"/>
        <v>256</v>
      </c>
      <c r="X368" s="186">
        <f t="shared" si="37"/>
        <v>1856</v>
      </c>
      <c r="Y368" s="185">
        <f t="shared" si="37"/>
        <v>1629</v>
      </c>
      <c r="Z368" s="185">
        <f t="shared" si="37"/>
        <v>2534</v>
      </c>
      <c r="AA368" s="185">
        <f t="shared" si="37"/>
        <v>2883</v>
      </c>
      <c r="AB368" s="186">
        <f t="shared" si="37"/>
        <v>3027</v>
      </c>
      <c r="AC368" s="185">
        <f t="shared" si="37"/>
        <v>3561</v>
      </c>
      <c r="AD368" s="185">
        <f t="shared" si="37"/>
        <v>2625</v>
      </c>
      <c r="AE368" s="185">
        <f t="shared" si="37"/>
        <v>2134</v>
      </c>
      <c r="AF368" s="186">
        <f t="shared" si="37"/>
        <v>3268</v>
      </c>
      <c r="AG368" s="185">
        <f t="shared" si="37"/>
        <v>2535</v>
      </c>
      <c r="AH368" s="185">
        <f t="shared" si="37"/>
        <v>5243</v>
      </c>
      <c r="AI368" s="185">
        <f t="shared" si="37"/>
        <v>6331</v>
      </c>
      <c r="AJ368" s="186">
        <f t="shared" si="37"/>
        <v>7222</v>
      </c>
      <c r="AK368" s="185">
        <f t="shared" si="37"/>
        <v>8107</v>
      </c>
      <c r="AL368" s="185">
        <f t="shared" si="37"/>
        <v>7778</v>
      </c>
      <c r="AM368" s="185">
        <f t="shared" si="37"/>
        <v>3156</v>
      </c>
      <c r="AN368" s="186">
        <f t="shared" si="37"/>
        <v>14323</v>
      </c>
      <c r="AO368" s="185">
        <f t="shared" si="37"/>
        <v>-3844</v>
      </c>
      <c r="AP368" s="185">
        <f t="shared" si="37"/>
        <v>-2028</v>
      </c>
      <c r="AQ368" s="185">
        <f t="shared" si="37"/>
        <v>2872</v>
      </c>
      <c r="AR368" s="186">
        <f t="shared" si="37"/>
        <v>278</v>
      </c>
      <c r="AS368" s="254">
        <v>3172</v>
      </c>
      <c r="AT368" s="254">
        <v>6750</v>
      </c>
      <c r="AU368" s="254">
        <v>9879</v>
      </c>
      <c r="AV368" s="254">
        <v>10624</v>
      </c>
      <c r="AW368" s="254">
        <v>10431</v>
      </c>
      <c r="AX368" s="254">
        <v>13485</v>
      </c>
      <c r="AY368" s="254">
        <v>15328</v>
      </c>
      <c r="AZ368" s="254">
        <v>20004</v>
      </c>
      <c r="BA368" s="254">
        <v>17127</v>
      </c>
      <c r="BB368" s="254">
        <v>18164</v>
      </c>
      <c r="BC368" s="254">
        <v>21187</v>
      </c>
      <c r="BD368" s="254">
        <v>21192</v>
      </c>
      <c r="BF368" s="187">
        <f t="shared" ref="BF368:BN368" si="38">BF364+BF366+BF367</f>
        <v>274</v>
      </c>
      <c r="BG368" s="187">
        <f t="shared" si="38"/>
        <v>-241</v>
      </c>
      <c r="BH368" s="187">
        <f t="shared" si="38"/>
        <v>596</v>
      </c>
      <c r="BI368" s="187">
        <f t="shared" si="38"/>
        <v>2371</v>
      </c>
      <c r="BJ368" s="187">
        <f t="shared" si="38"/>
        <v>3033</v>
      </c>
      <c r="BK368" s="187">
        <f t="shared" si="38"/>
        <v>10073</v>
      </c>
      <c r="BL368" s="187">
        <f t="shared" si="38"/>
        <v>11588</v>
      </c>
      <c r="BM368" s="187">
        <f t="shared" si="38"/>
        <v>21331</v>
      </c>
      <c r="BN368" s="187">
        <f t="shared" si="38"/>
        <v>33364</v>
      </c>
      <c r="BO368" s="271">
        <v>-2722</v>
      </c>
      <c r="BP368" s="261">
        <v>30425</v>
      </c>
      <c r="BQ368" s="261">
        <v>59248</v>
      </c>
      <c r="BR368" s="261">
        <v>77670</v>
      </c>
    </row>
    <row r="369" spans="1:70" x14ac:dyDescent="0.35">
      <c r="A369" s="45"/>
      <c r="B369" s="46"/>
      <c r="C369" s="46"/>
      <c r="D369" s="46"/>
      <c r="E369" s="110"/>
      <c r="F369" s="110"/>
      <c r="G369" s="110"/>
      <c r="H369" s="111"/>
      <c r="I369" s="110"/>
      <c r="J369" s="110"/>
      <c r="K369" s="110"/>
      <c r="L369" s="111"/>
      <c r="M369" s="110"/>
      <c r="N369" s="110"/>
      <c r="O369" s="110"/>
      <c r="P369" s="111"/>
      <c r="Q369" s="110"/>
      <c r="R369" s="110"/>
      <c r="S369" s="110"/>
      <c r="T369" s="111"/>
      <c r="U369" s="110"/>
      <c r="V369" s="110"/>
      <c r="W369" s="110"/>
      <c r="X369" s="111"/>
      <c r="Y369" s="110"/>
      <c r="Z369" s="110"/>
      <c r="AA369" s="110"/>
      <c r="AB369" s="111"/>
      <c r="AC369" s="110"/>
      <c r="AD369" s="110"/>
      <c r="AE369" s="110"/>
      <c r="AF369" s="111"/>
      <c r="AG369" s="110"/>
      <c r="AH369" s="110"/>
      <c r="AI369" s="158"/>
      <c r="AJ369" s="159"/>
      <c r="AK369" s="158"/>
      <c r="AL369" s="110"/>
      <c r="AM369" s="158"/>
      <c r="AN369" s="159"/>
      <c r="AO369" s="158"/>
      <c r="AP369" s="110"/>
      <c r="AQ369" s="158"/>
      <c r="AR369" s="159"/>
      <c r="AS369" s="158"/>
      <c r="AT369" s="158"/>
      <c r="AU369" s="158"/>
      <c r="AV369" s="158"/>
      <c r="AW369" s="158"/>
      <c r="AX369" s="158"/>
      <c r="AY369" s="158"/>
      <c r="AZ369" s="158"/>
      <c r="BA369" s="158"/>
      <c r="BB369" s="158"/>
      <c r="BC369" s="158"/>
      <c r="BD369" s="158"/>
      <c r="BF369" s="173"/>
      <c r="BG369" s="173"/>
      <c r="BH369" s="173"/>
      <c r="BI369" s="173"/>
      <c r="BJ369" s="173"/>
      <c r="BK369" s="173"/>
      <c r="BL369" s="173"/>
      <c r="BM369" s="173"/>
      <c r="BN369" s="173"/>
      <c r="BO369" s="173"/>
    </row>
    <row r="370" spans="1:70" x14ac:dyDescent="0.35">
      <c r="A370" s="64" t="s">
        <v>388</v>
      </c>
      <c r="B370" s="65"/>
      <c r="C370" s="65"/>
      <c r="D370" s="65"/>
      <c r="E370" s="76"/>
      <c r="F370" s="76"/>
      <c r="G370" s="76"/>
      <c r="H370" s="60"/>
      <c r="I370" s="76"/>
      <c r="J370" s="76"/>
      <c r="K370" s="76"/>
      <c r="L370" s="60"/>
      <c r="M370" s="76"/>
      <c r="N370" s="76"/>
      <c r="O370" s="76"/>
      <c r="P370" s="60"/>
      <c r="Q370" s="76"/>
      <c r="R370" s="76"/>
      <c r="S370" s="76"/>
      <c r="T370" s="60"/>
      <c r="U370" s="76"/>
      <c r="V370" s="76"/>
      <c r="W370" s="76"/>
      <c r="X370" s="60"/>
      <c r="Y370" s="76"/>
      <c r="Z370" s="76"/>
      <c r="AA370" s="76"/>
      <c r="AB370" s="60"/>
      <c r="AC370" s="76"/>
      <c r="AD370" s="76"/>
      <c r="AE370" s="76"/>
      <c r="AF370" s="60"/>
      <c r="AG370" s="76"/>
      <c r="AH370" s="76"/>
      <c r="AI370" s="158"/>
      <c r="AJ370" s="159"/>
      <c r="AK370" s="76"/>
      <c r="AL370" s="76"/>
      <c r="AM370" s="158"/>
      <c r="AN370" s="159"/>
      <c r="AO370" s="76"/>
      <c r="AP370" s="76"/>
      <c r="AQ370" s="158"/>
      <c r="AR370" s="159"/>
      <c r="AS370" s="158"/>
      <c r="AT370" s="158"/>
      <c r="AU370" s="158"/>
      <c r="AV370" s="158"/>
      <c r="AW370" s="158"/>
      <c r="AX370" s="158"/>
      <c r="AY370" s="158"/>
      <c r="AZ370" s="158"/>
      <c r="BA370" s="158"/>
      <c r="BB370" s="158"/>
      <c r="BC370" s="158"/>
      <c r="BD370" s="158"/>
      <c r="BF370" s="62"/>
      <c r="BG370" s="62"/>
      <c r="BH370" s="62"/>
      <c r="BI370" s="62"/>
      <c r="BJ370" s="62"/>
      <c r="BK370" s="62"/>
      <c r="BL370" s="62"/>
      <c r="BM370" s="62"/>
      <c r="BN370" s="62"/>
      <c r="BO370" s="62"/>
    </row>
    <row r="371" spans="1:70" x14ac:dyDescent="0.35">
      <c r="A371" s="66" t="s">
        <v>183</v>
      </c>
      <c r="B371" s="160" t="s">
        <v>182</v>
      </c>
      <c r="C371" s="161" t="s">
        <v>168</v>
      </c>
      <c r="D371" s="160">
        <v>86098</v>
      </c>
      <c r="E371" s="98">
        <v>0.18</v>
      </c>
      <c r="F371" s="98">
        <v>-0.02</v>
      </c>
      <c r="G371" s="98">
        <v>-0.09</v>
      </c>
      <c r="H371" s="99">
        <v>0.52</v>
      </c>
      <c r="I371" s="98">
        <v>0.23</v>
      </c>
      <c r="J371" s="98">
        <v>-0.27</v>
      </c>
      <c r="K371" s="98">
        <v>-0.95</v>
      </c>
      <c r="L371" s="99">
        <v>0.46</v>
      </c>
      <c r="M371" s="98">
        <v>-0.12</v>
      </c>
      <c r="N371" s="98">
        <v>0.2</v>
      </c>
      <c r="O371" s="98">
        <v>0.17</v>
      </c>
      <c r="P371" s="99">
        <v>1.03</v>
      </c>
      <c r="Q371" s="98">
        <v>1.0900000000000001</v>
      </c>
      <c r="R371" s="98">
        <v>1.81</v>
      </c>
      <c r="S371" s="98">
        <v>0.53</v>
      </c>
      <c r="T371" s="99">
        <v>1.57</v>
      </c>
      <c r="U371" s="98">
        <v>1.52</v>
      </c>
      <c r="V371" s="98">
        <v>0.41</v>
      </c>
      <c r="W371" s="98">
        <v>0.53</v>
      </c>
      <c r="X371" s="99">
        <v>3.85</v>
      </c>
      <c r="Y371" s="98">
        <v>3.36</v>
      </c>
      <c r="Z371" s="98">
        <v>5.21</v>
      </c>
      <c r="AA371" s="98">
        <v>5.91</v>
      </c>
      <c r="AB371" s="99">
        <v>6.18</v>
      </c>
      <c r="AC371" s="98">
        <v>7.24</v>
      </c>
      <c r="AD371" s="98">
        <v>5.32</v>
      </c>
      <c r="AE371" s="98">
        <v>4.3099999999999996</v>
      </c>
      <c r="AF371" s="99">
        <v>6.58</v>
      </c>
      <c r="AG371" s="98">
        <v>5.09</v>
      </c>
      <c r="AH371" s="98">
        <v>10.5</v>
      </c>
      <c r="AI371" s="98">
        <v>12.63</v>
      </c>
      <c r="AJ371" s="99">
        <v>14.38</v>
      </c>
      <c r="AK371" s="98">
        <v>16.09</v>
      </c>
      <c r="AL371" s="98">
        <v>15.4</v>
      </c>
      <c r="AM371" s="98">
        <v>6.23</v>
      </c>
      <c r="AN371" s="99">
        <v>28.21</v>
      </c>
      <c r="AO371" s="98">
        <v>-7.56</v>
      </c>
      <c r="AP371" s="98">
        <v>-0.2</v>
      </c>
      <c r="AQ371" s="98">
        <v>0.28000000000000003</v>
      </c>
      <c r="AR371" s="99">
        <v>0.03</v>
      </c>
      <c r="AS371" s="257">
        <v>0.31</v>
      </c>
      <c r="AT371" s="257">
        <v>0.66</v>
      </c>
      <c r="AU371" s="257">
        <v>0.96</v>
      </c>
      <c r="AV371" s="257">
        <v>1.03</v>
      </c>
      <c r="AW371" s="257">
        <v>1</v>
      </c>
      <c r="AX371" s="257">
        <v>1.29</v>
      </c>
      <c r="AY371" s="257">
        <v>1.46</v>
      </c>
      <c r="AZ371" s="257">
        <v>1.9</v>
      </c>
      <c r="BA371" s="257">
        <v>1.62</v>
      </c>
      <c r="BB371" s="257">
        <v>1.71</v>
      </c>
      <c r="BC371" s="257">
        <v>1.98</v>
      </c>
      <c r="BD371" s="257">
        <v>1.98</v>
      </c>
      <c r="BF371" s="100">
        <v>0.6</v>
      </c>
      <c r="BG371" s="100">
        <v>-0.52</v>
      </c>
      <c r="BH371" s="100">
        <v>1.28</v>
      </c>
      <c r="BI371" s="100">
        <v>5.01</v>
      </c>
      <c r="BJ371" s="100">
        <v>6.32</v>
      </c>
      <c r="BK371" s="100">
        <v>20.68</v>
      </c>
      <c r="BL371" s="100">
        <v>23.46</v>
      </c>
      <c r="BM371" s="100">
        <v>42.64</v>
      </c>
      <c r="BN371" s="100">
        <v>65.959999999999994</v>
      </c>
      <c r="BO371" s="272">
        <v>-0.27</v>
      </c>
      <c r="BP371" s="264">
        <v>2.95</v>
      </c>
      <c r="BQ371" s="264">
        <v>5.66</v>
      </c>
      <c r="BR371" s="264">
        <v>7.29</v>
      </c>
    </row>
    <row r="372" spans="1:70" x14ac:dyDescent="0.35">
      <c r="A372" s="66" t="s">
        <v>184</v>
      </c>
      <c r="B372" s="160" t="s">
        <v>182</v>
      </c>
      <c r="C372" s="161" t="s">
        <v>168</v>
      </c>
      <c r="D372" s="160">
        <v>86099</v>
      </c>
      <c r="E372" s="98">
        <v>0.18</v>
      </c>
      <c r="F372" s="98">
        <v>-0.02</v>
      </c>
      <c r="G372" s="98">
        <v>-0.09</v>
      </c>
      <c r="H372" s="99">
        <v>0.51</v>
      </c>
      <c r="I372" s="98">
        <v>0.23</v>
      </c>
      <c r="J372" s="98">
        <v>-0.27</v>
      </c>
      <c r="K372" s="98">
        <v>-0.95</v>
      </c>
      <c r="L372" s="99">
        <v>0.45</v>
      </c>
      <c r="M372" s="98">
        <v>-0.12</v>
      </c>
      <c r="N372" s="98">
        <v>0.19</v>
      </c>
      <c r="O372" s="98">
        <v>0.17</v>
      </c>
      <c r="P372" s="99">
        <v>1</v>
      </c>
      <c r="Q372" s="98">
        <v>1.07</v>
      </c>
      <c r="R372" s="98">
        <v>1.78</v>
      </c>
      <c r="S372" s="98">
        <v>0.52</v>
      </c>
      <c r="T372" s="99">
        <v>1.54</v>
      </c>
      <c r="U372" s="98">
        <v>1.48</v>
      </c>
      <c r="V372" s="98">
        <v>0.4</v>
      </c>
      <c r="W372" s="98">
        <v>0.52</v>
      </c>
      <c r="X372" s="99">
        <v>3.75</v>
      </c>
      <c r="Y372" s="98">
        <v>3.27</v>
      </c>
      <c r="Z372" s="98">
        <v>5.07</v>
      </c>
      <c r="AA372" s="98">
        <v>5.75</v>
      </c>
      <c r="AB372" s="99">
        <v>6.04</v>
      </c>
      <c r="AC372" s="98">
        <v>7.09</v>
      </c>
      <c r="AD372" s="98">
        <v>5.22</v>
      </c>
      <c r="AE372" s="98">
        <v>4.2300000000000004</v>
      </c>
      <c r="AF372" s="99">
        <v>6.47</v>
      </c>
      <c r="AG372" s="98">
        <v>5.01</v>
      </c>
      <c r="AH372" s="98">
        <v>10.3</v>
      </c>
      <c r="AI372" s="98">
        <v>12.37</v>
      </c>
      <c r="AJ372" s="99">
        <v>14.09</v>
      </c>
      <c r="AK372" s="98">
        <v>15.79</v>
      </c>
      <c r="AL372" s="98">
        <v>15.12</v>
      </c>
      <c r="AM372" s="98">
        <v>6.12</v>
      </c>
      <c r="AN372" s="99">
        <v>27.75</v>
      </c>
      <c r="AO372" s="98">
        <v>-7.56</v>
      </c>
      <c r="AP372" s="98">
        <v>-0.2</v>
      </c>
      <c r="AQ372" s="98">
        <v>0.28000000000000003</v>
      </c>
      <c r="AR372" s="99">
        <v>0.03</v>
      </c>
      <c r="AS372" s="257">
        <v>0.31</v>
      </c>
      <c r="AT372" s="257">
        <v>0.65</v>
      </c>
      <c r="AU372" s="257">
        <v>0.94</v>
      </c>
      <c r="AV372" s="257">
        <v>1</v>
      </c>
      <c r="AW372" s="257">
        <v>0.98</v>
      </c>
      <c r="AX372" s="257">
        <v>1.26</v>
      </c>
      <c r="AY372" s="257">
        <v>1.43</v>
      </c>
      <c r="AZ372" s="257">
        <v>1.86</v>
      </c>
      <c r="BA372" s="257">
        <v>1.59</v>
      </c>
      <c r="BB372" s="257">
        <v>1.68</v>
      </c>
      <c r="BC372" s="257">
        <v>1.95</v>
      </c>
      <c r="BD372" s="257">
        <v>1.95</v>
      </c>
      <c r="BF372" s="100">
        <v>0.59</v>
      </c>
      <c r="BG372" s="100">
        <v>-0.52</v>
      </c>
      <c r="BH372" s="100">
        <v>1.25</v>
      </c>
      <c r="BI372" s="100">
        <v>4.9000000000000004</v>
      </c>
      <c r="BJ372" s="100">
        <v>6.15</v>
      </c>
      <c r="BK372" s="100">
        <v>20.14</v>
      </c>
      <c r="BL372" s="100">
        <v>23.01</v>
      </c>
      <c r="BM372" s="100">
        <v>41.83</v>
      </c>
      <c r="BN372" s="100">
        <v>64.81</v>
      </c>
      <c r="BO372" s="272">
        <v>-0.27</v>
      </c>
      <c r="BP372" s="264">
        <v>2.9</v>
      </c>
      <c r="BQ372" s="264">
        <v>5.53</v>
      </c>
      <c r="BR372" s="264">
        <v>7.17</v>
      </c>
    </row>
    <row r="373" spans="1:70" x14ac:dyDescent="0.35">
      <c r="A373" s="45"/>
      <c r="B373" s="46"/>
      <c r="C373" s="46"/>
      <c r="D373" s="46"/>
      <c r="E373" s="115"/>
      <c r="F373" s="115"/>
      <c r="G373" s="115"/>
      <c r="H373" s="116"/>
      <c r="I373" s="115"/>
      <c r="J373" s="115"/>
      <c r="K373" s="115"/>
      <c r="L373" s="116"/>
      <c r="M373" s="115"/>
      <c r="N373" s="115"/>
      <c r="O373" s="115"/>
      <c r="P373" s="116"/>
      <c r="Q373" s="115"/>
      <c r="R373" s="115"/>
      <c r="S373" s="115"/>
      <c r="T373" s="116"/>
      <c r="U373" s="115"/>
      <c r="V373" s="115"/>
      <c r="W373" s="115"/>
      <c r="X373" s="116"/>
      <c r="Y373" s="115"/>
      <c r="Z373" s="115"/>
      <c r="AA373" s="115"/>
      <c r="AB373" s="116"/>
      <c r="AC373" s="115"/>
      <c r="AD373" s="115"/>
      <c r="AE373" s="115"/>
      <c r="AF373" s="116"/>
      <c r="AG373" s="115"/>
      <c r="AH373" s="115"/>
      <c r="AI373" s="158"/>
      <c r="AJ373" s="159"/>
      <c r="AK373" s="158"/>
      <c r="AL373" s="115"/>
      <c r="AM373" s="158"/>
      <c r="AN373" s="159"/>
      <c r="AO373" s="158"/>
      <c r="AP373" s="115"/>
      <c r="AQ373" s="158"/>
      <c r="AR373" s="159"/>
      <c r="AS373" s="158"/>
      <c r="AT373" s="158"/>
      <c r="AU373" s="158"/>
      <c r="AV373" s="158"/>
      <c r="AW373" s="158"/>
      <c r="AX373" s="158"/>
      <c r="AY373" s="158"/>
      <c r="AZ373" s="158"/>
      <c r="BA373" s="158"/>
      <c r="BB373" s="158"/>
      <c r="BC373" s="158"/>
      <c r="BD373" s="158"/>
      <c r="BF373" s="119"/>
      <c r="BG373" s="119"/>
      <c r="BH373" s="119"/>
      <c r="BI373" s="119"/>
      <c r="BJ373" s="119"/>
      <c r="BK373" s="119"/>
      <c r="BL373" s="119"/>
      <c r="BM373" s="119"/>
      <c r="BN373" s="119"/>
      <c r="BO373" s="119"/>
    </row>
    <row r="374" spans="1:70" x14ac:dyDescent="0.35">
      <c r="A374" s="64" t="s">
        <v>389</v>
      </c>
      <c r="B374" s="65"/>
      <c r="C374" s="65"/>
      <c r="D374" s="65"/>
      <c r="E374" s="76"/>
      <c r="F374" s="76"/>
      <c r="G374" s="76"/>
      <c r="H374" s="60"/>
      <c r="I374" s="76"/>
      <c r="J374" s="76"/>
      <c r="K374" s="76"/>
      <c r="L374" s="60"/>
      <c r="M374" s="76"/>
      <c r="N374" s="76"/>
      <c r="O374" s="76"/>
      <c r="P374" s="60"/>
      <c r="Q374" s="76"/>
      <c r="R374" s="76"/>
      <c r="S374" s="76"/>
      <c r="T374" s="60"/>
      <c r="U374" s="76"/>
      <c r="V374" s="76"/>
      <c r="W374" s="76"/>
      <c r="X374" s="60"/>
      <c r="Y374" s="76"/>
      <c r="Z374" s="76"/>
      <c r="AA374" s="76"/>
      <c r="AB374" s="60"/>
      <c r="AC374" s="76"/>
      <c r="AD374" s="76"/>
      <c r="AE374" s="76"/>
      <c r="AF374" s="60"/>
      <c r="AG374" s="76"/>
      <c r="AH374" s="76"/>
      <c r="AI374" s="158"/>
      <c r="AJ374" s="159"/>
      <c r="AK374" s="158"/>
      <c r="AL374" s="76"/>
      <c r="AM374" s="158"/>
      <c r="AN374" s="159"/>
      <c r="AO374" s="158"/>
      <c r="AP374" s="76"/>
      <c r="AQ374" s="158"/>
      <c r="AR374" s="159"/>
      <c r="AS374" s="158"/>
      <c r="AT374" s="158"/>
      <c r="AU374" s="158"/>
      <c r="AV374" s="158"/>
      <c r="AW374" s="158"/>
      <c r="AX374" s="158"/>
      <c r="AY374" s="158"/>
      <c r="AZ374" s="158"/>
      <c r="BA374" s="158"/>
      <c r="BB374" s="158"/>
      <c r="BC374" s="158"/>
      <c r="BD374" s="158"/>
      <c r="BF374" s="62"/>
      <c r="BG374" s="62"/>
      <c r="BH374" s="62"/>
      <c r="BI374" s="62"/>
      <c r="BJ374" s="62"/>
      <c r="BK374" s="62"/>
      <c r="BL374" s="62"/>
      <c r="BM374" s="62"/>
      <c r="BN374" s="62"/>
      <c r="BO374" s="62"/>
    </row>
    <row r="375" spans="1:70" x14ac:dyDescent="0.35">
      <c r="A375" s="66" t="s">
        <v>183</v>
      </c>
      <c r="B375" s="160" t="s">
        <v>171</v>
      </c>
      <c r="C375" s="161" t="s">
        <v>168</v>
      </c>
      <c r="D375" s="160">
        <v>86100</v>
      </c>
      <c r="E375" s="55">
        <v>455</v>
      </c>
      <c r="F375" s="55">
        <v>456</v>
      </c>
      <c r="G375" s="55">
        <v>457</v>
      </c>
      <c r="H375" s="53">
        <v>458</v>
      </c>
      <c r="I375" s="55">
        <v>460</v>
      </c>
      <c r="J375" s="55">
        <v>461</v>
      </c>
      <c r="K375" s="55">
        <v>463</v>
      </c>
      <c r="L375" s="53">
        <v>464</v>
      </c>
      <c r="M375" s="55">
        <v>465</v>
      </c>
      <c r="N375" s="55">
        <v>467</v>
      </c>
      <c r="O375" s="55">
        <v>468</v>
      </c>
      <c r="P375" s="53">
        <v>470</v>
      </c>
      <c r="Q375" s="55">
        <v>471</v>
      </c>
      <c r="R375" s="55">
        <v>473</v>
      </c>
      <c r="S375" s="55">
        <v>474</v>
      </c>
      <c r="T375" s="53">
        <v>476</v>
      </c>
      <c r="U375" s="55">
        <v>477</v>
      </c>
      <c r="V375" s="55">
        <v>479</v>
      </c>
      <c r="W375" s="55">
        <v>481</v>
      </c>
      <c r="X375" s="53">
        <v>483</v>
      </c>
      <c r="Y375" s="55">
        <v>484</v>
      </c>
      <c r="Z375" s="55">
        <v>486</v>
      </c>
      <c r="AA375" s="55">
        <v>488</v>
      </c>
      <c r="AB375" s="53">
        <v>490</v>
      </c>
      <c r="AC375" s="55">
        <v>491</v>
      </c>
      <c r="AD375" s="55">
        <v>493</v>
      </c>
      <c r="AE375" s="55">
        <v>495</v>
      </c>
      <c r="AF375" s="53">
        <v>496</v>
      </c>
      <c r="AG375" s="55">
        <v>498</v>
      </c>
      <c r="AH375" s="55">
        <v>500</v>
      </c>
      <c r="AI375" s="55">
        <v>501</v>
      </c>
      <c r="AJ375" s="53">
        <v>502</v>
      </c>
      <c r="AK375" s="55">
        <v>504</v>
      </c>
      <c r="AL375" s="55">
        <v>505</v>
      </c>
      <c r="AM375" s="55">
        <v>507</v>
      </c>
      <c r="AN375" s="53">
        <v>508</v>
      </c>
      <c r="AO375" s="55">
        <v>509</v>
      </c>
      <c r="AP375" s="55">
        <v>10175</v>
      </c>
      <c r="AQ375" s="55">
        <v>10191</v>
      </c>
      <c r="AR375" s="53">
        <v>10220</v>
      </c>
      <c r="AS375" s="251">
        <v>10250</v>
      </c>
      <c r="AT375" s="251">
        <v>10285</v>
      </c>
      <c r="AU375" s="251">
        <v>10322</v>
      </c>
      <c r="AV375" s="251">
        <v>10356</v>
      </c>
      <c r="AW375" s="251">
        <v>10393</v>
      </c>
      <c r="AX375" s="251">
        <v>10447</v>
      </c>
      <c r="AY375" s="251">
        <v>10501</v>
      </c>
      <c r="AZ375" s="251">
        <v>10552</v>
      </c>
      <c r="BA375" s="251">
        <v>10603</v>
      </c>
      <c r="BB375" s="251">
        <v>10637</v>
      </c>
      <c r="BC375" s="251">
        <v>10674</v>
      </c>
      <c r="BD375" s="251">
        <v>10709</v>
      </c>
      <c r="BF375" s="57">
        <v>457</v>
      </c>
      <c r="BG375" s="57">
        <v>462</v>
      </c>
      <c r="BH375" s="57">
        <v>467</v>
      </c>
      <c r="BI375" s="57">
        <v>474</v>
      </c>
      <c r="BJ375" s="57">
        <v>480</v>
      </c>
      <c r="BK375" s="57">
        <v>487</v>
      </c>
      <c r="BL375" s="57">
        <v>494</v>
      </c>
      <c r="BM375" s="57">
        <v>500</v>
      </c>
      <c r="BN375" s="57">
        <v>506</v>
      </c>
      <c r="BO375" s="267">
        <v>10189</v>
      </c>
      <c r="BP375" s="260">
        <v>10304</v>
      </c>
      <c r="BQ375" s="260">
        <v>10473</v>
      </c>
      <c r="BR375" s="260">
        <v>10656</v>
      </c>
    </row>
    <row r="376" spans="1:70" x14ac:dyDescent="0.35">
      <c r="A376" s="66" t="s">
        <v>184</v>
      </c>
      <c r="B376" s="160" t="s">
        <v>171</v>
      </c>
      <c r="C376" s="161" t="s">
        <v>168</v>
      </c>
      <c r="D376" s="160">
        <v>86101</v>
      </c>
      <c r="E376" s="55">
        <v>463</v>
      </c>
      <c r="F376" s="55">
        <v>456</v>
      </c>
      <c r="G376" s="55">
        <v>457</v>
      </c>
      <c r="H376" s="53">
        <v>467</v>
      </c>
      <c r="I376" s="55">
        <v>468</v>
      </c>
      <c r="J376" s="55">
        <v>461</v>
      </c>
      <c r="K376" s="55">
        <v>463</v>
      </c>
      <c r="L376" s="53">
        <v>472</v>
      </c>
      <c r="M376" s="55">
        <v>465</v>
      </c>
      <c r="N376" s="55">
        <v>476</v>
      </c>
      <c r="O376" s="55">
        <v>478</v>
      </c>
      <c r="P376" s="53">
        <v>481</v>
      </c>
      <c r="Q376" s="55">
        <v>481</v>
      </c>
      <c r="R376" s="55">
        <v>483</v>
      </c>
      <c r="S376" s="55">
        <v>485</v>
      </c>
      <c r="T376" s="53">
        <v>486</v>
      </c>
      <c r="U376" s="55">
        <v>490</v>
      </c>
      <c r="V376" s="55">
        <v>492</v>
      </c>
      <c r="W376" s="55">
        <v>494</v>
      </c>
      <c r="X376" s="53">
        <v>496</v>
      </c>
      <c r="Y376" s="55">
        <v>498</v>
      </c>
      <c r="Z376" s="55">
        <v>500</v>
      </c>
      <c r="AA376" s="55">
        <v>501</v>
      </c>
      <c r="AB376" s="53">
        <v>501</v>
      </c>
      <c r="AC376" s="55">
        <v>502</v>
      </c>
      <c r="AD376" s="55">
        <v>503</v>
      </c>
      <c r="AE376" s="55">
        <v>504</v>
      </c>
      <c r="AF376" s="53">
        <v>505</v>
      </c>
      <c r="AG376" s="55">
        <v>506</v>
      </c>
      <c r="AH376" s="55">
        <v>509</v>
      </c>
      <c r="AI376" s="55">
        <v>512</v>
      </c>
      <c r="AJ376" s="53">
        <v>513</v>
      </c>
      <c r="AK376" s="55">
        <v>513</v>
      </c>
      <c r="AL376" s="55">
        <v>514</v>
      </c>
      <c r="AM376" s="55">
        <v>515</v>
      </c>
      <c r="AN376" s="53">
        <v>516</v>
      </c>
      <c r="AO376" s="55">
        <v>509</v>
      </c>
      <c r="AP376" s="55">
        <v>10175</v>
      </c>
      <c r="AQ376" s="55">
        <v>10331</v>
      </c>
      <c r="AR376" s="53">
        <v>10308</v>
      </c>
      <c r="AS376" s="251">
        <v>10347</v>
      </c>
      <c r="AT376" s="251">
        <v>10449</v>
      </c>
      <c r="AU376" s="251">
        <v>10558</v>
      </c>
      <c r="AV376" s="251">
        <v>10610</v>
      </c>
      <c r="AW376" s="251">
        <v>10670</v>
      </c>
      <c r="AX376" s="251">
        <v>10708</v>
      </c>
      <c r="AY376" s="251">
        <v>10735</v>
      </c>
      <c r="AZ376" s="251">
        <v>10771</v>
      </c>
      <c r="BA376" s="251">
        <v>10793</v>
      </c>
      <c r="BB376" s="251">
        <v>10806</v>
      </c>
      <c r="BC376" s="251">
        <v>10845</v>
      </c>
      <c r="BD376" s="251">
        <v>10863</v>
      </c>
      <c r="BF376" s="57">
        <v>465</v>
      </c>
      <c r="BG376" s="57">
        <v>462</v>
      </c>
      <c r="BH376" s="57">
        <v>477</v>
      </c>
      <c r="BI376" s="57">
        <v>484</v>
      </c>
      <c r="BJ376" s="57">
        <v>493</v>
      </c>
      <c r="BK376" s="57">
        <v>500</v>
      </c>
      <c r="BL376" s="57">
        <v>504</v>
      </c>
      <c r="BM376" s="57">
        <v>510</v>
      </c>
      <c r="BN376" s="57">
        <v>515</v>
      </c>
      <c r="BO376" s="267">
        <v>10189</v>
      </c>
      <c r="BP376" s="260">
        <v>10492</v>
      </c>
      <c r="BQ376" s="260">
        <v>10721</v>
      </c>
      <c r="BR376" s="260">
        <v>10827</v>
      </c>
    </row>
    <row r="377" spans="1:70" x14ac:dyDescent="0.35">
      <c r="A377" s="45"/>
      <c r="B377" s="46"/>
      <c r="C377" s="46"/>
      <c r="D377" s="46"/>
      <c r="E377" s="76"/>
      <c r="F377" s="76"/>
      <c r="G377" s="76"/>
      <c r="H377" s="60"/>
      <c r="I377" s="76"/>
      <c r="J377" s="76"/>
      <c r="K377" s="76"/>
      <c r="L377" s="60"/>
      <c r="M377" s="76"/>
      <c r="N377" s="76"/>
      <c r="O377" s="76"/>
      <c r="P377" s="60"/>
      <c r="Q377" s="76"/>
      <c r="R377" s="76"/>
      <c r="S377" s="76"/>
      <c r="T377" s="60"/>
      <c r="U377" s="76"/>
      <c r="V377" s="76"/>
      <c r="W377" s="76"/>
      <c r="X377" s="60"/>
      <c r="Y377" s="76"/>
      <c r="Z377" s="76"/>
      <c r="AA377" s="76"/>
      <c r="AB377" s="60"/>
      <c r="AC377" s="76"/>
      <c r="AD377" s="76"/>
      <c r="AE377" s="76"/>
      <c r="AF377" s="60"/>
      <c r="AG377" s="76"/>
      <c r="AH377" s="76"/>
      <c r="AI377" s="158"/>
      <c r="AJ377" s="159"/>
      <c r="AK377" s="158"/>
      <c r="AL377" s="76"/>
      <c r="AM377" s="158"/>
      <c r="AN377" s="159"/>
      <c r="AO377" s="158"/>
      <c r="AP377" s="76"/>
      <c r="AQ377" s="158"/>
      <c r="AR377" s="159"/>
      <c r="AS377" s="158"/>
      <c r="AT377" s="158"/>
      <c r="AU377" s="158"/>
      <c r="AV377" s="158"/>
      <c r="AW377" s="158"/>
      <c r="AX377" s="158"/>
      <c r="AY377" s="158"/>
      <c r="AZ377" s="158"/>
      <c r="BA377" s="158"/>
      <c r="BB377" s="158"/>
      <c r="BC377" s="158"/>
      <c r="BD377" s="158"/>
      <c r="BF377" s="62"/>
      <c r="BG377" s="62"/>
      <c r="BH377" s="62"/>
      <c r="BI377" s="62"/>
      <c r="BJ377" s="62"/>
      <c r="BK377" s="62"/>
      <c r="BL377" s="62"/>
      <c r="BM377" s="62"/>
      <c r="BN377" s="62"/>
      <c r="BO377" s="62"/>
    </row>
    <row r="378" spans="1:70" x14ac:dyDescent="0.35">
      <c r="A378" s="64" t="s">
        <v>214</v>
      </c>
      <c r="B378" s="65"/>
      <c r="C378" s="65"/>
      <c r="D378" s="65"/>
      <c r="E378" s="76"/>
      <c r="F378" s="76"/>
      <c r="G378" s="76"/>
      <c r="H378" s="60"/>
      <c r="I378" s="76"/>
      <c r="J378" s="76"/>
      <c r="K378" s="76"/>
      <c r="L378" s="60"/>
      <c r="M378" s="76"/>
      <c r="N378" s="76"/>
      <c r="O378" s="76"/>
      <c r="P378" s="60"/>
      <c r="Q378" s="76"/>
      <c r="R378" s="76"/>
      <c r="S378" s="76"/>
      <c r="T378" s="60"/>
      <c r="U378" s="76"/>
      <c r="V378" s="76"/>
      <c r="W378" s="76"/>
      <c r="X378" s="60"/>
      <c r="Y378" s="76"/>
      <c r="Z378" s="76"/>
      <c r="AA378" s="76"/>
      <c r="AB378" s="60"/>
      <c r="AC378" s="76"/>
      <c r="AD378" s="76"/>
      <c r="AE378" s="76"/>
      <c r="AF378" s="60"/>
      <c r="AG378" s="76"/>
      <c r="AH378" s="76"/>
      <c r="AI378" s="158"/>
      <c r="AJ378" s="159"/>
      <c r="AK378" s="76"/>
      <c r="AL378" s="76"/>
      <c r="AM378" s="158"/>
      <c r="AN378" s="159"/>
      <c r="AO378" s="76"/>
      <c r="AP378" s="76"/>
      <c r="AQ378" s="158"/>
      <c r="AR378" s="159"/>
      <c r="AS378" s="158"/>
      <c r="AT378" s="158"/>
      <c r="AU378" s="158"/>
      <c r="AV378" s="158"/>
      <c r="AW378" s="158"/>
      <c r="AX378" s="158"/>
      <c r="AY378" s="158"/>
      <c r="AZ378" s="158"/>
      <c r="BA378" s="158"/>
      <c r="BB378" s="158"/>
      <c r="BC378" s="158"/>
      <c r="BD378" s="158"/>
      <c r="BF378" s="62"/>
      <c r="BG378" s="62"/>
      <c r="BH378" s="62"/>
      <c r="BI378" s="61"/>
      <c r="BJ378" s="61"/>
      <c r="BK378" s="61"/>
      <c r="BL378" s="61"/>
      <c r="BM378" s="61"/>
      <c r="BN378" s="61"/>
      <c r="BO378" s="61"/>
    </row>
    <row r="379" spans="1:70" x14ac:dyDescent="0.35">
      <c r="A379" s="66" t="s">
        <v>381</v>
      </c>
      <c r="B379" s="160" t="s">
        <v>171</v>
      </c>
      <c r="C379" s="161" t="s">
        <v>164</v>
      </c>
      <c r="D379" s="160">
        <v>2640351</v>
      </c>
      <c r="E379" s="76"/>
      <c r="F379" s="76"/>
      <c r="G379" s="76"/>
      <c r="H379" s="60"/>
      <c r="I379" s="76"/>
      <c r="J379" s="76"/>
      <c r="K379" s="76"/>
      <c r="L379" s="60"/>
      <c r="M379" s="76"/>
      <c r="N379" s="76"/>
      <c r="O379" s="76"/>
      <c r="P379" s="60"/>
      <c r="Q379" s="59"/>
      <c r="R379" s="59"/>
      <c r="S379" s="55">
        <v>7</v>
      </c>
      <c r="T379" s="53">
        <v>9</v>
      </c>
      <c r="U379" s="55">
        <v>8</v>
      </c>
      <c r="V379" s="55">
        <v>12</v>
      </c>
      <c r="W379" s="55">
        <v>13</v>
      </c>
      <c r="X379" s="53">
        <v>14</v>
      </c>
      <c r="Y379" s="55">
        <v>15</v>
      </c>
      <c r="Z379" s="55">
        <v>19</v>
      </c>
      <c r="AA379" s="55">
        <v>19</v>
      </c>
      <c r="AB379" s="53">
        <v>21</v>
      </c>
      <c r="AC379" s="55">
        <v>24</v>
      </c>
      <c r="AD379" s="55">
        <v>43</v>
      </c>
      <c r="AE379" s="55">
        <v>39</v>
      </c>
      <c r="AF379" s="53">
        <v>43</v>
      </c>
      <c r="AG379" s="55">
        <v>41</v>
      </c>
      <c r="AH379" s="55">
        <v>76</v>
      </c>
      <c r="AI379" s="55">
        <v>75</v>
      </c>
      <c r="AJ379" s="53">
        <v>91</v>
      </c>
      <c r="AK379" s="55">
        <v>90</v>
      </c>
      <c r="AL379" s="55">
        <v>145</v>
      </c>
      <c r="AM379" s="55">
        <v>126</v>
      </c>
      <c r="AN379" s="53">
        <v>179</v>
      </c>
      <c r="AO379" s="55">
        <v>146</v>
      </c>
      <c r="AP379" s="55">
        <v>213</v>
      </c>
      <c r="AQ379" s="55">
        <v>190</v>
      </c>
      <c r="AR379" s="53">
        <v>208</v>
      </c>
      <c r="AS379" s="251">
        <v>165</v>
      </c>
      <c r="AT379" s="251">
        <v>251</v>
      </c>
      <c r="AU379" s="251">
        <v>193</v>
      </c>
      <c r="AV379" s="251">
        <v>227</v>
      </c>
      <c r="AW379" s="251">
        <v>174</v>
      </c>
      <c r="AX379" s="251">
        <v>266</v>
      </c>
      <c r="AY379" s="251">
        <v>193</v>
      </c>
      <c r="AZ379" s="251">
        <v>205</v>
      </c>
      <c r="BA379" s="251">
        <v>148</v>
      </c>
      <c r="BB379" s="251">
        <v>250</v>
      </c>
      <c r="BC379" s="251">
        <v>197</v>
      </c>
      <c r="BD379" s="251">
        <v>182</v>
      </c>
      <c r="BF379" s="62"/>
      <c r="BG379" s="62"/>
      <c r="BH379" s="62"/>
      <c r="BI379" s="57">
        <v>16</v>
      </c>
      <c r="BJ379" s="57">
        <v>47</v>
      </c>
      <c r="BK379" s="57">
        <v>73</v>
      </c>
      <c r="BL379" s="57">
        <v>149</v>
      </c>
      <c r="BM379" s="57">
        <v>283</v>
      </c>
      <c r="BN379" s="57">
        <v>540</v>
      </c>
      <c r="BO379" s="267">
        <v>757</v>
      </c>
      <c r="BP379" s="260">
        <v>836</v>
      </c>
      <c r="BQ379" s="260">
        <v>838</v>
      </c>
      <c r="BR379" s="260"/>
    </row>
    <row r="380" spans="1:70" x14ac:dyDescent="0.35">
      <c r="A380" s="66" t="s">
        <v>382</v>
      </c>
      <c r="B380" s="160" t="s">
        <v>171</v>
      </c>
      <c r="C380" s="161" t="s">
        <v>164</v>
      </c>
      <c r="D380" s="160">
        <v>3767984</v>
      </c>
      <c r="E380" s="55">
        <v>61</v>
      </c>
      <c r="F380" s="55">
        <v>81</v>
      </c>
      <c r="G380" s="55">
        <v>70</v>
      </c>
      <c r="H380" s="53">
        <v>81</v>
      </c>
      <c r="I380" s="55">
        <v>81</v>
      </c>
      <c r="J380" s="55">
        <v>104</v>
      </c>
      <c r="K380" s="55">
        <v>93</v>
      </c>
      <c r="L380" s="53">
        <v>97</v>
      </c>
      <c r="M380" s="55">
        <v>90</v>
      </c>
      <c r="N380" s="55">
        <v>132</v>
      </c>
      <c r="O380" s="55">
        <v>122</v>
      </c>
      <c r="P380" s="53">
        <v>137</v>
      </c>
      <c r="Q380" s="55">
        <v>116</v>
      </c>
      <c r="R380" s="55">
        <v>186</v>
      </c>
      <c r="S380" s="55">
        <v>165</v>
      </c>
      <c r="T380" s="53">
        <v>190</v>
      </c>
      <c r="U380" s="55">
        <v>163</v>
      </c>
      <c r="V380" s="55">
        <v>261</v>
      </c>
      <c r="W380" s="55">
        <v>230</v>
      </c>
      <c r="X380" s="53">
        <v>256</v>
      </c>
      <c r="Y380" s="55">
        <v>244</v>
      </c>
      <c r="Z380" s="55">
        <v>320</v>
      </c>
      <c r="AA380" s="55">
        <v>269</v>
      </c>
      <c r="AB380" s="53">
        <v>287</v>
      </c>
      <c r="AC380" s="55">
        <v>234</v>
      </c>
      <c r="AD380" s="55">
        <v>360</v>
      </c>
      <c r="AE380" s="55">
        <v>301</v>
      </c>
      <c r="AF380" s="53">
        <v>286</v>
      </c>
      <c r="AG380" s="55">
        <v>260</v>
      </c>
      <c r="AH380" s="55">
        <v>417</v>
      </c>
      <c r="AI380" s="55">
        <v>316</v>
      </c>
      <c r="AJ380" s="53">
        <v>364</v>
      </c>
      <c r="AK380" s="55">
        <v>342</v>
      </c>
      <c r="AL380" s="55">
        <v>566</v>
      </c>
      <c r="AM380" s="55">
        <v>473</v>
      </c>
      <c r="AN380" s="53">
        <v>565</v>
      </c>
      <c r="AO380" s="55">
        <v>498</v>
      </c>
      <c r="AP380" s="55">
        <v>763</v>
      </c>
      <c r="AQ380" s="55">
        <v>727</v>
      </c>
      <c r="AR380" s="53">
        <v>757</v>
      </c>
      <c r="AS380" s="251">
        <v>603</v>
      </c>
      <c r="AT380" s="251">
        <v>932</v>
      </c>
      <c r="AU380" s="251">
        <v>732</v>
      </c>
      <c r="AV380" s="251">
        <v>823</v>
      </c>
      <c r="AW380" s="251">
        <v>636</v>
      </c>
      <c r="AX380" s="251">
        <v>944</v>
      </c>
      <c r="AY380" s="251">
        <v>696</v>
      </c>
      <c r="AZ380" s="251">
        <v>697</v>
      </c>
      <c r="BA380" s="251">
        <v>497</v>
      </c>
      <c r="BB380" s="251">
        <v>880</v>
      </c>
      <c r="BC380" s="251">
        <v>685</v>
      </c>
      <c r="BD380" s="251">
        <v>641</v>
      </c>
      <c r="BF380" s="57">
        <v>294</v>
      </c>
      <c r="BG380" s="57">
        <v>375</v>
      </c>
      <c r="BH380" s="57">
        <v>482</v>
      </c>
      <c r="BI380" s="57">
        <v>657</v>
      </c>
      <c r="BJ380" s="57">
        <v>911</v>
      </c>
      <c r="BK380" s="57">
        <v>1121</v>
      </c>
      <c r="BL380" s="57">
        <v>1182</v>
      </c>
      <c r="BM380" s="57">
        <v>1357</v>
      </c>
      <c r="BN380" s="57">
        <v>1946</v>
      </c>
      <c r="BO380" s="267">
        <v>2745</v>
      </c>
      <c r="BP380" s="260">
        <v>3090</v>
      </c>
      <c r="BQ380" s="260">
        <v>2973</v>
      </c>
      <c r="BR380" s="260"/>
    </row>
    <row r="381" spans="1:70" x14ac:dyDescent="0.35">
      <c r="A381" s="66" t="s">
        <v>383</v>
      </c>
      <c r="B381" s="160" t="s">
        <v>171</v>
      </c>
      <c r="C381" s="161" t="s">
        <v>164</v>
      </c>
      <c r="D381" s="160">
        <v>3767985</v>
      </c>
      <c r="E381" s="55">
        <v>120</v>
      </c>
      <c r="F381" s="55">
        <v>155</v>
      </c>
      <c r="G381" s="55">
        <v>154</v>
      </c>
      <c r="H381" s="53">
        <v>175</v>
      </c>
      <c r="I381" s="55">
        <v>169</v>
      </c>
      <c r="J381" s="55">
        <v>206</v>
      </c>
      <c r="K381" s="55">
        <v>204</v>
      </c>
      <c r="L381" s="53">
        <v>226</v>
      </c>
      <c r="M381" s="55">
        <v>233</v>
      </c>
      <c r="N381" s="55">
        <v>319</v>
      </c>
      <c r="O381" s="55">
        <v>309</v>
      </c>
      <c r="P381" s="53">
        <v>364</v>
      </c>
      <c r="Q381" s="55">
        <v>317</v>
      </c>
      <c r="R381" s="55">
        <v>419</v>
      </c>
      <c r="S381" s="55">
        <v>434</v>
      </c>
      <c r="T381" s="53">
        <v>493</v>
      </c>
      <c r="U381" s="55">
        <v>441</v>
      </c>
      <c r="V381" s="55">
        <v>633</v>
      </c>
      <c r="W381" s="55">
        <v>595</v>
      </c>
      <c r="X381" s="53">
        <v>637</v>
      </c>
      <c r="Y381" s="55">
        <v>631</v>
      </c>
      <c r="Z381" s="55">
        <v>788</v>
      </c>
      <c r="AA381" s="55">
        <v>719</v>
      </c>
      <c r="AB381" s="53">
        <v>750</v>
      </c>
      <c r="AC381" s="55">
        <v>675</v>
      </c>
      <c r="AD381" s="55">
        <v>1077</v>
      </c>
      <c r="AE381" s="55">
        <v>966</v>
      </c>
      <c r="AF381" s="53">
        <v>1007</v>
      </c>
      <c r="AG381" s="55">
        <v>961</v>
      </c>
      <c r="AH381" s="55">
        <v>1421</v>
      </c>
      <c r="AI381" s="55">
        <v>1267</v>
      </c>
      <c r="AJ381" s="53">
        <v>1412</v>
      </c>
      <c r="AK381" s="55">
        <v>1228</v>
      </c>
      <c r="AL381" s="55">
        <v>1887</v>
      </c>
      <c r="AM381" s="55">
        <v>1627</v>
      </c>
      <c r="AN381" s="53">
        <v>1903</v>
      </c>
      <c r="AO381" s="55">
        <v>1645</v>
      </c>
      <c r="AP381" s="55">
        <v>2814</v>
      </c>
      <c r="AQ381" s="55">
        <v>3036</v>
      </c>
      <c r="AR381" s="53">
        <v>3126</v>
      </c>
      <c r="AS381" s="251">
        <v>2574</v>
      </c>
      <c r="AT381" s="251">
        <v>4043</v>
      </c>
      <c r="AU381" s="251">
        <v>3284</v>
      </c>
      <c r="AV381" s="251">
        <v>3533</v>
      </c>
      <c r="AW381" s="251">
        <v>2772</v>
      </c>
      <c r="AX381" s="251">
        <v>3670</v>
      </c>
      <c r="AY381" s="251">
        <v>2961</v>
      </c>
      <c r="AZ381" s="251">
        <v>2747</v>
      </c>
      <c r="BA381" s="251">
        <v>2060</v>
      </c>
      <c r="BB381" s="251">
        <v>3655</v>
      </c>
      <c r="BC381" s="251">
        <v>2697</v>
      </c>
      <c r="BD381" s="251">
        <v>2459</v>
      </c>
      <c r="BF381" s="57">
        <v>603</v>
      </c>
      <c r="BG381" s="57">
        <v>804</v>
      </c>
      <c r="BH381" s="57">
        <v>1224</v>
      </c>
      <c r="BI381" s="57">
        <v>1664</v>
      </c>
      <c r="BJ381" s="57">
        <v>2305</v>
      </c>
      <c r="BK381" s="57">
        <v>2888</v>
      </c>
      <c r="BL381" s="57">
        <v>3725</v>
      </c>
      <c r="BM381" s="57">
        <v>5061</v>
      </c>
      <c r="BN381" s="57">
        <v>6645</v>
      </c>
      <c r="BO381" s="267">
        <v>10621</v>
      </c>
      <c r="BP381" s="260">
        <v>13434</v>
      </c>
      <c r="BQ381" s="260">
        <v>12150</v>
      </c>
      <c r="BR381" s="260"/>
    </row>
    <row r="382" spans="1:70" x14ac:dyDescent="0.35">
      <c r="A382" s="66" t="s">
        <v>177</v>
      </c>
      <c r="B382" s="160" t="s">
        <v>171</v>
      </c>
      <c r="C382" s="161" t="s">
        <v>164</v>
      </c>
      <c r="D382" s="160">
        <v>3767986</v>
      </c>
      <c r="E382" s="55">
        <v>16</v>
      </c>
      <c r="F382" s="55">
        <v>24</v>
      </c>
      <c r="G382" s="55">
        <v>23</v>
      </c>
      <c r="H382" s="53">
        <v>25</v>
      </c>
      <c r="I382" s="55">
        <v>27</v>
      </c>
      <c r="J382" s="55">
        <v>32</v>
      </c>
      <c r="K382" s="55">
        <v>32</v>
      </c>
      <c r="L382" s="53">
        <v>34</v>
      </c>
      <c r="M382" s="55">
        <v>35</v>
      </c>
      <c r="N382" s="55">
        <v>50</v>
      </c>
      <c r="O382" s="55">
        <v>48</v>
      </c>
      <c r="P382" s="53">
        <v>57</v>
      </c>
      <c r="Q382" s="55">
        <v>56</v>
      </c>
      <c r="R382" s="55">
        <v>80</v>
      </c>
      <c r="S382" s="55">
        <v>85</v>
      </c>
      <c r="T382" s="53">
        <v>102</v>
      </c>
      <c r="U382" s="55">
        <v>94</v>
      </c>
      <c r="V382" s="55">
        <v>133</v>
      </c>
      <c r="W382" s="55">
        <v>135</v>
      </c>
      <c r="X382" s="53">
        <v>148</v>
      </c>
      <c r="Y382" s="55">
        <v>161</v>
      </c>
      <c r="Z382" s="55">
        <v>190</v>
      </c>
      <c r="AA382" s="55">
        <v>201</v>
      </c>
      <c r="AB382" s="53">
        <v>217</v>
      </c>
      <c r="AC382" s="55">
        <v>209</v>
      </c>
      <c r="AD382" s="55">
        <v>307</v>
      </c>
      <c r="AE382" s="55">
        <v>298</v>
      </c>
      <c r="AF382" s="53">
        <v>322</v>
      </c>
      <c r="AG382" s="55">
        <v>332</v>
      </c>
      <c r="AH382" s="55">
        <v>456</v>
      </c>
      <c r="AI382" s="55">
        <v>446</v>
      </c>
      <c r="AJ382" s="53">
        <v>476</v>
      </c>
      <c r="AK382" s="55">
        <v>456</v>
      </c>
      <c r="AL382" s="55">
        <v>691</v>
      </c>
      <c r="AM382" s="55">
        <v>657</v>
      </c>
      <c r="AN382" s="53">
        <v>726</v>
      </c>
      <c r="AO382" s="55">
        <v>665</v>
      </c>
      <c r="AP382" s="55">
        <v>990</v>
      </c>
      <c r="AQ382" s="55">
        <v>1128</v>
      </c>
      <c r="AR382" s="53">
        <v>1092</v>
      </c>
      <c r="AS382" s="251">
        <v>993</v>
      </c>
      <c r="AT382" s="251">
        <v>1303</v>
      </c>
      <c r="AU382" s="251">
        <v>1111</v>
      </c>
      <c r="AV382" s="251">
        <v>1216</v>
      </c>
      <c r="AW382" s="251">
        <v>932</v>
      </c>
      <c r="AX382" s="251">
        <v>1224</v>
      </c>
      <c r="AY382" s="251">
        <v>1012</v>
      </c>
      <c r="AZ382" s="251">
        <v>916</v>
      </c>
      <c r="BA382" s="251">
        <v>653</v>
      </c>
      <c r="BB382" s="251">
        <v>1207</v>
      </c>
      <c r="BC382" s="251">
        <v>832</v>
      </c>
      <c r="BD382" s="251">
        <v>753</v>
      </c>
      <c r="BF382" s="57">
        <v>88</v>
      </c>
      <c r="BG382" s="57">
        <v>125</v>
      </c>
      <c r="BH382" s="57">
        <v>190</v>
      </c>
      <c r="BI382" s="57">
        <v>323</v>
      </c>
      <c r="BJ382" s="57">
        <v>511</v>
      </c>
      <c r="BK382" s="57">
        <v>769</v>
      </c>
      <c r="BL382" s="57">
        <v>1135</v>
      </c>
      <c r="BM382" s="57">
        <v>1710</v>
      </c>
      <c r="BN382" s="57">
        <v>2530</v>
      </c>
      <c r="BO382" s="267">
        <v>3875</v>
      </c>
      <c r="BP382" s="260">
        <v>4623</v>
      </c>
      <c r="BQ382" s="260">
        <v>4084</v>
      </c>
      <c r="BR382" s="260"/>
    </row>
    <row r="383" spans="1:70" x14ac:dyDescent="0.35">
      <c r="A383" s="66" t="s">
        <v>178</v>
      </c>
      <c r="B383" s="160" t="s">
        <v>171</v>
      </c>
      <c r="C383" s="161" t="s">
        <v>164</v>
      </c>
      <c r="D383" s="160">
        <v>3767987</v>
      </c>
      <c r="E383" s="55">
        <v>32</v>
      </c>
      <c r="F383" s="55">
        <v>38</v>
      </c>
      <c r="G383" s="55">
        <v>34</v>
      </c>
      <c r="H383" s="53">
        <v>45</v>
      </c>
      <c r="I383" s="55">
        <v>44</v>
      </c>
      <c r="J383" s="55">
        <v>49</v>
      </c>
      <c r="K383" s="55">
        <v>48</v>
      </c>
      <c r="L383" s="53">
        <v>51</v>
      </c>
      <c r="M383" s="55">
        <v>49</v>
      </c>
      <c r="N383" s="55">
        <v>62</v>
      </c>
      <c r="O383" s="55">
        <v>65</v>
      </c>
      <c r="P383" s="53">
        <v>48</v>
      </c>
      <c r="Q383" s="55">
        <v>55</v>
      </c>
      <c r="R383" s="55">
        <v>83</v>
      </c>
      <c r="S383" s="55">
        <v>85</v>
      </c>
      <c r="T383" s="53">
        <v>93</v>
      </c>
      <c r="U383" s="55">
        <v>86</v>
      </c>
      <c r="V383" s="55">
        <v>119</v>
      </c>
      <c r="W383" s="55">
        <v>112</v>
      </c>
      <c r="X383" s="53">
        <v>124</v>
      </c>
      <c r="Y383" s="55">
        <v>132</v>
      </c>
      <c r="Z383" s="55">
        <v>151</v>
      </c>
      <c r="AA383" s="55">
        <v>142</v>
      </c>
      <c r="AB383" s="53">
        <v>142</v>
      </c>
      <c r="AC383" s="55">
        <v>132</v>
      </c>
      <c r="AD383" s="55">
        <v>184</v>
      </c>
      <c r="AE383" s="55">
        <v>175</v>
      </c>
      <c r="AF383" s="53">
        <v>182</v>
      </c>
      <c r="AG383" s="55">
        <v>163</v>
      </c>
      <c r="AH383" s="55">
        <v>231</v>
      </c>
      <c r="AI383" s="55">
        <v>184</v>
      </c>
      <c r="AJ383" s="53">
        <v>219</v>
      </c>
      <c r="AK383" s="55">
        <v>190</v>
      </c>
      <c r="AL383" s="55">
        <v>302</v>
      </c>
      <c r="AM383" s="55">
        <v>297</v>
      </c>
      <c r="AN383" s="53">
        <v>307</v>
      </c>
      <c r="AO383" s="55">
        <v>296</v>
      </c>
      <c r="AP383" s="55">
        <v>429</v>
      </c>
      <c r="AQ383" s="55">
        <v>475</v>
      </c>
      <c r="AR383" s="53">
        <v>423</v>
      </c>
      <c r="AS383" s="251">
        <v>413</v>
      </c>
      <c r="AT383" s="251">
        <v>598</v>
      </c>
      <c r="AU383" s="251">
        <v>509</v>
      </c>
      <c r="AV383" s="251">
        <v>520</v>
      </c>
      <c r="AW383" s="251">
        <v>447</v>
      </c>
      <c r="AX383" s="251">
        <v>618</v>
      </c>
      <c r="AY383" s="251">
        <v>471</v>
      </c>
      <c r="AZ383" s="251">
        <v>430</v>
      </c>
      <c r="BA383" s="251">
        <v>331</v>
      </c>
      <c r="BB383" s="251">
        <v>542</v>
      </c>
      <c r="BC383" s="251">
        <v>436</v>
      </c>
      <c r="BD383" s="251">
        <v>362</v>
      </c>
      <c r="BF383" s="57">
        <v>149</v>
      </c>
      <c r="BG383" s="57">
        <v>193</v>
      </c>
      <c r="BH383" s="57">
        <v>223</v>
      </c>
      <c r="BI383" s="57">
        <v>315</v>
      </c>
      <c r="BJ383" s="57">
        <v>441</v>
      </c>
      <c r="BK383" s="57">
        <v>567</v>
      </c>
      <c r="BL383" s="57">
        <v>673</v>
      </c>
      <c r="BM383" s="57">
        <v>797</v>
      </c>
      <c r="BN383" s="57">
        <v>1096</v>
      </c>
      <c r="BO383" s="267">
        <v>1623</v>
      </c>
      <c r="BP383" s="260">
        <v>2040</v>
      </c>
      <c r="BQ383" s="260">
        <v>1966</v>
      </c>
      <c r="BR383" s="260"/>
    </row>
    <row r="384" spans="1:70" x14ac:dyDescent="0.35">
      <c r="A384" s="78" t="s">
        <v>186</v>
      </c>
      <c r="B384" s="167" t="s">
        <v>171</v>
      </c>
      <c r="C384" s="168" t="s">
        <v>164</v>
      </c>
      <c r="D384" s="167">
        <v>3767988</v>
      </c>
      <c r="E384" s="96">
        <f>SUM(E379:E383)</f>
        <v>229</v>
      </c>
      <c r="F384" s="96">
        <f>SUM(F379:F383)</f>
        <v>298</v>
      </c>
      <c r="G384" s="96">
        <f>SUM(G379:G383)</f>
        <v>281</v>
      </c>
      <c r="H384" s="118">
        <f>BF384-SUM(E384,F384,G384)</f>
        <v>326</v>
      </c>
      <c r="I384" s="96">
        <f>SUM(I379:I383)</f>
        <v>321</v>
      </c>
      <c r="J384" s="96">
        <f>SUM(J379:J383)</f>
        <v>391</v>
      </c>
      <c r="K384" s="96">
        <f>SUM(K379:K383)</f>
        <v>377</v>
      </c>
      <c r="L384" s="118">
        <f>BG384-SUM(I384,J384,K384)</f>
        <v>408</v>
      </c>
      <c r="M384" s="96">
        <f>SUM(M379:M383)</f>
        <v>407</v>
      </c>
      <c r="N384" s="96">
        <f>SUM(N379:N383)</f>
        <v>563</v>
      </c>
      <c r="O384" s="96">
        <f>SUM(O379:O383)</f>
        <v>544</v>
      </c>
      <c r="P384" s="118">
        <f>BH384-SUM(M384,N384,O384)</f>
        <v>605</v>
      </c>
      <c r="Q384" s="96">
        <f t="shared" ref="Q384:AR384" si="39">SUM(Q379:Q383)</f>
        <v>544</v>
      </c>
      <c r="R384" s="96">
        <f t="shared" si="39"/>
        <v>768</v>
      </c>
      <c r="S384" s="96">
        <f t="shared" si="39"/>
        <v>776</v>
      </c>
      <c r="T384" s="107">
        <f t="shared" si="39"/>
        <v>887</v>
      </c>
      <c r="U384" s="96">
        <f t="shared" si="39"/>
        <v>792</v>
      </c>
      <c r="V384" s="96">
        <f t="shared" si="39"/>
        <v>1158</v>
      </c>
      <c r="W384" s="96">
        <f t="shared" si="39"/>
        <v>1085</v>
      </c>
      <c r="X384" s="107">
        <f t="shared" si="39"/>
        <v>1179</v>
      </c>
      <c r="Y384" s="96">
        <f t="shared" si="39"/>
        <v>1183</v>
      </c>
      <c r="Z384" s="96">
        <f t="shared" si="39"/>
        <v>1468</v>
      </c>
      <c r="AA384" s="96">
        <f t="shared" si="39"/>
        <v>1350</v>
      </c>
      <c r="AB384" s="107">
        <f t="shared" si="39"/>
        <v>1417</v>
      </c>
      <c r="AC384" s="96">
        <f t="shared" si="39"/>
        <v>1274</v>
      </c>
      <c r="AD384" s="96">
        <f t="shared" si="39"/>
        <v>1971</v>
      </c>
      <c r="AE384" s="96">
        <f t="shared" si="39"/>
        <v>1779</v>
      </c>
      <c r="AF384" s="107">
        <f t="shared" si="39"/>
        <v>1840</v>
      </c>
      <c r="AG384" s="96">
        <f t="shared" si="39"/>
        <v>1757</v>
      </c>
      <c r="AH384" s="96">
        <f t="shared" si="39"/>
        <v>2601</v>
      </c>
      <c r="AI384" s="96">
        <f t="shared" si="39"/>
        <v>2288</v>
      </c>
      <c r="AJ384" s="107">
        <f t="shared" si="39"/>
        <v>2562</v>
      </c>
      <c r="AK384" s="96">
        <f t="shared" si="39"/>
        <v>2306</v>
      </c>
      <c r="AL384" s="96">
        <f t="shared" si="39"/>
        <v>3591</v>
      </c>
      <c r="AM384" s="96">
        <f t="shared" si="39"/>
        <v>3180</v>
      </c>
      <c r="AN384" s="107">
        <f t="shared" si="39"/>
        <v>3680</v>
      </c>
      <c r="AO384" s="96">
        <f t="shared" si="39"/>
        <v>3250</v>
      </c>
      <c r="AP384" s="96">
        <f t="shared" si="39"/>
        <v>5209</v>
      </c>
      <c r="AQ384" s="96">
        <f t="shared" si="39"/>
        <v>5556</v>
      </c>
      <c r="AR384" s="107">
        <f t="shared" si="39"/>
        <v>5606</v>
      </c>
      <c r="AS384" s="254">
        <v>4748</v>
      </c>
      <c r="AT384" s="254">
        <v>7127</v>
      </c>
      <c r="AU384" s="254">
        <v>5829</v>
      </c>
      <c r="AV384" s="254">
        <v>6319</v>
      </c>
      <c r="AW384" s="254">
        <v>4961</v>
      </c>
      <c r="AX384" s="254">
        <v>6722</v>
      </c>
      <c r="AY384" s="254">
        <v>5333</v>
      </c>
      <c r="AZ384" s="254">
        <v>4995</v>
      </c>
      <c r="BA384" s="254">
        <v>3689</v>
      </c>
      <c r="BB384" s="254">
        <v>6534</v>
      </c>
      <c r="BC384" s="254">
        <v>4847</v>
      </c>
      <c r="BD384" s="254">
        <v>4397</v>
      </c>
      <c r="BF384" s="72">
        <v>1134</v>
      </c>
      <c r="BG384" s="117">
        <f t="shared" ref="BG384:BN384" si="40">SUM(BG379:BG383)</f>
        <v>1497</v>
      </c>
      <c r="BH384" s="117">
        <f t="shared" si="40"/>
        <v>2119</v>
      </c>
      <c r="BI384" s="117">
        <f t="shared" si="40"/>
        <v>2975</v>
      </c>
      <c r="BJ384" s="117">
        <f t="shared" si="40"/>
        <v>4215</v>
      </c>
      <c r="BK384" s="117">
        <f t="shared" si="40"/>
        <v>5418</v>
      </c>
      <c r="BL384" s="117">
        <f t="shared" si="40"/>
        <v>6864</v>
      </c>
      <c r="BM384" s="117">
        <f t="shared" si="40"/>
        <v>9208</v>
      </c>
      <c r="BN384" s="117">
        <f t="shared" si="40"/>
        <v>12757</v>
      </c>
      <c r="BO384" s="268">
        <v>19621</v>
      </c>
      <c r="BP384" s="261">
        <v>24023</v>
      </c>
      <c r="BQ384" s="261">
        <v>22011</v>
      </c>
      <c r="BR384" s="261">
        <v>19467</v>
      </c>
    </row>
    <row r="385" spans="1:70" x14ac:dyDescent="0.35">
      <c r="A385" s="58"/>
      <c r="B385" s="46"/>
      <c r="C385" s="46"/>
      <c r="D385" s="46"/>
      <c r="E385" s="76"/>
      <c r="F385" s="76"/>
      <c r="G385" s="76"/>
      <c r="H385" s="60"/>
      <c r="I385" s="76"/>
      <c r="J385" s="76"/>
      <c r="K385" s="76"/>
      <c r="L385" s="60"/>
      <c r="M385" s="76"/>
      <c r="N385" s="76"/>
      <c r="O385" s="76"/>
      <c r="P385" s="60"/>
      <c r="Q385" s="110"/>
      <c r="R385" s="110"/>
      <c r="S385" s="110"/>
      <c r="T385" s="111"/>
      <c r="U385" s="110"/>
      <c r="V385" s="110"/>
      <c r="W385" s="110"/>
      <c r="X385" s="111"/>
      <c r="Y385" s="110"/>
      <c r="Z385" s="110"/>
      <c r="AA385" s="110"/>
      <c r="AB385" s="111"/>
      <c r="AC385" s="110"/>
      <c r="AD385" s="110"/>
      <c r="AE385" s="110"/>
      <c r="AF385" s="111"/>
      <c r="AG385" s="110"/>
      <c r="AH385" s="110"/>
      <c r="AI385" s="110"/>
      <c r="AJ385" s="111"/>
      <c r="AK385" s="110"/>
      <c r="AL385" s="110"/>
      <c r="AM385" s="110"/>
      <c r="AN385" s="111"/>
      <c r="AO385" s="110"/>
      <c r="AP385" s="110"/>
      <c r="AQ385" s="110"/>
      <c r="AR385" s="111"/>
      <c r="AS385" s="110"/>
      <c r="AT385" s="110"/>
      <c r="AU385" s="110"/>
      <c r="AV385" s="110"/>
      <c r="AW385" s="110"/>
      <c r="AX385" s="110"/>
      <c r="AY385" s="110"/>
      <c r="AZ385" s="110"/>
      <c r="BA385" s="110"/>
      <c r="BB385" s="110"/>
      <c r="BC385" s="110"/>
      <c r="BD385" s="110"/>
      <c r="BF385" s="173"/>
      <c r="BG385" s="173"/>
      <c r="BH385" s="173"/>
      <c r="BI385" s="173"/>
      <c r="BJ385" s="173"/>
      <c r="BK385" s="173"/>
      <c r="BL385" s="173"/>
      <c r="BM385" s="62"/>
      <c r="BN385" s="173"/>
      <c r="BO385" s="173"/>
    </row>
    <row r="386" spans="1:70" x14ac:dyDescent="0.35">
      <c r="A386" s="164" t="s">
        <v>390</v>
      </c>
      <c r="B386" s="160" t="s">
        <v>167</v>
      </c>
      <c r="C386" s="161" t="s">
        <v>164</v>
      </c>
      <c r="D386" s="160">
        <v>2640308</v>
      </c>
      <c r="E386" s="76"/>
      <c r="F386" s="76"/>
      <c r="G386" s="76"/>
      <c r="H386" s="60"/>
      <c r="I386" s="76"/>
      <c r="J386" s="76"/>
      <c r="K386" s="76"/>
      <c r="L386" s="60"/>
      <c r="M386" s="76"/>
      <c r="N386" s="76"/>
      <c r="O386" s="76"/>
      <c r="P386" s="60"/>
      <c r="Q386" s="76"/>
      <c r="R386" s="76"/>
      <c r="S386" s="76"/>
      <c r="T386" s="60"/>
      <c r="U386" s="76"/>
      <c r="V386" s="76"/>
      <c r="W386" s="76"/>
      <c r="X386" s="60"/>
      <c r="Y386" s="55">
        <v>6.1</v>
      </c>
      <c r="Z386" s="55">
        <v>6</v>
      </c>
      <c r="AA386" s="55">
        <v>6.6</v>
      </c>
      <c r="AB386" s="63">
        <f>BK386-SUM(Y386,Z386,AA386)</f>
        <v>9</v>
      </c>
      <c r="AC386" s="55">
        <v>7.3</v>
      </c>
      <c r="AD386" s="55">
        <v>8.1</v>
      </c>
      <c r="AE386" s="55">
        <v>9.6</v>
      </c>
      <c r="AF386" s="63">
        <f>BL386-SUM(AC386,AD386,AE386)</f>
        <v>12.899999999999999</v>
      </c>
      <c r="AG386" s="55">
        <v>10.9</v>
      </c>
      <c r="AH386" s="55">
        <v>13.7</v>
      </c>
      <c r="AI386" s="55">
        <v>15.1</v>
      </c>
      <c r="AJ386" s="63">
        <f>BM386-SUM(AG386,AH386,AI386)</f>
        <v>21.4</v>
      </c>
      <c r="AK386" s="55">
        <v>17.2</v>
      </c>
      <c r="AL386" s="55">
        <v>17.7</v>
      </c>
      <c r="AM386" s="55">
        <v>18.100000000000001</v>
      </c>
      <c r="AN386" s="63">
        <f>BN386-SUM(AK386,AL386,AM386)</f>
        <v>23.700000000000003</v>
      </c>
      <c r="AO386" s="55">
        <v>19.600000000000001</v>
      </c>
      <c r="AP386" s="55">
        <v>19.3</v>
      </c>
      <c r="AQ386" s="55">
        <v>19.899999999999999</v>
      </c>
      <c r="AR386" s="63">
        <f>BO386-SUM(AO386,AP386,AQ386)</f>
        <v>24.719999999999992</v>
      </c>
      <c r="AS386" s="59"/>
      <c r="AT386" s="59"/>
      <c r="AU386" s="59"/>
      <c r="AV386" s="59"/>
      <c r="AW386" s="59"/>
      <c r="AX386" s="59"/>
      <c r="AY386" s="251">
        <v>23.501000000000001</v>
      </c>
      <c r="AZ386" s="251">
        <v>28.548999999999999</v>
      </c>
      <c r="BA386" s="251">
        <v>22.495000000000001</v>
      </c>
      <c r="BB386" s="251">
        <v>23.37</v>
      </c>
      <c r="BC386" s="251">
        <v>25.384</v>
      </c>
      <c r="BD386" s="251">
        <v>31.492000000000001</v>
      </c>
      <c r="BF386" s="62"/>
      <c r="BG386" s="62"/>
      <c r="BH386" s="62"/>
      <c r="BI386" s="57">
        <v>16.2</v>
      </c>
      <c r="BJ386" s="57">
        <v>21.7</v>
      </c>
      <c r="BK386" s="57">
        <v>27.7</v>
      </c>
      <c r="BL386" s="57">
        <v>37.9</v>
      </c>
      <c r="BM386" s="57">
        <v>61.1</v>
      </c>
      <c r="BN386" s="57">
        <v>76.7</v>
      </c>
      <c r="BO386" s="267">
        <v>83.52</v>
      </c>
      <c r="BP386" s="260">
        <v>89.5</v>
      </c>
      <c r="BQ386" s="260">
        <v>95.8</v>
      </c>
      <c r="BR386" s="260">
        <v>102.741</v>
      </c>
    </row>
    <row r="387" spans="1:70" x14ac:dyDescent="0.35">
      <c r="A387" s="164" t="s">
        <v>391</v>
      </c>
      <c r="B387" s="160" t="s">
        <v>167</v>
      </c>
      <c r="C387" s="161" t="s">
        <v>164</v>
      </c>
      <c r="D387" s="160">
        <v>2640309</v>
      </c>
      <c r="E387" s="76"/>
      <c r="F387" s="76"/>
      <c r="G387" s="76"/>
      <c r="H387" s="60"/>
      <c r="I387" s="76"/>
      <c r="J387" s="76"/>
      <c r="K387" s="76"/>
      <c r="L387" s="60"/>
      <c r="M387" s="76"/>
      <c r="N387" s="76"/>
      <c r="O387" s="76"/>
      <c r="P387" s="60"/>
      <c r="Q387" s="76"/>
      <c r="R387" s="76"/>
      <c r="S387" s="76"/>
      <c r="T387" s="60"/>
      <c r="U387" s="76"/>
      <c r="V387" s="76"/>
      <c r="W387" s="76"/>
      <c r="X387" s="60"/>
      <c r="Y387" s="76"/>
      <c r="Z387" s="76"/>
      <c r="AA387" s="76"/>
      <c r="AB387" s="60"/>
      <c r="AC387" s="55">
        <v>1.7</v>
      </c>
      <c r="AD387" s="55">
        <v>1.8</v>
      </c>
      <c r="AE387" s="55">
        <v>1.9</v>
      </c>
      <c r="AF387" s="63">
        <f>BL387-SUM(AC387,AD387,AE387)</f>
        <v>2.3999999999999995</v>
      </c>
      <c r="AG387" s="55">
        <v>2.4</v>
      </c>
      <c r="AH387" s="55">
        <v>2.8</v>
      </c>
      <c r="AI387" s="55">
        <v>2.8</v>
      </c>
      <c r="AJ387" s="63">
        <f>BM387-SUM(AG387,AH387,AI387)</f>
        <v>3.0000000000000009</v>
      </c>
      <c r="AK387" s="55">
        <v>3</v>
      </c>
      <c r="AL387" s="55">
        <v>3.1</v>
      </c>
      <c r="AM387" s="55">
        <v>3.3</v>
      </c>
      <c r="AN387" s="63">
        <f>BN387-SUM(AK387,AL387,AM387)</f>
        <v>3.6000000000000014</v>
      </c>
      <c r="AO387" s="55">
        <v>3.5</v>
      </c>
      <c r="AP387" s="55">
        <v>3.7</v>
      </c>
      <c r="AQ387" s="55">
        <v>4.2</v>
      </c>
      <c r="AR387" s="63">
        <f>BO387-SUM(AO387,AP387,AQ387)</f>
        <v>5.2000000000000011</v>
      </c>
      <c r="AS387" s="253">
        <v>4</v>
      </c>
      <c r="AT387" s="253">
        <v>4.4000000000000004</v>
      </c>
      <c r="AU387" s="253">
        <v>4.5999999999999996</v>
      </c>
      <c r="AV387" s="253">
        <v>5.8999999999999897</v>
      </c>
      <c r="AW387" s="253">
        <v>4.5999999999999996</v>
      </c>
      <c r="AX387" s="253">
        <v>4.5999999999999996</v>
      </c>
      <c r="AY387" s="253">
        <v>5</v>
      </c>
      <c r="AZ387" s="253">
        <v>6.1999999999999904</v>
      </c>
      <c r="BA387" s="253">
        <v>5.0999999999999996</v>
      </c>
      <c r="BB387" s="253">
        <v>5.0999999999999996</v>
      </c>
      <c r="BC387" s="253">
        <v>5.5</v>
      </c>
      <c r="BD387" s="253"/>
      <c r="BF387" s="62"/>
      <c r="BG387" s="62"/>
      <c r="BH387" s="62"/>
      <c r="BI387" s="62"/>
      <c r="BJ387" s="62"/>
      <c r="BK387" s="57">
        <v>6.7</v>
      </c>
      <c r="BL387" s="57">
        <v>7.8</v>
      </c>
      <c r="BM387" s="57">
        <v>11</v>
      </c>
      <c r="BN387" s="57">
        <v>13</v>
      </c>
      <c r="BO387" s="267">
        <v>16.600000000000001</v>
      </c>
      <c r="BP387" s="260">
        <v>18.899999999999999</v>
      </c>
      <c r="BQ387" s="260">
        <v>20.399999999999999</v>
      </c>
      <c r="BR387" s="260"/>
    </row>
    <row r="388" spans="1:70" x14ac:dyDescent="0.35">
      <c r="A388" s="45" t="s">
        <v>392</v>
      </c>
      <c r="B388" s="160" t="s">
        <v>167</v>
      </c>
      <c r="C388" s="161" t="s">
        <v>164</v>
      </c>
      <c r="D388" s="160">
        <v>1344515</v>
      </c>
      <c r="E388" s="76"/>
      <c r="F388" s="76"/>
      <c r="G388" s="76"/>
      <c r="H388" s="60"/>
      <c r="I388" s="76"/>
      <c r="J388" s="76"/>
      <c r="K388" s="76"/>
      <c r="L388" s="60"/>
      <c r="M388" s="76"/>
      <c r="N388" s="76"/>
      <c r="O388" s="76"/>
      <c r="P388" s="60"/>
      <c r="Q388" s="76"/>
      <c r="R388" s="76"/>
      <c r="S388" s="76"/>
      <c r="T388" s="60"/>
      <c r="U388" s="76"/>
      <c r="V388" s="76"/>
      <c r="W388" s="76"/>
      <c r="X388" s="60"/>
      <c r="Y388" s="76"/>
      <c r="Z388" s="76"/>
      <c r="AA388" s="76"/>
      <c r="AB388" s="60"/>
      <c r="AC388" s="76"/>
      <c r="AD388" s="76"/>
      <c r="AE388" s="76"/>
      <c r="AF388" s="60"/>
      <c r="AG388" s="76"/>
      <c r="AH388" s="76"/>
      <c r="AI388" s="76"/>
      <c r="AJ388" s="60"/>
      <c r="AK388" s="76"/>
      <c r="AL388" s="76"/>
      <c r="AM388" s="76"/>
      <c r="AN388" s="60"/>
      <c r="AO388" s="76"/>
      <c r="AP388" s="76"/>
      <c r="AQ388" s="76"/>
      <c r="AR388" s="60"/>
      <c r="AS388" s="76"/>
      <c r="AT388" s="76"/>
      <c r="AU388" s="76"/>
      <c r="AV388" s="76"/>
      <c r="AW388" s="76"/>
      <c r="AX388" s="76"/>
      <c r="AY388" s="76"/>
      <c r="AZ388" s="76"/>
      <c r="BA388" s="76"/>
      <c r="BB388" s="76"/>
      <c r="BC388" s="76"/>
      <c r="BD388" s="76"/>
      <c r="BF388" s="57">
        <v>2.4</v>
      </c>
      <c r="BG388" s="57">
        <v>3.3</v>
      </c>
      <c r="BH388" s="57">
        <v>3.8</v>
      </c>
      <c r="BI388" s="57">
        <v>5</v>
      </c>
      <c r="BJ388" s="57">
        <v>6.3</v>
      </c>
      <c r="BK388" s="57">
        <v>8.1999999999999993</v>
      </c>
      <c r="BL388" s="57">
        <v>11</v>
      </c>
      <c r="BM388" s="57">
        <v>10.9</v>
      </c>
      <c r="BN388" s="57">
        <v>16.899999999999999</v>
      </c>
      <c r="BO388" s="267">
        <v>20.6</v>
      </c>
      <c r="BP388" s="260">
        <v>20.3</v>
      </c>
      <c r="BQ388" s="260">
        <v>21.4</v>
      </c>
      <c r="BR388" s="260"/>
    </row>
    <row r="389" spans="1:70" x14ac:dyDescent="0.35">
      <c r="A389" s="45" t="s">
        <v>393</v>
      </c>
      <c r="B389" s="160" t="s">
        <v>167</v>
      </c>
      <c r="C389" s="161" t="s">
        <v>164</v>
      </c>
      <c r="D389" s="160">
        <v>1344516</v>
      </c>
      <c r="E389" s="76"/>
      <c r="F389" s="76"/>
      <c r="G389" s="76"/>
      <c r="H389" s="60"/>
      <c r="I389" s="76"/>
      <c r="J389" s="76"/>
      <c r="K389" s="76"/>
      <c r="L389" s="60"/>
      <c r="M389" s="76"/>
      <c r="N389" s="76"/>
      <c r="O389" s="76"/>
      <c r="P389" s="60"/>
      <c r="Q389" s="76"/>
      <c r="R389" s="76"/>
      <c r="S389" s="76"/>
      <c r="T389" s="60"/>
      <c r="U389" s="76"/>
      <c r="V389" s="76"/>
      <c r="W389" s="76"/>
      <c r="X389" s="60"/>
      <c r="Y389" s="76"/>
      <c r="Z389" s="76"/>
      <c r="AA389" s="76"/>
      <c r="AB389" s="60"/>
      <c r="AC389" s="76"/>
      <c r="AD389" s="76"/>
      <c r="AE389" s="76"/>
      <c r="AF389" s="60"/>
      <c r="AG389" s="76"/>
      <c r="AH389" s="76"/>
      <c r="AI389" s="76"/>
      <c r="AJ389" s="60"/>
      <c r="AK389" s="76"/>
      <c r="AL389" s="76"/>
      <c r="AM389" s="76"/>
      <c r="AN389" s="60"/>
      <c r="AO389" s="76"/>
      <c r="AP389" s="76"/>
      <c r="AQ389" s="76"/>
      <c r="AR389" s="60"/>
      <c r="AS389" s="76"/>
      <c r="AT389" s="76"/>
      <c r="AU389" s="76"/>
      <c r="AV389" s="76"/>
      <c r="AW389" s="76"/>
      <c r="AX389" s="76"/>
      <c r="AY389" s="76"/>
      <c r="AZ389" s="76"/>
      <c r="BA389" s="76"/>
      <c r="BB389" s="76"/>
      <c r="BC389" s="76"/>
      <c r="BD389" s="76"/>
      <c r="BF389" s="57">
        <v>2.5</v>
      </c>
      <c r="BG389" s="57">
        <v>3.6</v>
      </c>
      <c r="BH389" s="57">
        <v>4.9000000000000004</v>
      </c>
      <c r="BI389" s="57">
        <v>6.4</v>
      </c>
      <c r="BJ389" s="57">
        <v>8.8000000000000007</v>
      </c>
      <c r="BK389" s="57">
        <v>12.1</v>
      </c>
      <c r="BL389" s="57">
        <v>15.1</v>
      </c>
      <c r="BM389" s="57">
        <v>16.2</v>
      </c>
      <c r="BN389" s="57">
        <v>22.9</v>
      </c>
      <c r="BO389" s="267">
        <v>24.9</v>
      </c>
      <c r="BP389" s="260">
        <v>30.2</v>
      </c>
      <c r="BQ389" s="260">
        <v>32.1</v>
      </c>
      <c r="BR389" s="260"/>
    </row>
    <row r="390" spans="1:70" x14ac:dyDescent="0.35">
      <c r="A390" s="45" t="s">
        <v>394</v>
      </c>
      <c r="B390" s="160" t="s">
        <v>171</v>
      </c>
      <c r="C390" s="161" t="s">
        <v>164</v>
      </c>
      <c r="D390" s="160">
        <v>1344517</v>
      </c>
      <c r="E390" s="76"/>
      <c r="F390" s="76"/>
      <c r="G390" s="76"/>
      <c r="H390" s="60"/>
      <c r="I390" s="76"/>
      <c r="J390" s="76"/>
      <c r="K390" s="76"/>
      <c r="L390" s="60"/>
      <c r="M390" s="76"/>
      <c r="N390" s="76"/>
      <c r="O390" s="76"/>
      <c r="P390" s="60"/>
      <c r="Q390" s="76"/>
      <c r="R390" s="76"/>
      <c r="S390" s="76"/>
      <c r="T390" s="60"/>
      <c r="U390" s="76"/>
      <c r="V390" s="76"/>
      <c r="W390" s="76"/>
      <c r="X390" s="60"/>
      <c r="Y390" s="76"/>
      <c r="Z390" s="76"/>
      <c r="AA390" s="76"/>
      <c r="AB390" s="60"/>
      <c r="AC390" s="76"/>
      <c r="AD390" s="76"/>
      <c r="AE390" s="76"/>
      <c r="AF390" s="60"/>
      <c r="AG390" s="76"/>
      <c r="AH390" s="76"/>
      <c r="AI390" s="76"/>
      <c r="AJ390" s="60"/>
      <c r="AK390" s="76"/>
      <c r="AL390" s="76"/>
      <c r="AM390" s="76"/>
      <c r="AN390" s="60"/>
      <c r="AO390" s="76"/>
      <c r="AP390" s="76"/>
      <c r="AQ390" s="76"/>
      <c r="AR390" s="60"/>
      <c r="AS390" s="76"/>
      <c r="AT390" s="76"/>
      <c r="AU390" s="76"/>
      <c r="AV390" s="76"/>
      <c r="AW390" s="76"/>
      <c r="AX390" s="76"/>
      <c r="AY390" s="76"/>
      <c r="AZ390" s="76"/>
      <c r="BA390" s="76"/>
      <c r="BB390" s="76"/>
      <c r="BC390" s="76"/>
      <c r="BD390" s="76"/>
      <c r="BF390" s="57">
        <v>168</v>
      </c>
      <c r="BG390" s="57">
        <v>181</v>
      </c>
      <c r="BH390" s="57">
        <v>228</v>
      </c>
      <c r="BI390" s="57">
        <v>287</v>
      </c>
      <c r="BJ390" s="57">
        <v>366</v>
      </c>
      <c r="BK390" s="57">
        <v>475</v>
      </c>
      <c r="BL390" s="57">
        <v>565</v>
      </c>
      <c r="BM390" s="57">
        <v>509</v>
      </c>
      <c r="BN390" s="57">
        <v>512</v>
      </c>
      <c r="BO390" s="267">
        <v>604</v>
      </c>
      <c r="BP390" s="260">
        <v>706</v>
      </c>
      <c r="BQ390" s="260">
        <v>838</v>
      </c>
      <c r="BR390" s="260"/>
    </row>
    <row r="391" spans="1:70" x14ac:dyDescent="0.35">
      <c r="A391" s="45" t="s">
        <v>395</v>
      </c>
      <c r="B391" s="160" t="s">
        <v>167</v>
      </c>
      <c r="C391" s="161" t="s">
        <v>163</v>
      </c>
      <c r="D391" s="160">
        <v>2802337</v>
      </c>
      <c r="E391" s="82"/>
      <c r="F391" s="82"/>
      <c r="G391" s="82"/>
      <c r="H391" s="83"/>
      <c r="I391" s="82"/>
      <c r="J391" s="82"/>
      <c r="K391" s="82"/>
      <c r="L391" s="83"/>
      <c r="M391" s="82"/>
      <c r="N391" s="82"/>
      <c r="O391" s="82"/>
      <c r="P391" s="83"/>
      <c r="Q391" s="82"/>
      <c r="R391" s="82"/>
      <c r="S391" s="82"/>
      <c r="T391" s="83"/>
      <c r="U391" s="82"/>
      <c r="V391" s="82"/>
      <c r="W391" s="82"/>
      <c r="X391" s="83"/>
      <c r="Y391" s="82"/>
      <c r="Z391" s="82"/>
      <c r="AA391" s="82"/>
      <c r="AB391" s="83"/>
      <c r="AC391" s="82"/>
      <c r="AD391" s="82"/>
      <c r="AE391" s="82"/>
      <c r="AF391" s="83"/>
      <c r="AG391" s="59">
        <f>BM391-SUM(AH391,AI391,AJ391)</f>
        <v>1</v>
      </c>
      <c r="AH391" s="55">
        <v>4</v>
      </c>
      <c r="AI391" s="55">
        <v>2.5</v>
      </c>
      <c r="AJ391" s="53">
        <v>4</v>
      </c>
      <c r="AK391" s="55">
        <v>2</v>
      </c>
      <c r="AL391" s="55">
        <v>1.5</v>
      </c>
      <c r="AM391" s="59"/>
      <c r="AN391" s="63"/>
      <c r="AO391" s="59"/>
      <c r="AP391" s="59"/>
      <c r="AQ391" s="59"/>
      <c r="AR391" s="63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F391" s="61"/>
      <c r="BG391" s="84"/>
      <c r="BH391" s="84"/>
      <c r="BI391" s="84"/>
      <c r="BJ391" s="84"/>
      <c r="BK391" s="84"/>
      <c r="BL391" s="84"/>
      <c r="BM391" s="57">
        <v>11.5</v>
      </c>
      <c r="BN391" s="84"/>
      <c r="BO391" s="84"/>
    </row>
    <row r="392" spans="1:70" x14ac:dyDescent="0.35">
      <c r="A392" s="164" t="s">
        <v>396</v>
      </c>
      <c r="B392" s="160" t="s">
        <v>167</v>
      </c>
      <c r="C392" s="161" t="s">
        <v>164</v>
      </c>
      <c r="D392" s="160">
        <v>2127452</v>
      </c>
      <c r="E392" s="82"/>
      <c r="F392" s="82"/>
      <c r="G392" s="82"/>
      <c r="H392" s="83"/>
      <c r="I392" s="76"/>
      <c r="J392" s="76"/>
      <c r="K392" s="76"/>
      <c r="L392" s="60"/>
      <c r="M392" s="76"/>
      <c r="N392" s="76"/>
      <c r="O392" s="76"/>
      <c r="P392" s="60"/>
      <c r="Q392" s="76"/>
      <c r="R392" s="76"/>
      <c r="S392" s="76"/>
      <c r="T392" s="60"/>
      <c r="U392" s="76"/>
      <c r="V392" s="76"/>
      <c r="W392" s="76"/>
      <c r="X392" s="60"/>
      <c r="Y392" s="76"/>
      <c r="Z392" s="76"/>
      <c r="AA392" s="76"/>
      <c r="AB392" s="60"/>
      <c r="AC392" s="76"/>
      <c r="AD392" s="76"/>
      <c r="AE392" s="76"/>
      <c r="AF392" s="60"/>
      <c r="AG392" s="76"/>
      <c r="AH392" s="76"/>
      <c r="AI392" s="76"/>
      <c r="AJ392" s="60"/>
      <c r="AK392" s="59"/>
      <c r="AL392" s="59"/>
      <c r="AM392" s="59"/>
      <c r="AN392" s="60"/>
      <c r="AO392" s="59"/>
      <c r="AP392" s="59"/>
      <c r="AQ392" s="59"/>
      <c r="AR392" s="63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F392" s="57">
        <v>0.82599999999999996</v>
      </c>
      <c r="BG392" s="57">
        <v>1.5</v>
      </c>
      <c r="BH392" s="57">
        <v>2.7</v>
      </c>
      <c r="BI392" s="57">
        <v>3.8</v>
      </c>
      <c r="BJ392" s="57">
        <v>5.4</v>
      </c>
      <c r="BK392" s="57">
        <v>7.3</v>
      </c>
      <c r="BL392" s="57">
        <v>10.1</v>
      </c>
      <c r="BM392" s="57">
        <v>8.5</v>
      </c>
      <c r="BN392" s="57">
        <v>9.9</v>
      </c>
      <c r="BO392" s="267">
        <v>6.1</v>
      </c>
      <c r="BP392" s="260">
        <v>5.9</v>
      </c>
      <c r="BQ392" s="260">
        <v>3.9</v>
      </c>
      <c r="BR392" s="260"/>
    </row>
    <row r="393" spans="1:70" x14ac:dyDescent="0.35">
      <c r="A393" s="45"/>
      <c r="B393" s="46"/>
      <c r="C393" s="46"/>
      <c r="D393" s="46"/>
      <c r="E393" s="76"/>
      <c r="F393" s="76"/>
      <c r="G393" s="76"/>
      <c r="H393" s="60"/>
      <c r="I393" s="76"/>
      <c r="J393" s="76"/>
      <c r="K393" s="76"/>
      <c r="L393" s="60"/>
      <c r="M393" s="76"/>
      <c r="N393" s="76"/>
      <c r="O393" s="76"/>
      <c r="P393" s="60"/>
      <c r="Q393" s="76"/>
      <c r="R393" s="76"/>
      <c r="S393" s="76"/>
      <c r="T393" s="60"/>
      <c r="U393" s="76"/>
      <c r="V393" s="76"/>
      <c r="W393" s="76"/>
      <c r="X393" s="60"/>
      <c r="Y393" s="76"/>
      <c r="Z393" s="76"/>
      <c r="AA393" s="76"/>
      <c r="AB393" s="60"/>
      <c r="AC393" s="76"/>
      <c r="AD393" s="76"/>
      <c r="AE393" s="76"/>
      <c r="AF393" s="60"/>
      <c r="AG393" s="76"/>
      <c r="AH393" s="76"/>
      <c r="AI393" s="158"/>
      <c r="AJ393" s="159"/>
      <c r="AK393" s="158"/>
      <c r="AL393" s="76"/>
      <c r="AM393" s="158"/>
      <c r="AN393" s="159"/>
      <c r="AO393" s="158"/>
      <c r="AP393" s="76"/>
      <c r="AQ393" s="158"/>
      <c r="AR393" s="159"/>
      <c r="AS393" s="158"/>
      <c r="AT393" s="158"/>
      <c r="AU393" s="158"/>
      <c r="AV393" s="158"/>
      <c r="AW393" s="158"/>
      <c r="AX393" s="158"/>
      <c r="AY393" s="158"/>
      <c r="AZ393" s="158"/>
      <c r="BA393" s="158"/>
      <c r="BB393" s="158"/>
      <c r="BC393" s="158"/>
      <c r="BD393" s="158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</row>
    <row r="394" spans="1:70" x14ac:dyDescent="0.35">
      <c r="A394" s="140" t="s">
        <v>397</v>
      </c>
      <c r="B394" s="44"/>
      <c r="C394" s="44"/>
      <c r="D394" s="44"/>
      <c r="E394" s="151"/>
      <c r="F394" s="151"/>
      <c r="G394" s="151"/>
      <c r="H394" s="152"/>
      <c r="I394" s="151"/>
      <c r="J394" s="151"/>
      <c r="K394" s="151"/>
      <c r="L394" s="152"/>
      <c r="M394" s="151"/>
      <c r="N394" s="151"/>
      <c r="O394" s="151"/>
      <c r="P394" s="152"/>
      <c r="Q394" s="151"/>
      <c r="R394" s="151"/>
      <c r="S394" s="151"/>
      <c r="T394" s="152"/>
      <c r="U394" s="151"/>
      <c r="V394" s="151"/>
      <c r="W394" s="151"/>
      <c r="X394" s="152"/>
      <c r="Y394" s="151"/>
      <c r="Z394" s="151"/>
      <c r="AA394" s="153"/>
      <c r="AB394" s="154"/>
      <c r="AC394" s="153"/>
      <c r="AD394" s="151"/>
      <c r="AE394" s="151"/>
      <c r="AF394" s="152"/>
      <c r="AG394" s="153"/>
      <c r="AH394" s="153"/>
      <c r="AI394" s="155"/>
      <c r="AJ394" s="156"/>
      <c r="AK394" s="153"/>
      <c r="AL394" s="153"/>
      <c r="AM394" s="155"/>
      <c r="AN394" s="156"/>
      <c r="AO394" s="153"/>
      <c r="AP394" s="153"/>
      <c r="AQ394" s="155"/>
      <c r="AR394" s="156"/>
      <c r="AS394" s="155"/>
      <c r="AT394" s="155"/>
      <c r="AU394" s="155"/>
      <c r="AV394" s="155"/>
      <c r="AW394" s="155"/>
      <c r="AX394" s="155"/>
      <c r="AY394" s="155"/>
      <c r="AZ394" s="155"/>
      <c r="BA394" s="155"/>
      <c r="BB394" s="155"/>
      <c r="BC394" s="155"/>
      <c r="BD394" s="155"/>
      <c r="BF394" s="157"/>
      <c r="BG394" s="157"/>
      <c r="BH394" s="157"/>
      <c r="BI394" s="157"/>
      <c r="BJ394" s="157"/>
      <c r="BK394" s="188"/>
      <c r="BL394" s="157"/>
      <c r="BM394" s="189"/>
      <c r="BN394" s="189"/>
      <c r="BO394" s="189"/>
    </row>
    <row r="395" spans="1:70" x14ac:dyDescent="0.35">
      <c r="A395" s="64" t="s">
        <v>398</v>
      </c>
      <c r="B395" s="65"/>
      <c r="C395" s="65"/>
      <c r="D395" s="65"/>
      <c r="E395" s="76"/>
      <c r="F395" s="76"/>
      <c r="G395" s="76"/>
      <c r="H395" s="60"/>
      <c r="I395" s="76"/>
      <c r="J395" s="76"/>
      <c r="K395" s="76"/>
      <c r="L395" s="60"/>
      <c r="M395" s="76"/>
      <c r="N395" s="76"/>
      <c r="O395" s="76"/>
      <c r="P395" s="60"/>
      <c r="Q395" s="76"/>
      <c r="R395" s="76"/>
      <c r="S395" s="76"/>
      <c r="T395" s="60"/>
      <c r="U395" s="76"/>
      <c r="V395" s="76"/>
      <c r="W395" s="76"/>
      <c r="X395" s="60"/>
      <c r="Y395" s="76"/>
      <c r="Z395" s="76"/>
      <c r="AA395" s="76"/>
      <c r="AB395" s="60"/>
      <c r="AC395" s="76"/>
      <c r="AD395" s="76"/>
      <c r="AE395" s="76"/>
      <c r="AF395" s="60"/>
      <c r="AG395" s="76"/>
      <c r="AH395" s="76"/>
      <c r="AI395" s="158"/>
      <c r="AJ395" s="159"/>
      <c r="AK395" s="76"/>
      <c r="AL395" s="76"/>
      <c r="AM395" s="158"/>
      <c r="AN395" s="159"/>
      <c r="AO395" s="76"/>
      <c r="AP395" s="76"/>
      <c r="AQ395" s="158"/>
      <c r="AR395" s="159"/>
      <c r="AS395" s="158"/>
      <c r="AT395" s="158"/>
      <c r="AU395" s="158"/>
      <c r="AV395" s="158"/>
      <c r="AW395" s="158"/>
      <c r="AX395" s="158"/>
      <c r="AY395" s="158"/>
      <c r="AZ395" s="158"/>
      <c r="BA395" s="158"/>
      <c r="BB395" s="158"/>
      <c r="BC395" s="158"/>
      <c r="BD395" s="158"/>
      <c r="BF395" s="62"/>
      <c r="BG395" s="62"/>
      <c r="BH395" s="62"/>
      <c r="BI395" s="62"/>
      <c r="BJ395" s="62"/>
      <c r="BK395" s="62"/>
      <c r="BL395" s="62"/>
      <c r="BM395" s="190"/>
      <c r="BN395" s="190"/>
      <c r="BO395" s="190"/>
    </row>
    <row r="396" spans="1:70" x14ac:dyDescent="0.35">
      <c r="A396" s="85" t="s">
        <v>399</v>
      </c>
      <c r="B396" s="86"/>
      <c r="C396" s="86"/>
      <c r="D396" s="86"/>
      <c r="E396" s="76"/>
      <c r="F396" s="76"/>
      <c r="G396" s="76"/>
      <c r="H396" s="60"/>
      <c r="I396" s="76"/>
      <c r="J396" s="76"/>
      <c r="K396" s="76"/>
      <c r="L396" s="60"/>
      <c r="M396" s="76"/>
      <c r="N396" s="76"/>
      <c r="O396" s="76"/>
      <c r="P396" s="60"/>
      <c r="Q396" s="76"/>
      <c r="R396" s="76"/>
      <c r="S396" s="76"/>
      <c r="T396" s="60"/>
      <c r="U396" s="76"/>
      <c r="V396" s="76"/>
      <c r="W396" s="76"/>
      <c r="X396" s="60"/>
      <c r="Y396" s="76"/>
      <c r="Z396" s="76"/>
      <c r="AA396" s="76"/>
      <c r="AB396" s="60"/>
      <c r="AC396" s="76"/>
      <c r="AD396" s="76"/>
      <c r="AE396" s="76"/>
      <c r="AF396" s="60"/>
      <c r="AG396" s="76"/>
      <c r="AH396" s="76"/>
      <c r="AI396" s="158"/>
      <c r="AJ396" s="159"/>
      <c r="AK396" s="76"/>
      <c r="AL396" s="76"/>
      <c r="AM396" s="158"/>
      <c r="AN396" s="159"/>
      <c r="AO396" s="76"/>
      <c r="AP396" s="76"/>
      <c r="AQ396" s="158"/>
      <c r="AR396" s="159"/>
      <c r="AS396" s="158"/>
      <c r="AT396" s="158"/>
      <c r="AU396" s="158"/>
      <c r="AV396" s="158"/>
      <c r="AW396" s="158"/>
      <c r="AX396" s="158"/>
      <c r="AY396" s="158"/>
      <c r="AZ396" s="158"/>
      <c r="BA396" s="158"/>
      <c r="BB396" s="158"/>
      <c r="BC396" s="158"/>
      <c r="BD396" s="158"/>
      <c r="BF396" s="62"/>
      <c r="BG396" s="62"/>
      <c r="BH396" s="62"/>
      <c r="BI396" s="62"/>
      <c r="BJ396" s="62"/>
      <c r="BK396" s="62"/>
      <c r="BL396" s="62"/>
      <c r="BM396" s="190"/>
      <c r="BN396" s="190"/>
      <c r="BO396" s="190"/>
    </row>
    <row r="397" spans="1:70" x14ac:dyDescent="0.35">
      <c r="A397" s="80" t="s">
        <v>400</v>
      </c>
      <c r="B397" s="160" t="s">
        <v>171</v>
      </c>
      <c r="C397" s="161" t="s">
        <v>168</v>
      </c>
      <c r="D397" s="160">
        <v>86108</v>
      </c>
      <c r="E397" s="55">
        <v>4481</v>
      </c>
      <c r="F397" s="55">
        <v>3704</v>
      </c>
      <c r="G397" s="55">
        <v>3872</v>
      </c>
      <c r="H397" s="53">
        <v>8658</v>
      </c>
      <c r="I397" s="55">
        <v>5074</v>
      </c>
      <c r="J397" s="55">
        <v>5057</v>
      </c>
      <c r="K397" s="55">
        <v>5258</v>
      </c>
      <c r="L397" s="53">
        <v>14557</v>
      </c>
      <c r="M397" s="55">
        <v>10237</v>
      </c>
      <c r="N397" s="55">
        <v>10269</v>
      </c>
      <c r="O397" s="55">
        <v>10709</v>
      </c>
      <c r="P397" s="53">
        <v>15890</v>
      </c>
      <c r="Q397" s="55">
        <v>12470</v>
      </c>
      <c r="R397" s="55">
        <v>12521</v>
      </c>
      <c r="S397" s="55">
        <v>13656</v>
      </c>
      <c r="T397" s="53">
        <v>19334</v>
      </c>
      <c r="U397" s="55">
        <v>15440</v>
      </c>
      <c r="V397" s="55">
        <v>13203</v>
      </c>
      <c r="W397" s="55">
        <v>12767</v>
      </c>
      <c r="X397" s="53">
        <v>20522</v>
      </c>
      <c r="Y397" s="55">
        <v>16676</v>
      </c>
      <c r="Z397" s="55">
        <v>19823</v>
      </c>
      <c r="AA397" s="55">
        <v>20425</v>
      </c>
      <c r="AB397" s="53">
        <v>31750</v>
      </c>
      <c r="AC397" s="55">
        <v>23115</v>
      </c>
      <c r="AD397" s="55">
        <v>22616</v>
      </c>
      <c r="AE397" s="55">
        <v>23255</v>
      </c>
      <c r="AF397" s="53">
        <v>36092</v>
      </c>
      <c r="AG397" s="55">
        <v>27201</v>
      </c>
      <c r="AH397" s="55">
        <v>37466</v>
      </c>
      <c r="AI397" s="55">
        <v>29930</v>
      </c>
      <c r="AJ397" s="53">
        <v>42122</v>
      </c>
      <c r="AK397" s="55">
        <v>33834</v>
      </c>
      <c r="AL397" s="55">
        <v>40380</v>
      </c>
      <c r="AM397" s="55">
        <v>29944</v>
      </c>
      <c r="AN397" s="53">
        <v>36220</v>
      </c>
      <c r="AO397" s="55">
        <v>36393</v>
      </c>
      <c r="AP397" s="55">
        <v>37478</v>
      </c>
      <c r="AQ397" s="55">
        <v>34947</v>
      </c>
      <c r="AR397" s="53">
        <v>53888</v>
      </c>
      <c r="AS397" s="251">
        <v>49343</v>
      </c>
      <c r="AT397" s="251">
        <v>49529</v>
      </c>
      <c r="AU397" s="251">
        <v>49605</v>
      </c>
      <c r="AV397" s="251">
        <v>73387</v>
      </c>
      <c r="AW397" s="251">
        <v>72852</v>
      </c>
      <c r="AX397" s="251">
        <v>71178</v>
      </c>
      <c r="AY397" s="251">
        <v>75091</v>
      </c>
      <c r="AZ397" s="251">
        <v>78779</v>
      </c>
      <c r="BA397" s="251">
        <v>66207</v>
      </c>
      <c r="BB397" s="251">
        <v>57741</v>
      </c>
      <c r="BC397" s="251">
        <v>66922</v>
      </c>
      <c r="BD397" s="251">
        <v>86810</v>
      </c>
      <c r="BF397" s="57">
        <v>8658</v>
      </c>
      <c r="BG397" s="57">
        <v>14557</v>
      </c>
      <c r="BH397" s="57">
        <v>15890</v>
      </c>
      <c r="BI397" s="57">
        <v>19334</v>
      </c>
      <c r="BJ397" s="57">
        <v>20522</v>
      </c>
      <c r="BK397" s="57">
        <v>31750</v>
      </c>
      <c r="BL397" s="57">
        <v>36092</v>
      </c>
      <c r="BM397" s="57">
        <v>42122</v>
      </c>
      <c r="BN397" s="57">
        <v>36220</v>
      </c>
      <c r="BO397" s="267">
        <v>53888</v>
      </c>
      <c r="BP397" s="260">
        <v>73387</v>
      </c>
      <c r="BQ397" s="260">
        <v>78779</v>
      </c>
      <c r="BR397" s="260">
        <v>86810</v>
      </c>
    </row>
    <row r="398" spans="1:70" x14ac:dyDescent="0.35">
      <c r="A398" s="80" t="s">
        <v>219</v>
      </c>
      <c r="B398" s="160" t="s">
        <v>171</v>
      </c>
      <c r="C398" s="161" t="s">
        <v>168</v>
      </c>
      <c r="D398" s="160">
        <v>86109</v>
      </c>
      <c r="E398" s="55">
        <v>3414</v>
      </c>
      <c r="F398" s="55">
        <v>3759</v>
      </c>
      <c r="G398" s="55">
        <v>3817</v>
      </c>
      <c r="H398" s="53">
        <v>3789</v>
      </c>
      <c r="I398" s="55">
        <v>3592</v>
      </c>
      <c r="J398" s="55">
        <v>2929</v>
      </c>
      <c r="K398" s="55">
        <v>1625</v>
      </c>
      <c r="L398" s="53">
        <v>2859</v>
      </c>
      <c r="M398" s="55">
        <v>3544</v>
      </c>
      <c r="N398" s="55">
        <v>3732</v>
      </c>
      <c r="O398" s="55">
        <v>3719</v>
      </c>
      <c r="P398" s="53">
        <v>3918</v>
      </c>
      <c r="Q398" s="55">
        <v>3389</v>
      </c>
      <c r="R398" s="55">
        <v>4019</v>
      </c>
      <c r="S398" s="55">
        <v>4691</v>
      </c>
      <c r="T398" s="53">
        <v>6647</v>
      </c>
      <c r="U398" s="55">
        <v>6091</v>
      </c>
      <c r="V398" s="55">
        <v>8248</v>
      </c>
      <c r="W398" s="55">
        <v>11543</v>
      </c>
      <c r="X398" s="53">
        <v>10464</v>
      </c>
      <c r="Y398" s="55">
        <v>8287</v>
      </c>
      <c r="Z398" s="55">
        <v>7227</v>
      </c>
      <c r="AA398" s="55">
        <v>9340</v>
      </c>
      <c r="AB398" s="53">
        <v>9500</v>
      </c>
      <c r="AC398" s="55">
        <v>13905</v>
      </c>
      <c r="AD398" s="55">
        <v>18847</v>
      </c>
      <c r="AE398" s="55">
        <v>20146</v>
      </c>
      <c r="AF398" s="53">
        <v>18929</v>
      </c>
      <c r="AG398" s="55">
        <v>22091</v>
      </c>
      <c r="AH398" s="55">
        <v>33925</v>
      </c>
      <c r="AI398" s="55">
        <v>38472</v>
      </c>
      <c r="AJ398" s="53">
        <v>42274</v>
      </c>
      <c r="AK398" s="55">
        <v>39436</v>
      </c>
      <c r="AL398" s="55">
        <v>49514</v>
      </c>
      <c r="AM398" s="55">
        <v>49044</v>
      </c>
      <c r="AN398" s="53">
        <v>59829</v>
      </c>
      <c r="AO398" s="55">
        <v>29992</v>
      </c>
      <c r="AP398" s="55">
        <v>23232</v>
      </c>
      <c r="AQ398" s="55">
        <v>23715</v>
      </c>
      <c r="AR398" s="53">
        <v>16138</v>
      </c>
      <c r="AS398" s="251">
        <v>15062</v>
      </c>
      <c r="AT398" s="251">
        <v>14441</v>
      </c>
      <c r="AU398" s="251">
        <v>14564</v>
      </c>
      <c r="AV398" s="251">
        <v>13393</v>
      </c>
      <c r="AW398" s="251">
        <v>12222</v>
      </c>
      <c r="AX398" s="251">
        <v>17914</v>
      </c>
      <c r="AY398" s="251">
        <v>12960</v>
      </c>
      <c r="AZ398" s="251">
        <v>22423</v>
      </c>
      <c r="BA398" s="251">
        <v>28358</v>
      </c>
      <c r="BB398" s="251">
        <v>35439</v>
      </c>
      <c r="BC398" s="251">
        <v>27275</v>
      </c>
      <c r="BD398" s="251">
        <v>36219</v>
      </c>
      <c r="BF398" s="57">
        <v>3789</v>
      </c>
      <c r="BG398" s="57">
        <v>2859</v>
      </c>
      <c r="BH398" s="57">
        <v>3918</v>
      </c>
      <c r="BI398" s="57">
        <v>6647</v>
      </c>
      <c r="BJ398" s="57">
        <v>10464</v>
      </c>
      <c r="BK398" s="57">
        <v>9500</v>
      </c>
      <c r="BL398" s="57">
        <v>18929</v>
      </c>
      <c r="BM398" s="57">
        <v>42274</v>
      </c>
      <c r="BN398" s="57">
        <v>59829</v>
      </c>
      <c r="BO398" s="267">
        <v>16138</v>
      </c>
      <c r="BP398" s="260">
        <v>13393</v>
      </c>
      <c r="BQ398" s="260">
        <v>22423</v>
      </c>
      <c r="BR398" s="260">
        <v>36219</v>
      </c>
    </row>
    <row r="399" spans="1:70" x14ac:dyDescent="0.35">
      <c r="A399" s="80" t="s">
        <v>401</v>
      </c>
      <c r="B399" s="160" t="s">
        <v>171</v>
      </c>
      <c r="C399" s="161" t="s">
        <v>168</v>
      </c>
      <c r="D399" s="160">
        <v>86110</v>
      </c>
      <c r="E399" s="55">
        <v>5395</v>
      </c>
      <c r="F399" s="55">
        <v>5420</v>
      </c>
      <c r="G399" s="55">
        <v>6068</v>
      </c>
      <c r="H399" s="53">
        <v>7411</v>
      </c>
      <c r="I399" s="55">
        <v>6716</v>
      </c>
      <c r="J399" s="55">
        <v>6644</v>
      </c>
      <c r="K399" s="55">
        <v>7316</v>
      </c>
      <c r="L399" s="53">
        <v>8299</v>
      </c>
      <c r="M399" s="55">
        <v>7369</v>
      </c>
      <c r="N399" s="55">
        <v>7470</v>
      </c>
      <c r="O399" s="55">
        <v>8981</v>
      </c>
      <c r="P399" s="53">
        <v>10243</v>
      </c>
      <c r="Q399" s="55">
        <v>9582</v>
      </c>
      <c r="R399" s="55">
        <v>9588</v>
      </c>
      <c r="S399" s="55">
        <v>10696</v>
      </c>
      <c r="T399" s="53">
        <v>11461</v>
      </c>
      <c r="U399" s="55">
        <v>10600</v>
      </c>
      <c r="V399" s="55">
        <v>11510</v>
      </c>
      <c r="W399" s="55">
        <v>13711</v>
      </c>
      <c r="X399" s="53">
        <v>16047</v>
      </c>
      <c r="Y399" s="55">
        <v>13840</v>
      </c>
      <c r="Z399" s="55">
        <v>14824</v>
      </c>
      <c r="AA399" s="55">
        <v>15862</v>
      </c>
      <c r="AB399" s="53">
        <v>17174</v>
      </c>
      <c r="AC399" s="55">
        <v>16432</v>
      </c>
      <c r="AD399" s="55">
        <v>18580</v>
      </c>
      <c r="AE399" s="55">
        <v>18766</v>
      </c>
      <c r="AF399" s="53">
        <v>20497</v>
      </c>
      <c r="AG399" s="55">
        <v>18857</v>
      </c>
      <c r="AH399" s="55">
        <v>19599</v>
      </c>
      <c r="AI399" s="55">
        <v>23735</v>
      </c>
      <c r="AJ399" s="53">
        <v>23795</v>
      </c>
      <c r="AK399" s="55">
        <v>23849</v>
      </c>
      <c r="AL399" s="55">
        <v>24119</v>
      </c>
      <c r="AM399" s="55">
        <v>30933</v>
      </c>
      <c r="AN399" s="53">
        <v>32640</v>
      </c>
      <c r="AO399" s="55">
        <v>34987</v>
      </c>
      <c r="AP399" s="55">
        <v>38153</v>
      </c>
      <c r="AQ399" s="55">
        <v>36647</v>
      </c>
      <c r="AR399" s="53">
        <v>34405</v>
      </c>
      <c r="AS399" s="251">
        <v>34170</v>
      </c>
      <c r="AT399" s="251">
        <v>36587</v>
      </c>
      <c r="AU399" s="251">
        <v>35406</v>
      </c>
      <c r="AV399" s="251">
        <v>33318</v>
      </c>
      <c r="AW399" s="251">
        <v>31147</v>
      </c>
      <c r="AX399" s="251">
        <v>34109</v>
      </c>
      <c r="AY399" s="251">
        <v>36103</v>
      </c>
      <c r="AZ399" s="251">
        <v>34214</v>
      </c>
      <c r="BA399" s="251">
        <v>35864</v>
      </c>
      <c r="BB399" s="251">
        <v>40825</v>
      </c>
      <c r="BC399" s="251">
        <v>41494</v>
      </c>
      <c r="BD399" s="251">
        <v>38325</v>
      </c>
      <c r="BF399" s="57">
        <v>7411</v>
      </c>
      <c r="BG399" s="57">
        <v>8299</v>
      </c>
      <c r="BH399" s="57">
        <v>10243</v>
      </c>
      <c r="BI399" s="57">
        <v>11461</v>
      </c>
      <c r="BJ399" s="57">
        <v>16047</v>
      </c>
      <c r="BK399" s="57">
        <v>17174</v>
      </c>
      <c r="BL399" s="57">
        <v>20497</v>
      </c>
      <c r="BM399" s="57">
        <v>23795</v>
      </c>
      <c r="BN399" s="57">
        <v>32640</v>
      </c>
      <c r="BO399" s="267">
        <v>34405</v>
      </c>
      <c r="BP399" s="260">
        <v>33318</v>
      </c>
      <c r="BQ399" s="260">
        <v>34214</v>
      </c>
      <c r="BR399" s="260">
        <v>38325</v>
      </c>
    </row>
    <row r="400" spans="1:70" x14ac:dyDescent="0.35">
      <c r="A400" s="80" t="s">
        <v>402</v>
      </c>
      <c r="B400" s="160" t="s">
        <v>171</v>
      </c>
      <c r="C400" s="161" t="s">
        <v>168</v>
      </c>
      <c r="D400" s="160">
        <v>86111</v>
      </c>
      <c r="E400" s="55">
        <v>2516</v>
      </c>
      <c r="F400" s="55">
        <v>2861</v>
      </c>
      <c r="G400" s="55">
        <v>3057</v>
      </c>
      <c r="H400" s="53">
        <v>4767</v>
      </c>
      <c r="I400" s="55">
        <v>3945</v>
      </c>
      <c r="J400" s="55">
        <v>4125</v>
      </c>
      <c r="K400" s="55">
        <v>4373</v>
      </c>
      <c r="L400" s="53">
        <v>5612</v>
      </c>
      <c r="M400" s="55">
        <v>4772</v>
      </c>
      <c r="N400" s="55">
        <v>4920</v>
      </c>
      <c r="O400" s="55">
        <v>5440</v>
      </c>
      <c r="P400" s="53">
        <v>6423</v>
      </c>
      <c r="Q400" s="55">
        <v>5072</v>
      </c>
      <c r="R400" s="55">
        <v>6092</v>
      </c>
      <c r="S400" s="55">
        <v>6566</v>
      </c>
      <c r="T400" s="53">
        <v>8339</v>
      </c>
      <c r="U400" s="55">
        <v>7329</v>
      </c>
      <c r="V400" s="55">
        <v>8046</v>
      </c>
      <c r="W400" s="55">
        <v>10557</v>
      </c>
      <c r="X400" s="53">
        <v>13164</v>
      </c>
      <c r="Y400" s="55">
        <v>12026</v>
      </c>
      <c r="Z400" s="55">
        <v>12607</v>
      </c>
      <c r="AA400" s="55">
        <v>14258</v>
      </c>
      <c r="AB400" s="53">
        <v>16677</v>
      </c>
      <c r="AC400" s="55">
        <v>15979</v>
      </c>
      <c r="AD400" s="55">
        <v>16747</v>
      </c>
      <c r="AE400" s="55">
        <v>16887</v>
      </c>
      <c r="AF400" s="53">
        <v>20816</v>
      </c>
      <c r="AG400" s="55">
        <v>17836</v>
      </c>
      <c r="AH400" s="55">
        <v>19918</v>
      </c>
      <c r="AI400" s="55">
        <v>20832</v>
      </c>
      <c r="AJ400" s="53">
        <v>24542</v>
      </c>
      <c r="AK400" s="55">
        <v>24289</v>
      </c>
      <c r="AL400" s="55">
        <v>26835</v>
      </c>
      <c r="AM400" s="55">
        <v>28610</v>
      </c>
      <c r="AN400" s="53">
        <v>32891</v>
      </c>
      <c r="AO400" s="55">
        <v>32504</v>
      </c>
      <c r="AP400" s="55">
        <v>34804</v>
      </c>
      <c r="AQ400" s="55">
        <v>36154</v>
      </c>
      <c r="AR400" s="53">
        <v>42360</v>
      </c>
      <c r="AS400" s="251">
        <v>37646</v>
      </c>
      <c r="AT400" s="251">
        <v>39925</v>
      </c>
      <c r="AU400" s="251">
        <v>43420</v>
      </c>
      <c r="AV400" s="251">
        <v>52253</v>
      </c>
      <c r="AW400" s="251">
        <v>47768</v>
      </c>
      <c r="AX400" s="251">
        <v>50106</v>
      </c>
      <c r="AY400" s="251">
        <v>51638</v>
      </c>
      <c r="AZ400" s="251">
        <v>55451</v>
      </c>
      <c r="BA400" s="251">
        <v>54216</v>
      </c>
      <c r="BB400" s="251">
        <v>57415</v>
      </c>
      <c r="BC400" s="251">
        <v>61175</v>
      </c>
      <c r="BD400" s="251">
        <v>67729</v>
      </c>
      <c r="BF400" s="57">
        <v>4767</v>
      </c>
      <c r="BG400" s="57">
        <v>5612</v>
      </c>
      <c r="BH400" s="57">
        <v>6423</v>
      </c>
      <c r="BI400" s="57">
        <v>8339</v>
      </c>
      <c r="BJ400" s="57">
        <v>13164</v>
      </c>
      <c r="BK400" s="57">
        <v>16677</v>
      </c>
      <c r="BL400" s="57">
        <v>20816</v>
      </c>
      <c r="BM400" s="57">
        <v>24542</v>
      </c>
      <c r="BN400" s="57">
        <v>32891</v>
      </c>
      <c r="BO400" s="267">
        <v>42360</v>
      </c>
      <c r="BP400" s="260">
        <v>52253</v>
      </c>
      <c r="BQ400" s="260">
        <v>55451</v>
      </c>
      <c r="BR400" s="260">
        <v>67729</v>
      </c>
    </row>
    <row r="401" spans="1:70" x14ac:dyDescent="0.35">
      <c r="A401" s="80" t="s">
        <v>403</v>
      </c>
      <c r="B401" s="160" t="s">
        <v>171</v>
      </c>
      <c r="C401" s="161" t="s">
        <v>168</v>
      </c>
      <c r="D401" s="160">
        <v>86112</v>
      </c>
      <c r="E401" s="55">
        <v>507</v>
      </c>
      <c r="F401" s="55">
        <v>541</v>
      </c>
      <c r="G401" s="55">
        <v>520</v>
      </c>
      <c r="H401" s="63"/>
      <c r="I401" s="59"/>
      <c r="J401" s="59"/>
      <c r="K401" s="59"/>
      <c r="L401" s="63"/>
      <c r="M401" s="59"/>
      <c r="N401" s="59"/>
      <c r="O401" s="59"/>
      <c r="P401" s="63"/>
      <c r="Q401" s="59"/>
      <c r="R401" s="59"/>
      <c r="S401" s="59"/>
      <c r="T401" s="63"/>
      <c r="U401" s="59"/>
      <c r="V401" s="59"/>
      <c r="W401" s="59"/>
      <c r="X401" s="63"/>
      <c r="Y401" s="59"/>
      <c r="Z401" s="59"/>
      <c r="AA401" s="59"/>
      <c r="AB401" s="63"/>
      <c r="AC401" s="59"/>
      <c r="AD401" s="59"/>
      <c r="AE401" s="59"/>
      <c r="AF401" s="63"/>
      <c r="AG401" s="59"/>
      <c r="AH401" s="59"/>
      <c r="AI401" s="158"/>
      <c r="AJ401" s="159"/>
      <c r="AK401" s="59"/>
      <c r="AL401" s="59"/>
      <c r="AM401" s="158"/>
      <c r="AN401" s="159"/>
      <c r="AO401" s="59"/>
      <c r="AP401" s="59"/>
      <c r="AQ401" s="158"/>
      <c r="AR401" s="159"/>
      <c r="AS401" s="158"/>
      <c r="AT401" s="158"/>
      <c r="AU401" s="158"/>
      <c r="AV401" s="158"/>
      <c r="AW401" s="158"/>
      <c r="AX401" s="158"/>
      <c r="AY401" s="158"/>
      <c r="AZ401" s="158"/>
      <c r="BA401" s="158"/>
      <c r="BB401" s="158"/>
      <c r="BC401" s="158"/>
      <c r="BD401" s="158"/>
      <c r="BF401" s="61"/>
      <c r="BG401" s="61"/>
      <c r="BH401" s="61"/>
      <c r="BI401" s="61"/>
      <c r="BJ401" s="61"/>
      <c r="BK401" s="61"/>
      <c r="BL401" s="61"/>
      <c r="BM401" s="190"/>
      <c r="BN401" s="190"/>
      <c r="BO401" s="190"/>
    </row>
    <row r="402" spans="1:70" x14ac:dyDescent="0.35">
      <c r="A402" s="81" t="s">
        <v>188</v>
      </c>
      <c r="B402" s="167" t="s">
        <v>171</v>
      </c>
      <c r="C402" s="168" t="s">
        <v>168</v>
      </c>
      <c r="D402" s="167">
        <v>86113</v>
      </c>
      <c r="E402" s="96">
        <f t="shared" ref="E402:AR402" si="41">SUM(E397:E401)</f>
        <v>16313</v>
      </c>
      <c r="F402" s="96">
        <f t="shared" si="41"/>
        <v>16285</v>
      </c>
      <c r="G402" s="96">
        <f t="shared" si="41"/>
        <v>17334</v>
      </c>
      <c r="H402" s="107">
        <f t="shared" si="41"/>
        <v>24625</v>
      </c>
      <c r="I402" s="96">
        <f t="shared" si="41"/>
        <v>19327</v>
      </c>
      <c r="J402" s="96">
        <f t="shared" si="41"/>
        <v>18755</v>
      </c>
      <c r="K402" s="96">
        <f t="shared" si="41"/>
        <v>18572</v>
      </c>
      <c r="L402" s="107">
        <f t="shared" si="41"/>
        <v>31327</v>
      </c>
      <c r="M402" s="96">
        <f t="shared" si="41"/>
        <v>25922</v>
      </c>
      <c r="N402" s="96">
        <f t="shared" si="41"/>
        <v>26391</v>
      </c>
      <c r="O402" s="96">
        <f t="shared" si="41"/>
        <v>28849</v>
      </c>
      <c r="P402" s="107">
        <f t="shared" si="41"/>
        <v>36474</v>
      </c>
      <c r="Q402" s="96">
        <f t="shared" si="41"/>
        <v>30513</v>
      </c>
      <c r="R402" s="96">
        <f t="shared" si="41"/>
        <v>32220</v>
      </c>
      <c r="S402" s="96">
        <f t="shared" si="41"/>
        <v>35609</v>
      </c>
      <c r="T402" s="107">
        <f t="shared" si="41"/>
        <v>45781</v>
      </c>
      <c r="U402" s="96">
        <f t="shared" si="41"/>
        <v>39460</v>
      </c>
      <c r="V402" s="96">
        <f t="shared" si="41"/>
        <v>41007</v>
      </c>
      <c r="W402" s="96">
        <f t="shared" si="41"/>
        <v>48578</v>
      </c>
      <c r="X402" s="107">
        <f t="shared" si="41"/>
        <v>60197</v>
      </c>
      <c r="Y402" s="96">
        <f t="shared" si="41"/>
        <v>50829</v>
      </c>
      <c r="Z402" s="96">
        <f t="shared" si="41"/>
        <v>54481</v>
      </c>
      <c r="AA402" s="96">
        <f t="shared" si="41"/>
        <v>59885</v>
      </c>
      <c r="AB402" s="107">
        <f t="shared" si="41"/>
        <v>75101</v>
      </c>
      <c r="AC402" s="96">
        <f t="shared" si="41"/>
        <v>69431</v>
      </c>
      <c r="AD402" s="96">
        <f t="shared" si="41"/>
        <v>76790</v>
      </c>
      <c r="AE402" s="96">
        <f t="shared" si="41"/>
        <v>79054</v>
      </c>
      <c r="AF402" s="107">
        <f t="shared" si="41"/>
        <v>96334</v>
      </c>
      <c r="AG402" s="96">
        <f t="shared" si="41"/>
        <v>85985</v>
      </c>
      <c r="AH402" s="96">
        <f t="shared" si="41"/>
        <v>110908</v>
      </c>
      <c r="AI402" s="96">
        <f t="shared" si="41"/>
        <v>112969</v>
      </c>
      <c r="AJ402" s="107">
        <f t="shared" si="41"/>
        <v>132733</v>
      </c>
      <c r="AK402" s="96">
        <f t="shared" si="41"/>
        <v>121408</v>
      </c>
      <c r="AL402" s="96">
        <f t="shared" si="41"/>
        <v>140848</v>
      </c>
      <c r="AM402" s="96">
        <f t="shared" si="41"/>
        <v>138531</v>
      </c>
      <c r="AN402" s="107">
        <f t="shared" si="41"/>
        <v>161580</v>
      </c>
      <c r="AO402" s="96">
        <f t="shared" si="41"/>
        <v>133876</v>
      </c>
      <c r="AP402" s="96">
        <f t="shared" si="41"/>
        <v>133667</v>
      </c>
      <c r="AQ402" s="96">
        <f t="shared" si="41"/>
        <v>131463</v>
      </c>
      <c r="AR402" s="107">
        <f t="shared" si="41"/>
        <v>146791</v>
      </c>
      <c r="AS402" s="254">
        <v>136221</v>
      </c>
      <c r="AT402" s="254">
        <v>140482</v>
      </c>
      <c r="AU402" s="254">
        <v>142995</v>
      </c>
      <c r="AV402" s="254">
        <v>172351</v>
      </c>
      <c r="AW402" s="254">
        <v>163989</v>
      </c>
      <c r="AX402" s="254">
        <v>173307</v>
      </c>
      <c r="AY402" s="254">
        <v>175792</v>
      </c>
      <c r="AZ402" s="254">
        <v>190867</v>
      </c>
      <c r="BA402" s="254">
        <v>184645</v>
      </c>
      <c r="BB402" s="254">
        <v>191420</v>
      </c>
      <c r="BC402" s="254">
        <v>196866</v>
      </c>
      <c r="BD402" s="254">
        <v>229083</v>
      </c>
      <c r="BF402" s="117">
        <f>SUM(H397:H401)</f>
        <v>24625</v>
      </c>
      <c r="BG402" s="117">
        <f>SUM(L397:L401)</f>
        <v>31327</v>
      </c>
      <c r="BH402" s="117">
        <f>SUM(P397:P401)</f>
        <v>36474</v>
      </c>
      <c r="BI402" s="117">
        <f>SUM(T397:T401)</f>
        <v>45781</v>
      </c>
      <c r="BJ402" s="117">
        <f>SUM(X397:X401)</f>
        <v>60197</v>
      </c>
      <c r="BK402" s="117">
        <f>SUM(AB397:AB401)</f>
        <v>75101</v>
      </c>
      <c r="BL402" s="117">
        <f>SUM(AF397:AF401)</f>
        <v>96334</v>
      </c>
      <c r="BM402" s="117">
        <f>SUM(AJ397:AJ401)</f>
        <v>132733</v>
      </c>
      <c r="BN402" s="117">
        <f>SUM(AN397:AN401)</f>
        <v>161580</v>
      </c>
      <c r="BO402" s="268">
        <v>146791</v>
      </c>
      <c r="BP402" s="261">
        <v>172351</v>
      </c>
      <c r="BQ402" s="261">
        <v>190867</v>
      </c>
      <c r="BR402" s="261">
        <v>229083</v>
      </c>
    </row>
    <row r="403" spans="1:70" x14ac:dyDescent="0.35">
      <c r="A403" s="45"/>
      <c r="B403" s="46"/>
      <c r="C403" s="46"/>
      <c r="D403" s="46"/>
      <c r="E403" s="76"/>
      <c r="F403" s="76"/>
      <c r="G403" s="76"/>
      <c r="H403" s="60"/>
      <c r="I403" s="76"/>
      <c r="J403" s="76"/>
      <c r="K403" s="76"/>
      <c r="L403" s="60"/>
      <c r="M403" s="76"/>
      <c r="N403" s="76"/>
      <c r="O403" s="76"/>
      <c r="P403" s="60"/>
      <c r="Q403" s="76"/>
      <c r="R403" s="76"/>
      <c r="S403" s="76"/>
      <c r="T403" s="60"/>
      <c r="U403" s="76"/>
      <c r="V403" s="76"/>
      <c r="W403" s="76"/>
      <c r="X403" s="60"/>
      <c r="Y403" s="76"/>
      <c r="Z403" s="76"/>
      <c r="AA403" s="76"/>
      <c r="AB403" s="60"/>
      <c r="AC403" s="76"/>
      <c r="AD403" s="76"/>
      <c r="AE403" s="76"/>
      <c r="AF403" s="60"/>
      <c r="AG403" s="76"/>
      <c r="AH403" s="76"/>
      <c r="AI403" s="158"/>
      <c r="AJ403" s="159"/>
      <c r="AK403" s="76"/>
      <c r="AL403" s="76"/>
      <c r="AM403" s="158"/>
      <c r="AN403" s="159"/>
      <c r="AO403" s="76"/>
      <c r="AP403" s="76"/>
      <c r="AQ403" s="158"/>
      <c r="AR403" s="159"/>
      <c r="AS403" s="158"/>
      <c r="AT403" s="158"/>
      <c r="AU403" s="158"/>
      <c r="AV403" s="158"/>
      <c r="AW403" s="158"/>
      <c r="AX403" s="158"/>
      <c r="AY403" s="158"/>
      <c r="AZ403" s="158"/>
      <c r="BA403" s="158"/>
      <c r="BB403" s="158"/>
      <c r="BC403" s="158"/>
      <c r="BD403" s="158"/>
      <c r="BF403" s="62"/>
      <c r="BG403" s="62"/>
      <c r="BH403" s="62"/>
      <c r="BI403" s="62"/>
      <c r="BJ403" s="62"/>
      <c r="BK403" s="62"/>
      <c r="BL403" s="62"/>
      <c r="BM403" s="190"/>
      <c r="BN403" s="190"/>
      <c r="BO403" s="190"/>
    </row>
    <row r="404" spans="1:70" x14ac:dyDescent="0.35">
      <c r="A404" s="80" t="s">
        <v>404</v>
      </c>
      <c r="B404" s="160" t="s">
        <v>171</v>
      </c>
      <c r="C404" s="161" t="s">
        <v>168</v>
      </c>
      <c r="D404" s="160">
        <v>86114</v>
      </c>
      <c r="E404" s="55">
        <v>7674</v>
      </c>
      <c r="F404" s="55">
        <v>8789</v>
      </c>
      <c r="G404" s="55">
        <v>9991</v>
      </c>
      <c r="H404" s="53">
        <v>10949</v>
      </c>
      <c r="I404" s="55">
        <v>12267</v>
      </c>
      <c r="J404" s="55">
        <v>14089</v>
      </c>
      <c r="K404" s="55">
        <v>15702</v>
      </c>
      <c r="L404" s="53">
        <v>16967</v>
      </c>
      <c r="M404" s="55">
        <v>17736</v>
      </c>
      <c r="N404" s="55">
        <v>19479</v>
      </c>
      <c r="O404" s="55">
        <v>20636</v>
      </c>
      <c r="P404" s="53">
        <v>21838</v>
      </c>
      <c r="Q404" s="55">
        <v>23308</v>
      </c>
      <c r="R404" s="55">
        <v>25190</v>
      </c>
      <c r="S404" s="55">
        <v>27177</v>
      </c>
      <c r="T404" s="53">
        <v>29114</v>
      </c>
      <c r="U404" s="55">
        <v>32632</v>
      </c>
      <c r="V404" s="55">
        <v>37083</v>
      </c>
      <c r="W404" s="55">
        <v>45335</v>
      </c>
      <c r="X404" s="53">
        <v>48866</v>
      </c>
      <c r="Y404" s="55">
        <v>52331</v>
      </c>
      <c r="Z404" s="55">
        <v>54768</v>
      </c>
      <c r="AA404" s="55">
        <v>58019</v>
      </c>
      <c r="AB404" s="53">
        <v>61797</v>
      </c>
      <c r="AC404" s="55">
        <v>61048</v>
      </c>
      <c r="AD404" s="55">
        <v>64723</v>
      </c>
      <c r="AE404" s="55">
        <v>67662</v>
      </c>
      <c r="AF404" s="53">
        <v>72705</v>
      </c>
      <c r="AG404" s="55">
        <v>77779</v>
      </c>
      <c r="AH404" s="55">
        <v>86517</v>
      </c>
      <c r="AI404" s="55">
        <v>99981</v>
      </c>
      <c r="AJ404" s="53">
        <v>113114</v>
      </c>
      <c r="AK404" s="55">
        <v>121461</v>
      </c>
      <c r="AL404" s="55">
        <v>133502</v>
      </c>
      <c r="AM404" s="55">
        <v>147152</v>
      </c>
      <c r="AN404" s="53">
        <v>160281</v>
      </c>
      <c r="AO404" s="55">
        <v>168468</v>
      </c>
      <c r="AP404" s="55">
        <v>173706</v>
      </c>
      <c r="AQ404" s="55">
        <v>177195</v>
      </c>
      <c r="AR404" s="53">
        <v>186715</v>
      </c>
      <c r="AS404" s="251">
        <v>190754</v>
      </c>
      <c r="AT404" s="251">
        <v>193784</v>
      </c>
      <c r="AU404" s="251">
        <v>196468</v>
      </c>
      <c r="AV404" s="251">
        <v>204177</v>
      </c>
      <c r="AW404" s="251">
        <v>209950</v>
      </c>
      <c r="AX404" s="251">
        <v>220717</v>
      </c>
      <c r="AY404" s="251">
        <v>237917</v>
      </c>
      <c r="AZ404" s="251">
        <v>252665</v>
      </c>
      <c r="BA404" s="251">
        <v>272781</v>
      </c>
      <c r="BB404" s="251">
        <v>297616</v>
      </c>
      <c r="BC404" s="251">
        <v>324435</v>
      </c>
      <c r="BD404" s="251">
        <v>357025</v>
      </c>
      <c r="BF404" s="57">
        <v>10949</v>
      </c>
      <c r="BG404" s="57">
        <v>16967</v>
      </c>
      <c r="BH404" s="57">
        <v>21838</v>
      </c>
      <c r="BI404" s="57">
        <v>29114</v>
      </c>
      <c r="BJ404" s="57">
        <v>48866</v>
      </c>
      <c r="BK404" s="57">
        <v>61797</v>
      </c>
      <c r="BL404" s="57">
        <v>72705</v>
      </c>
      <c r="BM404" s="57">
        <v>113114</v>
      </c>
      <c r="BN404" s="57">
        <v>160281</v>
      </c>
      <c r="BO404" s="267">
        <v>186715</v>
      </c>
      <c r="BP404" s="260">
        <v>204177</v>
      </c>
      <c r="BQ404" s="260">
        <v>252665</v>
      </c>
      <c r="BR404" s="260">
        <v>357025</v>
      </c>
    </row>
    <row r="405" spans="1:70" x14ac:dyDescent="0.35">
      <c r="A405" s="80" t="s">
        <v>403</v>
      </c>
      <c r="B405" s="160" t="s">
        <v>171</v>
      </c>
      <c r="C405" s="161" t="s">
        <v>163</v>
      </c>
      <c r="D405" s="160">
        <v>86115</v>
      </c>
      <c r="E405" s="55">
        <v>123</v>
      </c>
      <c r="F405" s="55">
        <v>128</v>
      </c>
      <c r="G405" s="55">
        <v>128</v>
      </c>
      <c r="H405" s="63"/>
      <c r="I405" s="59"/>
      <c r="J405" s="59"/>
      <c r="K405" s="59"/>
      <c r="L405" s="63"/>
      <c r="M405" s="59"/>
      <c r="N405" s="59"/>
      <c r="O405" s="59"/>
      <c r="P405" s="63"/>
      <c r="Q405" s="59"/>
      <c r="R405" s="59"/>
      <c r="S405" s="59"/>
      <c r="T405" s="63"/>
      <c r="U405" s="59"/>
      <c r="V405" s="59"/>
      <c r="W405" s="59"/>
      <c r="X405" s="63"/>
      <c r="Y405" s="59"/>
      <c r="Z405" s="59"/>
      <c r="AA405" s="59"/>
      <c r="AB405" s="63"/>
      <c r="AC405" s="59"/>
      <c r="AD405" s="59"/>
      <c r="AE405" s="59"/>
      <c r="AF405" s="63"/>
      <c r="AG405" s="59"/>
      <c r="AH405" s="59"/>
      <c r="AI405" s="158"/>
      <c r="AJ405" s="159"/>
      <c r="AK405" s="59"/>
      <c r="AL405" s="59"/>
      <c r="AM405" s="158"/>
      <c r="AN405" s="159"/>
      <c r="AO405" s="59"/>
      <c r="AP405" s="59"/>
      <c r="AQ405" s="158"/>
      <c r="AR405" s="159"/>
      <c r="AS405" s="158"/>
      <c r="AT405" s="158"/>
      <c r="AU405" s="158"/>
      <c r="AV405" s="158"/>
      <c r="AW405" s="158"/>
      <c r="AX405" s="158"/>
      <c r="AY405" s="158"/>
      <c r="AZ405" s="158"/>
      <c r="BA405" s="158"/>
      <c r="BB405" s="158"/>
      <c r="BC405" s="158"/>
      <c r="BD405" s="158"/>
      <c r="BF405" s="61"/>
      <c r="BG405" s="61"/>
      <c r="BH405" s="61"/>
      <c r="BI405" s="61"/>
      <c r="BJ405" s="61"/>
      <c r="BK405" s="61"/>
      <c r="BL405" s="61"/>
      <c r="BM405" s="190"/>
      <c r="BN405" s="190"/>
      <c r="BO405" s="190"/>
    </row>
    <row r="406" spans="1:70" x14ac:dyDescent="0.35">
      <c r="A406" s="80" t="s">
        <v>216</v>
      </c>
      <c r="B406" s="160" t="s">
        <v>171</v>
      </c>
      <c r="C406" s="161" t="s">
        <v>168</v>
      </c>
      <c r="D406" s="160">
        <v>86116</v>
      </c>
      <c r="E406" s="59"/>
      <c r="F406" s="59"/>
      <c r="G406" s="59"/>
      <c r="H406" s="63"/>
      <c r="I406" s="59"/>
      <c r="J406" s="59"/>
      <c r="K406" s="59"/>
      <c r="L406" s="63"/>
      <c r="M406" s="59"/>
      <c r="N406" s="59"/>
      <c r="O406" s="59"/>
      <c r="P406" s="63"/>
      <c r="Q406" s="59"/>
      <c r="R406" s="59"/>
      <c r="S406" s="59"/>
      <c r="T406" s="63"/>
      <c r="U406" s="59"/>
      <c r="V406" s="59"/>
      <c r="W406" s="59"/>
      <c r="X406" s="63"/>
      <c r="Y406" s="59"/>
      <c r="Z406" s="59"/>
      <c r="AA406" s="59"/>
      <c r="AB406" s="63"/>
      <c r="AC406" s="55">
        <v>20132</v>
      </c>
      <c r="AD406" s="55">
        <v>21649</v>
      </c>
      <c r="AE406" s="55">
        <v>23114</v>
      </c>
      <c r="AF406" s="53">
        <v>25141</v>
      </c>
      <c r="AG406" s="55">
        <v>26279</v>
      </c>
      <c r="AH406" s="55">
        <v>28537</v>
      </c>
      <c r="AI406" s="55">
        <v>34119</v>
      </c>
      <c r="AJ406" s="53">
        <v>37553</v>
      </c>
      <c r="AK406" s="55">
        <v>39328</v>
      </c>
      <c r="AL406" s="55">
        <v>43346</v>
      </c>
      <c r="AM406" s="55">
        <v>52151</v>
      </c>
      <c r="AN406" s="53">
        <v>56082</v>
      </c>
      <c r="AO406" s="55">
        <v>56161</v>
      </c>
      <c r="AP406" s="55">
        <v>58430</v>
      </c>
      <c r="AQ406" s="55">
        <v>62033</v>
      </c>
      <c r="AR406" s="53">
        <v>66123</v>
      </c>
      <c r="AS406" s="251">
        <v>68262</v>
      </c>
      <c r="AT406" s="251">
        <v>70332</v>
      </c>
      <c r="AU406" s="251">
        <v>70758</v>
      </c>
      <c r="AV406" s="251">
        <v>72513</v>
      </c>
      <c r="AW406" s="251">
        <v>73313</v>
      </c>
      <c r="AX406" s="251">
        <v>74575</v>
      </c>
      <c r="AY406" s="251">
        <v>76527</v>
      </c>
      <c r="AZ406" s="251">
        <v>76141</v>
      </c>
      <c r="BA406" s="251">
        <v>78495</v>
      </c>
      <c r="BB406" s="251">
        <v>82125</v>
      </c>
      <c r="BC406" s="251">
        <v>83456</v>
      </c>
      <c r="BD406" s="251">
        <v>86054</v>
      </c>
      <c r="BF406" s="61"/>
      <c r="BG406" s="61"/>
      <c r="BH406" s="61"/>
      <c r="BI406" s="61"/>
      <c r="BJ406" s="61"/>
      <c r="BK406" s="61"/>
      <c r="BL406" s="57">
        <v>25141</v>
      </c>
      <c r="BM406" s="57">
        <v>37553</v>
      </c>
      <c r="BN406" s="57">
        <v>56082</v>
      </c>
      <c r="BO406" s="267">
        <v>66123</v>
      </c>
      <c r="BP406" s="260">
        <v>72513</v>
      </c>
      <c r="BQ406" s="260">
        <v>76141</v>
      </c>
      <c r="BR406" s="260">
        <v>86054</v>
      </c>
    </row>
    <row r="407" spans="1:70" x14ac:dyDescent="0.35">
      <c r="A407" s="80" t="s">
        <v>19</v>
      </c>
      <c r="B407" s="160" t="s">
        <v>171</v>
      </c>
      <c r="C407" s="161" t="s">
        <v>168</v>
      </c>
      <c r="D407" s="160">
        <v>86117</v>
      </c>
      <c r="E407" s="55">
        <v>2535</v>
      </c>
      <c r="F407" s="55">
        <v>2614</v>
      </c>
      <c r="G407" s="55">
        <v>2635</v>
      </c>
      <c r="H407" s="53">
        <v>2655</v>
      </c>
      <c r="I407" s="55">
        <v>2653</v>
      </c>
      <c r="J407" s="55">
        <v>2677</v>
      </c>
      <c r="K407" s="55">
        <v>3332</v>
      </c>
      <c r="L407" s="53">
        <v>3319</v>
      </c>
      <c r="M407" s="55">
        <v>3491</v>
      </c>
      <c r="N407" s="55">
        <v>3523</v>
      </c>
      <c r="O407" s="55">
        <v>3529</v>
      </c>
      <c r="P407" s="53">
        <v>3759</v>
      </c>
      <c r="Q407" s="55">
        <v>3785</v>
      </c>
      <c r="R407" s="55">
        <v>3774</v>
      </c>
      <c r="S407" s="55">
        <v>3815</v>
      </c>
      <c r="T407" s="53">
        <v>3784</v>
      </c>
      <c r="U407" s="55">
        <v>3823</v>
      </c>
      <c r="V407" s="55">
        <v>4254</v>
      </c>
      <c r="W407" s="55">
        <v>13271</v>
      </c>
      <c r="X407" s="53">
        <v>13350</v>
      </c>
      <c r="Y407" s="55">
        <v>13388</v>
      </c>
      <c r="Z407" s="55">
        <v>13944</v>
      </c>
      <c r="AA407" s="55">
        <v>14553</v>
      </c>
      <c r="AB407" s="53">
        <v>14548</v>
      </c>
      <c r="AC407" s="55">
        <v>14708</v>
      </c>
      <c r="AD407" s="55">
        <v>14727</v>
      </c>
      <c r="AE407" s="55">
        <v>14734</v>
      </c>
      <c r="AF407" s="53">
        <v>14754</v>
      </c>
      <c r="AG407" s="55">
        <v>14739</v>
      </c>
      <c r="AH407" s="55">
        <v>14751</v>
      </c>
      <c r="AI407" s="55">
        <v>14960</v>
      </c>
      <c r="AJ407" s="53">
        <v>15017</v>
      </c>
      <c r="AK407" s="55">
        <v>15220</v>
      </c>
      <c r="AL407" s="55">
        <v>15350</v>
      </c>
      <c r="AM407" s="55">
        <v>15345</v>
      </c>
      <c r="AN407" s="53">
        <v>15371</v>
      </c>
      <c r="AO407" s="55">
        <v>20229</v>
      </c>
      <c r="AP407" s="55">
        <v>20195</v>
      </c>
      <c r="AQ407" s="55">
        <v>20168</v>
      </c>
      <c r="AR407" s="53">
        <v>20288</v>
      </c>
      <c r="AS407" s="251">
        <v>22749</v>
      </c>
      <c r="AT407" s="251">
        <v>22785</v>
      </c>
      <c r="AU407" s="251">
        <v>22749</v>
      </c>
      <c r="AV407" s="251">
        <v>22789</v>
      </c>
      <c r="AW407" s="251">
        <v>22770</v>
      </c>
      <c r="AX407" s="251">
        <v>22879</v>
      </c>
      <c r="AY407" s="251">
        <v>23081</v>
      </c>
      <c r="AZ407" s="251">
        <v>23074</v>
      </c>
      <c r="BA407" s="251">
        <v>23089</v>
      </c>
      <c r="BB407" s="251">
        <v>23155</v>
      </c>
      <c r="BC407" s="251">
        <v>23260</v>
      </c>
      <c r="BD407" s="251">
        <v>23273</v>
      </c>
      <c r="BF407" s="57">
        <v>2655</v>
      </c>
      <c r="BG407" s="57">
        <v>3319</v>
      </c>
      <c r="BH407" s="57">
        <v>3759</v>
      </c>
      <c r="BI407" s="57">
        <v>3784</v>
      </c>
      <c r="BJ407" s="57">
        <v>13350</v>
      </c>
      <c r="BK407" s="57">
        <v>14548</v>
      </c>
      <c r="BL407" s="57">
        <v>14754</v>
      </c>
      <c r="BM407" s="57">
        <v>15017</v>
      </c>
      <c r="BN407" s="57">
        <v>15371</v>
      </c>
      <c r="BO407" s="267">
        <v>20288</v>
      </c>
      <c r="BP407" s="260">
        <v>22789</v>
      </c>
      <c r="BQ407" s="260">
        <v>23074</v>
      </c>
      <c r="BR407" s="260">
        <v>23273</v>
      </c>
    </row>
    <row r="408" spans="1:70" x14ac:dyDescent="0.35">
      <c r="A408" s="80" t="s">
        <v>87</v>
      </c>
      <c r="B408" s="160" t="s">
        <v>171</v>
      </c>
      <c r="C408" s="161" t="s">
        <v>168</v>
      </c>
      <c r="D408" s="160">
        <v>86118</v>
      </c>
      <c r="E408" s="55">
        <v>1732</v>
      </c>
      <c r="F408" s="55">
        <v>1807</v>
      </c>
      <c r="G408" s="55">
        <v>1773</v>
      </c>
      <c r="H408" s="53">
        <v>1930</v>
      </c>
      <c r="I408" s="55">
        <v>2117</v>
      </c>
      <c r="J408" s="55">
        <v>2377</v>
      </c>
      <c r="K408" s="55">
        <v>2813</v>
      </c>
      <c r="L408" s="53">
        <v>2892</v>
      </c>
      <c r="M408" s="55">
        <v>2926</v>
      </c>
      <c r="N408" s="55">
        <v>3047</v>
      </c>
      <c r="O408" s="55">
        <v>3216</v>
      </c>
      <c r="P408" s="53">
        <v>3373</v>
      </c>
      <c r="Q408" s="55">
        <v>3522</v>
      </c>
      <c r="R408" s="55">
        <v>3892</v>
      </c>
      <c r="S408" s="55">
        <v>4296</v>
      </c>
      <c r="T408" s="53">
        <v>4723</v>
      </c>
      <c r="U408" s="55">
        <v>5054</v>
      </c>
      <c r="V408" s="55">
        <v>5437</v>
      </c>
      <c r="W408" s="55">
        <v>8083</v>
      </c>
      <c r="X408" s="53">
        <v>8897</v>
      </c>
      <c r="Y408" s="55">
        <v>9814</v>
      </c>
      <c r="Z408" s="55">
        <v>10907</v>
      </c>
      <c r="AA408" s="55">
        <v>11238</v>
      </c>
      <c r="AB408" s="53">
        <v>11202</v>
      </c>
      <c r="AC408" s="55">
        <v>12783</v>
      </c>
      <c r="AD408" s="55">
        <v>13462</v>
      </c>
      <c r="AE408" s="55">
        <v>14535</v>
      </c>
      <c r="AF408" s="53">
        <v>16314</v>
      </c>
      <c r="AG408" s="55">
        <v>16456</v>
      </c>
      <c r="AH408" s="55">
        <v>17601</v>
      </c>
      <c r="AI408" s="55">
        <v>20150</v>
      </c>
      <c r="AJ408" s="53">
        <v>22778</v>
      </c>
      <c r="AK408" s="55">
        <v>25660</v>
      </c>
      <c r="AL408" s="55">
        <v>27273</v>
      </c>
      <c r="AM408" s="55">
        <v>29227</v>
      </c>
      <c r="AN408" s="53">
        <v>27235</v>
      </c>
      <c r="AO408" s="55">
        <v>32033</v>
      </c>
      <c r="AP408" s="55">
        <v>33730</v>
      </c>
      <c r="AQ408" s="55">
        <v>37503</v>
      </c>
      <c r="AR408" s="53">
        <v>42758</v>
      </c>
      <c r="AS408" s="251">
        <v>46392</v>
      </c>
      <c r="AT408" s="251">
        <v>50224</v>
      </c>
      <c r="AU408" s="251">
        <v>53913</v>
      </c>
      <c r="AV408" s="251">
        <v>56024</v>
      </c>
      <c r="AW408" s="251">
        <v>60947</v>
      </c>
      <c r="AX408" s="251">
        <v>63340</v>
      </c>
      <c r="AY408" s="251">
        <v>71309</v>
      </c>
      <c r="AZ408" s="251">
        <v>82147</v>
      </c>
      <c r="BA408" s="251">
        <v>84246</v>
      </c>
      <c r="BB408" s="251">
        <v>87854</v>
      </c>
      <c r="BC408" s="251">
        <v>99904</v>
      </c>
      <c r="BD408" s="251">
        <v>122607</v>
      </c>
      <c r="BF408" s="57">
        <v>1930</v>
      </c>
      <c r="BG408" s="57">
        <v>2892</v>
      </c>
      <c r="BH408" s="57">
        <v>3373</v>
      </c>
      <c r="BI408" s="57">
        <v>4723</v>
      </c>
      <c r="BJ408" s="57">
        <v>8897</v>
      </c>
      <c r="BK408" s="57">
        <v>11202</v>
      </c>
      <c r="BL408" s="57">
        <v>16314</v>
      </c>
      <c r="BM408" s="57">
        <v>22778</v>
      </c>
      <c r="BN408" s="57">
        <v>27235</v>
      </c>
      <c r="BO408" s="267">
        <v>42758</v>
      </c>
      <c r="BP408" s="260">
        <v>56024</v>
      </c>
      <c r="BQ408" s="260">
        <v>82147</v>
      </c>
      <c r="BR408" s="260">
        <v>122607</v>
      </c>
    </row>
    <row r="409" spans="1:70" x14ac:dyDescent="0.35">
      <c r="A409" s="78" t="s">
        <v>20</v>
      </c>
      <c r="B409" s="167" t="s">
        <v>171</v>
      </c>
      <c r="C409" s="168" t="s">
        <v>168</v>
      </c>
      <c r="D409" s="167">
        <v>86119</v>
      </c>
      <c r="E409" s="96">
        <f t="shared" ref="E409:AR409" si="42">+E402+SUM(E404:E408)</f>
        <v>28377</v>
      </c>
      <c r="F409" s="96">
        <f t="shared" si="42"/>
        <v>29623</v>
      </c>
      <c r="G409" s="96">
        <f t="shared" si="42"/>
        <v>31861</v>
      </c>
      <c r="H409" s="107">
        <f t="shared" si="42"/>
        <v>40159</v>
      </c>
      <c r="I409" s="96">
        <f t="shared" si="42"/>
        <v>36364</v>
      </c>
      <c r="J409" s="96">
        <f t="shared" si="42"/>
        <v>37898</v>
      </c>
      <c r="K409" s="96">
        <f t="shared" si="42"/>
        <v>40419</v>
      </c>
      <c r="L409" s="107">
        <f t="shared" si="42"/>
        <v>54505</v>
      </c>
      <c r="M409" s="96">
        <f t="shared" si="42"/>
        <v>50075</v>
      </c>
      <c r="N409" s="96">
        <f t="shared" si="42"/>
        <v>52440</v>
      </c>
      <c r="O409" s="96">
        <f t="shared" si="42"/>
        <v>56230</v>
      </c>
      <c r="P409" s="107">
        <f t="shared" si="42"/>
        <v>65444</v>
      </c>
      <c r="Q409" s="96">
        <f t="shared" si="42"/>
        <v>61128</v>
      </c>
      <c r="R409" s="96">
        <f t="shared" si="42"/>
        <v>65076</v>
      </c>
      <c r="S409" s="96">
        <f t="shared" si="42"/>
        <v>70897</v>
      </c>
      <c r="T409" s="107">
        <f t="shared" si="42"/>
        <v>83402</v>
      </c>
      <c r="U409" s="96">
        <f t="shared" si="42"/>
        <v>80969</v>
      </c>
      <c r="V409" s="96">
        <f t="shared" si="42"/>
        <v>87781</v>
      </c>
      <c r="W409" s="96">
        <f t="shared" si="42"/>
        <v>115267</v>
      </c>
      <c r="X409" s="107">
        <f t="shared" si="42"/>
        <v>131310</v>
      </c>
      <c r="Y409" s="96">
        <f t="shared" si="42"/>
        <v>126362</v>
      </c>
      <c r="Z409" s="96">
        <f t="shared" si="42"/>
        <v>134100</v>
      </c>
      <c r="AA409" s="96">
        <f t="shared" si="42"/>
        <v>143695</v>
      </c>
      <c r="AB409" s="107">
        <f t="shared" si="42"/>
        <v>162648</v>
      </c>
      <c r="AC409" s="96">
        <f t="shared" si="42"/>
        <v>178102</v>
      </c>
      <c r="AD409" s="96">
        <f t="shared" si="42"/>
        <v>191351</v>
      </c>
      <c r="AE409" s="96">
        <f t="shared" si="42"/>
        <v>199099</v>
      </c>
      <c r="AF409" s="107">
        <f t="shared" si="42"/>
        <v>225248</v>
      </c>
      <c r="AG409" s="96">
        <f t="shared" si="42"/>
        <v>221238</v>
      </c>
      <c r="AH409" s="96">
        <f t="shared" si="42"/>
        <v>258314</v>
      </c>
      <c r="AI409" s="96">
        <f t="shared" si="42"/>
        <v>282179</v>
      </c>
      <c r="AJ409" s="107">
        <f t="shared" si="42"/>
        <v>321195</v>
      </c>
      <c r="AK409" s="96">
        <f t="shared" si="42"/>
        <v>323077</v>
      </c>
      <c r="AL409" s="96">
        <f t="shared" si="42"/>
        <v>360319</v>
      </c>
      <c r="AM409" s="96">
        <f t="shared" si="42"/>
        <v>382406</v>
      </c>
      <c r="AN409" s="107">
        <f t="shared" si="42"/>
        <v>420549</v>
      </c>
      <c r="AO409" s="96">
        <f t="shared" si="42"/>
        <v>410767</v>
      </c>
      <c r="AP409" s="96">
        <f t="shared" si="42"/>
        <v>419728</v>
      </c>
      <c r="AQ409" s="96">
        <f t="shared" si="42"/>
        <v>428362</v>
      </c>
      <c r="AR409" s="107">
        <f t="shared" si="42"/>
        <v>462675</v>
      </c>
      <c r="AS409" s="254">
        <v>464378</v>
      </c>
      <c r="AT409" s="254">
        <v>477607</v>
      </c>
      <c r="AU409" s="254">
        <v>486883</v>
      </c>
      <c r="AV409" s="254">
        <v>527854</v>
      </c>
      <c r="AW409" s="254">
        <v>530969</v>
      </c>
      <c r="AX409" s="254">
        <v>554818</v>
      </c>
      <c r="AY409" s="254">
        <v>584626</v>
      </c>
      <c r="AZ409" s="254">
        <v>624894</v>
      </c>
      <c r="BA409" s="254">
        <v>643256</v>
      </c>
      <c r="BB409" s="254">
        <v>682170</v>
      </c>
      <c r="BC409" s="254">
        <v>727921</v>
      </c>
      <c r="BD409" s="254">
        <v>818042</v>
      </c>
      <c r="BF409" s="117">
        <f>+H402+SUM(H404:H408)</f>
        <v>40159</v>
      </c>
      <c r="BG409" s="117">
        <f>+L402+SUM(L404:L408)</f>
        <v>54505</v>
      </c>
      <c r="BH409" s="117">
        <f>+P402+SUM(P404:P408)</f>
        <v>65444</v>
      </c>
      <c r="BI409" s="117">
        <f>+T402+SUM(T404:T408)</f>
        <v>83402</v>
      </c>
      <c r="BJ409" s="117">
        <f>+X402+SUM(X404:X408)</f>
        <v>131310</v>
      </c>
      <c r="BK409" s="117">
        <f>+AB402+SUM(AB404:AB408)</f>
        <v>162648</v>
      </c>
      <c r="BL409" s="117">
        <f>+AF402+SUM(AF404:AF408)</f>
        <v>225248</v>
      </c>
      <c r="BM409" s="117">
        <f>+AJ402+SUM(AJ404:AJ408)</f>
        <v>321195</v>
      </c>
      <c r="BN409" s="117">
        <f>+AN402+SUM(AN404:AN408)</f>
        <v>420549</v>
      </c>
      <c r="BO409" s="268">
        <v>462675</v>
      </c>
      <c r="BP409" s="261">
        <v>527854</v>
      </c>
      <c r="BQ409" s="261">
        <v>624894</v>
      </c>
      <c r="BR409" s="261">
        <v>818042</v>
      </c>
    </row>
    <row r="410" spans="1:70" x14ac:dyDescent="0.35">
      <c r="A410" s="45"/>
      <c r="B410" s="46"/>
      <c r="C410" s="46"/>
      <c r="D410" s="46"/>
      <c r="E410" s="76"/>
      <c r="F410" s="76"/>
      <c r="G410" s="76"/>
      <c r="H410" s="60"/>
      <c r="I410" s="76"/>
      <c r="J410" s="76"/>
      <c r="K410" s="76"/>
      <c r="L410" s="60"/>
      <c r="M410" s="76"/>
      <c r="N410" s="76"/>
      <c r="O410" s="76"/>
      <c r="P410" s="60"/>
      <c r="Q410" s="76"/>
      <c r="R410" s="76"/>
      <c r="S410" s="76"/>
      <c r="T410" s="60"/>
      <c r="U410" s="76"/>
      <c r="V410" s="76"/>
      <c r="W410" s="76"/>
      <c r="X410" s="60"/>
      <c r="Y410" s="76"/>
      <c r="Z410" s="76"/>
      <c r="AA410" s="76"/>
      <c r="AB410" s="60"/>
      <c r="AC410" s="76"/>
      <c r="AD410" s="76"/>
      <c r="AE410" s="76"/>
      <c r="AF410" s="60"/>
      <c r="AG410" s="76"/>
      <c r="AH410" s="76"/>
      <c r="AI410" s="158"/>
      <c r="AJ410" s="159"/>
      <c r="AK410" s="76"/>
      <c r="AL410" s="76"/>
      <c r="AM410" s="158"/>
      <c r="AN410" s="159"/>
      <c r="AO410" s="76"/>
      <c r="AP410" s="76"/>
      <c r="AQ410" s="158"/>
      <c r="AR410" s="159"/>
      <c r="AS410" s="158"/>
      <c r="AT410" s="158"/>
      <c r="AU410" s="158"/>
      <c r="AV410" s="158"/>
      <c r="AW410" s="158"/>
      <c r="AX410" s="158"/>
      <c r="AY410" s="158"/>
      <c r="AZ410" s="158"/>
      <c r="BA410" s="158"/>
      <c r="BB410" s="158"/>
      <c r="BC410" s="158"/>
      <c r="BD410" s="158"/>
      <c r="BF410" s="62"/>
      <c r="BG410" s="62"/>
      <c r="BH410" s="62"/>
      <c r="BI410" s="62"/>
      <c r="BJ410" s="62"/>
      <c r="BK410" s="62"/>
      <c r="BL410" s="62"/>
      <c r="BM410" s="190"/>
      <c r="BN410" s="190"/>
      <c r="BO410" s="190"/>
    </row>
    <row r="411" spans="1:70" x14ac:dyDescent="0.35">
      <c r="A411" s="64" t="s">
        <v>405</v>
      </c>
      <c r="B411" s="65"/>
      <c r="C411" s="65"/>
      <c r="D411" s="65"/>
      <c r="E411" s="76"/>
      <c r="F411" s="76"/>
      <c r="G411" s="76"/>
      <c r="H411" s="60"/>
      <c r="I411" s="76"/>
      <c r="J411" s="76"/>
      <c r="K411" s="76"/>
      <c r="L411" s="60"/>
      <c r="M411" s="76"/>
      <c r="N411" s="76"/>
      <c r="O411" s="76"/>
      <c r="P411" s="60"/>
      <c r="Q411" s="76"/>
      <c r="R411" s="76"/>
      <c r="S411" s="76"/>
      <c r="T411" s="60"/>
      <c r="U411" s="76"/>
      <c r="V411" s="76"/>
      <c r="W411" s="76"/>
      <c r="X411" s="60"/>
      <c r="Y411" s="76"/>
      <c r="Z411" s="76"/>
      <c r="AA411" s="76"/>
      <c r="AB411" s="60"/>
      <c r="AC411" s="76"/>
      <c r="AD411" s="76"/>
      <c r="AE411" s="76"/>
      <c r="AF411" s="60"/>
      <c r="AG411" s="76"/>
      <c r="AH411" s="76"/>
      <c r="AI411" s="158"/>
      <c r="AJ411" s="159"/>
      <c r="AK411" s="76"/>
      <c r="AL411" s="76"/>
      <c r="AM411" s="158"/>
      <c r="AN411" s="159"/>
      <c r="AO411" s="76"/>
      <c r="AP411" s="76"/>
      <c r="AQ411" s="158"/>
      <c r="AR411" s="159"/>
      <c r="AS411" s="158"/>
      <c r="AT411" s="158"/>
      <c r="AU411" s="158"/>
      <c r="AV411" s="158"/>
      <c r="AW411" s="158"/>
      <c r="AX411" s="158"/>
      <c r="AY411" s="158"/>
      <c r="AZ411" s="158"/>
      <c r="BA411" s="158"/>
      <c r="BB411" s="158"/>
      <c r="BC411" s="158"/>
      <c r="BD411" s="158"/>
      <c r="BF411" s="62"/>
      <c r="BG411" s="62"/>
      <c r="BH411" s="62"/>
      <c r="BI411" s="62"/>
      <c r="BJ411" s="62"/>
      <c r="BK411" s="62"/>
      <c r="BL411" s="62"/>
      <c r="BM411" s="190"/>
      <c r="BN411" s="190"/>
      <c r="BO411" s="190"/>
    </row>
    <row r="412" spans="1:70" x14ac:dyDescent="0.35">
      <c r="A412" s="85" t="s">
        <v>190</v>
      </c>
      <c r="B412" s="86"/>
      <c r="C412" s="86"/>
      <c r="D412" s="86"/>
      <c r="E412" s="76"/>
      <c r="F412" s="76"/>
      <c r="G412" s="76"/>
      <c r="H412" s="60"/>
      <c r="I412" s="76"/>
      <c r="J412" s="76"/>
      <c r="K412" s="76"/>
      <c r="L412" s="60"/>
      <c r="M412" s="76"/>
      <c r="N412" s="76"/>
      <c r="O412" s="76"/>
      <c r="P412" s="60"/>
      <c r="Q412" s="76"/>
      <c r="R412" s="76"/>
      <c r="S412" s="76"/>
      <c r="T412" s="60"/>
      <c r="U412" s="76"/>
      <c r="V412" s="76"/>
      <c r="W412" s="76"/>
      <c r="X412" s="60"/>
      <c r="Y412" s="76"/>
      <c r="Z412" s="76"/>
      <c r="AA412" s="76"/>
      <c r="AB412" s="60"/>
      <c r="AC412" s="76"/>
      <c r="AD412" s="76"/>
      <c r="AE412" s="76"/>
      <c r="AF412" s="60"/>
      <c r="AG412" s="76"/>
      <c r="AH412" s="76"/>
      <c r="AI412" s="158"/>
      <c r="AJ412" s="159"/>
      <c r="AK412" s="76"/>
      <c r="AL412" s="76"/>
      <c r="AM412" s="158"/>
      <c r="AN412" s="159"/>
      <c r="AO412" s="76"/>
      <c r="AP412" s="76"/>
      <c r="AQ412" s="158"/>
      <c r="AR412" s="159"/>
      <c r="AS412" s="158"/>
      <c r="AT412" s="158"/>
      <c r="AU412" s="158"/>
      <c r="AV412" s="158"/>
      <c r="AW412" s="158"/>
      <c r="AX412" s="158"/>
      <c r="AY412" s="158"/>
      <c r="AZ412" s="158"/>
      <c r="BA412" s="158"/>
      <c r="BB412" s="158"/>
      <c r="BC412" s="158"/>
      <c r="BD412" s="158"/>
      <c r="BF412" s="62"/>
      <c r="BG412" s="62"/>
      <c r="BH412" s="62"/>
      <c r="BI412" s="62"/>
      <c r="BJ412" s="62"/>
      <c r="BK412" s="62"/>
      <c r="BL412" s="62"/>
      <c r="BM412" s="190"/>
      <c r="BN412" s="190"/>
      <c r="BO412" s="190"/>
    </row>
    <row r="413" spans="1:70" x14ac:dyDescent="0.35">
      <c r="A413" s="80" t="s">
        <v>82</v>
      </c>
      <c r="B413" s="160" t="s">
        <v>171</v>
      </c>
      <c r="C413" s="161" t="s">
        <v>168</v>
      </c>
      <c r="D413" s="160">
        <v>86120</v>
      </c>
      <c r="E413" s="55">
        <v>8916</v>
      </c>
      <c r="F413" s="55">
        <v>8990</v>
      </c>
      <c r="G413" s="55">
        <v>10037</v>
      </c>
      <c r="H413" s="53">
        <v>15133</v>
      </c>
      <c r="I413" s="55">
        <v>10590</v>
      </c>
      <c r="J413" s="55">
        <v>10457</v>
      </c>
      <c r="K413" s="55">
        <v>11811</v>
      </c>
      <c r="L413" s="53">
        <v>16459</v>
      </c>
      <c r="M413" s="55">
        <v>11917</v>
      </c>
      <c r="N413" s="55">
        <v>12391</v>
      </c>
      <c r="O413" s="55">
        <v>14437</v>
      </c>
      <c r="P413" s="53">
        <v>20397</v>
      </c>
      <c r="Q413" s="55">
        <v>14990</v>
      </c>
      <c r="R413" s="55">
        <v>16123</v>
      </c>
      <c r="S413" s="55">
        <v>18801</v>
      </c>
      <c r="T413" s="53">
        <v>25309</v>
      </c>
      <c r="U413" s="55">
        <v>18891</v>
      </c>
      <c r="V413" s="55">
        <v>21439</v>
      </c>
      <c r="W413" s="55">
        <v>26075</v>
      </c>
      <c r="X413" s="53">
        <v>34616</v>
      </c>
      <c r="Y413" s="55">
        <v>25172</v>
      </c>
      <c r="Z413" s="55">
        <v>27657</v>
      </c>
      <c r="AA413" s="55">
        <v>30904</v>
      </c>
      <c r="AB413" s="53">
        <v>38192</v>
      </c>
      <c r="AC413" s="55">
        <v>31809</v>
      </c>
      <c r="AD413" s="55">
        <v>36063</v>
      </c>
      <c r="AE413" s="55">
        <v>35794</v>
      </c>
      <c r="AF413" s="53">
        <v>47183</v>
      </c>
      <c r="AG413" s="55">
        <v>40056</v>
      </c>
      <c r="AH413" s="55">
        <v>51036</v>
      </c>
      <c r="AI413" s="55">
        <v>58334</v>
      </c>
      <c r="AJ413" s="53">
        <v>72539</v>
      </c>
      <c r="AK413" s="55">
        <v>63926</v>
      </c>
      <c r="AL413" s="55">
        <v>66090</v>
      </c>
      <c r="AM413" s="55">
        <v>71474</v>
      </c>
      <c r="AN413" s="53">
        <v>78664</v>
      </c>
      <c r="AO413" s="55">
        <v>68547</v>
      </c>
      <c r="AP413" s="55">
        <v>71219</v>
      </c>
      <c r="AQ413" s="55">
        <v>67760</v>
      </c>
      <c r="AR413" s="53">
        <v>79600</v>
      </c>
      <c r="AS413" s="251">
        <v>66907</v>
      </c>
      <c r="AT413" s="251">
        <v>69481</v>
      </c>
      <c r="AU413" s="251">
        <v>72004</v>
      </c>
      <c r="AV413" s="251">
        <v>84981</v>
      </c>
      <c r="AW413" s="251">
        <v>73068</v>
      </c>
      <c r="AX413" s="251">
        <v>81817</v>
      </c>
      <c r="AY413" s="251">
        <v>84570</v>
      </c>
      <c r="AZ413" s="251">
        <v>94363</v>
      </c>
      <c r="BA413" s="251">
        <v>89241</v>
      </c>
      <c r="BB413" s="251">
        <v>98285</v>
      </c>
      <c r="BC413" s="251">
        <v>106032</v>
      </c>
      <c r="BD413" s="251">
        <v>121909</v>
      </c>
      <c r="BF413" s="57">
        <v>15133</v>
      </c>
      <c r="BG413" s="57">
        <v>16459</v>
      </c>
      <c r="BH413" s="57">
        <v>20397</v>
      </c>
      <c r="BI413" s="57">
        <v>25309</v>
      </c>
      <c r="BJ413" s="57">
        <v>34616</v>
      </c>
      <c r="BK413" s="57">
        <v>38192</v>
      </c>
      <c r="BL413" s="57">
        <v>47183</v>
      </c>
      <c r="BM413" s="57">
        <v>72539</v>
      </c>
      <c r="BN413" s="57">
        <v>78664</v>
      </c>
      <c r="BO413" s="267">
        <v>79600</v>
      </c>
      <c r="BP413" s="260">
        <v>84981</v>
      </c>
      <c r="BQ413" s="260">
        <v>94363</v>
      </c>
      <c r="BR413" s="260">
        <v>121909</v>
      </c>
    </row>
    <row r="414" spans="1:70" x14ac:dyDescent="0.35">
      <c r="A414" s="80" t="s">
        <v>406</v>
      </c>
      <c r="B414" s="160" t="s">
        <v>171</v>
      </c>
      <c r="C414" s="161" t="s">
        <v>168</v>
      </c>
      <c r="D414" s="160">
        <v>86121</v>
      </c>
      <c r="E414" s="55">
        <v>5416</v>
      </c>
      <c r="F414" s="55">
        <v>5745</v>
      </c>
      <c r="G414" s="55">
        <v>6098</v>
      </c>
      <c r="H414" s="53">
        <v>6688</v>
      </c>
      <c r="I414" s="55">
        <v>6251</v>
      </c>
      <c r="J414" s="55">
        <v>6688</v>
      </c>
      <c r="K414" s="55">
        <v>7217</v>
      </c>
      <c r="L414" s="53">
        <v>9807</v>
      </c>
      <c r="M414" s="55">
        <v>8840</v>
      </c>
      <c r="N414" s="55">
        <v>8959</v>
      </c>
      <c r="O414" s="55">
        <v>9157</v>
      </c>
      <c r="P414" s="53">
        <v>10384</v>
      </c>
      <c r="Q414" s="55">
        <v>9431</v>
      </c>
      <c r="R414" s="55">
        <v>9613</v>
      </c>
      <c r="S414" s="55">
        <v>10497</v>
      </c>
      <c r="T414" s="53">
        <v>13739</v>
      </c>
      <c r="U414" s="55">
        <v>13054</v>
      </c>
      <c r="V414" s="55">
        <v>14016</v>
      </c>
      <c r="W414" s="55">
        <v>15844</v>
      </c>
      <c r="X414" s="53">
        <v>18170</v>
      </c>
      <c r="Y414" s="55">
        <v>16691</v>
      </c>
      <c r="Z414" s="55">
        <v>17140</v>
      </c>
      <c r="AA414" s="55">
        <v>18420</v>
      </c>
      <c r="AB414" s="53">
        <v>23663</v>
      </c>
      <c r="AC414" s="55">
        <v>24588</v>
      </c>
      <c r="AD414" s="55">
        <v>26140</v>
      </c>
      <c r="AE414" s="55">
        <v>28961</v>
      </c>
      <c r="AF414" s="53">
        <v>32439</v>
      </c>
      <c r="AG414" s="55">
        <v>30791</v>
      </c>
      <c r="AH414" s="55">
        <v>33863</v>
      </c>
      <c r="AI414" s="55">
        <v>34327</v>
      </c>
      <c r="AJ414" s="53">
        <v>44138</v>
      </c>
      <c r="AK414" s="55">
        <v>40939</v>
      </c>
      <c r="AL414" s="55">
        <v>41007</v>
      </c>
      <c r="AM414" s="55">
        <v>41546</v>
      </c>
      <c r="AN414" s="53">
        <v>51775</v>
      </c>
      <c r="AO414" s="55">
        <v>58141</v>
      </c>
      <c r="AP414" s="55">
        <v>56254</v>
      </c>
      <c r="AQ414" s="55">
        <v>59974</v>
      </c>
      <c r="AR414" s="53">
        <v>62566</v>
      </c>
      <c r="AS414" s="251">
        <v>66382</v>
      </c>
      <c r="AT414" s="251">
        <v>64235</v>
      </c>
      <c r="AU414" s="251">
        <v>58812</v>
      </c>
      <c r="AV414" s="251">
        <v>64709</v>
      </c>
      <c r="AW414" s="251">
        <v>63970</v>
      </c>
      <c r="AX414" s="251">
        <v>60351</v>
      </c>
      <c r="AY414" s="251">
        <v>60602</v>
      </c>
      <c r="AZ414" s="251">
        <v>66965</v>
      </c>
      <c r="BA414" s="251">
        <v>66331</v>
      </c>
      <c r="BB414" s="251">
        <v>66974</v>
      </c>
      <c r="BC414" s="251">
        <v>68051</v>
      </c>
      <c r="BD414" s="251">
        <v>75520</v>
      </c>
      <c r="BF414" s="57">
        <v>6688</v>
      </c>
      <c r="BG414" s="57">
        <v>9807</v>
      </c>
      <c r="BH414" s="57">
        <v>10384</v>
      </c>
      <c r="BI414" s="57">
        <v>13739</v>
      </c>
      <c r="BJ414" s="57">
        <v>18170</v>
      </c>
      <c r="BK414" s="57">
        <v>23663</v>
      </c>
      <c r="BL414" s="57">
        <v>32439</v>
      </c>
      <c r="BM414" s="57">
        <v>44138</v>
      </c>
      <c r="BN414" s="57">
        <v>51775</v>
      </c>
      <c r="BO414" s="267">
        <v>62566</v>
      </c>
      <c r="BP414" s="260">
        <v>64709</v>
      </c>
      <c r="BQ414" s="260">
        <v>66965</v>
      </c>
      <c r="BR414" s="260">
        <v>75520</v>
      </c>
    </row>
    <row r="415" spans="1:70" x14ac:dyDescent="0.35">
      <c r="A415" s="80" t="s">
        <v>407</v>
      </c>
      <c r="B415" s="160" t="s">
        <v>171</v>
      </c>
      <c r="C415" s="161" t="s">
        <v>168</v>
      </c>
      <c r="D415" s="160">
        <v>86122</v>
      </c>
      <c r="E415" s="59"/>
      <c r="F415" s="59"/>
      <c r="G415" s="59"/>
      <c r="H415" s="53">
        <v>1159</v>
      </c>
      <c r="I415" s="55">
        <v>1516</v>
      </c>
      <c r="J415" s="55">
        <v>1606</v>
      </c>
      <c r="K415" s="55">
        <v>1814</v>
      </c>
      <c r="L415" s="53">
        <v>1823</v>
      </c>
      <c r="M415" s="55">
        <v>2420</v>
      </c>
      <c r="N415" s="55">
        <v>2562</v>
      </c>
      <c r="O415" s="55">
        <v>3063</v>
      </c>
      <c r="P415" s="53">
        <v>3118</v>
      </c>
      <c r="Q415" s="55">
        <v>3766</v>
      </c>
      <c r="R415" s="55">
        <v>3851</v>
      </c>
      <c r="S415" s="55">
        <v>4200</v>
      </c>
      <c r="T415" s="53">
        <v>4768</v>
      </c>
      <c r="U415" s="55">
        <v>5454</v>
      </c>
      <c r="V415" s="55">
        <v>5065</v>
      </c>
      <c r="W415" s="55">
        <v>5153</v>
      </c>
      <c r="X415" s="53">
        <v>5097</v>
      </c>
      <c r="Y415" s="55">
        <v>6182</v>
      </c>
      <c r="Z415" s="55">
        <v>6004</v>
      </c>
      <c r="AA415" s="55">
        <v>6000</v>
      </c>
      <c r="AB415" s="53">
        <v>6536</v>
      </c>
      <c r="AC415" s="55">
        <v>7298</v>
      </c>
      <c r="AD415" s="55">
        <v>7475</v>
      </c>
      <c r="AE415" s="55">
        <v>7381</v>
      </c>
      <c r="AF415" s="53">
        <v>8190</v>
      </c>
      <c r="AG415" s="55">
        <v>8864</v>
      </c>
      <c r="AH415" s="55">
        <v>8997</v>
      </c>
      <c r="AI415" s="55">
        <v>9251</v>
      </c>
      <c r="AJ415" s="53">
        <v>9708</v>
      </c>
      <c r="AK415" s="55">
        <v>10539</v>
      </c>
      <c r="AL415" s="55">
        <v>10695</v>
      </c>
      <c r="AM415" s="55">
        <v>10974</v>
      </c>
      <c r="AN415" s="53">
        <v>11827</v>
      </c>
      <c r="AO415" s="55">
        <v>12820</v>
      </c>
      <c r="AP415" s="55">
        <v>12818</v>
      </c>
      <c r="AQ415" s="55">
        <v>12629</v>
      </c>
      <c r="AR415" s="53">
        <v>13227</v>
      </c>
      <c r="AS415" s="251">
        <v>14281</v>
      </c>
      <c r="AT415" s="251">
        <v>14522</v>
      </c>
      <c r="AU415" s="251">
        <v>14398</v>
      </c>
      <c r="AV415" s="251">
        <v>15227</v>
      </c>
      <c r="AW415" s="251">
        <v>15927</v>
      </c>
      <c r="AX415" s="251">
        <v>16004</v>
      </c>
      <c r="AY415" s="251">
        <v>16305</v>
      </c>
      <c r="AZ415" s="251">
        <v>18103</v>
      </c>
      <c r="BA415" s="251">
        <v>20599</v>
      </c>
      <c r="BB415" s="251">
        <v>21662</v>
      </c>
      <c r="BC415" s="251">
        <v>21113</v>
      </c>
      <c r="BD415" s="251">
        <v>20576</v>
      </c>
      <c r="BF415" s="57">
        <v>1159</v>
      </c>
      <c r="BG415" s="57">
        <v>1823</v>
      </c>
      <c r="BH415" s="57">
        <v>3118</v>
      </c>
      <c r="BI415" s="57">
        <v>4768</v>
      </c>
      <c r="BJ415" s="57">
        <v>5097</v>
      </c>
      <c r="BK415" s="57">
        <v>6536</v>
      </c>
      <c r="BL415" s="57">
        <v>8190</v>
      </c>
      <c r="BM415" s="57">
        <v>9708</v>
      </c>
      <c r="BN415" s="57">
        <v>11827</v>
      </c>
      <c r="BO415" s="267">
        <v>13227</v>
      </c>
      <c r="BP415" s="260">
        <v>15227</v>
      </c>
      <c r="BQ415" s="260">
        <v>18103</v>
      </c>
      <c r="BR415" s="260">
        <v>20576</v>
      </c>
    </row>
    <row r="416" spans="1:70" x14ac:dyDescent="0.35">
      <c r="A416" s="81" t="s">
        <v>21</v>
      </c>
      <c r="B416" s="167" t="s">
        <v>171</v>
      </c>
      <c r="C416" s="168" t="s">
        <v>168</v>
      </c>
      <c r="D416" s="167">
        <v>86123</v>
      </c>
      <c r="E416" s="96">
        <f t="shared" ref="E416:AR416" si="43">E413+E414+E415</f>
        <v>14332</v>
      </c>
      <c r="F416" s="96">
        <f t="shared" si="43"/>
        <v>14735</v>
      </c>
      <c r="G416" s="96">
        <f t="shared" si="43"/>
        <v>16135</v>
      </c>
      <c r="H416" s="107">
        <f t="shared" si="43"/>
        <v>22980</v>
      </c>
      <c r="I416" s="96">
        <f t="shared" si="43"/>
        <v>18357</v>
      </c>
      <c r="J416" s="96">
        <f t="shared" si="43"/>
        <v>18751</v>
      </c>
      <c r="K416" s="96">
        <f t="shared" si="43"/>
        <v>20842</v>
      </c>
      <c r="L416" s="107">
        <f t="shared" si="43"/>
        <v>28089</v>
      </c>
      <c r="M416" s="96">
        <f t="shared" si="43"/>
        <v>23177</v>
      </c>
      <c r="N416" s="96">
        <f t="shared" si="43"/>
        <v>23912</v>
      </c>
      <c r="O416" s="96">
        <f t="shared" si="43"/>
        <v>26657</v>
      </c>
      <c r="P416" s="107">
        <f t="shared" si="43"/>
        <v>33899</v>
      </c>
      <c r="Q416" s="96">
        <f t="shared" si="43"/>
        <v>28187</v>
      </c>
      <c r="R416" s="96">
        <f t="shared" si="43"/>
        <v>29587</v>
      </c>
      <c r="S416" s="96">
        <f t="shared" si="43"/>
        <v>33498</v>
      </c>
      <c r="T416" s="107">
        <f t="shared" si="43"/>
        <v>43816</v>
      </c>
      <c r="U416" s="96">
        <f t="shared" si="43"/>
        <v>37399</v>
      </c>
      <c r="V416" s="96">
        <f t="shared" si="43"/>
        <v>40520</v>
      </c>
      <c r="W416" s="96">
        <f t="shared" si="43"/>
        <v>47072</v>
      </c>
      <c r="X416" s="107">
        <f t="shared" si="43"/>
        <v>57883</v>
      </c>
      <c r="Y416" s="96">
        <f t="shared" si="43"/>
        <v>48045</v>
      </c>
      <c r="Z416" s="96">
        <f t="shared" si="43"/>
        <v>50801</v>
      </c>
      <c r="AA416" s="96">
        <f t="shared" si="43"/>
        <v>55324</v>
      </c>
      <c r="AB416" s="107">
        <f t="shared" si="43"/>
        <v>68391</v>
      </c>
      <c r="AC416" s="96">
        <f t="shared" si="43"/>
        <v>63695</v>
      </c>
      <c r="AD416" s="96">
        <f t="shared" si="43"/>
        <v>69678</v>
      </c>
      <c r="AE416" s="96">
        <f t="shared" si="43"/>
        <v>72136</v>
      </c>
      <c r="AF416" s="107">
        <f t="shared" si="43"/>
        <v>87812</v>
      </c>
      <c r="AG416" s="96">
        <f t="shared" si="43"/>
        <v>79711</v>
      </c>
      <c r="AH416" s="96">
        <f t="shared" si="43"/>
        <v>93896</v>
      </c>
      <c r="AI416" s="96">
        <f t="shared" si="43"/>
        <v>101912</v>
      </c>
      <c r="AJ416" s="107">
        <f t="shared" si="43"/>
        <v>126385</v>
      </c>
      <c r="AK416" s="96">
        <f t="shared" si="43"/>
        <v>115404</v>
      </c>
      <c r="AL416" s="96">
        <f t="shared" si="43"/>
        <v>117792</v>
      </c>
      <c r="AM416" s="96">
        <f t="shared" si="43"/>
        <v>123994</v>
      </c>
      <c r="AN416" s="107">
        <f t="shared" si="43"/>
        <v>142266</v>
      </c>
      <c r="AO416" s="96">
        <f t="shared" si="43"/>
        <v>139508</v>
      </c>
      <c r="AP416" s="96">
        <f t="shared" si="43"/>
        <v>140291</v>
      </c>
      <c r="AQ416" s="96">
        <f t="shared" si="43"/>
        <v>140363</v>
      </c>
      <c r="AR416" s="107">
        <f t="shared" si="43"/>
        <v>155393</v>
      </c>
      <c r="AS416" s="254">
        <v>147570</v>
      </c>
      <c r="AT416" s="254">
        <v>148238</v>
      </c>
      <c r="AU416" s="254">
        <v>145214</v>
      </c>
      <c r="AV416" s="254">
        <v>164917</v>
      </c>
      <c r="AW416" s="254">
        <v>152965</v>
      </c>
      <c r="AX416" s="254">
        <v>158172</v>
      </c>
      <c r="AY416" s="254">
        <v>161477</v>
      </c>
      <c r="AZ416" s="254">
        <v>179431</v>
      </c>
      <c r="BA416" s="254">
        <v>176171</v>
      </c>
      <c r="BB416" s="254">
        <v>186921</v>
      </c>
      <c r="BC416" s="254">
        <v>195196</v>
      </c>
      <c r="BD416" s="254">
        <v>218005</v>
      </c>
      <c r="BF416" s="117">
        <f>H413+H414+H415</f>
        <v>22980</v>
      </c>
      <c r="BG416" s="117">
        <f>L413+L414+L415</f>
        <v>28089</v>
      </c>
      <c r="BH416" s="117">
        <f>P413+P414+P415</f>
        <v>33899</v>
      </c>
      <c r="BI416" s="117">
        <f>T413+T414+T415</f>
        <v>43816</v>
      </c>
      <c r="BJ416" s="117">
        <f>X413+X414+X415</f>
        <v>57883</v>
      </c>
      <c r="BK416" s="117">
        <f>AB413+AB414+AB415</f>
        <v>68391</v>
      </c>
      <c r="BL416" s="117">
        <f>AF413+AF414+AF415</f>
        <v>87812</v>
      </c>
      <c r="BM416" s="117">
        <f>AJ413+AJ414+AJ415</f>
        <v>126385</v>
      </c>
      <c r="BN416" s="117">
        <f>AN413+AN414+AN415</f>
        <v>142266</v>
      </c>
      <c r="BO416" s="268">
        <v>155393</v>
      </c>
      <c r="BP416" s="261">
        <v>164917</v>
      </c>
      <c r="BQ416" s="261">
        <v>179431</v>
      </c>
      <c r="BR416" s="261">
        <v>218005</v>
      </c>
    </row>
    <row r="417" spans="1:70" x14ac:dyDescent="0.35">
      <c r="A417" s="66"/>
      <c r="B417" s="77"/>
      <c r="C417" s="77"/>
      <c r="D417" s="77"/>
      <c r="E417" s="76"/>
      <c r="F417" s="76"/>
      <c r="G417" s="76"/>
      <c r="H417" s="60"/>
      <c r="I417" s="76"/>
      <c r="J417" s="76"/>
      <c r="K417" s="76"/>
      <c r="L417" s="60"/>
      <c r="M417" s="76"/>
      <c r="N417" s="76"/>
      <c r="O417" s="76"/>
      <c r="P417" s="60"/>
      <c r="Q417" s="76"/>
      <c r="R417" s="76"/>
      <c r="S417" s="76"/>
      <c r="T417" s="60"/>
      <c r="U417" s="76"/>
      <c r="V417" s="76"/>
      <c r="W417" s="76"/>
      <c r="X417" s="60"/>
      <c r="Y417" s="76"/>
      <c r="Z417" s="76"/>
      <c r="AA417" s="76"/>
      <c r="AB417" s="60"/>
      <c r="AC417" s="76"/>
      <c r="AD417" s="76"/>
      <c r="AE417" s="76"/>
      <c r="AF417" s="60"/>
      <c r="AG417" s="76"/>
      <c r="AH417" s="76"/>
      <c r="AI417" s="158"/>
      <c r="AJ417" s="159"/>
      <c r="AK417" s="76"/>
      <c r="AL417" s="76"/>
      <c r="AM417" s="158"/>
      <c r="AN417" s="159"/>
      <c r="AO417" s="76"/>
      <c r="AP417" s="76"/>
      <c r="AQ417" s="158"/>
      <c r="AR417" s="159"/>
      <c r="AS417" s="158"/>
      <c r="AT417" s="158"/>
      <c r="AU417" s="158"/>
      <c r="AV417" s="158"/>
      <c r="AW417" s="158"/>
      <c r="AX417" s="158"/>
      <c r="AY417" s="158"/>
      <c r="AZ417" s="158"/>
      <c r="BA417" s="158"/>
      <c r="BB417" s="158"/>
      <c r="BC417" s="158"/>
      <c r="BD417" s="158"/>
      <c r="BF417" s="62"/>
      <c r="BG417" s="62"/>
      <c r="BH417" s="62"/>
      <c r="BI417" s="62"/>
      <c r="BJ417" s="62"/>
      <c r="BK417" s="62"/>
      <c r="BL417" s="62"/>
      <c r="BM417" s="190"/>
      <c r="BN417" s="190"/>
      <c r="BO417" s="190"/>
    </row>
    <row r="418" spans="1:70" x14ac:dyDescent="0.35">
      <c r="A418" s="80" t="s">
        <v>192</v>
      </c>
      <c r="B418" s="160" t="s">
        <v>171</v>
      </c>
      <c r="C418" s="161" t="s">
        <v>168</v>
      </c>
      <c r="D418" s="160">
        <v>86124</v>
      </c>
      <c r="E418" s="55">
        <v>2573</v>
      </c>
      <c r="F418" s="55">
        <v>3113</v>
      </c>
      <c r="G418" s="55">
        <v>3596</v>
      </c>
      <c r="H418" s="53">
        <v>4242</v>
      </c>
      <c r="I418" s="55">
        <v>4532</v>
      </c>
      <c r="J418" s="55">
        <v>5426</v>
      </c>
      <c r="K418" s="55">
        <v>6142</v>
      </c>
      <c r="L418" s="53">
        <v>7410</v>
      </c>
      <c r="M418" s="55">
        <v>7768</v>
      </c>
      <c r="N418" s="55">
        <v>8510</v>
      </c>
      <c r="O418" s="55">
        <v>8900</v>
      </c>
      <c r="P418" s="53">
        <v>9926</v>
      </c>
      <c r="Q418" s="55">
        <v>9966</v>
      </c>
      <c r="R418" s="55">
        <v>10739</v>
      </c>
      <c r="S418" s="55">
        <v>11412</v>
      </c>
      <c r="T418" s="53">
        <v>12607</v>
      </c>
      <c r="U418" s="55">
        <v>14205</v>
      </c>
      <c r="V418" s="55">
        <v>16364</v>
      </c>
      <c r="W418" s="55">
        <v>18827</v>
      </c>
      <c r="X418" s="53">
        <v>20975</v>
      </c>
      <c r="Y418" s="55">
        <v>22214</v>
      </c>
      <c r="Z418" s="55">
        <v>23666</v>
      </c>
      <c r="AA418" s="55">
        <v>24562</v>
      </c>
      <c r="AB418" s="53">
        <v>27213</v>
      </c>
      <c r="AC418" s="55">
        <v>9400</v>
      </c>
      <c r="AD418" s="55">
        <v>10149</v>
      </c>
      <c r="AE418" s="55">
        <v>10925</v>
      </c>
      <c r="AF418" s="53">
        <v>12171</v>
      </c>
      <c r="AG418" s="55">
        <v>12518</v>
      </c>
      <c r="AH418" s="55">
        <v>14764</v>
      </c>
      <c r="AI418" s="55">
        <v>15974</v>
      </c>
      <c r="AJ418" s="53">
        <v>17017</v>
      </c>
      <c r="AK418" s="55">
        <v>19418</v>
      </c>
      <c r="AL418" s="55">
        <v>21148</v>
      </c>
      <c r="AM418" s="55">
        <v>23945</v>
      </c>
      <c r="AN418" s="53">
        <v>23643</v>
      </c>
      <c r="AO418" s="55">
        <v>23971</v>
      </c>
      <c r="AP418" s="55">
        <v>23458</v>
      </c>
      <c r="AQ418" s="55">
        <v>22259</v>
      </c>
      <c r="AR418" s="53">
        <v>21121</v>
      </c>
      <c r="AS418" s="251">
        <v>20931</v>
      </c>
      <c r="AT418" s="251">
        <v>21853</v>
      </c>
      <c r="AU418" s="251">
        <v>21707</v>
      </c>
      <c r="AV418" s="251">
        <v>25451</v>
      </c>
      <c r="AW418" s="251">
        <v>26657</v>
      </c>
      <c r="AX418" s="251">
        <v>27226</v>
      </c>
      <c r="AY418" s="251">
        <v>29306</v>
      </c>
      <c r="AZ418" s="251">
        <v>28593</v>
      </c>
      <c r="BA418" s="251">
        <v>27973</v>
      </c>
      <c r="BB418" s="251">
        <v>27535</v>
      </c>
      <c r="BC418" s="251">
        <v>27675</v>
      </c>
      <c r="BD418" s="251">
        <v>35985</v>
      </c>
      <c r="BF418" s="57">
        <v>4242</v>
      </c>
      <c r="BG418" s="57">
        <v>7410</v>
      </c>
      <c r="BH418" s="57">
        <v>9926</v>
      </c>
      <c r="BI418" s="57">
        <v>12607</v>
      </c>
      <c r="BJ418" s="57">
        <v>20975</v>
      </c>
      <c r="BK418" s="57">
        <v>27213</v>
      </c>
      <c r="BL418" s="57">
        <v>12171</v>
      </c>
      <c r="BM418" s="57">
        <v>17017</v>
      </c>
      <c r="BN418" s="57">
        <v>23643</v>
      </c>
      <c r="BO418" s="267">
        <v>21121</v>
      </c>
      <c r="BP418" s="260">
        <v>25451</v>
      </c>
      <c r="BQ418" s="260">
        <v>28593</v>
      </c>
      <c r="BR418" s="260">
        <v>35985</v>
      </c>
    </row>
    <row r="419" spans="1:70" x14ac:dyDescent="0.35">
      <c r="A419" s="80" t="s">
        <v>100</v>
      </c>
      <c r="B419" s="160" t="s">
        <v>171</v>
      </c>
      <c r="C419" s="161" t="s">
        <v>168</v>
      </c>
      <c r="D419" s="160">
        <v>86125</v>
      </c>
      <c r="E419" s="55">
        <v>3040</v>
      </c>
      <c r="F419" s="55">
        <v>3042</v>
      </c>
      <c r="G419" s="55">
        <v>3043</v>
      </c>
      <c r="H419" s="53">
        <v>3191</v>
      </c>
      <c r="I419" s="55">
        <v>3147</v>
      </c>
      <c r="J419" s="55">
        <v>3119</v>
      </c>
      <c r="K419" s="55">
        <v>3099</v>
      </c>
      <c r="L419" s="53">
        <v>8265</v>
      </c>
      <c r="M419" s="55">
        <v>8257</v>
      </c>
      <c r="N419" s="55">
        <v>8250</v>
      </c>
      <c r="O419" s="55">
        <v>8243</v>
      </c>
      <c r="P419" s="53">
        <v>8235</v>
      </c>
      <c r="Q419" s="55">
        <v>8219</v>
      </c>
      <c r="R419" s="55">
        <v>8212</v>
      </c>
      <c r="S419" s="55">
        <v>8205</v>
      </c>
      <c r="T419" s="53">
        <v>7694</v>
      </c>
      <c r="U419" s="55">
        <v>7691</v>
      </c>
      <c r="V419" s="55">
        <v>7683</v>
      </c>
      <c r="W419" s="55">
        <v>24710</v>
      </c>
      <c r="X419" s="53">
        <v>24743</v>
      </c>
      <c r="Y419" s="55">
        <v>24640</v>
      </c>
      <c r="Z419" s="55">
        <v>24638</v>
      </c>
      <c r="AA419" s="55">
        <v>24684</v>
      </c>
      <c r="AB419" s="53">
        <v>23495</v>
      </c>
      <c r="AC419" s="55">
        <v>23322</v>
      </c>
      <c r="AD419" s="55">
        <v>23329</v>
      </c>
      <c r="AE419" s="55">
        <v>22472</v>
      </c>
      <c r="AF419" s="53">
        <v>23414</v>
      </c>
      <c r="AG419" s="55">
        <v>23437</v>
      </c>
      <c r="AH419" s="55">
        <v>33128</v>
      </c>
      <c r="AI419" s="55">
        <v>32929</v>
      </c>
      <c r="AJ419" s="53">
        <v>31816</v>
      </c>
      <c r="AK419" s="55">
        <v>31868</v>
      </c>
      <c r="AL419" s="55">
        <v>50279</v>
      </c>
      <c r="AM419" s="55">
        <v>50055</v>
      </c>
      <c r="AN419" s="53">
        <v>48744</v>
      </c>
      <c r="AO419" s="55">
        <v>47556</v>
      </c>
      <c r="AP419" s="55">
        <v>58053</v>
      </c>
      <c r="AQ419" s="55">
        <v>58919</v>
      </c>
      <c r="AR419" s="53">
        <v>67150</v>
      </c>
      <c r="AS419" s="251">
        <v>67084</v>
      </c>
      <c r="AT419" s="251">
        <v>63092</v>
      </c>
      <c r="AU419" s="251">
        <v>61098</v>
      </c>
      <c r="AV419" s="251">
        <v>58314</v>
      </c>
      <c r="AW419" s="251">
        <v>57634</v>
      </c>
      <c r="AX419" s="251">
        <v>54889</v>
      </c>
      <c r="AY419" s="251">
        <v>54890</v>
      </c>
      <c r="AZ419" s="251">
        <v>52623</v>
      </c>
      <c r="BA419" s="251">
        <v>53374</v>
      </c>
      <c r="BB419" s="251">
        <v>50718</v>
      </c>
      <c r="BC419" s="251">
        <v>50742</v>
      </c>
      <c r="BD419" s="251">
        <v>65648</v>
      </c>
      <c r="BF419" s="57">
        <v>3191</v>
      </c>
      <c r="BG419" s="57">
        <v>8265</v>
      </c>
      <c r="BH419" s="57">
        <v>8235</v>
      </c>
      <c r="BI419" s="57">
        <v>7694</v>
      </c>
      <c r="BJ419" s="57">
        <v>24743</v>
      </c>
      <c r="BK419" s="57">
        <v>23495</v>
      </c>
      <c r="BL419" s="57">
        <v>23414</v>
      </c>
      <c r="BM419" s="57">
        <v>31816</v>
      </c>
      <c r="BN419" s="57">
        <v>48744</v>
      </c>
      <c r="BO419" s="267">
        <v>67150</v>
      </c>
      <c r="BP419" s="260">
        <v>58314</v>
      </c>
      <c r="BQ419" s="260">
        <v>52623</v>
      </c>
      <c r="BR419" s="260">
        <v>65648</v>
      </c>
    </row>
    <row r="420" spans="1:70" x14ac:dyDescent="0.35">
      <c r="A420" s="80" t="s">
        <v>408</v>
      </c>
      <c r="B420" s="160" t="s">
        <v>171</v>
      </c>
      <c r="C420" s="161" t="s">
        <v>168</v>
      </c>
      <c r="D420" s="160">
        <v>86126</v>
      </c>
      <c r="E420" s="59"/>
      <c r="F420" s="59"/>
      <c r="G420" s="59"/>
      <c r="H420" s="63"/>
      <c r="I420" s="59"/>
      <c r="J420" s="59"/>
      <c r="K420" s="59"/>
      <c r="L420" s="63"/>
      <c r="M420" s="59"/>
      <c r="N420" s="59"/>
      <c r="O420" s="59"/>
      <c r="P420" s="63"/>
      <c r="Q420" s="59"/>
      <c r="R420" s="59"/>
      <c r="S420" s="59"/>
      <c r="T420" s="63"/>
      <c r="U420" s="59"/>
      <c r="V420" s="59"/>
      <c r="W420" s="59"/>
      <c r="X420" s="63"/>
      <c r="Y420" s="59"/>
      <c r="Z420" s="59"/>
      <c r="AA420" s="59"/>
      <c r="AB420" s="63"/>
      <c r="AC420" s="55">
        <v>33275</v>
      </c>
      <c r="AD420" s="55">
        <v>35134</v>
      </c>
      <c r="AE420" s="55">
        <v>37058</v>
      </c>
      <c r="AF420" s="53">
        <v>39791</v>
      </c>
      <c r="AG420" s="55">
        <v>40300</v>
      </c>
      <c r="AH420" s="55">
        <v>42798</v>
      </c>
      <c r="AI420" s="55">
        <v>48589</v>
      </c>
      <c r="AJ420" s="53">
        <v>52573</v>
      </c>
      <c r="AK420" s="55">
        <v>53067</v>
      </c>
      <c r="AL420" s="55">
        <v>56297</v>
      </c>
      <c r="AM420" s="55">
        <v>63848</v>
      </c>
      <c r="AN420" s="53">
        <v>67651</v>
      </c>
      <c r="AO420" s="55">
        <v>65731</v>
      </c>
      <c r="AP420" s="55">
        <v>66524</v>
      </c>
      <c r="AQ420" s="55">
        <v>69332</v>
      </c>
      <c r="AR420" s="53">
        <v>72968</v>
      </c>
      <c r="AS420" s="251">
        <v>74267</v>
      </c>
      <c r="AT420" s="251">
        <v>75822</v>
      </c>
      <c r="AU420" s="251">
        <v>75891</v>
      </c>
      <c r="AV420" s="251">
        <v>77297</v>
      </c>
      <c r="AW420" s="251">
        <v>77052</v>
      </c>
      <c r="AX420" s="251">
        <v>78084</v>
      </c>
      <c r="AY420" s="251">
        <v>79802</v>
      </c>
      <c r="AZ420" s="251">
        <v>78277</v>
      </c>
      <c r="BA420" s="251">
        <v>79871</v>
      </c>
      <c r="BB420" s="251">
        <v>83221</v>
      </c>
      <c r="BC420" s="251">
        <v>84677</v>
      </c>
      <c r="BD420" s="251">
        <v>87339</v>
      </c>
      <c r="BF420" s="61"/>
      <c r="BG420" s="61"/>
      <c r="BH420" s="61"/>
      <c r="BI420" s="61"/>
      <c r="BJ420" s="61"/>
      <c r="BK420" s="61"/>
      <c r="BL420" s="57">
        <v>39791</v>
      </c>
      <c r="BM420" s="57">
        <v>52573</v>
      </c>
      <c r="BN420" s="57">
        <v>67651</v>
      </c>
      <c r="BO420" s="267">
        <v>72968</v>
      </c>
      <c r="BP420" s="260">
        <v>77297</v>
      </c>
      <c r="BQ420" s="260">
        <v>78277</v>
      </c>
      <c r="BR420" s="260">
        <v>87339</v>
      </c>
    </row>
    <row r="421" spans="1:70" x14ac:dyDescent="0.35">
      <c r="A421" s="66"/>
      <c r="B421" s="77"/>
      <c r="C421" s="77"/>
      <c r="D421" s="77"/>
      <c r="E421" s="76"/>
      <c r="F421" s="76"/>
      <c r="G421" s="76"/>
      <c r="H421" s="60"/>
      <c r="I421" s="76"/>
      <c r="J421" s="76"/>
      <c r="K421" s="76"/>
      <c r="L421" s="60"/>
      <c r="M421" s="76"/>
      <c r="N421" s="76"/>
      <c r="O421" s="76"/>
      <c r="P421" s="60"/>
      <c r="Q421" s="76"/>
      <c r="R421" s="76"/>
      <c r="S421" s="76"/>
      <c r="T421" s="60"/>
      <c r="U421" s="76"/>
      <c r="V421" s="76"/>
      <c r="W421" s="76"/>
      <c r="X421" s="60"/>
      <c r="Y421" s="76"/>
      <c r="Z421" s="76"/>
      <c r="AA421" s="76"/>
      <c r="AB421" s="60"/>
      <c r="AC421" s="115"/>
      <c r="AD421" s="115"/>
      <c r="AE421" s="115"/>
      <c r="AF421" s="116"/>
      <c r="AG421" s="115"/>
      <c r="AH421" s="115"/>
      <c r="AI421" s="158"/>
      <c r="AJ421" s="159"/>
      <c r="AK421" s="115"/>
      <c r="AL421" s="115"/>
      <c r="AM421" s="158"/>
      <c r="AN421" s="159"/>
      <c r="AO421" s="115"/>
      <c r="AP421" s="115"/>
      <c r="AQ421" s="158"/>
      <c r="AR421" s="159"/>
      <c r="AS421" s="158"/>
      <c r="AT421" s="158"/>
      <c r="AU421" s="158"/>
      <c r="AV421" s="158"/>
      <c r="AW421" s="158"/>
      <c r="AX421" s="158"/>
      <c r="AY421" s="158"/>
      <c r="AZ421" s="158"/>
      <c r="BA421" s="158"/>
      <c r="BB421" s="158"/>
      <c r="BC421" s="158"/>
      <c r="BD421" s="158"/>
      <c r="BF421" s="62"/>
      <c r="BG421" s="62"/>
      <c r="BH421" s="62"/>
      <c r="BI421" s="62"/>
      <c r="BJ421" s="62"/>
      <c r="BK421" s="62"/>
      <c r="BL421" s="119"/>
      <c r="BM421" s="190"/>
      <c r="BN421" s="190"/>
      <c r="BO421" s="190"/>
    </row>
    <row r="422" spans="1:70" x14ac:dyDescent="0.35">
      <c r="A422" s="85" t="s">
        <v>409</v>
      </c>
      <c r="B422" s="86"/>
      <c r="C422" s="86"/>
      <c r="D422" s="86"/>
      <c r="E422" s="76"/>
      <c r="F422" s="76"/>
      <c r="G422" s="76"/>
      <c r="H422" s="60"/>
      <c r="I422" s="76"/>
      <c r="J422" s="76"/>
      <c r="K422" s="76"/>
      <c r="L422" s="60"/>
      <c r="M422" s="76"/>
      <c r="N422" s="76"/>
      <c r="O422" s="76"/>
      <c r="P422" s="60"/>
      <c r="Q422" s="76"/>
      <c r="R422" s="76"/>
      <c r="S422" s="76"/>
      <c r="T422" s="60"/>
      <c r="U422" s="76"/>
      <c r="V422" s="76"/>
      <c r="W422" s="76"/>
      <c r="X422" s="60"/>
      <c r="Y422" s="76"/>
      <c r="Z422" s="76"/>
      <c r="AA422" s="76"/>
      <c r="AB422" s="60"/>
      <c r="AC422" s="76"/>
      <c r="AD422" s="76"/>
      <c r="AE422" s="76"/>
      <c r="AF422" s="60"/>
      <c r="AG422" s="76"/>
      <c r="AH422" s="76"/>
      <c r="AI422" s="158"/>
      <c r="AJ422" s="159"/>
      <c r="AK422" s="76"/>
      <c r="AL422" s="76"/>
      <c r="AM422" s="158"/>
      <c r="AN422" s="159"/>
      <c r="AO422" s="76"/>
      <c r="AP422" s="76"/>
      <c r="AQ422" s="158"/>
      <c r="AR422" s="159"/>
      <c r="AS422" s="158"/>
      <c r="AT422" s="158"/>
      <c r="AU422" s="158"/>
      <c r="AV422" s="158"/>
      <c r="AW422" s="158"/>
      <c r="AX422" s="158"/>
      <c r="AY422" s="158"/>
      <c r="AZ422" s="158"/>
      <c r="BA422" s="158"/>
      <c r="BB422" s="158"/>
      <c r="BC422" s="158"/>
      <c r="BD422" s="158"/>
      <c r="BF422" s="62"/>
      <c r="BG422" s="62"/>
      <c r="BH422" s="62"/>
      <c r="BI422" s="62"/>
      <c r="BJ422" s="62"/>
      <c r="BK422" s="62"/>
      <c r="BL422" s="62"/>
      <c r="BM422" s="190"/>
      <c r="BN422" s="190"/>
      <c r="BO422" s="190"/>
    </row>
    <row r="423" spans="1:70" x14ac:dyDescent="0.35">
      <c r="A423" s="80" t="s">
        <v>410</v>
      </c>
      <c r="B423" s="160" t="s">
        <v>171</v>
      </c>
      <c r="C423" s="161" t="s">
        <v>168</v>
      </c>
      <c r="D423" s="160">
        <v>3727678</v>
      </c>
      <c r="E423" s="55">
        <v>5</v>
      </c>
      <c r="F423" s="55">
        <v>5</v>
      </c>
      <c r="G423" s="55">
        <v>5</v>
      </c>
      <c r="H423" s="53">
        <v>5</v>
      </c>
      <c r="I423" s="55">
        <v>5</v>
      </c>
      <c r="J423" s="55">
        <v>5</v>
      </c>
      <c r="K423" s="55">
        <v>5</v>
      </c>
      <c r="L423" s="53">
        <v>5</v>
      </c>
      <c r="M423" s="55">
        <v>5</v>
      </c>
      <c r="N423" s="55">
        <v>5</v>
      </c>
      <c r="O423" s="55">
        <v>5</v>
      </c>
      <c r="P423" s="53">
        <v>5</v>
      </c>
      <c r="Q423" s="55">
        <v>5</v>
      </c>
      <c r="R423" s="55">
        <v>5</v>
      </c>
      <c r="S423" s="55">
        <v>5</v>
      </c>
      <c r="T423" s="53">
        <v>5</v>
      </c>
      <c r="U423" s="55">
        <v>5</v>
      </c>
      <c r="V423" s="55">
        <v>5</v>
      </c>
      <c r="W423" s="55">
        <v>5</v>
      </c>
      <c r="X423" s="53">
        <v>5</v>
      </c>
      <c r="Y423" s="55">
        <v>5</v>
      </c>
      <c r="Z423" s="55">
        <v>5</v>
      </c>
      <c r="AA423" s="55">
        <v>5</v>
      </c>
      <c r="AB423" s="53">
        <v>5</v>
      </c>
      <c r="AC423" s="55">
        <v>5</v>
      </c>
      <c r="AD423" s="55">
        <v>5</v>
      </c>
      <c r="AE423" s="55">
        <v>5</v>
      </c>
      <c r="AF423" s="53">
        <v>5</v>
      </c>
      <c r="AG423" s="55">
        <v>5</v>
      </c>
      <c r="AH423" s="55">
        <v>5</v>
      </c>
      <c r="AI423" s="55">
        <v>5</v>
      </c>
      <c r="AJ423" s="53">
        <v>5</v>
      </c>
      <c r="AK423" s="55">
        <v>5</v>
      </c>
      <c r="AL423" s="55">
        <v>5</v>
      </c>
      <c r="AM423" s="55">
        <v>5</v>
      </c>
      <c r="AN423" s="53">
        <v>5</v>
      </c>
      <c r="AO423" s="55">
        <v>5</v>
      </c>
      <c r="AP423" s="59"/>
      <c r="AQ423" s="59"/>
      <c r="AR423" s="53">
        <v>108</v>
      </c>
      <c r="AS423" s="251">
        <v>108</v>
      </c>
      <c r="AT423" s="251">
        <v>108</v>
      </c>
      <c r="AU423" s="251">
        <v>108</v>
      </c>
      <c r="AV423" s="251">
        <v>109</v>
      </c>
      <c r="AW423" s="251">
        <v>109</v>
      </c>
      <c r="AX423" s="251">
        <v>110</v>
      </c>
      <c r="AY423" s="251">
        <v>110</v>
      </c>
      <c r="AZ423" s="251">
        <v>111</v>
      </c>
      <c r="BA423" s="251">
        <v>111</v>
      </c>
      <c r="BB423" s="251">
        <v>112</v>
      </c>
      <c r="BC423" s="251">
        <v>112</v>
      </c>
      <c r="BD423" s="251">
        <v>112</v>
      </c>
      <c r="BF423" s="57">
        <v>5</v>
      </c>
      <c r="BG423" s="57">
        <v>5</v>
      </c>
      <c r="BH423" s="57">
        <v>5</v>
      </c>
      <c r="BI423" s="57">
        <v>5</v>
      </c>
      <c r="BJ423" s="57">
        <v>5</v>
      </c>
      <c r="BK423" s="57">
        <v>5</v>
      </c>
      <c r="BL423" s="57">
        <v>5</v>
      </c>
      <c r="BM423" s="57">
        <v>5</v>
      </c>
      <c r="BN423" s="57">
        <v>5</v>
      </c>
      <c r="BO423" s="267">
        <v>108</v>
      </c>
      <c r="BP423" s="260">
        <v>109</v>
      </c>
      <c r="BQ423" s="260">
        <v>111</v>
      </c>
      <c r="BR423" s="260">
        <v>112</v>
      </c>
    </row>
    <row r="424" spans="1:70" x14ac:dyDescent="0.35">
      <c r="A424" s="80" t="s">
        <v>411</v>
      </c>
      <c r="B424" s="160" t="s">
        <v>171</v>
      </c>
      <c r="C424" s="161" t="s">
        <v>168</v>
      </c>
      <c r="D424" s="160">
        <v>3727679</v>
      </c>
      <c r="E424" s="59"/>
      <c r="F424" s="59"/>
      <c r="G424" s="59"/>
      <c r="H424" s="63"/>
      <c r="I424" s="59"/>
      <c r="J424" s="59"/>
      <c r="K424" s="59"/>
      <c r="L424" s="63"/>
      <c r="M424" s="59"/>
      <c r="N424" s="59"/>
      <c r="O424" s="59"/>
      <c r="P424" s="63"/>
      <c r="Q424" s="59"/>
      <c r="R424" s="59"/>
      <c r="S424" s="59"/>
      <c r="T424" s="63"/>
      <c r="U424" s="59"/>
      <c r="V424" s="59"/>
      <c r="W424" s="59"/>
      <c r="X424" s="63"/>
      <c r="Y424" s="59"/>
      <c r="Z424" s="59"/>
      <c r="AA424" s="59"/>
      <c r="AB424" s="63"/>
      <c r="AC424" s="59"/>
      <c r="AD424" s="59"/>
      <c r="AE424" s="59"/>
      <c r="AF424" s="63"/>
      <c r="AG424" s="59"/>
      <c r="AH424" s="59"/>
      <c r="AI424" s="59"/>
      <c r="AJ424" s="63"/>
      <c r="AK424" s="59"/>
      <c r="AL424" s="59"/>
      <c r="AM424" s="59"/>
      <c r="AN424" s="63"/>
      <c r="AO424" s="59"/>
      <c r="AP424" s="55">
        <v>107</v>
      </c>
      <c r="AQ424" s="55">
        <v>107</v>
      </c>
      <c r="AR424" s="63"/>
      <c r="AS424" s="251">
        <v>108</v>
      </c>
      <c r="AT424" s="251">
        <v>108</v>
      </c>
      <c r="AU424" s="251">
        <v>108</v>
      </c>
      <c r="AV424" s="251">
        <v>109</v>
      </c>
      <c r="AW424" s="251">
        <v>109</v>
      </c>
      <c r="AX424" s="251">
        <v>110</v>
      </c>
      <c r="AY424" s="251">
        <v>110</v>
      </c>
      <c r="AZ424" s="251">
        <v>111</v>
      </c>
      <c r="BA424" s="251">
        <v>111</v>
      </c>
      <c r="BB424" s="251">
        <v>112</v>
      </c>
      <c r="BC424" s="251">
        <v>112</v>
      </c>
      <c r="BD424" s="251">
        <v>112</v>
      </c>
      <c r="BF424" s="61"/>
      <c r="BG424" s="61"/>
      <c r="BH424" s="61"/>
      <c r="BI424" s="61"/>
      <c r="BJ424" s="61"/>
      <c r="BK424" s="61"/>
      <c r="BL424" s="61"/>
      <c r="BM424" s="61"/>
      <c r="BN424" s="61"/>
      <c r="BO424" s="267">
        <v>108</v>
      </c>
      <c r="BP424" s="260">
        <v>109</v>
      </c>
      <c r="BQ424" s="260">
        <v>111</v>
      </c>
      <c r="BR424" s="260">
        <v>112</v>
      </c>
    </row>
    <row r="425" spans="1:70" x14ac:dyDescent="0.35">
      <c r="A425" s="80" t="s">
        <v>412</v>
      </c>
      <c r="B425" s="160" t="s">
        <v>171</v>
      </c>
      <c r="C425" s="161" t="s">
        <v>168</v>
      </c>
      <c r="D425" s="160">
        <v>86128</v>
      </c>
      <c r="E425" s="55">
        <v>-1837</v>
      </c>
      <c r="F425" s="55">
        <v>-1837</v>
      </c>
      <c r="G425" s="55">
        <v>-1837</v>
      </c>
      <c r="H425" s="53">
        <v>-1837</v>
      </c>
      <c r="I425" s="55">
        <v>-1837</v>
      </c>
      <c r="J425" s="55">
        <v>-1837</v>
      </c>
      <c r="K425" s="55">
        <v>-1837</v>
      </c>
      <c r="L425" s="53">
        <v>-1837</v>
      </c>
      <c r="M425" s="55">
        <v>-1837</v>
      </c>
      <c r="N425" s="55">
        <v>-1837</v>
      </c>
      <c r="O425" s="55">
        <v>-1837</v>
      </c>
      <c r="P425" s="53">
        <v>-1837</v>
      </c>
      <c r="Q425" s="55">
        <v>-1837</v>
      </c>
      <c r="R425" s="55">
        <v>-1837</v>
      </c>
      <c r="S425" s="55">
        <v>-1837</v>
      </c>
      <c r="T425" s="53">
        <v>-1837</v>
      </c>
      <c r="U425" s="55">
        <v>-1837</v>
      </c>
      <c r="V425" s="55">
        <v>-1837</v>
      </c>
      <c r="W425" s="55">
        <v>-1837</v>
      </c>
      <c r="X425" s="53">
        <v>-1837</v>
      </c>
      <c r="Y425" s="55">
        <v>-1837</v>
      </c>
      <c r="Z425" s="55">
        <v>-1837</v>
      </c>
      <c r="AA425" s="55">
        <v>-1837</v>
      </c>
      <c r="AB425" s="53">
        <v>-1837</v>
      </c>
      <c r="AC425" s="55">
        <v>-1837</v>
      </c>
      <c r="AD425" s="55">
        <v>-1837</v>
      </c>
      <c r="AE425" s="55">
        <v>-1837</v>
      </c>
      <c r="AF425" s="53">
        <v>-1837</v>
      </c>
      <c r="AG425" s="55">
        <v>-1837</v>
      </c>
      <c r="AH425" s="55">
        <v>-1837</v>
      </c>
      <c r="AI425" s="55">
        <v>-1837</v>
      </c>
      <c r="AJ425" s="53">
        <v>-1837</v>
      </c>
      <c r="AK425" s="55">
        <v>-1837</v>
      </c>
      <c r="AL425" s="55">
        <v>-1837</v>
      </c>
      <c r="AM425" s="55">
        <v>-1837</v>
      </c>
      <c r="AN425" s="53">
        <v>-1837</v>
      </c>
      <c r="AO425" s="55">
        <v>-4503</v>
      </c>
      <c r="AP425" s="55">
        <v>-7837</v>
      </c>
      <c r="AQ425" s="55">
        <v>-7837</v>
      </c>
      <c r="AR425" s="53">
        <v>-7837</v>
      </c>
      <c r="AS425" s="251">
        <v>-7837</v>
      </c>
      <c r="AT425" s="251">
        <v>-7837</v>
      </c>
      <c r="AU425" s="251">
        <v>-7837</v>
      </c>
      <c r="AV425" s="251">
        <v>-7837</v>
      </c>
      <c r="AW425" s="251">
        <v>-7837</v>
      </c>
      <c r="AX425" s="251">
        <v>-7837</v>
      </c>
      <c r="AY425" s="251">
        <v>-7837</v>
      </c>
      <c r="AZ425" s="251">
        <v>-7837</v>
      </c>
      <c r="BA425" s="251">
        <v>-7837</v>
      </c>
      <c r="BB425" s="251">
        <v>-7837</v>
      </c>
      <c r="BC425" s="251">
        <v>-7837</v>
      </c>
      <c r="BD425" s="251">
        <v>-7837</v>
      </c>
      <c r="BF425" s="57">
        <v>-1837</v>
      </c>
      <c r="BG425" s="57">
        <v>-1837</v>
      </c>
      <c r="BH425" s="57">
        <v>-1837</v>
      </c>
      <c r="BI425" s="57">
        <v>-1837</v>
      </c>
      <c r="BJ425" s="57">
        <v>-1837</v>
      </c>
      <c r="BK425" s="57">
        <v>-1837</v>
      </c>
      <c r="BL425" s="57">
        <v>-1837</v>
      </c>
      <c r="BM425" s="57">
        <v>-1837</v>
      </c>
      <c r="BN425" s="57">
        <v>-1837</v>
      </c>
      <c r="BO425" s="267">
        <v>-7837</v>
      </c>
      <c r="BP425" s="260">
        <v>-7837</v>
      </c>
      <c r="BQ425" s="260">
        <v>-7837</v>
      </c>
      <c r="BR425" s="260">
        <v>-7837</v>
      </c>
    </row>
    <row r="426" spans="1:70" x14ac:dyDescent="0.35">
      <c r="A426" s="80" t="s">
        <v>413</v>
      </c>
      <c r="B426" s="160" t="s">
        <v>171</v>
      </c>
      <c r="C426" s="161" t="s">
        <v>168</v>
      </c>
      <c r="D426" s="160">
        <v>86129</v>
      </c>
      <c r="E426" s="55">
        <v>8585</v>
      </c>
      <c r="F426" s="55">
        <v>8893</v>
      </c>
      <c r="G426" s="55">
        <v>9175</v>
      </c>
      <c r="H426" s="53">
        <v>9573</v>
      </c>
      <c r="I426" s="55">
        <v>10019</v>
      </c>
      <c r="J426" s="55">
        <v>10405</v>
      </c>
      <c r="K426" s="55">
        <v>10827</v>
      </c>
      <c r="L426" s="53">
        <v>11135</v>
      </c>
      <c r="M426" s="55">
        <v>11565</v>
      </c>
      <c r="N426" s="55">
        <v>12233</v>
      </c>
      <c r="O426" s="55">
        <v>12874</v>
      </c>
      <c r="P426" s="53">
        <v>13394</v>
      </c>
      <c r="Q426" s="55">
        <v>14144</v>
      </c>
      <c r="R426" s="55">
        <v>15026</v>
      </c>
      <c r="S426" s="55">
        <v>15968</v>
      </c>
      <c r="T426" s="53">
        <v>17186</v>
      </c>
      <c r="U426" s="55">
        <v>17976</v>
      </c>
      <c r="V426" s="55">
        <v>19129</v>
      </c>
      <c r="W426" s="55">
        <v>20212</v>
      </c>
      <c r="X426" s="53">
        <v>21389</v>
      </c>
      <c r="Y426" s="55">
        <v>22563</v>
      </c>
      <c r="Z426" s="55">
        <v>24028</v>
      </c>
      <c r="AA426" s="55">
        <v>25375</v>
      </c>
      <c r="AB426" s="53">
        <v>26791</v>
      </c>
      <c r="AC426" s="55">
        <v>28059</v>
      </c>
      <c r="AD426" s="55">
        <v>30035</v>
      </c>
      <c r="AE426" s="55">
        <v>31817</v>
      </c>
      <c r="AF426" s="53">
        <v>33658</v>
      </c>
      <c r="AG426" s="55">
        <v>35412</v>
      </c>
      <c r="AH426" s="55">
        <v>38017</v>
      </c>
      <c r="AI426" s="55">
        <v>40307</v>
      </c>
      <c r="AJ426" s="53">
        <v>42865</v>
      </c>
      <c r="AK426" s="55">
        <v>45160</v>
      </c>
      <c r="AL426" s="55">
        <v>48724</v>
      </c>
      <c r="AM426" s="55">
        <v>51879</v>
      </c>
      <c r="AN426" s="53">
        <v>55538</v>
      </c>
      <c r="AO426" s="55">
        <v>58793</v>
      </c>
      <c r="AP426" s="55">
        <v>63871</v>
      </c>
      <c r="AQ426" s="55">
        <v>69419</v>
      </c>
      <c r="AR426" s="53">
        <v>75066</v>
      </c>
      <c r="AS426" s="251">
        <v>79863</v>
      </c>
      <c r="AT426" s="251">
        <v>86896</v>
      </c>
      <c r="AU426" s="251">
        <v>92711</v>
      </c>
      <c r="AV426" s="251">
        <v>99025</v>
      </c>
      <c r="AW426" s="251">
        <v>103938</v>
      </c>
      <c r="AX426" s="251">
        <v>110633</v>
      </c>
      <c r="AY426" s="251">
        <v>115934</v>
      </c>
      <c r="AZ426" s="251">
        <v>120864</v>
      </c>
      <c r="BA426" s="251">
        <v>124514</v>
      </c>
      <c r="BB426" s="251">
        <v>130923</v>
      </c>
      <c r="BC426" s="251">
        <v>135679</v>
      </c>
      <c r="BD426" s="251">
        <v>140024</v>
      </c>
      <c r="BF426" s="57">
        <v>9573</v>
      </c>
      <c r="BG426" s="57">
        <v>11135</v>
      </c>
      <c r="BH426" s="57">
        <v>13394</v>
      </c>
      <c r="BI426" s="57">
        <v>17186</v>
      </c>
      <c r="BJ426" s="57">
        <v>21389</v>
      </c>
      <c r="BK426" s="57">
        <v>26791</v>
      </c>
      <c r="BL426" s="57">
        <v>33658</v>
      </c>
      <c r="BM426" s="57">
        <v>42865</v>
      </c>
      <c r="BN426" s="57">
        <v>55538</v>
      </c>
      <c r="BO426" s="267">
        <v>75066</v>
      </c>
      <c r="BP426" s="260">
        <v>99025</v>
      </c>
      <c r="BQ426" s="260">
        <v>120864</v>
      </c>
      <c r="BR426" s="260">
        <v>140024</v>
      </c>
    </row>
    <row r="427" spans="1:70" x14ac:dyDescent="0.35">
      <c r="A427" s="80" t="s">
        <v>414</v>
      </c>
      <c r="B427" s="160" t="s">
        <v>171</v>
      </c>
      <c r="C427" s="161" t="s">
        <v>168</v>
      </c>
      <c r="D427" s="160">
        <v>86130</v>
      </c>
      <c r="E427" s="55">
        <v>-319</v>
      </c>
      <c r="F427" s="55">
        <v>-319</v>
      </c>
      <c r="G427" s="55">
        <v>-206</v>
      </c>
      <c r="H427" s="53">
        <v>-185</v>
      </c>
      <c r="I427" s="55">
        <v>-157</v>
      </c>
      <c r="J427" s="55">
        <v>-143</v>
      </c>
      <c r="K427" s="55">
        <v>-394</v>
      </c>
      <c r="L427" s="53">
        <v>-511</v>
      </c>
      <c r="M427" s="55">
        <v>-752</v>
      </c>
      <c r="N427" s="55">
        <v>-617</v>
      </c>
      <c r="O427" s="55">
        <v>-675</v>
      </c>
      <c r="P427" s="53">
        <v>-723</v>
      </c>
      <c r="Q427" s="55">
        <v>-614</v>
      </c>
      <c r="R427" s="55">
        <v>-571</v>
      </c>
      <c r="S427" s="55">
        <v>-521</v>
      </c>
      <c r="T427" s="53">
        <v>-985</v>
      </c>
      <c r="U427" s="55">
        <v>-797</v>
      </c>
      <c r="V427" s="55">
        <v>-607</v>
      </c>
      <c r="W427" s="55">
        <v>-501</v>
      </c>
      <c r="X427" s="53">
        <v>-484</v>
      </c>
      <c r="Y427" s="55">
        <v>-467</v>
      </c>
      <c r="Z427" s="55">
        <v>-934</v>
      </c>
      <c r="AA427" s="55">
        <v>-1034</v>
      </c>
      <c r="AB427" s="53">
        <v>-1035</v>
      </c>
      <c r="AC427" s="55">
        <v>-1010</v>
      </c>
      <c r="AD427" s="55">
        <v>-960</v>
      </c>
      <c r="AE427" s="55">
        <v>-1429</v>
      </c>
      <c r="AF427" s="53">
        <v>-986</v>
      </c>
      <c r="AG427" s="55">
        <v>-2063</v>
      </c>
      <c r="AH427" s="55">
        <v>-1455</v>
      </c>
      <c r="AI427" s="55">
        <v>-1029</v>
      </c>
      <c r="AJ427" s="53">
        <v>-180</v>
      </c>
      <c r="AK427" s="55">
        <v>-666</v>
      </c>
      <c r="AL427" s="55">
        <v>-525</v>
      </c>
      <c r="AM427" s="55">
        <v>-1075</v>
      </c>
      <c r="AN427" s="53">
        <v>-1376</v>
      </c>
      <c r="AO427" s="55">
        <v>-2365</v>
      </c>
      <c r="AP427" s="55">
        <v>-4782</v>
      </c>
      <c r="AQ427" s="55">
        <v>-7115</v>
      </c>
      <c r="AR427" s="53">
        <v>-4487</v>
      </c>
      <c r="AS427" s="251">
        <v>-3973</v>
      </c>
      <c r="AT427" s="251">
        <v>-3680</v>
      </c>
      <c r="AU427" s="251">
        <v>-5003</v>
      </c>
      <c r="AV427" s="251">
        <v>-3040</v>
      </c>
      <c r="AW427" s="251">
        <v>-3598</v>
      </c>
      <c r="AX427" s="251">
        <v>-3993</v>
      </c>
      <c r="AY427" s="251">
        <v>-1918</v>
      </c>
      <c r="AZ427" s="251">
        <v>-34</v>
      </c>
      <c r="BA427" s="251">
        <v>-914</v>
      </c>
      <c r="BB427" s="251">
        <v>2420</v>
      </c>
      <c r="BC427" s="251">
        <v>12333</v>
      </c>
      <c r="BD427" s="251">
        <v>28230</v>
      </c>
      <c r="BF427" s="57">
        <v>-185</v>
      </c>
      <c r="BG427" s="57">
        <v>-511</v>
      </c>
      <c r="BH427" s="57">
        <v>-723</v>
      </c>
      <c r="BI427" s="57">
        <v>-985</v>
      </c>
      <c r="BJ427" s="57">
        <v>-484</v>
      </c>
      <c r="BK427" s="57">
        <v>-1035</v>
      </c>
      <c r="BL427" s="57">
        <v>-986</v>
      </c>
      <c r="BM427" s="57">
        <v>-180</v>
      </c>
      <c r="BN427" s="57">
        <v>-1376</v>
      </c>
      <c r="BO427" s="267">
        <v>-4487</v>
      </c>
      <c r="BP427" s="260">
        <v>-3040</v>
      </c>
      <c r="BQ427" s="260">
        <v>-34</v>
      </c>
      <c r="BR427" s="260"/>
    </row>
    <row r="428" spans="1:70" x14ac:dyDescent="0.35">
      <c r="A428" s="80" t="s">
        <v>193</v>
      </c>
      <c r="B428" s="160" t="s">
        <v>171</v>
      </c>
      <c r="C428" s="161" t="s">
        <v>168</v>
      </c>
      <c r="D428" s="160">
        <v>86131</v>
      </c>
      <c r="E428" s="55">
        <v>1998</v>
      </c>
      <c r="F428" s="55">
        <v>1991</v>
      </c>
      <c r="G428" s="55">
        <v>1950</v>
      </c>
      <c r="H428" s="53">
        <v>2190</v>
      </c>
      <c r="I428" s="55">
        <v>2298</v>
      </c>
      <c r="J428" s="55">
        <v>2172</v>
      </c>
      <c r="K428" s="55">
        <v>1735</v>
      </c>
      <c r="L428" s="53">
        <v>1949</v>
      </c>
      <c r="M428" s="55">
        <v>1892</v>
      </c>
      <c r="N428" s="55">
        <v>1984</v>
      </c>
      <c r="O428" s="55">
        <v>2063</v>
      </c>
      <c r="P428" s="53">
        <v>2545</v>
      </c>
      <c r="Q428" s="55">
        <v>3058</v>
      </c>
      <c r="R428" s="55">
        <v>3915</v>
      </c>
      <c r="S428" s="55">
        <v>4167</v>
      </c>
      <c r="T428" s="53">
        <v>4916</v>
      </c>
      <c r="U428" s="55">
        <v>6327</v>
      </c>
      <c r="V428" s="55">
        <v>6524</v>
      </c>
      <c r="W428" s="55">
        <v>6779</v>
      </c>
      <c r="X428" s="53">
        <v>8636</v>
      </c>
      <c r="Y428" s="55">
        <v>11199</v>
      </c>
      <c r="Z428" s="55">
        <v>13733</v>
      </c>
      <c r="AA428" s="55">
        <v>16616</v>
      </c>
      <c r="AB428" s="53">
        <v>19625</v>
      </c>
      <c r="AC428" s="55">
        <v>23193</v>
      </c>
      <c r="AD428" s="55">
        <v>25818</v>
      </c>
      <c r="AE428" s="55">
        <v>27952</v>
      </c>
      <c r="AF428" s="53">
        <v>31220</v>
      </c>
      <c r="AG428" s="55">
        <v>33755</v>
      </c>
      <c r="AH428" s="55">
        <v>38998</v>
      </c>
      <c r="AI428" s="55">
        <v>45329</v>
      </c>
      <c r="AJ428" s="53">
        <v>52551</v>
      </c>
      <c r="AK428" s="55">
        <v>60658</v>
      </c>
      <c r="AL428" s="55">
        <v>68436</v>
      </c>
      <c r="AM428" s="55">
        <v>71592</v>
      </c>
      <c r="AN428" s="53">
        <v>85915</v>
      </c>
      <c r="AO428" s="55">
        <v>82071</v>
      </c>
      <c r="AP428" s="55">
        <v>80043</v>
      </c>
      <c r="AQ428" s="55">
        <v>82915</v>
      </c>
      <c r="AR428" s="53">
        <v>83193</v>
      </c>
      <c r="AS428" s="251">
        <v>86365</v>
      </c>
      <c r="AT428" s="251">
        <v>93115</v>
      </c>
      <c r="AU428" s="251">
        <v>102994</v>
      </c>
      <c r="AV428" s="251">
        <v>113618</v>
      </c>
      <c r="AW428" s="251">
        <v>124049</v>
      </c>
      <c r="AX428" s="251">
        <v>137534</v>
      </c>
      <c r="AY428" s="251">
        <v>152862</v>
      </c>
      <c r="AZ428" s="251">
        <v>172866</v>
      </c>
      <c r="BA428" s="251">
        <v>189993</v>
      </c>
      <c r="BB428" s="251">
        <v>208157</v>
      </c>
      <c r="BC428" s="251">
        <v>229344</v>
      </c>
      <c r="BD428" s="251">
        <v>250536</v>
      </c>
      <c r="BF428" s="57">
        <v>2190</v>
      </c>
      <c r="BG428" s="57">
        <v>1949</v>
      </c>
      <c r="BH428" s="57">
        <v>2545</v>
      </c>
      <c r="BI428" s="57">
        <v>4916</v>
      </c>
      <c r="BJ428" s="57">
        <v>8636</v>
      </c>
      <c r="BK428" s="57">
        <v>19625</v>
      </c>
      <c r="BL428" s="57">
        <v>31220</v>
      </c>
      <c r="BM428" s="57">
        <v>52551</v>
      </c>
      <c r="BN428" s="57">
        <v>85915</v>
      </c>
      <c r="BO428" s="267">
        <v>83193</v>
      </c>
      <c r="BP428" s="260">
        <v>113618</v>
      </c>
      <c r="BQ428" s="260">
        <v>172866</v>
      </c>
      <c r="BR428" s="260">
        <v>250536</v>
      </c>
    </row>
    <row r="429" spans="1:70" x14ac:dyDescent="0.35">
      <c r="A429" s="81" t="s">
        <v>194</v>
      </c>
      <c r="B429" s="167" t="s">
        <v>171</v>
      </c>
      <c r="C429" s="168" t="s">
        <v>168</v>
      </c>
      <c r="D429" s="167">
        <v>86132</v>
      </c>
      <c r="E429" s="96">
        <f t="shared" ref="E429:AR429" si="44">SUM(E423:E428)</f>
        <v>8432</v>
      </c>
      <c r="F429" s="96">
        <f t="shared" si="44"/>
        <v>8733</v>
      </c>
      <c r="G429" s="96">
        <f t="shared" si="44"/>
        <v>9087</v>
      </c>
      <c r="H429" s="107">
        <f t="shared" si="44"/>
        <v>9746</v>
      </c>
      <c r="I429" s="96">
        <f t="shared" si="44"/>
        <v>10328</v>
      </c>
      <c r="J429" s="96">
        <f t="shared" si="44"/>
        <v>10602</v>
      </c>
      <c r="K429" s="96">
        <f t="shared" si="44"/>
        <v>10336</v>
      </c>
      <c r="L429" s="107">
        <f t="shared" si="44"/>
        <v>10741</v>
      </c>
      <c r="M429" s="96">
        <f t="shared" si="44"/>
        <v>10873</v>
      </c>
      <c r="N429" s="96">
        <f t="shared" si="44"/>
        <v>11768</v>
      </c>
      <c r="O429" s="96">
        <f t="shared" si="44"/>
        <v>12430</v>
      </c>
      <c r="P429" s="107">
        <f t="shared" si="44"/>
        <v>13384</v>
      </c>
      <c r="Q429" s="96">
        <f t="shared" si="44"/>
        <v>14756</v>
      </c>
      <c r="R429" s="96">
        <f t="shared" si="44"/>
        <v>16538</v>
      </c>
      <c r="S429" s="96">
        <f t="shared" si="44"/>
        <v>17782</v>
      </c>
      <c r="T429" s="107">
        <f t="shared" si="44"/>
        <v>19285</v>
      </c>
      <c r="U429" s="96">
        <f t="shared" si="44"/>
        <v>21674</v>
      </c>
      <c r="V429" s="96">
        <f t="shared" si="44"/>
        <v>23214</v>
      </c>
      <c r="W429" s="96">
        <f t="shared" si="44"/>
        <v>24658</v>
      </c>
      <c r="X429" s="107">
        <f t="shared" si="44"/>
        <v>27709</v>
      </c>
      <c r="Y429" s="96">
        <f t="shared" si="44"/>
        <v>31463</v>
      </c>
      <c r="Z429" s="96">
        <f t="shared" si="44"/>
        <v>34995</v>
      </c>
      <c r="AA429" s="96">
        <f t="shared" si="44"/>
        <v>39125</v>
      </c>
      <c r="AB429" s="107">
        <f t="shared" si="44"/>
        <v>43549</v>
      </c>
      <c r="AC429" s="96">
        <f t="shared" si="44"/>
        <v>48410</v>
      </c>
      <c r="AD429" s="96">
        <f t="shared" si="44"/>
        <v>53061</v>
      </c>
      <c r="AE429" s="96">
        <f t="shared" si="44"/>
        <v>56508</v>
      </c>
      <c r="AF429" s="107">
        <f t="shared" si="44"/>
        <v>62060</v>
      </c>
      <c r="AG429" s="96">
        <f t="shared" si="44"/>
        <v>65272</v>
      </c>
      <c r="AH429" s="96">
        <f t="shared" si="44"/>
        <v>73728</v>
      </c>
      <c r="AI429" s="96">
        <f t="shared" si="44"/>
        <v>82775</v>
      </c>
      <c r="AJ429" s="107">
        <f t="shared" si="44"/>
        <v>93404</v>
      </c>
      <c r="AK429" s="96">
        <f t="shared" si="44"/>
        <v>103320</v>
      </c>
      <c r="AL429" s="96">
        <f t="shared" si="44"/>
        <v>114803</v>
      </c>
      <c r="AM429" s="96">
        <f t="shared" si="44"/>
        <v>120564</v>
      </c>
      <c r="AN429" s="107">
        <f t="shared" si="44"/>
        <v>138245</v>
      </c>
      <c r="AO429" s="96">
        <f t="shared" si="44"/>
        <v>134001</v>
      </c>
      <c r="AP429" s="96">
        <f t="shared" si="44"/>
        <v>131402</v>
      </c>
      <c r="AQ429" s="96">
        <f t="shared" si="44"/>
        <v>137489</v>
      </c>
      <c r="AR429" s="107">
        <f t="shared" si="44"/>
        <v>146043</v>
      </c>
      <c r="AS429" s="254">
        <v>154526</v>
      </c>
      <c r="AT429" s="254">
        <v>168602</v>
      </c>
      <c r="AU429" s="254">
        <v>182973</v>
      </c>
      <c r="AV429" s="254">
        <v>201875</v>
      </c>
      <c r="AW429" s="254">
        <v>216661</v>
      </c>
      <c r="AX429" s="254">
        <v>236447</v>
      </c>
      <c r="AY429" s="254">
        <v>259151</v>
      </c>
      <c r="AZ429" s="254">
        <v>285970</v>
      </c>
      <c r="BA429" s="254">
        <v>305867</v>
      </c>
      <c r="BB429" s="254">
        <v>333775</v>
      </c>
      <c r="BC429" s="254">
        <v>369631</v>
      </c>
      <c r="BD429" s="254">
        <v>411065</v>
      </c>
      <c r="BF429" s="117">
        <f>SUM(H423:H428)</f>
        <v>9746</v>
      </c>
      <c r="BG429" s="117">
        <f>SUM(L423:L428)</f>
        <v>10741</v>
      </c>
      <c r="BH429" s="117">
        <f>SUM(P423:P428)</f>
        <v>13384</v>
      </c>
      <c r="BI429" s="117">
        <f>SUM(T423:T428)</f>
        <v>19285</v>
      </c>
      <c r="BJ429" s="117">
        <f>SUM(X423:X428)</f>
        <v>27709</v>
      </c>
      <c r="BK429" s="117">
        <f>SUM(AB423:AB428)</f>
        <v>43549</v>
      </c>
      <c r="BL429" s="117">
        <f>SUM(AF423:AF428)</f>
        <v>62060</v>
      </c>
      <c r="BM429" s="117">
        <f>SUM(AJ423:AJ428)</f>
        <v>93404</v>
      </c>
      <c r="BN429" s="117">
        <f>SUM(AN423:AN428)</f>
        <v>138245</v>
      </c>
      <c r="BO429" s="268">
        <v>146043</v>
      </c>
      <c r="BP429" s="261">
        <v>201875</v>
      </c>
      <c r="BQ429" s="261">
        <v>285970</v>
      </c>
      <c r="BR429" s="261">
        <v>411065</v>
      </c>
    </row>
    <row r="430" spans="1:70" x14ac:dyDescent="0.35">
      <c r="A430" s="45"/>
      <c r="B430" s="46"/>
      <c r="C430" s="46"/>
      <c r="D430" s="46"/>
      <c r="E430" s="76"/>
      <c r="F430" s="76"/>
      <c r="G430" s="76"/>
      <c r="H430" s="60"/>
      <c r="I430" s="76"/>
      <c r="J430" s="76"/>
      <c r="K430" s="76"/>
      <c r="L430" s="60"/>
      <c r="M430" s="76"/>
      <c r="N430" s="76"/>
      <c r="O430" s="76"/>
      <c r="P430" s="60"/>
      <c r="Q430" s="76"/>
      <c r="R430" s="76"/>
      <c r="S430" s="76"/>
      <c r="T430" s="60"/>
      <c r="U430" s="76"/>
      <c r="V430" s="76"/>
      <c r="W430" s="76"/>
      <c r="X430" s="60"/>
      <c r="Y430" s="76"/>
      <c r="Z430" s="76"/>
      <c r="AA430" s="76"/>
      <c r="AB430" s="60"/>
      <c r="AC430" s="76"/>
      <c r="AD430" s="76"/>
      <c r="AE430" s="76"/>
      <c r="AF430" s="60"/>
      <c r="AG430" s="76"/>
      <c r="AH430" s="76"/>
      <c r="AI430" s="158"/>
      <c r="AJ430" s="159"/>
      <c r="AK430" s="76"/>
      <c r="AL430" s="76"/>
      <c r="AM430" s="158"/>
      <c r="AN430" s="159"/>
      <c r="AO430" s="76"/>
      <c r="AP430" s="76"/>
      <c r="AQ430" s="158"/>
      <c r="AR430" s="159"/>
      <c r="AS430" s="158"/>
      <c r="AT430" s="158"/>
      <c r="AU430" s="158"/>
      <c r="AV430" s="158"/>
      <c r="AW430" s="158"/>
      <c r="AX430" s="158"/>
      <c r="AY430" s="158"/>
      <c r="AZ430" s="158"/>
      <c r="BA430" s="158"/>
      <c r="BB430" s="158"/>
      <c r="BC430" s="158"/>
      <c r="BD430" s="158"/>
      <c r="BF430" s="62"/>
      <c r="BG430" s="62"/>
      <c r="BH430" s="62"/>
      <c r="BI430" s="62"/>
      <c r="BJ430" s="62"/>
      <c r="BK430" s="62"/>
      <c r="BL430" s="62"/>
      <c r="BM430" s="190"/>
      <c r="BN430" s="190"/>
      <c r="BO430" s="190"/>
    </row>
    <row r="431" spans="1:70" ht="15" thickBot="1" x14ac:dyDescent="0.4">
      <c r="A431" s="97" t="s">
        <v>195</v>
      </c>
      <c r="B431" s="183" t="s">
        <v>171</v>
      </c>
      <c r="C431" s="184" t="s">
        <v>168</v>
      </c>
      <c r="D431" s="183">
        <v>86133</v>
      </c>
      <c r="E431" s="185">
        <f t="shared" ref="E431:AR431" si="45">+E416+E418+E419+E420+E429</f>
        <v>28377</v>
      </c>
      <c r="F431" s="185">
        <f t="shared" si="45"/>
        <v>29623</v>
      </c>
      <c r="G431" s="185">
        <f t="shared" si="45"/>
        <v>31861</v>
      </c>
      <c r="H431" s="186">
        <f t="shared" si="45"/>
        <v>40159</v>
      </c>
      <c r="I431" s="185">
        <f t="shared" si="45"/>
        <v>36364</v>
      </c>
      <c r="J431" s="185">
        <f t="shared" si="45"/>
        <v>37898</v>
      </c>
      <c r="K431" s="185">
        <f t="shared" si="45"/>
        <v>40419</v>
      </c>
      <c r="L431" s="186">
        <f t="shared" si="45"/>
        <v>54505</v>
      </c>
      <c r="M431" s="185">
        <f t="shared" si="45"/>
        <v>50075</v>
      </c>
      <c r="N431" s="185">
        <f t="shared" si="45"/>
        <v>52440</v>
      </c>
      <c r="O431" s="185">
        <f t="shared" si="45"/>
        <v>56230</v>
      </c>
      <c r="P431" s="186">
        <f t="shared" si="45"/>
        <v>65444</v>
      </c>
      <c r="Q431" s="185">
        <f t="shared" si="45"/>
        <v>61128</v>
      </c>
      <c r="R431" s="185">
        <f t="shared" si="45"/>
        <v>65076</v>
      </c>
      <c r="S431" s="185">
        <f t="shared" si="45"/>
        <v>70897</v>
      </c>
      <c r="T431" s="186">
        <f t="shared" si="45"/>
        <v>83402</v>
      </c>
      <c r="U431" s="185">
        <f t="shared" si="45"/>
        <v>80969</v>
      </c>
      <c r="V431" s="185">
        <f t="shared" si="45"/>
        <v>87781</v>
      </c>
      <c r="W431" s="185">
        <f t="shared" si="45"/>
        <v>115267</v>
      </c>
      <c r="X431" s="186">
        <f t="shared" si="45"/>
        <v>131310</v>
      </c>
      <c r="Y431" s="185">
        <f t="shared" si="45"/>
        <v>126362</v>
      </c>
      <c r="Z431" s="185">
        <f t="shared" si="45"/>
        <v>134100</v>
      </c>
      <c r="AA431" s="185">
        <f t="shared" si="45"/>
        <v>143695</v>
      </c>
      <c r="AB431" s="186">
        <f t="shared" si="45"/>
        <v>162648</v>
      </c>
      <c r="AC431" s="185">
        <f t="shared" si="45"/>
        <v>178102</v>
      </c>
      <c r="AD431" s="185">
        <f t="shared" si="45"/>
        <v>191351</v>
      </c>
      <c r="AE431" s="185">
        <f t="shared" si="45"/>
        <v>199099</v>
      </c>
      <c r="AF431" s="186">
        <f t="shared" si="45"/>
        <v>225248</v>
      </c>
      <c r="AG431" s="185">
        <f t="shared" si="45"/>
        <v>221238</v>
      </c>
      <c r="AH431" s="185">
        <f t="shared" si="45"/>
        <v>258314</v>
      </c>
      <c r="AI431" s="185">
        <f t="shared" si="45"/>
        <v>282179</v>
      </c>
      <c r="AJ431" s="186">
        <f t="shared" si="45"/>
        <v>321195</v>
      </c>
      <c r="AK431" s="185">
        <f t="shared" si="45"/>
        <v>323077</v>
      </c>
      <c r="AL431" s="185">
        <f t="shared" si="45"/>
        <v>360319</v>
      </c>
      <c r="AM431" s="185">
        <f t="shared" si="45"/>
        <v>382406</v>
      </c>
      <c r="AN431" s="186">
        <f t="shared" si="45"/>
        <v>420549</v>
      </c>
      <c r="AO431" s="185">
        <f t="shared" si="45"/>
        <v>410767</v>
      </c>
      <c r="AP431" s="185">
        <f t="shared" si="45"/>
        <v>419728</v>
      </c>
      <c r="AQ431" s="185">
        <f t="shared" si="45"/>
        <v>428362</v>
      </c>
      <c r="AR431" s="186">
        <f t="shared" si="45"/>
        <v>462675</v>
      </c>
      <c r="AS431" s="254">
        <v>464378</v>
      </c>
      <c r="AT431" s="254">
        <v>477607</v>
      </c>
      <c r="AU431" s="254">
        <v>486883</v>
      </c>
      <c r="AV431" s="254">
        <v>527854</v>
      </c>
      <c r="AW431" s="254">
        <v>530969</v>
      </c>
      <c r="AX431" s="254">
        <v>554818</v>
      </c>
      <c r="AY431" s="254">
        <v>584626</v>
      </c>
      <c r="AZ431" s="254">
        <v>624894</v>
      </c>
      <c r="BA431" s="254">
        <v>643256</v>
      </c>
      <c r="BB431" s="254">
        <v>682170</v>
      </c>
      <c r="BC431" s="254">
        <v>727921</v>
      </c>
      <c r="BD431" s="254">
        <v>818042</v>
      </c>
      <c r="BF431" s="187">
        <f>+H416+H418+H419+H420+H429</f>
        <v>40159</v>
      </c>
      <c r="BG431" s="187">
        <f>+L416+L418+L419+L420+L429</f>
        <v>54505</v>
      </c>
      <c r="BH431" s="187">
        <f>+P416+P418+P419+P420+P429</f>
        <v>65444</v>
      </c>
      <c r="BI431" s="187">
        <f>+T416+T418+T419+T420+T429</f>
        <v>83402</v>
      </c>
      <c r="BJ431" s="187">
        <f>+X416+X418+X419+X420+X429</f>
        <v>131310</v>
      </c>
      <c r="BK431" s="187">
        <f>+AB416+AB418+AB419+AB420+AB429</f>
        <v>162648</v>
      </c>
      <c r="BL431" s="187">
        <f>+AF416+AF418+AF419+AF420+AF429</f>
        <v>225248</v>
      </c>
      <c r="BM431" s="187">
        <f>+AJ416+AJ418+AJ419+AJ420+AJ429</f>
        <v>321195</v>
      </c>
      <c r="BN431" s="187">
        <f>+AN416+AN418+AN419+AN420+AN429</f>
        <v>420549</v>
      </c>
      <c r="BO431" s="271">
        <v>462675</v>
      </c>
      <c r="BP431" s="261">
        <v>527854</v>
      </c>
      <c r="BQ431" s="261">
        <v>624894</v>
      </c>
      <c r="BR431" s="261">
        <v>818042</v>
      </c>
    </row>
    <row r="432" spans="1:70" x14ac:dyDescent="0.35">
      <c r="A432" s="45"/>
      <c r="B432" s="46"/>
      <c r="C432" s="46"/>
      <c r="D432" s="46"/>
      <c r="E432" s="76"/>
      <c r="F432" s="76"/>
      <c r="G432" s="76"/>
      <c r="H432" s="60"/>
      <c r="I432" s="76"/>
      <c r="J432" s="76"/>
      <c r="K432" s="76"/>
      <c r="L432" s="60"/>
      <c r="M432" s="76"/>
      <c r="N432" s="76"/>
      <c r="O432" s="76"/>
      <c r="P432" s="60"/>
      <c r="Q432" s="76"/>
      <c r="R432" s="76"/>
      <c r="S432" s="76"/>
      <c r="T432" s="60"/>
      <c r="U432" s="76"/>
      <c r="V432" s="76"/>
      <c r="W432" s="76"/>
      <c r="X432" s="60"/>
      <c r="Y432" s="76"/>
      <c r="Z432" s="76"/>
      <c r="AA432" s="76"/>
      <c r="AB432" s="60"/>
      <c r="AC432" s="76"/>
      <c r="AD432" s="76"/>
      <c r="AE432" s="76"/>
      <c r="AF432" s="60"/>
      <c r="AG432" s="76"/>
      <c r="AH432" s="76"/>
      <c r="AI432" s="158"/>
      <c r="AJ432" s="159"/>
      <c r="AK432" s="76"/>
      <c r="AL432" s="76"/>
      <c r="AM432" s="158"/>
      <c r="AN432" s="159"/>
      <c r="AO432" s="76"/>
      <c r="AP432" s="76"/>
      <c r="AQ432" s="158"/>
      <c r="AR432" s="159"/>
      <c r="AS432" s="158"/>
      <c r="AT432" s="158"/>
      <c r="AU432" s="158"/>
      <c r="AV432" s="158"/>
      <c r="AW432" s="158"/>
      <c r="AX432" s="158"/>
      <c r="AY432" s="158"/>
      <c r="AZ432" s="158"/>
      <c r="BA432" s="158"/>
      <c r="BB432" s="158"/>
      <c r="BC432" s="158"/>
      <c r="BD432" s="158"/>
      <c r="BF432" s="62"/>
      <c r="BG432" s="62"/>
      <c r="BH432" s="62"/>
      <c r="BI432" s="62"/>
      <c r="BJ432" s="62"/>
      <c r="BK432" s="62"/>
      <c r="BL432" s="62"/>
      <c r="BM432" s="190"/>
      <c r="BN432" s="190"/>
      <c r="BO432" s="190"/>
    </row>
    <row r="433" spans="1:70" x14ac:dyDescent="0.35">
      <c r="A433" s="64" t="s">
        <v>415</v>
      </c>
      <c r="B433" s="65"/>
      <c r="C433" s="65"/>
      <c r="D433" s="65"/>
      <c r="E433" s="115"/>
      <c r="F433" s="115"/>
      <c r="G433" s="115"/>
      <c r="H433" s="116"/>
      <c r="I433" s="115"/>
      <c r="J433" s="115"/>
      <c r="K433" s="115"/>
      <c r="L433" s="116"/>
      <c r="M433" s="115"/>
      <c r="N433" s="115"/>
      <c r="O433" s="115"/>
      <c r="P433" s="116"/>
      <c r="Q433" s="115"/>
      <c r="R433" s="115"/>
      <c r="S433" s="115"/>
      <c r="T433" s="116"/>
      <c r="U433" s="115"/>
      <c r="V433" s="76"/>
      <c r="W433" s="76"/>
      <c r="X433" s="60"/>
      <c r="Y433" s="76"/>
      <c r="Z433" s="76"/>
      <c r="AA433" s="76"/>
      <c r="AB433" s="60"/>
      <c r="AC433" s="76"/>
      <c r="AD433" s="76"/>
      <c r="AE433" s="76"/>
      <c r="AF433" s="60"/>
      <c r="AG433" s="76"/>
      <c r="AH433" s="76"/>
      <c r="AI433" s="158"/>
      <c r="AJ433" s="159"/>
      <c r="AK433" s="76"/>
      <c r="AL433" s="76"/>
      <c r="AM433" s="158"/>
      <c r="AN433" s="159"/>
      <c r="AO433" s="76"/>
      <c r="AP433" s="76"/>
      <c r="AQ433" s="158"/>
      <c r="AR433" s="159"/>
      <c r="AS433" s="158"/>
      <c r="AT433" s="158"/>
      <c r="AU433" s="158"/>
      <c r="AV433" s="158"/>
      <c r="AW433" s="158"/>
      <c r="AX433" s="158"/>
      <c r="AY433" s="158"/>
      <c r="AZ433" s="158"/>
      <c r="BA433" s="158"/>
      <c r="BB433" s="158"/>
      <c r="BC433" s="158"/>
      <c r="BD433" s="158"/>
      <c r="BF433" s="119"/>
      <c r="BG433" s="119"/>
      <c r="BH433" s="119"/>
      <c r="BI433" s="119"/>
      <c r="BJ433" s="62"/>
      <c r="BK433" s="62"/>
      <c r="BL433" s="62"/>
      <c r="BM433" s="190"/>
      <c r="BN433" s="190"/>
      <c r="BO433" s="190"/>
    </row>
    <row r="434" spans="1:70" x14ac:dyDescent="0.35">
      <c r="A434" s="66" t="s">
        <v>416</v>
      </c>
      <c r="B434" s="160" t="s">
        <v>171</v>
      </c>
      <c r="C434" s="161" t="s">
        <v>168</v>
      </c>
      <c r="D434" s="160">
        <v>86134</v>
      </c>
      <c r="E434" s="55">
        <v>7895</v>
      </c>
      <c r="F434" s="55">
        <v>7463</v>
      </c>
      <c r="G434" s="55">
        <v>7689</v>
      </c>
      <c r="H434" s="53">
        <v>12447</v>
      </c>
      <c r="I434" s="55">
        <v>8666</v>
      </c>
      <c r="J434" s="55">
        <v>7986</v>
      </c>
      <c r="K434" s="55">
        <v>6883</v>
      </c>
      <c r="L434" s="53">
        <v>17416</v>
      </c>
      <c r="M434" s="55">
        <v>13781</v>
      </c>
      <c r="N434" s="55">
        <v>14001</v>
      </c>
      <c r="O434" s="55">
        <v>14428</v>
      </c>
      <c r="P434" s="53">
        <v>19808</v>
      </c>
      <c r="Q434" s="55">
        <v>15859</v>
      </c>
      <c r="R434" s="55">
        <v>16540</v>
      </c>
      <c r="S434" s="55">
        <v>18347</v>
      </c>
      <c r="T434" s="63"/>
      <c r="U434" s="59"/>
      <c r="V434" s="59"/>
      <c r="W434" s="59"/>
      <c r="X434" s="63"/>
      <c r="Y434" s="59"/>
      <c r="Z434" s="59"/>
      <c r="AA434" s="59"/>
      <c r="AB434" s="63"/>
      <c r="AC434" s="59"/>
      <c r="AD434" s="59"/>
      <c r="AE434" s="59"/>
      <c r="AF434" s="63"/>
      <c r="AG434" s="59"/>
      <c r="AH434" s="59"/>
      <c r="AI434" s="158"/>
      <c r="AJ434" s="159"/>
      <c r="AK434" s="59"/>
      <c r="AL434" s="59"/>
      <c r="AM434" s="158"/>
      <c r="AN434" s="159"/>
      <c r="AO434" s="59"/>
      <c r="AP434" s="59"/>
      <c r="AQ434" s="158"/>
      <c r="AR434" s="159"/>
      <c r="AS434" s="158"/>
      <c r="AT434" s="158"/>
      <c r="AU434" s="158"/>
      <c r="AV434" s="158"/>
      <c r="AW434" s="158"/>
      <c r="AX434" s="158"/>
      <c r="AY434" s="158"/>
      <c r="AZ434" s="158"/>
      <c r="BA434" s="158"/>
      <c r="BB434" s="158"/>
      <c r="BC434" s="158"/>
      <c r="BD434" s="158"/>
      <c r="BF434" s="57">
        <v>12447</v>
      </c>
      <c r="BG434" s="57">
        <v>17416</v>
      </c>
      <c r="BH434" s="57">
        <v>19808</v>
      </c>
      <c r="BI434" s="61"/>
      <c r="BJ434" s="61"/>
      <c r="BK434" s="61"/>
      <c r="BL434" s="61"/>
      <c r="BM434" s="190"/>
      <c r="BN434" s="190"/>
      <c r="BO434" s="190"/>
    </row>
    <row r="435" spans="1:70" x14ac:dyDescent="0.35">
      <c r="A435" s="66" t="s">
        <v>417</v>
      </c>
      <c r="B435" s="160" t="s">
        <v>171</v>
      </c>
      <c r="C435" s="161" t="s">
        <v>168</v>
      </c>
      <c r="D435" s="160">
        <v>86135</v>
      </c>
      <c r="E435" s="55">
        <v>5395</v>
      </c>
      <c r="F435" s="55">
        <v>5420</v>
      </c>
      <c r="G435" s="55">
        <v>6068</v>
      </c>
      <c r="H435" s="53">
        <v>7411</v>
      </c>
      <c r="I435" s="55">
        <v>6716</v>
      </c>
      <c r="J435" s="55">
        <v>6644</v>
      </c>
      <c r="K435" s="55">
        <v>7316</v>
      </c>
      <c r="L435" s="53">
        <v>8299</v>
      </c>
      <c r="M435" s="55">
        <v>7369</v>
      </c>
      <c r="N435" s="55">
        <v>7470</v>
      </c>
      <c r="O435" s="55">
        <v>8981</v>
      </c>
      <c r="P435" s="53">
        <v>10243</v>
      </c>
      <c r="Q435" s="55">
        <v>9582</v>
      </c>
      <c r="R435" s="55">
        <v>9588</v>
      </c>
      <c r="S435" s="55">
        <v>10696</v>
      </c>
      <c r="T435" s="63"/>
      <c r="U435" s="59"/>
      <c r="V435" s="59"/>
      <c r="W435" s="59"/>
      <c r="X435" s="63"/>
      <c r="Y435" s="59"/>
      <c r="Z435" s="59"/>
      <c r="AA435" s="59"/>
      <c r="AB435" s="63"/>
      <c r="AC435" s="59"/>
      <c r="AD435" s="59"/>
      <c r="AE435" s="59"/>
      <c r="AF435" s="63"/>
      <c r="AG435" s="59"/>
      <c r="AH435" s="59"/>
      <c r="AI435" s="158"/>
      <c r="AJ435" s="159"/>
      <c r="AK435" s="59"/>
      <c r="AL435" s="59"/>
      <c r="AM435" s="158"/>
      <c r="AN435" s="159"/>
      <c r="AO435" s="59"/>
      <c r="AP435" s="59"/>
      <c r="AQ435" s="158"/>
      <c r="AR435" s="159"/>
      <c r="AS435" s="158"/>
      <c r="AT435" s="158"/>
      <c r="AU435" s="158"/>
      <c r="AV435" s="158"/>
      <c r="AW435" s="158"/>
      <c r="AX435" s="158"/>
      <c r="AY435" s="158"/>
      <c r="AZ435" s="158"/>
      <c r="BA435" s="158"/>
      <c r="BB435" s="158"/>
      <c r="BC435" s="158"/>
      <c r="BD435" s="158"/>
      <c r="BF435" s="57">
        <v>7411</v>
      </c>
      <c r="BG435" s="57">
        <v>8299</v>
      </c>
      <c r="BH435" s="57">
        <v>10243</v>
      </c>
      <c r="BI435" s="61"/>
      <c r="BJ435" s="61"/>
      <c r="BK435" s="61"/>
      <c r="BL435" s="61"/>
      <c r="BM435" s="190"/>
      <c r="BN435" s="190"/>
      <c r="BO435" s="190"/>
    </row>
    <row r="436" spans="1:70" x14ac:dyDescent="0.35">
      <c r="A436" s="66" t="s">
        <v>418</v>
      </c>
      <c r="B436" s="160" t="s">
        <v>203</v>
      </c>
      <c r="C436" s="161" t="s">
        <v>168</v>
      </c>
      <c r="D436" s="160">
        <v>86136</v>
      </c>
      <c r="E436" s="55">
        <v>9.5</v>
      </c>
      <c r="F436" s="55">
        <v>9.4</v>
      </c>
      <c r="G436" s="55">
        <v>9.1999999999999993</v>
      </c>
      <c r="H436" s="53">
        <v>8.9</v>
      </c>
      <c r="I436" s="55">
        <v>9.1</v>
      </c>
      <c r="J436" s="55">
        <v>9.1</v>
      </c>
      <c r="K436" s="55">
        <v>8.9</v>
      </c>
      <c r="L436" s="53">
        <v>8.6</v>
      </c>
      <c r="M436" s="55">
        <v>8.8000000000000007</v>
      </c>
      <c r="N436" s="55">
        <v>8.9</v>
      </c>
      <c r="O436" s="55">
        <v>8.6</v>
      </c>
      <c r="P436" s="53">
        <v>8.5</v>
      </c>
      <c r="Q436" s="55">
        <v>8.6</v>
      </c>
      <c r="R436" s="55">
        <v>8.6</v>
      </c>
      <c r="S436" s="55">
        <v>8.5</v>
      </c>
      <c r="T436" s="63"/>
      <c r="U436" s="59"/>
      <c r="V436" s="59"/>
      <c r="W436" s="59"/>
      <c r="X436" s="63"/>
      <c r="Y436" s="59"/>
      <c r="Z436" s="59"/>
      <c r="AA436" s="59"/>
      <c r="AB436" s="63"/>
      <c r="AC436" s="59"/>
      <c r="AD436" s="59"/>
      <c r="AE436" s="59"/>
      <c r="AF436" s="63"/>
      <c r="AG436" s="59"/>
      <c r="AH436" s="59"/>
      <c r="AI436" s="158"/>
      <c r="AJ436" s="159"/>
      <c r="AK436" s="59"/>
      <c r="AL436" s="59"/>
      <c r="AM436" s="158"/>
      <c r="AN436" s="159"/>
      <c r="AO436" s="59"/>
      <c r="AP436" s="59"/>
      <c r="AQ436" s="158"/>
      <c r="AR436" s="159"/>
      <c r="AS436" s="158"/>
      <c r="AT436" s="158"/>
      <c r="AU436" s="158"/>
      <c r="AV436" s="158"/>
      <c r="AW436" s="158"/>
      <c r="AX436" s="158"/>
      <c r="AY436" s="158"/>
      <c r="AZ436" s="158"/>
      <c r="BA436" s="158"/>
      <c r="BB436" s="158"/>
      <c r="BC436" s="158"/>
      <c r="BD436" s="158"/>
      <c r="BF436" s="57">
        <v>8.9</v>
      </c>
      <c r="BG436" s="57">
        <v>8.6</v>
      </c>
      <c r="BH436" s="57">
        <v>8.5</v>
      </c>
      <c r="BI436" s="61"/>
      <c r="BJ436" s="61"/>
      <c r="BK436" s="61"/>
      <c r="BL436" s="61"/>
      <c r="BM436" s="190"/>
      <c r="BN436" s="190"/>
      <c r="BO436" s="190"/>
    </row>
    <row r="437" spans="1:70" x14ac:dyDescent="0.35">
      <c r="A437" s="66" t="s">
        <v>419</v>
      </c>
      <c r="B437" s="160" t="s">
        <v>171</v>
      </c>
      <c r="C437" s="161" t="s">
        <v>168</v>
      </c>
      <c r="D437" s="160">
        <v>86137</v>
      </c>
      <c r="E437" s="55">
        <v>7674</v>
      </c>
      <c r="F437" s="55">
        <v>8789</v>
      </c>
      <c r="G437" s="55">
        <v>9991</v>
      </c>
      <c r="H437" s="53">
        <v>10949</v>
      </c>
      <c r="I437" s="55">
        <v>12267</v>
      </c>
      <c r="J437" s="55">
        <v>14089</v>
      </c>
      <c r="K437" s="55">
        <v>15702</v>
      </c>
      <c r="L437" s="53">
        <v>16967</v>
      </c>
      <c r="M437" s="55">
        <v>17736</v>
      </c>
      <c r="N437" s="55">
        <v>19479</v>
      </c>
      <c r="O437" s="55">
        <v>20636</v>
      </c>
      <c r="P437" s="53">
        <v>21838</v>
      </c>
      <c r="Q437" s="55">
        <v>23308</v>
      </c>
      <c r="R437" s="55">
        <v>25190</v>
      </c>
      <c r="S437" s="55">
        <v>27177</v>
      </c>
      <c r="T437" s="63"/>
      <c r="U437" s="59"/>
      <c r="V437" s="59"/>
      <c r="W437" s="59"/>
      <c r="X437" s="63"/>
      <c r="Y437" s="59"/>
      <c r="Z437" s="59"/>
      <c r="AA437" s="59"/>
      <c r="AB437" s="63"/>
      <c r="AC437" s="59"/>
      <c r="AD437" s="59"/>
      <c r="AE437" s="59"/>
      <c r="AF437" s="63"/>
      <c r="AG437" s="59"/>
      <c r="AH437" s="59"/>
      <c r="AI437" s="158"/>
      <c r="AJ437" s="159"/>
      <c r="AK437" s="59"/>
      <c r="AL437" s="59"/>
      <c r="AM437" s="158"/>
      <c r="AN437" s="159"/>
      <c r="AO437" s="59"/>
      <c r="AP437" s="59"/>
      <c r="AQ437" s="158"/>
      <c r="AR437" s="159"/>
      <c r="AS437" s="251">
        <v>190754</v>
      </c>
      <c r="AT437" s="251">
        <v>193784</v>
      </c>
      <c r="AU437" s="251">
        <v>196468</v>
      </c>
      <c r="AV437" s="251">
        <v>204177</v>
      </c>
      <c r="AW437" s="251">
        <v>209950</v>
      </c>
      <c r="AX437" s="251">
        <v>220717</v>
      </c>
      <c r="AY437" s="251">
        <v>237917</v>
      </c>
      <c r="AZ437" s="251">
        <v>252665</v>
      </c>
      <c r="BA437" s="251">
        <v>272781</v>
      </c>
      <c r="BB437" s="251">
        <v>297616</v>
      </c>
      <c r="BC437" s="251">
        <v>324435</v>
      </c>
      <c r="BD437" s="251">
        <v>357025</v>
      </c>
      <c r="BF437" s="57">
        <v>10949</v>
      </c>
      <c r="BG437" s="57">
        <v>16967</v>
      </c>
      <c r="BH437" s="57">
        <v>21838</v>
      </c>
      <c r="BI437" s="61"/>
      <c r="BJ437" s="61"/>
      <c r="BK437" s="61"/>
      <c r="BL437" s="61"/>
      <c r="BM437" s="190"/>
      <c r="BN437" s="190"/>
      <c r="BO437" s="267">
        <v>186715</v>
      </c>
      <c r="BP437" s="260">
        <v>204177</v>
      </c>
      <c r="BQ437" s="260">
        <v>252665</v>
      </c>
      <c r="BR437" s="260">
        <v>357025</v>
      </c>
    </row>
    <row r="438" spans="1:70" x14ac:dyDescent="0.35">
      <c r="A438" s="66" t="s">
        <v>420</v>
      </c>
      <c r="B438" s="160" t="s">
        <v>171</v>
      </c>
      <c r="C438" s="161" t="s">
        <v>168</v>
      </c>
      <c r="D438" s="160">
        <v>86138</v>
      </c>
      <c r="E438" s="55">
        <v>8916</v>
      </c>
      <c r="F438" s="55">
        <v>8990</v>
      </c>
      <c r="G438" s="55">
        <v>10037</v>
      </c>
      <c r="H438" s="53">
        <v>15133</v>
      </c>
      <c r="I438" s="55">
        <v>10590</v>
      </c>
      <c r="J438" s="55">
        <v>10457</v>
      </c>
      <c r="K438" s="55">
        <v>11811</v>
      </c>
      <c r="L438" s="53">
        <v>16459</v>
      </c>
      <c r="M438" s="55">
        <v>11917</v>
      </c>
      <c r="N438" s="55">
        <v>12391</v>
      </c>
      <c r="O438" s="55">
        <v>14437</v>
      </c>
      <c r="P438" s="53">
        <v>20397</v>
      </c>
      <c r="Q438" s="55">
        <v>14990</v>
      </c>
      <c r="R438" s="55">
        <v>16123</v>
      </c>
      <c r="S438" s="55">
        <v>18801</v>
      </c>
      <c r="T438" s="63"/>
      <c r="U438" s="59"/>
      <c r="V438" s="59"/>
      <c r="W438" s="59"/>
      <c r="X438" s="63"/>
      <c r="Y438" s="59"/>
      <c r="Z438" s="59"/>
      <c r="AA438" s="59"/>
      <c r="AB438" s="63"/>
      <c r="AC438" s="59"/>
      <c r="AD438" s="59"/>
      <c r="AE438" s="59"/>
      <c r="AF438" s="63"/>
      <c r="AG438" s="59"/>
      <c r="AH438" s="59"/>
      <c r="AI438" s="158"/>
      <c r="AJ438" s="159"/>
      <c r="AK438" s="59"/>
      <c r="AL438" s="59"/>
      <c r="AM438" s="158"/>
      <c r="AN438" s="159"/>
      <c r="AO438" s="59"/>
      <c r="AP438" s="59"/>
      <c r="AQ438" s="158"/>
      <c r="AR438" s="159"/>
      <c r="AS438" s="251">
        <v>66907</v>
      </c>
      <c r="AT438" s="251">
        <v>69481</v>
      </c>
      <c r="AU438" s="251">
        <v>72004</v>
      </c>
      <c r="AV438" s="251">
        <v>84981</v>
      </c>
      <c r="AW438" s="251">
        <v>73068</v>
      </c>
      <c r="AX438" s="251">
        <v>81817</v>
      </c>
      <c r="AY438" s="251">
        <v>84570</v>
      </c>
      <c r="AZ438" s="251">
        <v>94363</v>
      </c>
      <c r="BA438" s="251">
        <v>89241</v>
      </c>
      <c r="BB438" s="251">
        <v>98285</v>
      </c>
      <c r="BC438" s="251">
        <v>106032</v>
      </c>
      <c r="BD438" s="251">
        <v>121909</v>
      </c>
      <c r="BF438" s="57">
        <v>15133</v>
      </c>
      <c r="BG438" s="57">
        <v>16459</v>
      </c>
      <c r="BH438" s="57">
        <v>20397</v>
      </c>
      <c r="BI438" s="61"/>
      <c r="BJ438" s="61"/>
      <c r="BK438" s="61"/>
      <c r="BL438" s="61"/>
      <c r="BM438" s="190"/>
      <c r="BN438" s="190"/>
      <c r="BO438" s="267">
        <v>79600</v>
      </c>
      <c r="BP438" s="260">
        <v>84981</v>
      </c>
      <c r="BQ438" s="260">
        <v>94363</v>
      </c>
      <c r="BR438" s="260">
        <v>121909</v>
      </c>
    </row>
    <row r="439" spans="1:70" x14ac:dyDescent="0.35">
      <c r="A439" s="66" t="s">
        <v>421</v>
      </c>
      <c r="B439" s="160" t="s">
        <v>203</v>
      </c>
      <c r="C439" s="161" t="s">
        <v>168</v>
      </c>
      <c r="D439" s="160">
        <v>86139</v>
      </c>
      <c r="E439" s="55">
        <v>68</v>
      </c>
      <c r="F439" s="55">
        <v>73</v>
      </c>
      <c r="G439" s="55">
        <v>75</v>
      </c>
      <c r="H439" s="53">
        <v>74</v>
      </c>
      <c r="I439" s="55">
        <v>68</v>
      </c>
      <c r="J439" s="55">
        <v>71</v>
      </c>
      <c r="K439" s="55">
        <v>74</v>
      </c>
      <c r="L439" s="53">
        <v>73</v>
      </c>
      <c r="M439" s="55">
        <v>70</v>
      </c>
      <c r="N439" s="55">
        <v>74</v>
      </c>
      <c r="O439" s="55">
        <v>79</v>
      </c>
      <c r="P439" s="53">
        <v>77</v>
      </c>
      <c r="Q439" s="55">
        <v>72</v>
      </c>
      <c r="R439" s="55">
        <v>77</v>
      </c>
      <c r="S439" s="55">
        <v>81</v>
      </c>
      <c r="T439" s="63"/>
      <c r="U439" s="59"/>
      <c r="V439" s="59"/>
      <c r="W439" s="59"/>
      <c r="X439" s="63"/>
      <c r="Y439" s="59"/>
      <c r="Z439" s="59"/>
      <c r="AA439" s="59"/>
      <c r="AB439" s="63"/>
      <c r="AC439" s="59"/>
      <c r="AD439" s="59"/>
      <c r="AE439" s="59"/>
      <c r="AF439" s="63"/>
      <c r="AG439" s="59"/>
      <c r="AH439" s="59"/>
      <c r="AI439" s="158"/>
      <c r="AJ439" s="159"/>
      <c r="AK439" s="59"/>
      <c r="AL439" s="59"/>
      <c r="AM439" s="158"/>
      <c r="AN439" s="159"/>
      <c r="AO439" s="59"/>
      <c r="AP439" s="59"/>
      <c r="AQ439" s="158"/>
      <c r="AR439" s="159"/>
      <c r="AS439" s="158"/>
      <c r="AT439" s="158"/>
      <c r="AU439" s="158"/>
      <c r="AV439" s="158"/>
      <c r="AW439" s="158"/>
      <c r="AX439" s="158"/>
      <c r="AY439" s="158"/>
      <c r="AZ439" s="158"/>
      <c r="BA439" s="158"/>
      <c r="BB439" s="158"/>
      <c r="BC439" s="158"/>
      <c r="BD439" s="158"/>
      <c r="BF439" s="57">
        <v>74</v>
      </c>
      <c r="BG439" s="57">
        <v>73</v>
      </c>
      <c r="BH439" s="57">
        <v>77</v>
      </c>
      <c r="BI439" s="61"/>
      <c r="BJ439" s="61"/>
      <c r="BK439" s="61"/>
      <c r="BL439" s="61"/>
      <c r="BM439" s="190"/>
      <c r="BN439" s="190"/>
      <c r="BO439" s="190"/>
    </row>
    <row r="440" spans="1:70" x14ac:dyDescent="0.35">
      <c r="A440" s="66"/>
      <c r="B440" s="77"/>
      <c r="C440" s="77"/>
      <c r="D440" s="77"/>
      <c r="E440" s="59"/>
      <c r="F440" s="59"/>
      <c r="G440" s="59"/>
      <c r="H440" s="63"/>
      <c r="I440" s="59"/>
      <c r="J440" s="59"/>
      <c r="K440" s="59"/>
      <c r="L440" s="63"/>
      <c r="M440" s="59"/>
      <c r="N440" s="59"/>
      <c r="O440" s="59"/>
      <c r="P440" s="63"/>
      <c r="Q440" s="59"/>
      <c r="R440" s="59"/>
      <c r="S440" s="59"/>
      <c r="T440" s="63"/>
      <c r="U440" s="59"/>
      <c r="V440" s="59"/>
      <c r="W440" s="59"/>
      <c r="X440" s="63"/>
      <c r="Y440" s="59"/>
      <c r="Z440" s="59"/>
      <c r="AA440" s="59"/>
      <c r="AB440" s="63"/>
      <c r="AC440" s="59"/>
      <c r="AD440" s="59"/>
      <c r="AE440" s="59"/>
      <c r="AF440" s="63"/>
      <c r="AG440" s="59"/>
      <c r="AH440" s="59"/>
      <c r="AI440" s="158"/>
      <c r="AJ440" s="159"/>
      <c r="AK440" s="59"/>
      <c r="AL440" s="59"/>
      <c r="AM440" s="158"/>
      <c r="AN440" s="159"/>
      <c r="AO440" s="59"/>
      <c r="AP440" s="59"/>
      <c r="AQ440" s="158"/>
      <c r="AR440" s="159"/>
      <c r="AS440" s="158"/>
      <c r="AT440" s="158"/>
      <c r="AU440" s="158"/>
      <c r="AV440" s="158"/>
      <c r="AW440" s="158"/>
      <c r="AX440" s="158"/>
      <c r="AY440" s="158"/>
      <c r="AZ440" s="158"/>
      <c r="BA440" s="158"/>
      <c r="BB440" s="158"/>
      <c r="BC440" s="158"/>
      <c r="BD440" s="158"/>
      <c r="BF440" s="61"/>
      <c r="BG440" s="61"/>
      <c r="BH440" s="61"/>
      <c r="BI440" s="61"/>
      <c r="BJ440" s="61"/>
      <c r="BK440" s="61"/>
      <c r="BL440" s="61"/>
      <c r="BM440" s="190"/>
      <c r="BN440" s="190"/>
      <c r="BO440" s="190"/>
    </row>
    <row r="441" spans="1:70" x14ac:dyDescent="0.35">
      <c r="A441" s="164" t="s">
        <v>422</v>
      </c>
      <c r="B441" s="160" t="s">
        <v>167</v>
      </c>
      <c r="C441" s="161" t="s">
        <v>164</v>
      </c>
      <c r="D441" s="160">
        <v>2127462</v>
      </c>
      <c r="E441" s="76"/>
      <c r="F441" s="76"/>
      <c r="G441" s="76"/>
      <c r="H441" s="53">
        <v>1.7</v>
      </c>
      <c r="I441" s="76"/>
      <c r="J441" s="76"/>
      <c r="K441" s="76"/>
      <c r="L441" s="53">
        <v>1.9</v>
      </c>
      <c r="M441" s="76"/>
      <c r="N441" s="76"/>
      <c r="O441" s="76"/>
      <c r="P441" s="53">
        <v>2.2999999999999998</v>
      </c>
      <c r="Q441" s="76"/>
      <c r="R441" s="76"/>
      <c r="S441" s="76"/>
      <c r="T441" s="53">
        <v>3.9</v>
      </c>
      <c r="U441" s="76"/>
      <c r="V441" s="76"/>
      <c r="W441" s="76"/>
      <c r="X441" s="53">
        <v>6.4</v>
      </c>
      <c r="Y441" s="55">
        <v>6.3</v>
      </c>
      <c r="Z441" s="55">
        <v>6.9</v>
      </c>
      <c r="AA441" s="55">
        <v>8.4</v>
      </c>
      <c r="AB441" s="53">
        <v>9.4</v>
      </c>
      <c r="AC441" s="55">
        <v>9.8000000000000007</v>
      </c>
      <c r="AD441" s="55">
        <v>10.6</v>
      </c>
      <c r="AE441" s="55">
        <v>10.6</v>
      </c>
      <c r="AF441" s="53">
        <v>12.6</v>
      </c>
      <c r="AG441" s="55">
        <v>11.3</v>
      </c>
      <c r="AH441" s="55">
        <v>12.2</v>
      </c>
      <c r="AI441" s="55">
        <v>13.1</v>
      </c>
      <c r="AJ441" s="53">
        <v>14.8</v>
      </c>
      <c r="AK441" s="55">
        <v>15.3</v>
      </c>
      <c r="AL441" s="55">
        <v>16.3</v>
      </c>
      <c r="AM441" s="55">
        <v>17.7</v>
      </c>
      <c r="AN441" s="53">
        <v>20.2</v>
      </c>
      <c r="AO441" s="55">
        <v>20.9</v>
      </c>
      <c r="AP441" s="55">
        <v>21.6</v>
      </c>
      <c r="AQ441" s="55">
        <v>22.8</v>
      </c>
      <c r="AR441" s="53">
        <v>26.6</v>
      </c>
      <c r="AS441" s="251">
        <v>24.3</v>
      </c>
      <c r="AT441" s="251">
        <v>25.3</v>
      </c>
      <c r="AU441" s="251">
        <v>28.1</v>
      </c>
      <c r="AV441" s="251">
        <v>34.1</v>
      </c>
      <c r="AW441" s="251">
        <v>31.8</v>
      </c>
      <c r="AX441" s="251">
        <v>33.1</v>
      </c>
      <c r="AY441" s="251">
        <v>34.6</v>
      </c>
      <c r="AZ441" s="251">
        <v>34.299999999999997</v>
      </c>
      <c r="BA441" s="251">
        <v>35.5</v>
      </c>
      <c r="BB441" s="251">
        <v>36.6</v>
      </c>
      <c r="BC441" s="251">
        <v>38</v>
      </c>
      <c r="BD441" s="251"/>
      <c r="BF441" s="57">
        <v>1.7</v>
      </c>
      <c r="BG441" s="57">
        <v>1.9</v>
      </c>
      <c r="BH441" s="57">
        <v>2.2999999999999998</v>
      </c>
      <c r="BI441" s="57">
        <v>3.9</v>
      </c>
      <c r="BJ441" s="57">
        <v>6.4</v>
      </c>
      <c r="BK441" s="57">
        <v>9.4</v>
      </c>
      <c r="BL441" s="57">
        <v>12.6</v>
      </c>
      <c r="BM441" s="57">
        <v>14.8</v>
      </c>
      <c r="BN441" s="57">
        <v>20.2</v>
      </c>
      <c r="BO441" s="267">
        <v>26.6</v>
      </c>
      <c r="BP441" s="260">
        <v>34.1</v>
      </c>
      <c r="BQ441" s="260">
        <v>34.299999999999997</v>
      </c>
      <c r="BR441" s="260"/>
    </row>
    <row r="442" spans="1:70" x14ac:dyDescent="0.35">
      <c r="A442" s="164" t="s">
        <v>423</v>
      </c>
      <c r="B442" s="160" t="s">
        <v>167</v>
      </c>
      <c r="C442" s="161" t="s">
        <v>164</v>
      </c>
      <c r="D442" s="160">
        <v>2127456</v>
      </c>
      <c r="E442" s="76"/>
      <c r="F442" s="76"/>
      <c r="G442" s="76"/>
      <c r="H442" s="53">
        <v>0.55500000000000005</v>
      </c>
      <c r="I442" s="76"/>
      <c r="J442" s="76"/>
      <c r="K442" s="76"/>
      <c r="L442" s="53">
        <v>0.88700000000000001</v>
      </c>
      <c r="M442" s="76"/>
      <c r="N442" s="76"/>
      <c r="O442" s="76"/>
      <c r="P442" s="53">
        <v>0.93799999999999994</v>
      </c>
      <c r="Q442" s="76"/>
      <c r="R442" s="76"/>
      <c r="S442" s="76"/>
      <c r="T442" s="53">
        <v>1.5</v>
      </c>
      <c r="U442" s="76"/>
      <c r="V442" s="76"/>
      <c r="W442" s="76"/>
      <c r="X442" s="53">
        <v>2.9</v>
      </c>
      <c r="Y442" s="76"/>
      <c r="Z442" s="76"/>
      <c r="AA442" s="76"/>
      <c r="AB442" s="53">
        <v>2</v>
      </c>
      <c r="AC442" s="76"/>
      <c r="AD442" s="76"/>
      <c r="AE442" s="76"/>
      <c r="AF442" s="53">
        <v>3.8</v>
      </c>
      <c r="AG442" s="76"/>
      <c r="AH442" s="76"/>
      <c r="AI442" s="76"/>
      <c r="AJ442" s="53">
        <v>5.6</v>
      </c>
      <c r="AK442" s="76"/>
      <c r="AL442" s="76"/>
      <c r="AM442" s="76"/>
      <c r="AN442" s="53">
        <v>3.6</v>
      </c>
      <c r="AO442" s="76"/>
      <c r="AP442" s="76"/>
      <c r="AQ442" s="76"/>
      <c r="AR442" s="53">
        <v>0.42199999999999999</v>
      </c>
      <c r="AS442" s="55"/>
      <c r="AT442" s="55"/>
      <c r="AU442" s="55"/>
      <c r="AV442" s="55"/>
      <c r="AW442" s="55"/>
      <c r="AX442" s="55"/>
      <c r="AY442" s="55"/>
      <c r="AZ442" s="55"/>
      <c r="BA442" s="283">
        <v>54000</v>
      </c>
      <c r="BB442" s="283">
        <v>21000</v>
      </c>
      <c r="BC442" s="283">
        <v>432000</v>
      </c>
      <c r="BD442" s="55"/>
      <c r="BF442" s="57">
        <v>0.55500000000000005</v>
      </c>
      <c r="BG442" s="57">
        <v>0.88700000000000001</v>
      </c>
      <c r="BH442" s="57">
        <v>0.93799999999999994</v>
      </c>
      <c r="BI442" s="57">
        <v>1.5</v>
      </c>
      <c r="BJ442" s="57">
        <v>2.9</v>
      </c>
      <c r="BK442" s="57">
        <v>2</v>
      </c>
      <c r="BL442" s="57">
        <v>3.8</v>
      </c>
      <c r="BM442" s="57">
        <v>5.6</v>
      </c>
      <c r="BN442" s="57">
        <v>3.6</v>
      </c>
      <c r="BO442" s="267">
        <v>0.42199999999999999</v>
      </c>
      <c r="BP442" s="260">
        <v>0.52500000000000002</v>
      </c>
      <c r="BQ442" s="260">
        <v>0.61599999999999999</v>
      </c>
      <c r="BR442" s="260"/>
    </row>
    <row r="443" spans="1:70" x14ac:dyDescent="0.35">
      <c r="A443" s="66"/>
      <c r="B443" s="77"/>
      <c r="C443" s="77"/>
      <c r="D443" s="77"/>
      <c r="E443" s="59"/>
      <c r="F443" s="59"/>
      <c r="G443" s="59"/>
      <c r="H443" s="63"/>
      <c r="I443" s="59"/>
      <c r="J443" s="59"/>
      <c r="K443" s="59"/>
      <c r="L443" s="63"/>
      <c r="M443" s="59"/>
      <c r="N443" s="59"/>
      <c r="O443" s="59"/>
      <c r="P443" s="63"/>
      <c r="Q443" s="59"/>
      <c r="R443" s="59"/>
      <c r="S443" s="59"/>
      <c r="T443" s="63"/>
      <c r="U443" s="59"/>
      <c r="V443" s="59"/>
      <c r="W443" s="59"/>
      <c r="X443" s="63"/>
      <c r="Y443" s="59"/>
      <c r="Z443" s="59"/>
      <c r="AA443" s="59"/>
      <c r="AB443" s="63"/>
      <c r="AC443" s="59"/>
      <c r="AD443" s="59"/>
      <c r="AE443" s="59"/>
      <c r="AF443" s="63"/>
      <c r="AG443" s="59"/>
      <c r="AH443" s="59"/>
      <c r="AI443" s="158"/>
      <c r="AJ443" s="159"/>
      <c r="AK443" s="59"/>
      <c r="AL443" s="59"/>
      <c r="AM443" s="158"/>
      <c r="AN443" s="159"/>
      <c r="AO443" s="59"/>
      <c r="AP443" s="59"/>
      <c r="AQ443" s="158"/>
      <c r="AR443" s="159"/>
      <c r="AS443" s="158"/>
      <c r="AT443" s="158"/>
      <c r="AU443" s="158"/>
      <c r="AV443" s="158"/>
      <c r="AW443" s="158"/>
      <c r="AX443" s="158"/>
      <c r="AY443" s="158"/>
      <c r="AZ443" s="158"/>
      <c r="BA443" s="158"/>
      <c r="BB443" s="158"/>
      <c r="BC443" s="158"/>
      <c r="BD443" s="158"/>
      <c r="BF443" s="61"/>
      <c r="BG443" s="61"/>
      <c r="BH443" s="61"/>
      <c r="BI443" s="61"/>
      <c r="BJ443" s="61"/>
      <c r="BK443" s="61"/>
      <c r="BL443" s="61"/>
      <c r="BM443" s="190"/>
      <c r="BN443" s="190"/>
      <c r="BO443" s="190"/>
    </row>
    <row r="444" spans="1:70" x14ac:dyDescent="0.35">
      <c r="A444" s="140" t="s">
        <v>424</v>
      </c>
      <c r="B444" s="44"/>
      <c r="C444" s="44"/>
      <c r="D444" s="44"/>
      <c r="E444" s="151"/>
      <c r="F444" s="151"/>
      <c r="G444" s="151"/>
      <c r="H444" s="152"/>
      <c r="I444" s="151"/>
      <c r="J444" s="151"/>
      <c r="K444" s="151"/>
      <c r="L444" s="152"/>
      <c r="M444" s="151"/>
      <c r="N444" s="151"/>
      <c r="O444" s="151"/>
      <c r="P444" s="152"/>
      <c r="Q444" s="151"/>
      <c r="R444" s="151"/>
      <c r="S444" s="151"/>
      <c r="T444" s="152"/>
      <c r="U444" s="151"/>
      <c r="V444" s="151"/>
      <c r="W444" s="151"/>
      <c r="X444" s="152"/>
      <c r="Y444" s="151"/>
      <c r="Z444" s="151"/>
      <c r="AA444" s="153"/>
      <c r="AB444" s="154"/>
      <c r="AC444" s="153"/>
      <c r="AD444" s="151"/>
      <c r="AE444" s="151"/>
      <c r="AF444" s="152"/>
      <c r="AG444" s="153"/>
      <c r="AH444" s="153"/>
      <c r="AI444" s="155"/>
      <c r="AJ444" s="156"/>
      <c r="AK444" s="153"/>
      <c r="AL444" s="153"/>
      <c r="AM444" s="155"/>
      <c r="AN444" s="156"/>
      <c r="AO444" s="153"/>
      <c r="AP444" s="153"/>
      <c r="AQ444" s="155"/>
      <c r="AR444" s="156"/>
      <c r="AS444" s="155"/>
      <c r="AT444" s="155"/>
      <c r="AU444" s="155"/>
      <c r="AV444" s="155"/>
      <c r="AW444" s="155"/>
      <c r="AX444" s="155"/>
      <c r="AY444" s="155"/>
      <c r="AZ444" s="155"/>
      <c r="BA444" s="155"/>
      <c r="BB444" s="155"/>
      <c r="BC444" s="155"/>
      <c r="BD444" s="155"/>
      <c r="BF444" s="157"/>
      <c r="BG444" s="157"/>
      <c r="BH444" s="157"/>
      <c r="BI444" s="157"/>
      <c r="BJ444" s="157"/>
      <c r="BK444" s="157"/>
      <c r="BL444" s="157"/>
      <c r="BM444" s="157"/>
      <c r="BN444" s="157"/>
      <c r="BO444" s="157"/>
    </row>
    <row r="445" spans="1:70" x14ac:dyDescent="0.35">
      <c r="A445" s="64" t="s">
        <v>425</v>
      </c>
      <c r="B445" s="65"/>
      <c r="C445" s="65"/>
      <c r="D445" s="65"/>
      <c r="E445" s="76"/>
      <c r="F445" s="76"/>
      <c r="G445" s="76"/>
      <c r="H445" s="60"/>
      <c r="I445" s="76"/>
      <c r="J445" s="76"/>
      <c r="K445" s="76"/>
      <c r="L445" s="60"/>
      <c r="M445" s="76"/>
      <c r="N445" s="76"/>
      <c r="O445" s="76"/>
      <c r="P445" s="60"/>
      <c r="Q445" s="76"/>
      <c r="R445" s="76"/>
      <c r="S445" s="76"/>
      <c r="T445" s="60"/>
      <c r="U445" s="76"/>
      <c r="V445" s="76"/>
      <c r="W445" s="76"/>
      <c r="X445" s="60"/>
      <c r="Y445" s="76"/>
      <c r="Z445" s="76"/>
      <c r="AA445" s="76"/>
      <c r="AB445" s="60"/>
      <c r="AC445" s="76"/>
      <c r="AD445" s="76"/>
      <c r="AE445" s="76"/>
      <c r="AF445" s="60"/>
      <c r="AG445" s="76"/>
      <c r="AH445" s="76"/>
      <c r="AI445" s="158"/>
      <c r="AJ445" s="159"/>
      <c r="AK445" s="76"/>
      <c r="AL445" s="76"/>
      <c r="AM445" s="158"/>
      <c r="AN445" s="159"/>
      <c r="AO445" s="76"/>
      <c r="AP445" s="76"/>
      <c r="AQ445" s="158"/>
      <c r="AR445" s="159"/>
      <c r="AS445" s="158"/>
      <c r="AT445" s="158"/>
      <c r="AU445" s="158"/>
      <c r="AV445" s="158"/>
      <c r="AW445" s="158"/>
      <c r="AX445" s="158"/>
      <c r="AY445" s="158"/>
      <c r="AZ445" s="158"/>
      <c r="BA445" s="158"/>
      <c r="BB445" s="158"/>
      <c r="BC445" s="158"/>
      <c r="BD445" s="158"/>
      <c r="BF445" s="62"/>
      <c r="BG445" s="62"/>
      <c r="BH445" s="62"/>
      <c r="BI445" s="62"/>
      <c r="BJ445" s="62"/>
      <c r="BK445" s="62"/>
      <c r="BL445" s="62"/>
      <c r="BM445" s="62"/>
      <c r="BN445" s="62"/>
      <c r="BO445" s="62"/>
    </row>
    <row r="446" spans="1:70" x14ac:dyDescent="0.35">
      <c r="A446" s="66" t="s">
        <v>196</v>
      </c>
      <c r="B446" s="160" t="s">
        <v>171</v>
      </c>
      <c r="C446" s="161" t="s">
        <v>168</v>
      </c>
      <c r="D446" s="160">
        <v>86140</v>
      </c>
      <c r="E446" s="55">
        <v>82</v>
      </c>
      <c r="F446" s="55">
        <v>-7</v>
      </c>
      <c r="G446" s="55">
        <v>-41</v>
      </c>
      <c r="H446" s="53">
        <v>239</v>
      </c>
      <c r="I446" s="55">
        <v>108</v>
      </c>
      <c r="J446" s="55">
        <v>-126</v>
      </c>
      <c r="K446" s="55">
        <v>-437</v>
      </c>
      <c r="L446" s="53">
        <v>214</v>
      </c>
      <c r="M446" s="55">
        <v>-57</v>
      </c>
      <c r="N446" s="55">
        <v>92</v>
      </c>
      <c r="O446" s="55">
        <v>79</v>
      </c>
      <c r="P446" s="53">
        <v>482</v>
      </c>
      <c r="Q446" s="55">
        <v>513</v>
      </c>
      <c r="R446" s="55">
        <v>857</v>
      </c>
      <c r="S446" s="55">
        <v>252</v>
      </c>
      <c r="T446" s="53">
        <v>749</v>
      </c>
      <c r="U446" s="55">
        <v>724</v>
      </c>
      <c r="V446" s="55">
        <v>197</v>
      </c>
      <c r="W446" s="55">
        <v>256</v>
      </c>
      <c r="X446" s="53">
        <v>1856</v>
      </c>
      <c r="Y446" s="55">
        <v>1629</v>
      </c>
      <c r="Z446" s="55">
        <v>2534</v>
      </c>
      <c r="AA446" s="55">
        <v>2883</v>
      </c>
      <c r="AB446" s="53">
        <v>3027</v>
      </c>
      <c r="AC446" s="55">
        <v>3561</v>
      </c>
      <c r="AD446" s="55">
        <v>2625</v>
      </c>
      <c r="AE446" s="55">
        <v>2134</v>
      </c>
      <c r="AF446" s="53">
        <v>3268</v>
      </c>
      <c r="AG446" s="55">
        <v>2535</v>
      </c>
      <c r="AH446" s="55">
        <v>5243</v>
      </c>
      <c r="AI446" s="55">
        <v>6331</v>
      </c>
      <c r="AJ446" s="53">
        <v>7222</v>
      </c>
      <c r="AK446" s="55">
        <v>8107</v>
      </c>
      <c r="AL446" s="55">
        <v>7778</v>
      </c>
      <c r="AM446" s="55">
        <v>3156</v>
      </c>
      <c r="AN446" s="53">
        <v>14323</v>
      </c>
      <c r="AO446" s="55">
        <v>-3844</v>
      </c>
      <c r="AP446" s="55">
        <v>-2028</v>
      </c>
      <c r="AQ446" s="55">
        <v>2872</v>
      </c>
      <c r="AR446" s="53">
        <v>278</v>
      </c>
      <c r="AS446" s="251">
        <v>3172</v>
      </c>
      <c r="AT446" s="251">
        <v>6750</v>
      </c>
      <c r="AU446" s="251">
        <v>9879</v>
      </c>
      <c r="AV446" s="251">
        <v>10624</v>
      </c>
      <c r="AW446" s="251">
        <v>10431</v>
      </c>
      <c r="AX446" s="251">
        <v>13485</v>
      </c>
      <c r="AY446" s="251">
        <v>15328</v>
      </c>
      <c r="AZ446" s="251">
        <v>20004</v>
      </c>
      <c r="BA446" s="251">
        <v>17127</v>
      </c>
      <c r="BB446" s="251">
        <v>18164</v>
      </c>
      <c r="BC446" s="251">
        <v>21187</v>
      </c>
      <c r="BD446" s="251">
        <v>21192</v>
      </c>
      <c r="BF446" s="57">
        <v>274</v>
      </c>
      <c r="BG446" s="57">
        <v>-241</v>
      </c>
      <c r="BH446" s="57">
        <v>596</v>
      </c>
      <c r="BI446" s="57">
        <v>2371</v>
      </c>
      <c r="BJ446" s="57">
        <v>3033</v>
      </c>
      <c r="BK446" s="57">
        <v>10073</v>
      </c>
      <c r="BL446" s="57">
        <v>11588</v>
      </c>
      <c r="BM446" s="57">
        <v>21331</v>
      </c>
      <c r="BN446" s="57">
        <v>33364</v>
      </c>
      <c r="BO446" s="267">
        <v>-2722</v>
      </c>
      <c r="BP446" s="260">
        <v>30425</v>
      </c>
      <c r="BQ446" s="260">
        <v>59248</v>
      </c>
      <c r="BR446" s="260">
        <v>77670</v>
      </c>
    </row>
    <row r="447" spans="1:70" x14ac:dyDescent="0.35">
      <c r="A447" s="85" t="s">
        <v>426</v>
      </c>
      <c r="B447" s="86"/>
      <c r="C447" s="86"/>
      <c r="D447" s="86"/>
      <c r="E447" s="59"/>
      <c r="F447" s="59"/>
      <c r="G447" s="59"/>
      <c r="H447" s="63"/>
      <c r="I447" s="59"/>
      <c r="J447" s="59"/>
      <c r="K447" s="59"/>
      <c r="L447" s="63"/>
      <c r="M447" s="59"/>
      <c r="N447" s="59"/>
      <c r="O447" s="59"/>
      <c r="P447" s="63"/>
      <c r="Q447" s="59"/>
      <c r="R447" s="59"/>
      <c r="S447" s="59"/>
      <c r="T447" s="63"/>
      <c r="U447" s="59"/>
      <c r="V447" s="59"/>
      <c r="W447" s="59"/>
      <c r="X447" s="63"/>
      <c r="Y447" s="59"/>
      <c r="Z447" s="59"/>
      <c r="AA447" s="59"/>
      <c r="AB447" s="63"/>
      <c r="AC447" s="59"/>
      <c r="AD447" s="59"/>
      <c r="AE447" s="59"/>
      <c r="AF447" s="63"/>
      <c r="AG447" s="59"/>
      <c r="AH447" s="59"/>
      <c r="AI447" s="158"/>
      <c r="AJ447" s="159"/>
      <c r="AK447" s="158"/>
      <c r="AL447" s="59"/>
      <c r="AM447" s="158"/>
      <c r="AN447" s="159"/>
      <c r="AO447" s="158"/>
      <c r="AP447" s="59"/>
      <c r="AQ447" s="158"/>
      <c r="AR447" s="159"/>
      <c r="AS447" s="158"/>
      <c r="AT447" s="158"/>
      <c r="AU447" s="158"/>
      <c r="AV447" s="158"/>
      <c r="AW447" s="158"/>
      <c r="AX447" s="158"/>
      <c r="AY447" s="158"/>
      <c r="AZ447" s="158"/>
      <c r="BA447" s="158"/>
      <c r="BB447" s="158"/>
      <c r="BC447" s="158"/>
      <c r="BD447" s="158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</row>
    <row r="448" spans="1:70" x14ac:dyDescent="0.35">
      <c r="A448" s="80" t="s">
        <v>427</v>
      </c>
      <c r="B448" s="160" t="s">
        <v>171</v>
      </c>
      <c r="C448" s="161" t="s">
        <v>168</v>
      </c>
      <c r="D448" s="160">
        <v>86141</v>
      </c>
      <c r="E448" s="55">
        <v>700</v>
      </c>
      <c r="F448" s="55">
        <v>756</v>
      </c>
      <c r="G448" s="55">
        <v>834</v>
      </c>
      <c r="H448" s="53">
        <v>963</v>
      </c>
      <c r="I448" s="55">
        <v>1010</v>
      </c>
      <c r="J448" s="55">
        <v>1109</v>
      </c>
      <c r="K448" s="55">
        <v>1247</v>
      </c>
      <c r="L448" s="53">
        <v>1379</v>
      </c>
      <c r="M448" s="55">
        <v>1426</v>
      </c>
      <c r="N448" s="55">
        <v>1504</v>
      </c>
      <c r="O448" s="55">
        <v>1599</v>
      </c>
      <c r="P448" s="53">
        <v>1752</v>
      </c>
      <c r="Q448" s="55">
        <v>1827</v>
      </c>
      <c r="R448" s="55">
        <v>1909</v>
      </c>
      <c r="S448" s="55">
        <v>2084</v>
      </c>
      <c r="T448" s="53">
        <v>2297</v>
      </c>
      <c r="U448" s="55">
        <v>2435</v>
      </c>
      <c r="V448" s="55">
        <v>2633</v>
      </c>
      <c r="W448" s="55">
        <v>2912</v>
      </c>
      <c r="X448" s="53">
        <v>3498</v>
      </c>
      <c r="Y448" s="55">
        <v>3671</v>
      </c>
      <c r="Z448" s="55">
        <v>3630</v>
      </c>
      <c r="AA448" s="55">
        <v>3778</v>
      </c>
      <c r="AB448" s="53">
        <v>4262</v>
      </c>
      <c r="AC448" s="55">
        <v>4854</v>
      </c>
      <c r="AD448" s="55">
        <v>5202</v>
      </c>
      <c r="AE448" s="55">
        <v>5563</v>
      </c>
      <c r="AF448" s="53">
        <v>6170</v>
      </c>
      <c r="AG448" s="55">
        <v>5362</v>
      </c>
      <c r="AH448" s="55">
        <v>5748</v>
      </c>
      <c r="AI448" s="55">
        <v>6523</v>
      </c>
      <c r="AJ448" s="53">
        <v>7618</v>
      </c>
      <c r="AK448" s="55">
        <v>7508</v>
      </c>
      <c r="AL448" s="55">
        <v>8038</v>
      </c>
      <c r="AM448" s="55">
        <v>8948</v>
      </c>
      <c r="AN448" s="53">
        <v>9802</v>
      </c>
      <c r="AO448" s="55">
        <v>8978</v>
      </c>
      <c r="AP448" s="55">
        <v>9594</v>
      </c>
      <c r="AQ448" s="55">
        <v>10204</v>
      </c>
      <c r="AR448" s="53">
        <v>12685</v>
      </c>
      <c r="AS448" s="251">
        <v>11123</v>
      </c>
      <c r="AT448" s="251">
        <v>11589</v>
      </c>
      <c r="AU448" s="251">
        <v>12131</v>
      </c>
      <c r="AV448" s="251">
        <v>13820</v>
      </c>
      <c r="AW448" s="251">
        <v>11684</v>
      </c>
      <c r="AX448" s="251">
        <v>12038</v>
      </c>
      <c r="AY448" s="251">
        <v>13442</v>
      </c>
      <c r="AZ448" s="251">
        <v>15631</v>
      </c>
      <c r="BA448" s="251">
        <v>14262</v>
      </c>
      <c r="BB448" s="251">
        <v>15227</v>
      </c>
      <c r="BC448" s="251">
        <v>16796</v>
      </c>
      <c r="BD448" s="251">
        <v>19471</v>
      </c>
      <c r="BF448" s="57">
        <v>3253</v>
      </c>
      <c r="BG448" s="57">
        <v>4746</v>
      </c>
      <c r="BH448" s="57">
        <v>6281</v>
      </c>
      <c r="BI448" s="57">
        <v>8116</v>
      </c>
      <c r="BJ448" s="57">
        <v>11478</v>
      </c>
      <c r="BK448" s="57">
        <v>15341</v>
      </c>
      <c r="BL448" s="57">
        <v>21789</v>
      </c>
      <c r="BM448" s="57">
        <v>25251</v>
      </c>
      <c r="BN448" s="57">
        <v>34296</v>
      </c>
      <c r="BO448" s="267">
        <v>41921</v>
      </c>
      <c r="BP448" s="260">
        <v>48663</v>
      </c>
      <c r="BQ448" s="260">
        <v>52795</v>
      </c>
      <c r="BR448" s="260">
        <v>65756</v>
      </c>
    </row>
    <row r="449" spans="1:70" x14ac:dyDescent="0.35">
      <c r="A449" s="80" t="s">
        <v>428</v>
      </c>
      <c r="B449" s="160" t="s">
        <v>171</v>
      </c>
      <c r="C449" s="161" t="s">
        <v>168</v>
      </c>
      <c r="D449" s="160">
        <v>86142</v>
      </c>
      <c r="E449" s="55">
        <v>229</v>
      </c>
      <c r="F449" s="55">
        <v>298</v>
      </c>
      <c r="G449" s="55">
        <v>281</v>
      </c>
      <c r="H449" s="53">
        <v>326</v>
      </c>
      <c r="I449" s="55">
        <v>321</v>
      </c>
      <c r="J449" s="55">
        <v>391</v>
      </c>
      <c r="K449" s="55">
        <v>377</v>
      </c>
      <c r="L449" s="53">
        <v>408</v>
      </c>
      <c r="M449" s="55">
        <v>407</v>
      </c>
      <c r="N449" s="55">
        <v>563</v>
      </c>
      <c r="O449" s="55">
        <v>544</v>
      </c>
      <c r="P449" s="53">
        <v>606</v>
      </c>
      <c r="Q449" s="55">
        <v>544</v>
      </c>
      <c r="R449" s="55">
        <v>768</v>
      </c>
      <c r="S449" s="55">
        <v>776</v>
      </c>
      <c r="T449" s="53">
        <v>887</v>
      </c>
      <c r="U449" s="55">
        <v>792</v>
      </c>
      <c r="V449" s="55">
        <v>1158</v>
      </c>
      <c r="W449" s="55">
        <v>1085</v>
      </c>
      <c r="X449" s="53">
        <v>1179</v>
      </c>
      <c r="Y449" s="55">
        <v>1182</v>
      </c>
      <c r="Z449" s="55">
        <v>1468</v>
      </c>
      <c r="AA449" s="55">
        <v>1350</v>
      </c>
      <c r="AB449" s="53">
        <v>1417</v>
      </c>
      <c r="AC449" s="55">
        <v>1274</v>
      </c>
      <c r="AD449" s="55">
        <v>1971</v>
      </c>
      <c r="AE449" s="55">
        <v>1779</v>
      </c>
      <c r="AF449" s="53">
        <v>1840</v>
      </c>
      <c r="AG449" s="55">
        <v>1757</v>
      </c>
      <c r="AH449" s="55">
        <v>2601</v>
      </c>
      <c r="AI449" s="55">
        <v>2288</v>
      </c>
      <c r="AJ449" s="53">
        <v>2562</v>
      </c>
      <c r="AK449" s="55">
        <v>2306</v>
      </c>
      <c r="AL449" s="55">
        <v>3591</v>
      </c>
      <c r="AM449" s="55">
        <v>3180</v>
      </c>
      <c r="AN449" s="53">
        <v>3680</v>
      </c>
      <c r="AO449" s="55">
        <v>3250</v>
      </c>
      <c r="AP449" s="55">
        <v>5209</v>
      </c>
      <c r="AQ449" s="55">
        <v>5556</v>
      </c>
      <c r="AR449" s="53">
        <v>5606</v>
      </c>
      <c r="AS449" s="251">
        <v>4748</v>
      </c>
      <c r="AT449" s="251">
        <v>7127</v>
      </c>
      <c r="AU449" s="251">
        <v>5829</v>
      </c>
      <c r="AV449" s="251">
        <v>6319</v>
      </c>
      <c r="AW449" s="251">
        <v>4961</v>
      </c>
      <c r="AX449" s="251">
        <v>6722</v>
      </c>
      <c r="AY449" s="251">
        <v>5333</v>
      </c>
      <c r="AZ449" s="251">
        <v>4995</v>
      </c>
      <c r="BA449" s="251">
        <v>3689</v>
      </c>
      <c r="BB449" s="251">
        <v>6534</v>
      </c>
      <c r="BC449" s="251">
        <v>4847</v>
      </c>
      <c r="BD449" s="251">
        <v>4397</v>
      </c>
      <c r="BF449" s="57">
        <v>1134</v>
      </c>
      <c r="BG449" s="57">
        <v>1497</v>
      </c>
      <c r="BH449" s="57">
        <v>2119</v>
      </c>
      <c r="BI449" s="57">
        <v>2975</v>
      </c>
      <c r="BJ449" s="57">
        <v>4215</v>
      </c>
      <c r="BK449" s="57">
        <v>5418</v>
      </c>
      <c r="BL449" s="57">
        <v>6864</v>
      </c>
      <c r="BM449" s="57">
        <v>9208</v>
      </c>
      <c r="BN449" s="57">
        <v>12757</v>
      </c>
      <c r="BO449" s="267">
        <v>19621</v>
      </c>
      <c r="BP449" s="260">
        <v>24023</v>
      </c>
      <c r="BQ449" s="260">
        <v>22011</v>
      </c>
      <c r="BR449" s="260">
        <v>19467</v>
      </c>
    </row>
    <row r="450" spans="1:70" x14ac:dyDescent="0.35">
      <c r="A450" s="80" t="s">
        <v>429</v>
      </c>
      <c r="B450" s="160" t="s">
        <v>171</v>
      </c>
      <c r="C450" s="161" t="s">
        <v>168</v>
      </c>
      <c r="D450" s="160">
        <v>86143</v>
      </c>
      <c r="E450" s="55">
        <v>31</v>
      </c>
      <c r="F450" s="55">
        <v>32</v>
      </c>
      <c r="G450" s="55">
        <v>11</v>
      </c>
      <c r="H450" s="53">
        <v>40</v>
      </c>
      <c r="I450" s="55">
        <v>35</v>
      </c>
      <c r="J450" s="55">
        <v>28</v>
      </c>
      <c r="K450" s="55">
        <v>31</v>
      </c>
      <c r="L450" s="53">
        <v>36</v>
      </c>
      <c r="M450" s="55">
        <v>44</v>
      </c>
      <c r="N450" s="55">
        <v>42</v>
      </c>
      <c r="O450" s="55">
        <v>34</v>
      </c>
      <c r="P450" s="53">
        <v>35</v>
      </c>
      <c r="Q450" s="55">
        <v>43</v>
      </c>
      <c r="R450" s="55">
        <v>53</v>
      </c>
      <c r="S450" s="55">
        <v>31</v>
      </c>
      <c r="T450" s="53">
        <v>31</v>
      </c>
      <c r="U450" s="55">
        <v>42</v>
      </c>
      <c r="V450" s="55">
        <v>60</v>
      </c>
      <c r="W450" s="55">
        <v>43</v>
      </c>
      <c r="X450" s="53">
        <v>56</v>
      </c>
      <c r="Y450" s="55">
        <v>56</v>
      </c>
      <c r="Z450" s="55">
        <v>85</v>
      </c>
      <c r="AA450" s="55">
        <v>62</v>
      </c>
      <c r="AB450" s="53">
        <v>72</v>
      </c>
      <c r="AC450" s="55">
        <v>-13</v>
      </c>
      <c r="AD450" s="55">
        <v>80</v>
      </c>
      <c r="AE450" s="55">
        <v>47</v>
      </c>
      <c r="AF450" s="53">
        <v>50</v>
      </c>
      <c r="AG450" s="55">
        <v>67</v>
      </c>
      <c r="AH450" s="55">
        <v>282</v>
      </c>
      <c r="AI450" s="55">
        <v>67</v>
      </c>
      <c r="AJ450" s="53">
        <v>-487</v>
      </c>
      <c r="AK450" s="55">
        <v>30</v>
      </c>
      <c r="AL450" s="55">
        <v>18</v>
      </c>
      <c r="AM450" s="55">
        <v>24</v>
      </c>
      <c r="AN450" s="53">
        <v>65</v>
      </c>
      <c r="AO450" s="55">
        <v>215</v>
      </c>
      <c r="AP450" s="55">
        <v>122</v>
      </c>
      <c r="AQ450" s="55">
        <v>123</v>
      </c>
      <c r="AR450" s="63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F450" s="57">
        <v>114</v>
      </c>
      <c r="BG450" s="57">
        <v>129</v>
      </c>
      <c r="BH450" s="57">
        <v>155</v>
      </c>
      <c r="BI450" s="57">
        <v>160</v>
      </c>
      <c r="BJ450" s="57">
        <v>202</v>
      </c>
      <c r="BK450" s="57">
        <v>274</v>
      </c>
      <c r="BL450" s="57">
        <v>164</v>
      </c>
      <c r="BM450" s="57">
        <v>-71</v>
      </c>
      <c r="BN450" s="57">
        <v>137</v>
      </c>
      <c r="BO450" s="61"/>
    </row>
    <row r="451" spans="1:70" x14ac:dyDescent="0.35">
      <c r="A451" s="80" t="s">
        <v>430</v>
      </c>
      <c r="B451" s="160" t="s">
        <v>171</v>
      </c>
      <c r="C451" s="161" t="s">
        <v>168</v>
      </c>
      <c r="D451" s="160">
        <v>86144</v>
      </c>
      <c r="E451" s="59"/>
      <c r="F451" s="55">
        <v>0</v>
      </c>
      <c r="G451" s="55">
        <v>1</v>
      </c>
      <c r="H451" s="53">
        <v>0</v>
      </c>
      <c r="I451" s="55">
        <v>0</v>
      </c>
      <c r="J451" s="55">
        <v>-1</v>
      </c>
      <c r="K451" s="55">
        <v>-3</v>
      </c>
      <c r="L451" s="53">
        <v>0</v>
      </c>
      <c r="M451" s="55">
        <v>1</v>
      </c>
      <c r="N451" s="55">
        <v>1</v>
      </c>
      <c r="O451" s="55">
        <v>2</v>
      </c>
      <c r="P451" s="53">
        <v>1</v>
      </c>
      <c r="Q451" s="55">
        <v>2</v>
      </c>
      <c r="R451" s="55">
        <v>1</v>
      </c>
      <c r="S451" s="59"/>
      <c r="T451" s="63"/>
      <c r="U451" s="59"/>
      <c r="V451" s="59"/>
      <c r="W451" s="59"/>
      <c r="X451" s="63"/>
      <c r="Y451" s="59"/>
      <c r="Z451" s="59"/>
      <c r="AA451" s="59"/>
      <c r="AB451" s="63"/>
      <c r="AC451" s="59"/>
      <c r="AD451" s="59"/>
      <c r="AE451" s="59"/>
      <c r="AF451" s="63"/>
      <c r="AG451" s="59"/>
      <c r="AH451" s="59"/>
      <c r="AI451" s="158"/>
      <c r="AJ451" s="159"/>
      <c r="AK451" s="158"/>
      <c r="AL451" s="59"/>
      <c r="AM451" s="158"/>
      <c r="AN451" s="159"/>
      <c r="AO451" s="158"/>
      <c r="AP451" s="59"/>
      <c r="AQ451" s="158"/>
      <c r="AR451" s="159"/>
      <c r="AS451" s="158"/>
      <c r="AT451" s="158"/>
      <c r="AU451" s="158"/>
      <c r="AV451" s="158"/>
      <c r="AW451" s="158"/>
      <c r="AX451" s="158"/>
      <c r="AY451" s="158"/>
      <c r="AZ451" s="158"/>
      <c r="BA451" s="158"/>
      <c r="BB451" s="158"/>
      <c r="BC451" s="158"/>
      <c r="BD451" s="158"/>
      <c r="BF451" s="57">
        <v>1</v>
      </c>
      <c r="BG451" s="57">
        <v>-3</v>
      </c>
      <c r="BH451" s="57">
        <v>5</v>
      </c>
      <c r="BI451" s="61"/>
      <c r="BJ451" s="61"/>
      <c r="BK451" s="61"/>
      <c r="BL451" s="61"/>
      <c r="BM451" s="61"/>
      <c r="BN451" s="61"/>
      <c r="BO451" s="61"/>
    </row>
    <row r="452" spans="1:70" x14ac:dyDescent="0.35">
      <c r="A452" s="80" t="s">
        <v>431</v>
      </c>
      <c r="B452" s="160" t="s">
        <v>171</v>
      </c>
      <c r="C452" s="161" t="s">
        <v>168</v>
      </c>
      <c r="D452" s="160">
        <v>86145</v>
      </c>
      <c r="E452" s="55">
        <v>68</v>
      </c>
      <c r="F452" s="55">
        <v>42</v>
      </c>
      <c r="G452" s="55">
        <v>5</v>
      </c>
      <c r="H452" s="53">
        <v>51</v>
      </c>
      <c r="I452" s="55">
        <v>-50</v>
      </c>
      <c r="J452" s="55">
        <v>-8</v>
      </c>
      <c r="K452" s="55">
        <v>42</v>
      </c>
      <c r="L452" s="53">
        <v>78</v>
      </c>
      <c r="M452" s="55">
        <v>91</v>
      </c>
      <c r="N452" s="55">
        <v>18</v>
      </c>
      <c r="O452" s="55">
        <v>56</v>
      </c>
      <c r="P452" s="53">
        <v>79</v>
      </c>
      <c r="Q452" s="55">
        <v>-52</v>
      </c>
      <c r="R452" s="55">
        <v>31</v>
      </c>
      <c r="S452" s="55">
        <v>-23</v>
      </c>
      <c r="T452" s="53">
        <v>21</v>
      </c>
      <c r="U452" s="55">
        <v>-40</v>
      </c>
      <c r="V452" s="55">
        <v>-120</v>
      </c>
      <c r="W452" s="55">
        <v>-128</v>
      </c>
      <c r="X452" s="53">
        <v>-5</v>
      </c>
      <c r="Y452" s="55">
        <v>-184</v>
      </c>
      <c r="Z452" s="55">
        <v>110</v>
      </c>
      <c r="AA452" s="55">
        <v>96</v>
      </c>
      <c r="AB452" s="53">
        <v>197</v>
      </c>
      <c r="AC452" s="55">
        <v>-135</v>
      </c>
      <c r="AD452" s="55">
        <v>-7</v>
      </c>
      <c r="AE452" s="55">
        <v>388</v>
      </c>
      <c r="AF452" s="53">
        <v>-494</v>
      </c>
      <c r="AG452" s="55">
        <v>565</v>
      </c>
      <c r="AH452" s="55">
        <v>-769</v>
      </c>
      <c r="AI452" s="55">
        <v>-1051</v>
      </c>
      <c r="AJ452" s="53">
        <v>-1327</v>
      </c>
      <c r="AK452" s="55">
        <v>-1456</v>
      </c>
      <c r="AL452" s="55">
        <v>-1258</v>
      </c>
      <c r="AM452" s="55">
        <v>340</v>
      </c>
      <c r="AN452" s="53">
        <v>-11932</v>
      </c>
      <c r="AO452" s="55">
        <v>8689</v>
      </c>
      <c r="AP452" s="55">
        <v>6104</v>
      </c>
      <c r="AQ452" s="55">
        <v>-1272</v>
      </c>
      <c r="AR452" s="53">
        <v>3445</v>
      </c>
      <c r="AS452" s="251">
        <v>534</v>
      </c>
      <c r="AT452" s="251">
        <v>47</v>
      </c>
      <c r="AU452" s="251">
        <v>-990</v>
      </c>
      <c r="AV452" s="251">
        <v>-339</v>
      </c>
      <c r="AW452" s="251">
        <v>2734</v>
      </c>
      <c r="AX452" s="251">
        <v>-95</v>
      </c>
      <c r="AY452" s="251">
        <v>-141</v>
      </c>
      <c r="AZ452" s="251">
        <v>-486</v>
      </c>
      <c r="BA452" s="251">
        <v>-2817</v>
      </c>
      <c r="BB452" s="251">
        <v>-1258</v>
      </c>
      <c r="BC452" s="251">
        <v>-10112</v>
      </c>
      <c r="BD452" s="251">
        <v>-693</v>
      </c>
      <c r="BF452" s="57">
        <v>166</v>
      </c>
      <c r="BG452" s="57">
        <v>62</v>
      </c>
      <c r="BH452" s="57">
        <v>245</v>
      </c>
      <c r="BI452" s="57">
        <v>-20</v>
      </c>
      <c r="BJ452" s="57">
        <v>-292</v>
      </c>
      <c r="BK452" s="57">
        <v>219</v>
      </c>
      <c r="BL452" s="57">
        <v>-249</v>
      </c>
      <c r="BM452" s="57">
        <v>-2582</v>
      </c>
      <c r="BN452" s="57">
        <v>-14306</v>
      </c>
      <c r="BO452" s="267">
        <v>16966</v>
      </c>
      <c r="BP452" s="260">
        <v>-748</v>
      </c>
      <c r="BQ452" s="260">
        <v>2012</v>
      </c>
      <c r="BR452" s="260">
        <v>-14880</v>
      </c>
    </row>
    <row r="453" spans="1:70" x14ac:dyDescent="0.35">
      <c r="A453" s="80" t="s">
        <v>197</v>
      </c>
      <c r="B453" s="160" t="s">
        <v>171</v>
      </c>
      <c r="C453" s="161" t="s">
        <v>168</v>
      </c>
      <c r="D453" s="160">
        <v>86146</v>
      </c>
      <c r="E453" s="55">
        <v>-80</v>
      </c>
      <c r="F453" s="55">
        <v>21</v>
      </c>
      <c r="G453" s="55">
        <v>11</v>
      </c>
      <c r="H453" s="53">
        <v>-109</v>
      </c>
      <c r="I453" s="55">
        <v>-185</v>
      </c>
      <c r="J453" s="55">
        <v>-49</v>
      </c>
      <c r="K453" s="55">
        <v>-270</v>
      </c>
      <c r="L453" s="53">
        <v>185</v>
      </c>
      <c r="M453" s="55">
        <v>-2</v>
      </c>
      <c r="N453" s="55">
        <v>-43</v>
      </c>
      <c r="O453" s="55">
        <v>-63</v>
      </c>
      <c r="P453" s="53">
        <v>190</v>
      </c>
      <c r="Q453" s="55">
        <v>11</v>
      </c>
      <c r="R453" s="55">
        <v>106</v>
      </c>
      <c r="S453" s="55">
        <v>-81</v>
      </c>
      <c r="T453" s="53">
        <v>-282</v>
      </c>
      <c r="U453" s="55">
        <v>-22</v>
      </c>
      <c r="V453" s="55">
        <v>376</v>
      </c>
      <c r="W453" s="55">
        <v>-74</v>
      </c>
      <c r="X453" s="53">
        <v>-308</v>
      </c>
      <c r="Y453" s="55">
        <v>141</v>
      </c>
      <c r="Z453" s="55">
        <v>-139</v>
      </c>
      <c r="AA453" s="55">
        <v>266</v>
      </c>
      <c r="AB453" s="53">
        <v>173</v>
      </c>
      <c r="AC453" s="55">
        <v>415</v>
      </c>
      <c r="AD453" s="55">
        <v>105</v>
      </c>
      <c r="AE453" s="55">
        <v>92</v>
      </c>
      <c r="AF453" s="53">
        <v>185</v>
      </c>
      <c r="AG453" s="55">
        <v>322</v>
      </c>
      <c r="AH453" s="55">
        <v>465</v>
      </c>
      <c r="AI453" s="55">
        <v>295</v>
      </c>
      <c r="AJ453" s="53">
        <v>-1636</v>
      </c>
      <c r="AK453" s="55">
        <v>1703</v>
      </c>
      <c r="AL453" s="55">
        <v>701</v>
      </c>
      <c r="AM453" s="55">
        <v>909</v>
      </c>
      <c r="AN453" s="53">
        <v>-3623</v>
      </c>
      <c r="AO453" s="55">
        <v>-2001</v>
      </c>
      <c r="AP453" s="55">
        <v>-1955</v>
      </c>
      <c r="AQ453" s="55">
        <v>-825</v>
      </c>
      <c r="AR453" s="53">
        <v>-3367</v>
      </c>
      <c r="AS453" s="251">
        <v>-472</v>
      </c>
      <c r="AT453" s="251">
        <v>-2744</v>
      </c>
      <c r="AU453" s="251">
        <v>-1196</v>
      </c>
      <c r="AV453" s="251">
        <v>-1464</v>
      </c>
      <c r="AW453" s="251">
        <v>-938</v>
      </c>
      <c r="AX453" s="251">
        <v>-785</v>
      </c>
      <c r="AY453" s="251">
        <v>-1317</v>
      </c>
      <c r="AZ453" s="251">
        <v>-1608</v>
      </c>
      <c r="BA453" s="251">
        <v>507</v>
      </c>
      <c r="BB453" s="251">
        <v>11</v>
      </c>
      <c r="BC453" s="251">
        <v>10130</v>
      </c>
      <c r="BD453" s="251">
        <v>822</v>
      </c>
      <c r="BF453" s="57">
        <v>-156</v>
      </c>
      <c r="BG453" s="57">
        <v>-316</v>
      </c>
      <c r="BH453" s="57">
        <v>81</v>
      </c>
      <c r="BI453" s="57">
        <v>-246</v>
      </c>
      <c r="BJ453" s="57">
        <v>-29</v>
      </c>
      <c r="BK453" s="57">
        <v>441</v>
      </c>
      <c r="BL453" s="57">
        <v>796</v>
      </c>
      <c r="BM453" s="57">
        <v>-554</v>
      </c>
      <c r="BN453" s="57">
        <v>-310</v>
      </c>
      <c r="BO453" s="267">
        <v>-8148</v>
      </c>
      <c r="BP453" s="260">
        <v>-5876</v>
      </c>
      <c r="BQ453" s="260">
        <v>-4648</v>
      </c>
      <c r="BR453" s="260">
        <v>11470</v>
      </c>
    </row>
    <row r="454" spans="1:70" x14ac:dyDescent="0.35">
      <c r="A454" s="80" t="s">
        <v>432</v>
      </c>
      <c r="B454" s="160" t="s">
        <v>171</v>
      </c>
      <c r="C454" s="161" t="s">
        <v>168</v>
      </c>
      <c r="D454" s="160">
        <v>86147</v>
      </c>
      <c r="E454" s="59"/>
      <c r="F454" s="59"/>
      <c r="G454" s="55">
        <v>0</v>
      </c>
      <c r="H454" s="53">
        <v>-78</v>
      </c>
      <c r="I454" s="55">
        <v>-121</v>
      </c>
      <c r="J454" s="55">
        <v>0</v>
      </c>
      <c r="K454" s="55">
        <v>0</v>
      </c>
      <c r="L454" s="53">
        <v>115</v>
      </c>
      <c r="M454" s="55">
        <v>-22</v>
      </c>
      <c r="N454" s="55">
        <v>-95</v>
      </c>
      <c r="O454" s="55">
        <v>-95</v>
      </c>
      <c r="P454" s="53">
        <v>93</v>
      </c>
      <c r="Q454" s="55">
        <v>-207</v>
      </c>
      <c r="R454" s="55">
        <v>-113</v>
      </c>
      <c r="S454" s="55">
        <v>-173</v>
      </c>
      <c r="T454" s="53">
        <v>-336</v>
      </c>
      <c r="U454" s="59"/>
      <c r="V454" s="59"/>
      <c r="W454" s="59"/>
      <c r="X454" s="63"/>
      <c r="Y454" s="59"/>
      <c r="Z454" s="59"/>
      <c r="AA454" s="59"/>
      <c r="AB454" s="63"/>
      <c r="AC454" s="59"/>
      <c r="AD454" s="59"/>
      <c r="AE454" s="59"/>
      <c r="AF454" s="63"/>
      <c r="AG454" s="59"/>
      <c r="AH454" s="59"/>
      <c r="AI454" s="158"/>
      <c r="AJ454" s="159"/>
      <c r="AK454" s="158"/>
      <c r="AL454" s="59"/>
      <c r="AM454" s="158"/>
      <c r="AN454" s="159"/>
      <c r="AO454" s="158"/>
      <c r="AP454" s="59"/>
      <c r="AQ454" s="158"/>
      <c r="AR454" s="159"/>
      <c r="AS454" s="158"/>
      <c r="AT454" s="158"/>
      <c r="AU454" s="158"/>
      <c r="AV454" s="158"/>
      <c r="AW454" s="158"/>
      <c r="AX454" s="158"/>
      <c r="AY454" s="158"/>
      <c r="AZ454" s="158"/>
      <c r="BA454" s="158"/>
      <c r="BB454" s="158"/>
      <c r="BC454" s="158"/>
      <c r="BD454" s="158"/>
      <c r="BF454" s="57">
        <v>-78</v>
      </c>
      <c r="BG454" s="57">
        <v>-6</v>
      </c>
      <c r="BH454" s="57">
        <v>-119</v>
      </c>
      <c r="BI454" s="57">
        <v>-829</v>
      </c>
      <c r="BJ454" s="61"/>
      <c r="BK454" s="61"/>
      <c r="BL454" s="61"/>
      <c r="BM454" s="61"/>
      <c r="BN454" s="61"/>
      <c r="BO454" s="61"/>
    </row>
    <row r="455" spans="1:70" x14ac:dyDescent="0.35">
      <c r="A455" s="85" t="s">
        <v>433</v>
      </c>
      <c r="B455" s="86"/>
      <c r="C455" s="86"/>
      <c r="D455" s="86"/>
      <c r="E455" s="59"/>
      <c r="F455" s="59"/>
      <c r="G455" s="59"/>
      <c r="H455" s="63"/>
      <c r="I455" s="59"/>
      <c r="J455" s="59"/>
      <c r="K455" s="59"/>
      <c r="L455" s="63"/>
      <c r="M455" s="59"/>
      <c r="N455" s="59"/>
      <c r="O455" s="59"/>
      <c r="P455" s="63"/>
      <c r="Q455" s="59"/>
      <c r="R455" s="59"/>
      <c r="S455" s="59"/>
      <c r="T455" s="63"/>
      <c r="U455" s="59"/>
      <c r="V455" s="59"/>
      <c r="W455" s="59"/>
      <c r="X455" s="63"/>
      <c r="Y455" s="59"/>
      <c r="Z455" s="59"/>
      <c r="AA455" s="59"/>
      <c r="AB455" s="63"/>
      <c r="AC455" s="59"/>
      <c r="AD455" s="59"/>
      <c r="AE455" s="59"/>
      <c r="AF455" s="63"/>
      <c r="AG455" s="59"/>
      <c r="AH455" s="59"/>
      <c r="AI455" s="158"/>
      <c r="AJ455" s="159"/>
      <c r="AK455" s="158"/>
      <c r="AL455" s="59"/>
      <c r="AM455" s="158"/>
      <c r="AN455" s="159"/>
      <c r="AO455" s="158"/>
      <c r="AP455" s="59"/>
      <c r="AQ455" s="158"/>
      <c r="AR455" s="159"/>
      <c r="AS455" s="158"/>
      <c r="AT455" s="158"/>
      <c r="AU455" s="158"/>
      <c r="AV455" s="158"/>
      <c r="AW455" s="158"/>
      <c r="AX455" s="158"/>
      <c r="AY455" s="158"/>
      <c r="AZ455" s="158"/>
      <c r="BA455" s="158"/>
      <c r="BB455" s="158"/>
      <c r="BC455" s="158"/>
      <c r="BD455" s="158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</row>
    <row r="456" spans="1:70" x14ac:dyDescent="0.35">
      <c r="A456" s="80" t="s">
        <v>198</v>
      </c>
      <c r="B456" s="160" t="s">
        <v>171</v>
      </c>
      <c r="C456" s="161" t="s">
        <v>168</v>
      </c>
      <c r="D456" s="160">
        <v>86148</v>
      </c>
      <c r="E456" s="55">
        <v>535</v>
      </c>
      <c r="F456" s="55">
        <v>-30</v>
      </c>
      <c r="G456" s="55">
        <v>-586</v>
      </c>
      <c r="H456" s="53">
        <v>-1330</v>
      </c>
      <c r="I456" s="55">
        <v>699</v>
      </c>
      <c r="J456" s="55">
        <v>92</v>
      </c>
      <c r="K456" s="55">
        <v>-845</v>
      </c>
      <c r="L456" s="53">
        <v>-1139</v>
      </c>
      <c r="M456" s="55">
        <v>721</v>
      </c>
      <c r="N456" s="55">
        <v>-27</v>
      </c>
      <c r="O456" s="55">
        <v>-1537</v>
      </c>
      <c r="P456" s="53">
        <v>-1343</v>
      </c>
      <c r="Q456" s="55">
        <v>769</v>
      </c>
      <c r="R456" s="55">
        <v>-57</v>
      </c>
      <c r="S456" s="55">
        <v>-1095</v>
      </c>
      <c r="T456" s="53">
        <v>-1043</v>
      </c>
      <c r="U456" s="55">
        <v>947</v>
      </c>
      <c r="V456" s="55">
        <v>-682</v>
      </c>
      <c r="W456" s="55">
        <v>-1593</v>
      </c>
      <c r="X456" s="53">
        <v>-2255</v>
      </c>
      <c r="Y456" s="55">
        <v>2220</v>
      </c>
      <c r="Z456" s="55">
        <v>-1090</v>
      </c>
      <c r="AA456" s="55">
        <v>-1094</v>
      </c>
      <c r="AB456" s="53">
        <v>-1350</v>
      </c>
      <c r="AC456" s="55">
        <v>719</v>
      </c>
      <c r="AD456" s="55">
        <v>-2100</v>
      </c>
      <c r="AE456" s="55">
        <v>-381</v>
      </c>
      <c r="AF456" s="53">
        <v>-1516</v>
      </c>
      <c r="AG456" s="55">
        <v>1392</v>
      </c>
      <c r="AH456" s="55">
        <v>-672</v>
      </c>
      <c r="AI456" s="55">
        <v>-3899</v>
      </c>
      <c r="AJ456" s="53">
        <v>329</v>
      </c>
      <c r="AK456" s="55">
        <v>-304</v>
      </c>
      <c r="AL456" s="55">
        <v>-209</v>
      </c>
      <c r="AM456" s="55">
        <v>-7059</v>
      </c>
      <c r="AN456" s="53">
        <v>-1915</v>
      </c>
      <c r="AO456" s="55">
        <v>-2614</v>
      </c>
      <c r="AP456" s="55">
        <v>-3890</v>
      </c>
      <c r="AQ456" s="55">
        <v>732</v>
      </c>
      <c r="AR456" s="53">
        <v>3180</v>
      </c>
      <c r="AS456" s="251">
        <v>371</v>
      </c>
      <c r="AT456" s="251">
        <v>-2373</v>
      </c>
      <c r="AU456" s="251">
        <v>808</v>
      </c>
      <c r="AV456" s="251">
        <v>2643</v>
      </c>
      <c r="AW456" s="251">
        <v>1776</v>
      </c>
      <c r="AX456" s="251">
        <v>-3085</v>
      </c>
      <c r="AY456" s="251">
        <v>-1509</v>
      </c>
      <c r="AZ456" s="251">
        <v>934</v>
      </c>
      <c r="BA456" s="251">
        <v>-1222</v>
      </c>
      <c r="BB456" s="251">
        <v>-4054</v>
      </c>
      <c r="BC456" s="251">
        <v>-827</v>
      </c>
      <c r="BD456" s="251">
        <v>3101</v>
      </c>
      <c r="BF456" s="57">
        <v>-1410</v>
      </c>
      <c r="BG456" s="57">
        <v>-1193</v>
      </c>
      <c r="BH456" s="57">
        <v>-2187</v>
      </c>
      <c r="BI456" s="57">
        <v>-1426</v>
      </c>
      <c r="BJ456" s="57">
        <v>-3583</v>
      </c>
      <c r="BK456" s="57">
        <v>-1314</v>
      </c>
      <c r="BL456" s="57">
        <v>-3278</v>
      </c>
      <c r="BM456" s="57">
        <v>-2849</v>
      </c>
      <c r="BN456" s="57">
        <v>-9487</v>
      </c>
      <c r="BO456" s="267">
        <v>-2592</v>
      </c>
      <c r="BP456" s="260">
        <v>1449</v>
      </c>
      <c r="BQ456" s="260">
        <v>-1884</v>
      </c>
      <c r="BR456" s="260">
        <v>-3002</v>
      </c>
    </row>
    <row r="457" spans="1:70" x14ac:dyDescent="0.35">
      <c r="A457" s="80" t="s">
        <v>434</v>
      </c>
      <c r="B457" s="160" t="s">
        <v>171</v>
      </c>
      <c r="C457" s="161" t="s">
        <v>168</v>
      </c>
      <c r="D457" s="160">
        <v>86149</v>
      </c>
      <c r="E457" s="55">
        <v>729</v>
      </c>
      <c r="F457" s="55">
        <v>-211</v>
      </c>
      <c r="G457" s="55">
        <v>-125</v>
      </c>
      <c r="H457" s="53">
        <v>-1239</v>
      </c>
      <c r="I457" s="55">
        <v>727</v>
      </c>
      <c r="J457" s="55">
        <v>-299</v>
      </c>
      <c r="K457" s="55">
        <v>-362</v>
      </c>
      <c r="L457" s="53">
        <v>-1104</v>
      </c>
      <c r="M457" s="55">
        <v>441</v>
      </c>
      <c r="N457" s="55">
        <v>-430</v>
      </c>
      <c r="O457" s="55">
        <v>-588</v>
      </c>
      <c r="P457" s="53">
        <v>-1178</v>
      </c>
      <c r="Q457" s="55">
        <v>412</v>
      </c>
      <c r="R457" s="55">
        <v>-1184</v>
      </c>
      <c r="S457" s="55">
        <v>-671</v>
      </c>
      <c r="T457" s="53">
        <v>-1924</v>
      </c>
      <c r="U457" s="55">
        <v>994</v>
      </c>
      <c r="V457" s="55">
        <v>-1242</v>
      </c>
      <c r="W457" s="55">
        <v>-1758</v>
      </c>
      <c r="X457" s="53">
        <v>-2781</v>
      </c>
      <c r="Y457" s="55">
        <v>1029</v>
      </c>
      <c r="Z457" s="55">
        <v>-1364</v>
      </c>
      <c r="AA457" s="55">
        <v>-2884</v>
      </c>
      <c r="AB457" s="53">
        <v>-1395</v>
      </c>
      <c r="AC457" s="55">
        <v>-401</v>
      </c>
      <c r="AD457" s="55">
        <v>-2193</v>
      </c>
      <c r="AE457" s="55">
        <v>-1181</v>
      </c>
      <c r="AF457" s="53">
        <v>-3906</v>
      </c>
      <c r="AG457" s="55">
        <v>1262</v>
      </c>
      <c r="AH457" s="55">
        <v>-2854</v>
      </c>
      <c r="AI457" s="55">
        <v>-2016</v>
      </c>
      <c r="AJ457" s="53">
        <v>-4560</v>
      </c>
      <c r="AK457" s="55">
        <v>-2255</v>
      </c>
      <c r="AL457" s="55">
        <v>-4462</v>
      </c>
      <c r="AM457" s="55">
        <v>-4890</v>
      </c>
      <c r="AN457" s="53">
        <v>-6556</v>
      </c>
      <c r="AO457" s="55">
        <v>-1516</v>
      </c>
      <c r="AP457" s="55">
        <v>-6799</v>
      </c>
      <c r="AQ457" s="55">
        <v>-4794</v>
      </c>
      <c r="AR457" s="53">
        <v>-8788</v>
      </c>
      <c r="AS457" s="251">
        <v>1521</v>
      </c>
      <c r="AT457" s="251">
        <v>-5167</v>
      </c>
      <c r="AU457" s="251">
        <v>-6718</v>
      </c>
      <c r="AV457" s="55"/>
      <c r="AW457" s="55"/>
      <c r="AX457" s="55"/>
      <c r="AY457" s="55"/>
      <c r="AZ457" s="55"/>
      <c r="BA457" s="55"/>
      <c r="BB457" s="55"/>
      <c r="BC457" s="55"/>
      <c r="BD457" s="55"/>
      <c r="BF457" s="57">
        <v>-846</v>
      </c>
      <c r="BG457" s="57">
        <v>-1039</v>
      </c>
      <c r="BH457" s="57">
        <v>-1755</v>
      </c>
      <c r="BI457" s="57">
        <v>-3367</v>
      </c>
      <c r="BJ457" s="57">
        <v>-4786</v>
      </c>
      <c r="BK457" s="57">
        <v>-4615</v>
      </c>
      <c r="BL457" s="57">
        <v>-7681</v>
      </c>
      <c r="BM457" s="57">
        <v>-8169</v>
      </c>
      <c r="BN457" s="57">
        <v>-18163</v>
      </c>
      <c r="BO457" s="267">
        <v>-21897</v>
      </c>
    </row>
    <row r="458" spans="1:70" x14ac:dyDescent="0.35">
      <c r="A458" s="80" t="s">
        <v>199</v>
      </c>
      <c r="B458" s="160" t="s">
        <v>171</v>
      </c>
      <c r="C458" s="161" t="s">
        <v>168</v>
      </c>
      <c r="D458" s="160">
        <v>86150</v>
      </c>
      <c r="E458" s="55">
        <v>-4187</v>
      </c>
      <c r="F458" s="55">
        <v>0</v>
      </c>
      <c r="G458" s="55">
        <v>947</v>
      </c>
      <c r="H458" s="53">
        <v>5128</v>
      </c>
      <c r="I458" s="55">
        <v>-4675</v>
      </c>
      <c r="J458" s="55">
        <v>-344</v>
      </c>
      <c r="K458" s="55">
        <v>1724</v>
      </c>
      <c r="L458" s="53">
        <v>5053</v>
      </c>
      <c r="M458" s="55">
        <v>-4249</v>
      </c>
      <c r="N458" s="55">
        <v>373</v>
      </c>
      <c r="O458" s="55">
        <v>2030</v>
      </c>
      <c r="P458" s="53">
        <v>6140</v>
      </c>
      <c r="Q458" s="55">
        <v>-5770</v>
      </c>
      <c r="R458" s="55">
        <v>977</v>
      </c>
      <c r="S458" s="55">
        <v>2540</v>
      </c>
      <c r="T458" s="53">
        <v>7283</v>
      </c>
      <c r="U458" s="55">
        <v>-6865</v>
      </c>
      <c r="V458" s="55">
        <v>2088</v>
      </c>
      <c r="W458" s="55">
        <v>3046</v>
      </c>
      <c r="X458" s="53">
        <v>8907</v>
      </c>
      <c r="Y458" s="55">
        <v>-10216</v>
      </c>
      <c r="Z458" s="55">
        <v>2703</v>
      </c>
      <c r="AA458" s="55">
        <v>3894</v>
      </c>
      <c r="AB458" s="53">
        <v>6882</v>
      </c>
      <c r="AC458" s="55">
        <v>-6384</v>
      </c>
      <c r="AD458" s="55">
        <v>3668</v>
      </c>
      <c r="AE458" s="55">
        <v>226</v>
      </c>
      <c r="AF458" s="53">
        <v>10683</v>
      </c>
      <c r="AG458" s="55">
        <v>-8044</v>
      </c>
      <c r="AH458" s="55">
        <v>8616</v>
      </c>
      <c r="AI458" s="55">
        <v>3658</v>
      </c>
      <c r="AJ458" s="53">
        <v>13249</v>
      </c>
      <c r="AK458" s="55">
        <v>-8266</v>
      </c>
      <c r="AL458" s="55">
        <v>47</v>
      </c>
      <c r="AM458" s="55">
        <v>3832</v>
      </c>
      <c r="AN458" s="53">
        <v>7989</v>
      </c>
      <c r="AO458" s="55">
        <v>-9380</v>
      </c>
      <c r="AP458" s="55">
        <v>3699</v>
      </c>
      <c r="AQ458" s="55">
        <v>-1226</v>
      </c>
      <c r="AR458" s="53">
        <v>9852</v>
      </c>
      <c r="AS458" s="251">
        <v>-11264</v>
      </c>
      <c r="AT458" s="251">
        <v>3029</v>
      </c>
      <c r="AU458" s="251">
        <v>2820</v>
      </c>
      <c r="AV458" s="251">
        <v>10888</v>
      </c>
      <c r="AW458" s="251">
        <v>-11282</v>
      </c>
      <c r="AX458" s="251">
        <v>6005</v>
      </c>
      <c r="AY458" s="251">
        <v>-477</v>
      </c>
      <c r="AZ458" s="251">
        <v>8726</v>
      </c>
      <c r="BA458" s="251">
        <v>-9043</v>
      </c>
      <c r="BB458" s="251">
        <v>7058</v>
      </c>
      <c r="BC458" s="251">
        <v>2151</v>
      </c>
      <c r="BD458" s="251">
        <v>11065</v>
      </c>
      <c r="BF458" s="57">
        <v>1888</v>
      </c>
      <c r="BG458" s="57">
        <v>1759</v>
      </c>
      <c r="BH458" s="57">
        <v>4294</v>
      </c>
      <c r="BI458" s="57">
        <v>5030</v>
      </c>
      <c r="BJ458" s="57">
        <v>7175</v>
      </c>
      <c r="BK458" s="57">
        <v>3263</v>
      </c>
      <c r="BL458" s="57">
        <v>8193</v>
      </c>
      <c r="BM458" s="57">
        <v>17480</v>
      </c>
      <c r="BN458" s="57">
        <v>3602</v>
      </c>
      <c r="BO458" s="267">
        <v>2945</v>
      </c>
      <c r="BP458" s="260">
        <v>5473</v>
      </c>
      <c r="BQ458" s="260">
        <v>2972</v>
      </c>
      <c r="BR458" s="260">
        <v>11231</v>
      </c>
    </row>
    <row r="459" spans="1:70" x14ac:dyDescent="0.35">
      <c r="A459" s="80" t="s">
        <v>435</v>
      </c>
      <c r="B459" s="160" t="s">
        <v>171</v>
      </c>
      <c r="C459" s="161" t="s">
        <v>168</v>
      </c>
      <c r="D459" s="160">
        <v>86151</v>
      </c>
      <c r="E459" s="55">
        <v>-703</v>
      </c>
      <c r="F459" s="55">
        <v>-77</v>
      </c>
      <c r="G459" s="55">
        <v>-72</v>
      </c>
      <c r="H459" s="53">
        <v>1589</v>
      </c>
      <c r="I459" s="55">
        <v>-731</v>
      </c>
      <c r="J459" s="55">
        <v>-15</v>
      </c>
      <c r="K459" s="55">
        <v>4</v>
      </c>
      <c r="L459" s="53">
        <v>1451</v>
      </c>
      <c r="M459" s="55">
        <v>-940</v>
      </c>
      <c r="N459" s="55">
        <v>-129</v>
      </c>
      <c r="O459" s="55">
        <v>143</v>
      </c>
      <c r="P459" s="53">
        <v>1836</v>
      </c>
      <c r="Q459" s="55">
        <v>-956</v>
      </c>
      <c r="R459" s="55">
        <v>-15</v>
      </c>
      <c r="S459" s="55">
        <v>441</v>
      </c>
      <c r="T459" s="53">
        <v>2254</v>
      </c>
      <c r="U459" s="55">
        <v>-1404</v>
      </c>
      <c r="V459" s="55">
        <v>-252</v>
      </c>
      <c r="W459" s="55">
        <v>-122</v>
      </c>
      <c r="X459" s="53">
        <v>2061</v>
      </c>
      <c r="Y459" s="55">
        <v>-2225</v>
      </c>
      <c r="Z459" s="55">
        <v>-205</v>
      </c>
      <c r="AA459" s="55">
        <v>237</v>
      </c>
      <c r="AB459" s="53">
        <v>2665</v>
      </c>
      <c r="AC459" s="55">
        <v>-2932</v>
      </c>
      <c r="AD459" s="55">
        <v>-623</v>
      </c>
      <c r="AE459" s="55">
        <v>-722</v>
      </c>
      <c r="AF459" s="53">
        <v>2894</v>
      </c>
      <c r="AG459" s="55">
        <v>-2761</v>
      </c>
      <c r="AH459" s="55">
        <v>1699</v>
      </c>
      <c r="AI459" s="55">
        <v>-310</v>
      </c>
      <c r="AJ459" s="53">
        <v>7127</v>
      </c>
      <c r="AK459" s="55">
        <v>-4060</v>
      </c>
      <c r="AL459" s="55">
        <v>-1685</v>
      </c>
      <c r="AM459" s="55">
        <v>-1465</v>
      </c>
      <c r="AN459" s="53">
        <v>9333</v>
      </c>
      <c r="AO459" s="55">
        <v>-5903</v>
      </c>
      <c r="AP459" s="55">
        <v>-1412</v>
      </c>
      <c r="AQ459" s="55">
        <v>-20</v>
      </c>
      <c r="AR459" s="53">
        <v>5777</v>
      </c>
      <c r="AS459" s="251">
        <v>-5763</v>
      </c>
      <c r="AT459" s="251">
        <v>-1938</v>
      </c>
      <c r="AU459" s="251">
        <v>-1321</v>
      </c>
      <c r="AV459" s="251">
        <v>6594</v>
      </c>
      <c r="AW459" s="251">
        <v>-2928</v>
      </c>
      <c r="AX459" s="251">
        <v>-4147</v>
      </c>
      <c r="AY459" s="251">
        <v>129</v>
      </c>
      <c r="AZ459" s="251">
        <v>4042</v>
      </c>
      <c r="BA459" s="251">
        <v>-4061</v>
      </c>
      <c r="BB459" s="251">
        <v>-4952</v>
      </c>
      <c r="BC459" s="251">
        <v>-1999</v>
      </c>
      <c r="BD459" s="251">
        <v>5993</v>
      </c>
      <c r="BF459" s="57">
        <v>736</v>
      </c>
      <c r="BG459" s="57">
        <v>706</v>
      </c>
      <c r="BH459" s="57">
        <v>913</v>
      </c>
      <c r="BI459" s="57">
        <v>1724</v>
      </c>
      <c r="BJ459" s="57">
        <v>283</v>
      </c>
      <c r="BK459" s="57">
        <v>472</v>
      </c>
      <c r="BL459" s="57">
        <v>-1383</v>
      </c>
      <c r="BM459" s="57">
        <v>5754</v>
      </c>
      <c r="BN459" s="57">
        <v>2123</v>
      </c>
      <c r="BO459" s="267">
        <v>-1558</v>
      </c>
      <c r="BP459" s="260">
        <v>-2428</v>
      </c>
      <c r="BQ459" s="260">
        <v>-2904</v>
      </c>
      <c r="BR459" s="260">
        <v>-5019</v>
      </c>
    </row>
    <row r="460" spans="1:70" x14ac:dyDescent="0.35">
      <c r="A460" s="80" t="s">
        <v>436</v>
      </c>
      <c r="B460" s="160" t="s">
        <v>171</v>
      </c>
      <c r="C460" s="161" t="s">
        <v>168</v>
      </c>
      <c r="D460" s="160">
        <v>86152</v>
      </c>
      <c r="E460" s="55">
        <v>684</v>
      </c>
      <c r="F460" s="55">
        <v>516</v>
      </c>
      <c r="G460" s="55">
        <v>672</v>
      </c>
      <c r="H460" s="53">
        <v>819</v>
      </c>
      <c r="I460" s="55">
        <v>1092</v>
      </c>
      <c r="J460" s="55">
        <v>894</v>
      </c>
      <c r="K460" s="55">
        <v>1069</v>
      </c>
      <c r="L460" s="53">
        <v>1378</v>
      </c>
      <c r="M460" s="55">
        <v>1803</v>
      </c>
      <c r="N460" s="55">
        <v>1397</v>
      </c>
      <c r="O460" s="55">
        <v>1779</v>
      </c>
      <c r="P460" s="53">
        <v>2422</v>
      </c>
      <c r="Q460" s="55">
        <v>2814</v>
      </c>
      <c r="R460" s="55">
        <v>2340</v>
      </c>
      <c r="S460" s="55">
        <v>2802</v>
      </c>
      <c r="T460" s="53">
        <v>3975</v>
      </c>
      <c r="U460" s="55">
        <v>4054</v>
      </c>
      <c r="V460" s="55">
        <v>3047</v>
      </c>
      <c r="W460" s="55">
        <v>3762</v>
      </c>
      <c r="X460" s="53">
        <v>136</v>
      </c>
      <c r="Y460" s="55">
        <v>906</v>
      </c>
      <c r="Z460" s="55">
        <v>-283</v>
      </c>
      <c r="AA460" s="55">
        <v>0</v>
      </c>
      <c r="AB460" s="53">
        <v>528</v>
      </c>
      <c r="AC460" s="55">
        <v>888</v>
      </c>
      <c r="AD460" s="55">
        <v>390</v>
      </c>
      <c r="AE460" s="55">
        <v>-53</v>
      </c>
      <c r="AF460" s="53">
        <v>485</v>
      </c>
      <c r="AG460" s="55">
        <v>607</v>
      </c>
      <c r="AH460" s="55">
        <v>247</v>
      </c>
      <c r="AI460" s="55">
        <v>78</v>
      </c>
      <c r="AJ460" s="53">
        <v>333</v>
      </c>
      <c r="AK460" s="55">
        <v>900</v>
      </c>
      <c r="AL460" s="55">
        <v>156</v>
      </c>
      <c r="AM460" s="55">
        <v>338</v>
      </c>
      <c r="AN460" s="53">
        <v>920</v>
      </c>
      <c r="AO460" s="55">
        <v>1336</v>
      </c>
      <c r="AP460" s="55">
        <v>321</v>
      </c>
      <c r="AQ460" s="55">
        <v>54</v>
      </c>
      <c r="AR460" s="53">
        <v>505</v>
      </c>
      <c r="AS460" s="251">
        <v>818</v>
      </c>
      <c r="AT460" s="251">
        <v>156</v>
      </c>
      <c r="AU460" s="251">
        <v>-25</v>
      </c>
      <c r="AV460" s="251">
        <v>3629</v>
      </c>
      <c r="AW460" s="251">
        <v>1568</v>
      </c>
      <c r="AX460" s="251">
        <v>407</v>
      </c>
      <c r="AY460" s="251">
        <v>421</v>
      </c>
      <c r="AZ460" s="251">
        <v>1611</v>
      </c>
      <c r="BA460" s="251">
        <v>728</v>
      </c>
      <c r="BB460" s="251">
        <v>-119</v>
      </c>
      <c r="BC460" s="251">
        <v>-632</v>
      </c>
      <c r="BD460" s="251">
        <v>-191</v>
      </c>
      <c r="BF460" s="57">
        <v>2691</v>
      </c>
      <c r="BG460" s="57">
        <v>4433</v>
      </c>
      <c r="BH460" s="57">
        <v>7401</v>
      </c>
      <c r="BI460" s="57">
        <v>11931</v>
      </c>
      <c r="BJ460" s="57">
        <v>738</v>
      </c>
      <c r="BK460" s="57">
        <v>1151</v>
      </c>
      <c r="BL460" s="57">
        <v>1711</v>
      </c>
      <c r="BM460" s="57">
        <v>1265</v>
      </c>
      <c r="BN460" s="57">
        <v>2314</v>
      </c>
      <c r="BO460" s="267">
        <v>2216</v>
      </c>
      <c r="BP460" s="260">
        <v>4578</v>
      </c>
      <c r="BQ460" s="260">
        <v>4007</v>
      </c>
      <c r="BR460" s="260">
        <v>-214</v>
      </c>
    </row>
    <row r="461" spans="1:70" x14ac:dyDescent="0.35">
      <c r="A461" s="80" t="s">
        <v>437</v>
      </c>
      <c r="B461" s="160" t="s">
        <v>171</v>
      </c>
      <c r="C461" s="161" t="s">
        <v>168</v>
      </c>
      <c r="D461" s="160">
        <v>86153</v>
      </c>
      <c r="E461" s="55">
        <v>-460</v>
      </c>
      <c r="F461" s="55">
        <v>-460</v>
      </c>
      <c r="G461" s="55">
        <v>-550</v>
      </c>
      <c r="H461" s="53">
        <v>-821</v>
      </c>
      <c r="I461" s="55">
        <v>-732</v>
      </c>
      <c r="J461" s="55">
        <v>-810</v>
      </c>
      <c r="K461" s="55">
        <v>-811</v>
      </c>
      <c r="L461" s="53">
        <v>-1339</v>
      </c>
      <c r="M461" s="55">
        <v>-1163</v>
      </c>
      <c r="N461" s="55">
        <v>-1269</v>
      </c>
      <c r="O461" s="55">
        <v>-1373</v>
      </c>
      <c r="P461" s="53">
        <v>-2303</v>
      </c>
      <c r="Q461" s="55">
        <v>-2110</v>
      </c>
      <c r="R461" s="55">
        <v>-2208</v>
      </c>
      <c r="S461" s="55">
        <v>-2397</v>
      </c>
      <c r="T461" s="53">
        <v>-3261</v>
      </c>
      <c r="U461" s="55">
        <v>-3247</v>
      </c>
      <c r="V461" s="55">
        <v>-3434</v>
      </c>
      <c r="W461" s="55">
        <v>-3578</v>
      </c>
      <c r="X461" s="63"/>
      <c r="Y461" s="59"/>
      <c r="Z461" s="59"/>
      <c r="AA461" s="59"/>
      <c r="AB461" s="63"/>
      <c r="AC461" s="59"/>
      <c r="AD461" s="59"/>
      <c r="AE461" s="59"/>
      <c r="AF461" s="63"/>
      <c r="AG461" s="59"/>
      <c r="AH461" s="59"/>
      <c r="AI461" s="158"/>
      <c r="AJ461" s="159"/>
      <c r="AK461" s="158"/>
      <c r="AL461" s="59"/>
      <c r="AM461" s="158"/>
      <c r="AN461" s="159"/>
      <c r="AO461" s="158"/>
      <c r="AP461" s="59"/>
      <c r="AQ461" s="158"/>
      <c r="AR461" s="159"/>
      <c r="AS461" s="158"/>
      <c r="AT461" s="158"/>
      <c r="AU461" s="158"/>
      <c r="AV461" s="158"/>
      <c r="AW461" s="158"/>
      <c r="AX461" s="158"/>
      <c r="AY461" s="158"/>
      <c r="AZ461" s="158"/>
      <c r="BA461" s="158"/>
      <c r="BB461" s="158"/>
      <c r="BC461" s="158"/>
      <c r="BD461" s="158"/>
      <c r="BF461" s="57">
        <v>-2292</v>
      </c>
      <c r="BG461" s="57">
        <v>-3692</v>
      </c>
      <c r="BH461" s="57">
        <v>-6109</v>
      </c>
      <c r="BI461" s="57">
        <v>-9976</v>
      </c>
      <c r="BJ461" s="61"/>
      <c r="BK461" s="61"/>
      <c r="BL461" s="61"/>
      <c r="BM461" s="61"/>
      <c r="BN461" s="61"/>
      <c r="BO461" s="61"/>
    </row>
    <row r="462" spans="1:70" x14ac:dyDescent="0.35">
      <c r="A462" s="67" t="s">
        <v>438</v>
      </c>
      <c r="B462" s="167" t="s">
        <v>171</v>
      </c>
      <c r="C462" s="168" t="s">
        <v>168</v>
      </c>
      <c r="D462" s="167">
        <v>86154</v>
      </c>
      <c r="E462" s="96">
        <f t="shared" ref="E462:AR462" si="46">SUM(E448:E461,E446)</f>
        <v>-2372</v>
      </c>
      <c r="F462" s="96">
        <f t="shared" si="46"/>
        <v>880</v>
      </c>
      <c r="G462" s="96">
        <f t="shared" si="46"/>
        <v>1388</v>
      </c>
      <c r="H462" s="107">
        <f t="shared" si="46"/>
        <v>5578</v>
      </c>
      <c r="I462" s="96">
        <f t="shared" si="46"/>
        <v>-2502</v>
      </c>
      <c r="J462" s="96">
        <f t="shared" si="46"/>
        <v>862</v>
      </c>
      <c r="K462" s="96">
        <f t="shared" si="46"/>
        <v>1766</v>
      </c>
      <c r="L462" s="107">
        <f t="shared" si="46"/>
        <v>6715</v>
      </c>
      <c r="M462" s="96">
        <f t="shared" si="46"/>
        <v>-1499</v>
      </c>
      <c r="N462" s="96">
        <f t="shared" si="46"/>
        <v>1997</v>
      </c>
      <c r="O462" s="96">
        <f t="shared" si="46"/>
        <v>2610</v>
      </c>
      <c r="P462" s="107">
        <f t="shared" si="46"/>
        <v>8812</v>
      </c>
      <c r="Q462" s="96">
        <f t="shared" si="46"/>
        <v>-2160</v>
      </c>
      <c r="R462" s="96">
        <f t="shared" si="46"/>
        <v>3465</v>
      </c>
      <c r="S462" s="96">
        <f t="shared" si="46"/>
        <v>4486</v>
      </c>
      <c r="T462" s="107">
        <f t="shared" si="46"/>
        <v>10651</v>
      </c>
      <c r="U462" s="96">
        <f t="shared" si="46"/>
        <v>-1590</v>
      </c>
      <c r="V462" s="96">
        <f t="shared" si="46"/>
        <v>3829</v>
      </c>
      <c r="W462" s="96">
        <f t="shared" si="46"/>
        <v>3851</v>
      </c>
      <c r="X462" s="107">
        <f t="shared" si="46"/>
        <v>12344</v>
      </c>
      <c r="Y462" s="96">
        <f t="shared" si="46"/>
        <v>-1791</v>
      </c>
      <c r="Z462" s="96">
        <f t="shared" si="46"/>
        <v>7449</v>
      </c>
      <c r="AA462" s="96">
        <f t="shared" si="46"/>
        <v>8588</v>
      </c>
      <c r="AB462" s="107">
        <f t="shared" si="46"/>
        <v>16478</v>
      </c>
      <c r="AC462" s="96">
        <f t="shared" si="46"/>
        <v>1846</v>
      </c>
      <c r="AD462" s="96">
        <f t="shared" si="46"/>
        <v>9118</v>
      </c>
      <c r="AE462" s="96">
        <f t="shared" si="46"/>
        <v>7892</v>
      </c>
      <c r="AF462" s="107">
        <f t="shared" si="46"/>
        <v>19659</v>
      </c>
      <c r="AG462" s="96">
        <f t="shared" si="46"/>
        <v>3064</v>
      </c>
      <c r="AH462" s="96">
        <f t="shared" si="46"/>
        <v>20606</v>
      </c>
      <c r="AI462" s="96">
        <f t="shared" si="46"/>
        <v>11964</v>
      </c>
      <c r="AJ462" s="107">
        <f t="shared" si="46"/>
        <v>30430</v>
      </c>
      <c r="AK462" s="96">
        <f t="shared" si="46"/>
        <v>4213</v>
      </c>
      <c r="AL462" s="96">
        <f t="shared" si="46"/>
        <v>12715</v>
      </c>
      <c r="AM462" s="96">
        <f t="shared" si="46"/>
        <v>7313</v>
      </c>
      <c r="AN462" s="107">
        <f t="shared" si="46"/>
        <v>22086</v>
      </c>
      <c r="AO462" s="96">
        <f t="shared" si="46"/>
        <v>-2790</v>
      </c>
      <c r="AP462" s="96">
        <f t="shared" si="46"/>
        <v>8965</v>
      </c>
      <c r="AQ462" s="96">
        <f t="shared" si="46"/>
        <v>11404</v>
      </c>
      <c r="AR462" s="107">
        <f t="shared" si="46"/>
        <v>29173</v>
      </c>
      <c r="AS462" s="254">
        <v>4788</v>
      </c>
      <c r="AT462" s="254">
        <v>16476</v>
      </c>
      <c r="AU462" s="254">
        <v>21217</v>
      </c>
      <c r="AV462" s="254">
        <v>42465</v>
      </c>
      <c r="AW462" s="254">
        <v>18989</v>
      </c>
      <c r="AX462" s="254">
        <v>25281</v>
      </c>
      <c r="AY462" s="254">
        <v>25971</v>
      </c>
      <c r="AZ462" s="254">
        <v>45636</v>
      </c>
      <c r="BA462" s="254">
        <v>17015</v>
      </c>
      <c r="BB462" s="254">
        <v>32515</v>
      </c>
      <c r="BC462" s="254">
        <v>35525</v>
      </c>
      <c r="BD462" s="254">
        <v>54459</v>
      </c>
      <c r="BF462" s="117">
        <f t="shared" ref="BF462:BN462" si="47">SUM(BF448:BF461,BF446)</f>
        <v>5475</v>
      </c>
      <c r="BG462" s="117">
        <f t="shared" si="47"/>
        <v>6842</v>
      </c>
      <c r="BH462" s="117">
        <f t="shared" si="47"/>
        <v>11920</v>
      </c>
      <c r="BI462" s="117">
        <f t="shared" si="47"/>
        <v>16443</v>
      </c>
      <c r="BJ462" s="117">
        <f t="shared" si="47"/>
        <v>18434</v>
      </c>
      <c r="BK462" s="117">
        <f t="shared" si="47"/>
        <v>30723</v>
      </c>
      <c r="BL462" s="117">
        <f t="shared" si="47"/>
        <v>38514</v>
      </c>
      <c r="BM462" s="117">
        <f t="shared" si="47"/>
        <v>66064</v>
      </c>
      <c r="BN462" s="117">
        <f t="shared" si="47"/>
        <v>46327</v>
      </c>
      <c r="BO462" s="268">
        <v>46752</v>
      </c>
      <c r="BP462" s="261">
        <v>84946</v>
      </c>
      <c r="BQ462" s="261">
        <v>115877</v>
      </c>
      <c r="BR462" s="261">
        <v>139514</v>
      </c>
    </row>
    <row r="463" spans="1:70" x14ac:dyDescent="0.35">
      <c r="A463" s="45"/>
      <c r="B463" s="46"/>
      <c r="C463" s="46"/>
      <c r="D463" s="46"/>
      <c r="E463" s="76"/>
      <c r="F463" s="76"/>
      <c r="G463" s="76"/>
      <c r="H463" s="60"/>
      <c r="I463" s="76"/>
      <c r="J463" s="76"/>
      <c r="K463" s="76"/>
      <c r="L463" s="60"/>
      <c r="M463" s="76"/>
      <c r="N463" s="76"/>
      <c r="O463" s="76"/>
      <c r="P463" s="60"/>
      <c r="Q463" s="76"/>
      <c r="R463" s="76"/>
      <c r="S463" s="76"/>
      <c r="T463" s="60"/>
      <c r="U463" s="76"/>
      <c r="V463" s="76"/>
      <c r="W463" s="76"/>
      <c r="X463" s="60"/>
      <c r="Y463" s="76"/>
      <c r="Z463" s="76"/>
      <c r="AA463" s="76"/>
      <c r="AB463" s="60"/>
      <c r="AC463" s="76"/>
      <c r="AD463" s="76"/>
      <c r="AE463" s="76"/>
      <c r="AF463" s="60"/>
      <c r="AG463" s="76"/>
      <c r="AH463" s="76"/>
      <c r="AI463" s="158"/>
      <c r="AJ463" s="159"/>
      <c r="AK463" s="76"/>
      <c r="AL463" s="76"/>
      <c r="AM463" s="158"/>
      <c r="AN463" s="159"/>
      <c r="AO463" s="76"/>
      <c r="AP463" s="76"/>
      <c r="AQ463" s="158"/>
      <c r="AR463" s="159"/>
      <c r="AS463" s="158"/>
      <c r="AT463" s="158"/>
      <c r="AU463" s="158"/>
      <c r="AV463" s="158"/>
      <c r="AW463" s="158"/>
      <c r="AX463" s="158"/>
      <c r="AY463" s="158"/>
      <c r="AZ463" s="158"/>
      <c r="BA463" s="158"/>
      <c r="BB463" s="158"/>
      <c r="BC463" s="158"/>
      <c r="BD463" s="158"/>
      <c r="BF463" s="62"/>
      <c r="BG463" s="62"/>
      <c r="BH463" s="62"/>
      <c r="BI463" s="62"/>
      <c r="BJ463" s="62"/>
      <c r="BK463" s="62"/>
      <c r="BL463" s="62"/>
      <c r="BM463" s="62"/>
      <c r="BN463" s="62"/>
      <c r="BO463" s="62"/>
    </row>
    <row r="464" spans="1:70" x14ac:dyDescent="0.35">
      <c r="A464" s="64" t="s">
        <v>439</v>
      </c>
      <c r="B464" s="65"/>
      <c r="C464" s="65"/>
      <c r="D464" s="65"/>
      <c r="E464" s="76"/>
      <c r="F464" s="76"/>
      <c r="G464" s="76"/>
      <c r="H464" s="60"/>
      <c r="I464" s="76"/>
      <c r="J464" s="76"/>
      <c r="K464" s="76"/>
      <c r="L464" s="60"/>
      <c r="M464" s="76"/>
      <c r="N464" s="76"/>
      <c r="O464" s="76"/>
      <c r="P464" s="60"/>
      <c r="Q464" s="76"/>
      <c r="R464" s="76"/>
      <c r="S464" s="76"/>
      <c r="T464" s="60"/>
      <c r="U464" s="76"/>
      <c r="V464" s="76"/>
      <c r="W464" s="76"/>
      <c r="X464" s="60"/>
      <c r="Y464" s="76"/>
      <c r="Z464" s="76"/>
      <c r="AA464" s="76"/>
      <c r="AB464" s="60"/>
      <c r="AC464" s="76"/>
      <c r="AD464" s="76"/>
      <c r="AE464" s="76"/>
      <c r="AF464" s="60"/>
      <c r="AG464" s="76"/>
      <c r="AH464" s="76"/>
      <c r="AI464" s="158"/>
      <c r="AJ464" s="159"/>
      <c r="AK464" s="76"/>
      <c r="AL464" s="76"/>
      <c r="AM464" s="158"/>
      <c r="AN464" s="159"/>
      <c r="AO464" s="76"/>
      <c r="AP464" s="76"/>
      <c r="AQ464" s="158"/>
      <c r="AR464" s="159"/>
      <c r="AS464" s="158"/>
      <c r="AT464" s="158"/>
      <c r="AU464" s="158"/>
      <c r="AV464" s="158"/>
      <c r="AW464" s="158"/>
      <c r="AX464" s="158"/>
      <c r="AY464" s="158"/>
      <c r="AZ464" s="158"/>
      <c r="BA464" s="158"/>
      <c r="BB464" s="158"/>
      <c r="BC464" s="158"/>
      <c r="BD464" s="158"/>
      <c r="BF464" s="62"/>
      <c r="BG464" s="62"/>
      <c r="BH464" s="62"/>
      <c r="BI464" s="62"/>
      <c r="BJ464" s="62"/>
      <c r="BK464" s="62"/>
      <c r="BL464" s="62"/>
      <c r="BM464" s="62"/>
      <c r="BN464" s="62"/>
      <c r="BO464" s="62"/>
    </row>
    <row r="465" spans="1:70" x14ac:dyDescent="0.35">
      <c r="A465" s="66" t="s">
        <v>440</v>
      </c>
      <c r="B465" s="160" t="s">
        <v>171</v>
      </c>
      <c r="C465" s="161" t="s">
        <v>168</v>
      </c>
      <c r="D465" s="160">
        <v>86155</v>
      </c>
      <c r="E465" s="55">
        <v>-670</v>
      </c>
      <c r="F465" s="55">
        <v>-855</v>
      </c>
      <c r="G465" s="55">
        <v>-1038</v>
      </c>
      <c r="H465" s="53">
        <v>-880</v>
      </c>
      <c r="I465" s="55">
        <v>-1080</v>
      </c>
      <c r="J465" s="55">
        <v>-1290</v>
      </c>
      <c r="K465" s="55">
        <v>-1378</v>
      </c>
      <c r="L465" s="53">
        <v>-1144</v>
      </c>
      <c r="M465" s="55">
        <v>-871</v>
      </c>
      <c r="N465" s="55">
        <v>-1213</v>
      </c>
      <c r="O465" s="55">
        <v>-1195</v>
      </c>
      <c r="P465" s="53">
        <v>-1309</v>
      </c>
      <c r="Q465" s="55">
        <v>-1179</v>
      </c>
      <c r="R465" s="55">
        <v>-1711</v>
      </c>
      <c r="S465" s="55">
        <v>-1841</v>
      </c>
      <c r="T465" s="53">
        <v>-2005</v>
      </c>
      <c r="U465" s="55">
        <v>-1861</v>
      </c>
      <c r="V465" s="55">
        <v>-2501</v>
      </c>
      <c r="W465" s="55">
        <v>-2659</v>
      </c>
      <c r="X465" s="53">
        <v>-3619</v>
      </c>
      <c r="Y465" s="55">
        <v>-3098</v>
      </c>
      <c r="Z465" s="55">
        <v>-3243</v>
      </c>
      <c r="AA465" s="55">
        <v>-3352</v>
      </c>
      <c r="AB465" s="53">
        <v>-3733</v>
      </c>
      <c r="AC465" s="55">
        <v>-3290</v>
      </c>
      <c r="AD465" s="55">
        <v>-3562</v>
      </c>
      <c r="AE465" s="55">
        <v>-4697</v>
      </c>
      <c r="AF465" s="53">
        <v>-5312</v>
      </c>
      <c r="AG465" s="55">
        <v>-6795</v>
      </c>
      <c r="AH465" s="55">
        <v>-7459</v>
      </c>
      <c r="AI465" s="55">
        <v>-11063</v>
      </c>
      <c r="AJ465" s="53">
        <v>-14824</v>
      </c>
      <c r="AK465" s="55">
        <v>-12082</v>
      </c>
      <c r="AL465" s="55">
        <v>-14288</v>
      </c>
      <c r="AM465" s="55">
        <v>-15748</v>
      </c>
      <c r="AN465" s="53">
        <v>-18935</v>
      </c>
      <c r="AO465" s="55">
        <v>-14951</v>
      </c>
      <c r="AP465" s="55">
        <v>-15724</v>
      </c>
      <c r="AQ465" s="55">
        <v>-16378</v>
      </c>
      <c r="AR465" s="53">
        <v>-16592</v>
      </c>
      <c r="AS465" s="251">
        <v>-14207</v>
      </c>
      <c r="AT465" s="251">
        <v>-11455</v>
      </c>
      <c r="AU465" s="251">
        <v>-12479</v>
      </c>
      <c r="AV465" s="251">
        <v>-14588</v>
      </c>
      <c r="AW465" s="251">
        <v>-14925</v>
      </c>
      <c r="AX465" s="251">
        <v>-17620</v>
      </c>
      <c r="AY465" s="251">
        <v>-22620</v>
      </c>
      <c r="AZ465" s="251">
        <v>-27834</v>
      </c>
      <c r="BA465" s="251">
        <v>-25019</v>
      </c>
      <c r="BB465" s="251">
        <v>-32183</v>
      </c>
      <c r="BC465" s="251">
        <v>-35095</v>
      </c>
      <c r="BD465" s="251">
        <v>-39522</v>
      </c>
      <c r="BF465" s="57">
        <v>-3444</v>
      </c>
      <c r="BG465" s="57">
        <v>-4893</v>
      </c>
      <c r="BH465" s="57">
        <v>-4589</v>
      </c>
      <c r="BI465" s="57">
        <v>-6737</v>
      </c>
      <c r="BJ465" s="57">
        <v>-11955</v>
      </c>
      <c r="BK465" s="57">
        <v>-13427</v>
      </c>
      <c r="BL465" s="57">
        <v>-16861</v>
      </c>
      <c r="BM465" s="57">
        <v>-40140</v>
      </c>
      <c r="BN465" s="57">
        <v>-61053</v>
      </c>
      <c r="BO465" s="267">
        <v>-63645</v>
      </c>
      <c r="BP465" s="260">
        <v>-52729</v>
      </c>
      <c r="BQ465" s="260">
        <v>-82999</v>
      </c>
      <c r="BR465" s="260">
        <v>-131819</v>
      </c>
    </row>
    <row r="466" spans="1:70" x14ac:dyDescent="0.35">
      <c r="A466" s="66" t="s">
        <v>441</v>
      </c>
      <c r="B466" s="160" t="s">
        <v>171</v>
      </c>
      <c r="C466" s="161" t="s">
        <v>168</v>
      </c>
      <c r="D466" s="160">
        <v>86156</v>
      </c>
      <c r="E466" s="55">
        <v>-103</v>
      </c>
      <c r="F466" s="55">
        <v>-148</v>
      </c>
      <c r="G466" s="55">
        <v>-1</v>
      </c>
      <c r="H466" s="53">
        <v>-59</v>
      </c>
      <c r="I466" s="55">
        <v>0</v>
      </c>
      <c r="J466" s="55">
        <v>-67</v>
      </c>
      <c r="K466" s="55">
        <v>-860</v>
      </c>
      <c r="L466" s="53">
        <v>-53</v>
      </c>
      <c r="M466" s="55">
        <v>-365</v>
      </c>
      <c r="N466" s="55">
        <v>-8</v>
      </c>
      <c r="O466" s="55">
        <v>-105</v>
      </c>
      <c r="P466" s="53">
        <v>-317</v>
      </c>
      <c r="Q466" s="55">
        <v>-16</v>
      </c>
      <c r="R466" s="55">
        <v>-14</v>
      </c>
      <c r="S466" s="55">
        <v>-84</v>
      </c>
      <c r="T466" s="53">
        <v>-3</v>
      </c>
      <c r="U466" s="55">
        <v>-45</v>
      </c>
      <c r="V466" s="55">
        <v>-633</v>
      </c>
      <c r="W466" s="55">
        <v>-13213</v>
      </c>
      <c r="X466" s="53">
        <v>-81</v>
      </c>
      <c r="Y466" s="55">
        <v>-13</v>
      </c>
      <c r="Z466" s="55">
        <v>-866</v>
      </c>
      <c r="AA466" s="55">
        <v>-976</v>
      </c>
      <c r="AB466" s="53">
        <v>-331</v>
      </c>
      <c r="AC466" s="55">
        <v>-1169</v>
      </c>
      <c r="AD466" s="55">
        <v>-117</v>
      </c>
      <c r="AE466" s="55">
        <v>-398</v>
      </c>
      <c r="AF466" s="53">
        <v>-777</v>
      </c>
      <c r="AG466" s="55">
        <v>-91</v>
      </c>
      <c r="AH466" s="55">
        <v>-118</v>
      </c>
      <c r="AI466" s="55">
        <v>-1735</v>
      </c>
      <c r="AJ466" s="53">
        <v>-380</v>
      </c>
      <c r="AK466" s="55">
        <v>-630</v>
      </c>
      <c r="AL466" s="55">
        <v>-320</v>
      </c>
      <c r="AM466" s="55">
        <v>-654</v>
      </c>
      <c r="AN466" s="53">
        <v>-381</v>
      </c>
      <c r="AO466" s="55">
        <v>-6341</v>
      </c>
      <c r="AP466" s="55">
        <v>-259</v>
      </c>
      <c r="AQ466" s="55">
        <v>-885</v>
      </c>
      <c r="AR466" s="53">
        <v>-831</v>
      </c>
      <c r="AS466" s="251">
        <v>-3513</v>
      </c>
      <c r="AT466" s="251">
        <v>-316</v>
      </c>
      <c r="AU466" s="251">
        <v>-1629</v>
      </c>
      <c r="AV466" s="251">
        <v>-381</v>
      </c>
      <c r="AW466" s="251">
        <v>-3354</v>
      </c>
      <c r="AX466" s="251">
        <v>-571</v>
      </c>
      <c r="AY466" s="251">
        <v>-622</v>
      </c>
      <c r="AZ466" s="251">
        <v>-2535</v>
      </c>
      <c r="BA466" s="251">
        <v>48</v>
      </c>
      <c r="BB466" s="251">
        <v>-1700</v>
      </c>
      <c r="BC466" s="251">
        <v>-786</v>
      </c>
      <c r="BD466" s="251">
        <v>-1403</v>
      </c>
      <c r="BF466" s="57">
        <v>-312</v>
      </c>
      <c r="BG466" s="57">
        <v>-979</v>
      </c>
      <c r="BH466" s="57">
        <v>-795</v>
      </c>
      <c r="BI466" s="57">
        <v>-116</v>
      </c>
      <c r="BJ466" s="57">
        <v>-13972</v>
      </c>
      <c r="BK466" s="57">
        <v>-2186</v>
      </c>
      <c r="BL466" s="57">
        <v>-2461</v>
      </c>
      <c r="BM466" s="57">
        <v>-2325</v>
      </c>
      <c r="BN466" s="57">
        <v>-1985</v>
      </c>
      <c r="BO466" s="267">
        <v>-8316</v>
      </c>
      <c r="BP466" s="260">
        <v>-5839</v>
      </c>
      <c r="BQ466" s="260">
        <v>-7082</v>
      </c>
      <c r="BR466" s="260">
        <v>-3841</v>
      </c>
    </row>
    <row r="467" spans="1:70" x14ac:dyDescent="0.35">
      <c r="A467" s="66" t="s">
        <v>442</v>
      </c>
      <c r="B467" s="160" t="s">
        <v>171</v>
      </c>
      <c r="C467" s="161" t="s">
        <v>168</v>
      </c>
      <c r="D467" s="160">
        <v>86157</v>
      </c>
      <c r="E467" s="55">
        <v>599</v>
      </c>
      <c r="F467" s="55">
        <v>696</v>
      </c>
      <c r="G467" s="55">
        <v>494</v>
      </c>
      <c r="H467" s="53">
        <v>515</v>
      </c>
      <c r="I467" s="55">
        <v>593</v>
      </c>
      <c r="J467" s="55">
        <v>962</v>
      </c>
      <c r="K467" s="55">
        <v>1439</v>
      </c>
      <c r="L467" s="53">
        <v>355</v>
      </c>
      <c r="M467" s="55">
        <v>375</v>
      </c>
      <c r="N467" s="55">
        <v>470</v>
      </c>
      <c r="O467" s="55">
        <v>1045</v>
      </c>
      <c r="P467" s="53">
        <v>1135</v>
      </c>
      <c r="Q467" s="55">
        <v>1138</v>
      </c>
      <c r="R467" s="55">
        <v>931</v>
      </c>
      <c r="S467" s="55">
        <v>1431</v>
      </c>
      <c r="T467" s="53">
        <v>1233</v>
      </c>
      <c r="U467" s="55">
        <v>1910</v>
      </c>
      <c r="V467" s="55">
        <v>2293</v>
      </c>
      <c r="W467" s="55">
        <v>2221</v>
      </c>
      <c r="X467" s="53">
        <v>3564</v>
      </c>
      <c r="Y467" s="55">
        <v>2677</v>
      </c>
      <c r="Z467" s="55">
        <v>1660</v>
      </c>
      <c r="AA467" s="55">
        <v>1964</v>
      </c>
      <c r="AB467" s="53">
        <v>1938</v>
      </c>
      <c r="AC467" s="55">
        <v>2643</v>
      </c>
      <c r="AD467" s="55">
        <v>5161</v>
      </c>
      <c r="AE467" s="55">
        <v>7251</v>
      </c>
      <c r="AF467" s="53">
        <v>7626</v>
      </c>
      <c r="AG467" s="55">
        <v>11626</v>
      </c>
      <c r="AH467" s="55">
        <v>8138</v>
      </c>
      <c r="AI467" s="55">
        <v>13135</v>
      </c>
      <c r="AJ467" s="53">
        <v>17338</v>
      </c>
      <c r="AK467" s="55">
        <v>17826</v>
      </c>
      <c r="AL467" s="55">
        <v>13213</v>
      </c>
      <c r="AM467" s="55">
        <v>15808</v>
      </c>
      <c r="AN467" s="53">
        <v>12537</v>
      </c>
      <c r="AO467" s="55">
        <v>22753</v>
      </c>
      <c r="AP467" s="55">
        <v>2608</v>
      </c>
      <c r="AQ467" s="55">
        <v>557</v>
      </c>
      <c r="AR467" s="53">
        <v>5683</v>
      </c>
      <c r="AS467" s="251">
        <v>1115</v>
      </c>
      <c r="AT467" s="251">
        <v>1551</v>
      </c>
      <c r="AU467" s="251">
        <v>1393</v>
      </c>
      <c r="AV467" s="251">
        <v>1568</v>
      </c>
      <c r="AW467" s="251">
        <v>1392</v>
      </c>
      <c r="AX467" s="251">
        <v>3265</v>
      </c>
      <c r="AY467" s="251">
        <v>8069</v>
      </c>
      <c r="AZ467" s="251">
        <v>3677</v>
      </c>
      <c r="BA467" s="251">
        <v>7737</v>
      </c>
      <c r="BB467" s="251">
        <v>11441</v>
      </c>
      <c r="BC467" s="251">
        <v>16367</v>
      </c>
      <c r="BD467" s="251">
        <v>8841</v>
      </c>
      <c r="BF467" s="57">
        <v>2306</v>
      </c>
      <c r="BG467" s="57">
        <v>3349</v>
      </c>
      <c r="BH467" s="57">
        <v>3025</v>
      </c>
      <c r="BI467" s="57">
        <v>4733</v>
      </c>
      <c r="BJ467" s="57">
        <v>9988</v>
      </c>
      <c r="BK467" s="57">
        <v>8240</v>
      </c>
      <c r="BL467" s="57">
        <v>22681</v>
      </c>
      <c r="BM467" s="57">
        <v>50237</v>
      </c>
      <c r="BN467" s="57">
        <v>59384</v>
      </c>
      <c r="BO467" s="267">
        <v>31601</v>
      </c>
      <c r="BP467" s="260">
        <v>5627</v>
      </c>
      <c r="BQ467" s="260">
        <v>16403</v>
      </c>
      <c r="BR467" s="260">
        <v>44386</v>
      </c>
    </row>
    <row r="468" spans="1:70" x14ac:dyDescent="0.35">
      <c r="A468" s="66" t="s">
        <v>443</v>
      </c>
      <c r="B468" s="160" t="s">
        <v>171</v>
      </c>
      <c r="C468" s="161" t="s">
        <v>168</v>
      </c>
      <c r="D468" s="160">
        <v>86158</v>
      </c>
      <c r="E468" s="55">
        <v>-776</v>
      </c>
      <c r="F468" s="55">
        <v>-1113</v>
      </c>
      <c r="G468" s="55">
        <v>-518</v>
      </c>
      <c r="H468" s="53">
        <v>-419</v>
      </c>
      <c r="I468" s="55">
        <v>-437</v>
      </c>
      <c r="J468" s="55">
        <v>-336</v>
      </c>
      <c r="K468" s="55">
        <v>-147</v>
      </c>
      <c r="L468" s="53">
        <v>-1623</v>
      </c>
      <c r="M468" s="55">
        <v>-986</v>
      </c>
      <c r="N468" s="55">
        <v>-625</v>
      </c>
      <c r="O468" s="55">
        <v>-1122</v>
      </c>
      <c r="P468" s="53">
        <v>-1359</v>
      </c>
      <c r="Q468" s="55">
        <v>-636</v>
      </c>
      <c r="R468" s="55">
        <v>-1645</v>
      </c>
      <c r="S468" s="55">
        <v>-2076</v>
      </c>
      <c r="T468" s="53">
        <v>-3399</v>
      </c>
      <c r="U468" s="55">
        <v>-1620</v>
      </c>
      <c r="V468" s="55">
        <v>-4210</v>
      </c>
      <c r="W468" s="55">
        <v>-5469</v>
      </c>
      <c r="X468" s="53">
        <v>-2479</v>
      </c>
      <c r="Y468" s="55">
        <v>-470</v>
      </c>
      <c r="Z468" s="55">
        <v>-537</v>
      </c>
      <c r="AA468" s="55">
        <v>-4033</v>
      </c>
      <c r="AB468" s="53">
        <v>-2060</v>
      </c>
      <c r="AC468" s="55">
        <v>-6876</v>
      </c>
      <c r="AD468" s="55">
        <v>-9950</v>
      </c>
      <c r="AE468" s="55">
        <v>-8542</v>
      </c>
      <c r="AF468" s="53">
        <v>-6444</v>
      </c>
      <c r="AG468" s="55">
        <v>-15001</v>
      </c>
      <c r="AH468" s="55">
        <v>-19209</v>
      </c>
      <c r="AI468" s="55">
        <v>-17468</v>
      </c>
      <c r="AJ468" s="53">
        <v>-20801</v>
      </c>
      <c r="AK468" s="55">
        <v>-14675</v>
      </c>
      <c r="AL468" s="55">
        <v>-21985</v>
      </c>
      <c r="AM468" s="55">
        <v>-15231</v>
      </c>
      <c r="AN468" s="53">
        <v>-8266</v>
      </c>
      <c r="AO468" s="55">
        <v>-1764</v>
      </c>
      <c r="AP468" s="55">
        <v>-329</v>
      </c>
      <c r="AQ468" s="55">
        <v>-239</v>
      </c>
      <c r="AR468" s="53">
        <v>-233</v>
      </c>
      <c r="AS468" s="251">
        <v>-338</v>
      </c>
      <c r="AT468" s="251">
        <v>-496</v>
      </c>
      <c r="AU468" s="251">
        <v>-219</v>
      </c>
      <c r="AV468" s="251">
        <v>-435</v>
      </c>
      <c r="AW468" s="251">
        <v>-1965</v>
      </c>
      <c r="AX468" s="251">
        <v>-8439</v>
      </c>
      <c r="AY468" s="251">
        <v>-3068</v>
      </c>
      <c r="AZ468" s="251">
        <v>-12533</v>
      </c>
      <c r="BA468" s="251">
        <v>-13333</v>
      </c>
      <c r="BB468" s="251">
        <v>-17797</v>
      </c>
      <c r="BC468" s="251">
        <v>-7426</v>
      </c>
      <c r="BD468" s="251">
        <v>-16214</v>
      </c>
      <c r="BF468" s="57">
        <v>-2826</v>
      </c>
      <c r="BG468" s="57">
        <v>-2542</v>
      </c>
      <c r="BH468" s="57">
        <v>-4091</v>
      </c>
      <c r="BI468" s="57">
        <v>-7756</v>
      </c>
      <c r="BJ468" s="57">
        <v>-13777</v>
      </c>
      <c r="BK468" s="57">
        <v>-7100</v>
      </c>
      <c r="BL468" s="57">
        <v>-31812</v>
      </c>
      <c r="BM468" s="57">
        <v>-72479</v>
      </c>
      <c r="BN468" s="57">
        <v>-60157</v>
      </c>
      <c r="BO468" s="267">
        <v>-2565</v>
      </c>
      <c r="BP468" s="260">
        <v>-1488</v>
      </c>
      <c r="BQ468" s="260">
        <v>-26005</v>
      </c>
      <c r="BR468" s="260">
        <v>-54770</v>
      </c>
    </row>
    <row r="469" spans="1:70" x14ac:dyDescent="0.35">
      <c r="A469" s="66" t="s">
        <v>444</v>
      </c>
      <c r="B469" s="160" t="s">
        <v>171</v>
      </c>
      <c r="C469" s="161" t="s">
        <v>168</v>
      </c>
      <c r="D469" s="160">
        <v>86159</v>
      </c>
      <c r="E469" s="59"/>
      <c r="F469" s="59"/>
      <c r="G469" s="59"/>
      <c r="H469" s="63"/>
      <c r="I469" s="59"/>
      <c r="J469" s="59"/>
      <c r="K469" s="59"/>
      <c r="L469" s="63"/>
      <c r="M469" s="59"/>
      <c r="N469" s="59"/>
      <c r="O469" s="59"/>
      <c r="P469" s="63"/>
      <c r="Q469" s="59"/>
      <c r="R469" s="59"/>
      <c r="S469" s="59"/>
      <c r="T469" s="63"/>
      <c r="U469" s="59"/>
      <c r="V469" s="59"/>
      <c r="W469" s="59"/>
      <c r="X469" s="53">
        <v>583</v>
      </c>
      <c r="Y469" s="55">
        <v>371</v>
      </c>
      <c r="Z469" s="55">
        <v>294</v>
      </c>
      <c r="AA469" s="55">
        <v>825</v>
      </c>
      <c r="AB469" s="53">
        <v>614</v>
      </c>
      <c r="AC469" s="55">
        <v>569</v>
      </c>
      <c r="AD469" s="55">
        <v>919</v>
      </c>
      <c r="AE469" s="55">
        <v>1312</v>
      </c>
      <c r="AF469" s="53">
        <v>1371</v>
      </c>
      <c r="AG469" s="55">
        <v>1367</v>
      </c>
      <c r="AH469" s="55">
        <v>844</v>
      </c>
      <c r="AI469" s="55">
        <v>1255</v>
      </c>
      <c r="AJ469" s="53">
        <v>1629</v>
      </c>
      <c r="AK469" s="55">
        <v>895</v>
      </c>
      <c r="AL469" s="55">
        <v>1300</v>
      </c>
      <c r="AM469" s="55">
        <v>997</v>
      </c>
      <c r="AN469" s="53">
        <v>2465</v>
      </c>
      <c r="AO469" s="55">
        <v>1209</v>
      </c>
      <c r="AP469" s="55">
        <v>1626</v>
      </c>
      <c r="AQ469" s="55">
        <v>1337</v>
      </c>
      <c r="AR469" s="53">
        <v>1152</v>
      </c>
      <c r="AS469" s="251">
        <v>1137</v>
      </c>
      <c r="AT469" s="251">
        <v>1043</v>
      </c>
      <c r="AU469" s="251">
        <v>1181</v>
      </c>
      <c r="AV469" s="251">
        <v>1235</v>
      </c>
      <c r="AW469" s="251">
        <v>990</v>
      </c>
      <c r="AX469" s="251">
        <v>1227</v>
      </c>
      <c r="AY469" s="251">
        <v>1342</v>
      </c>
      <c r="AZ469" s="251">
        <v>1782</v>
      </c>
      <c r="BA469" s="251">
        <v>764</v>
      </c>
      <c r="BB469" s="251">
        <v>815</v>
      </c>
      <c r="BC469" s="251">
        <v>867</v>
      </c>
      <c r="BD469" s="251">
        <v>1053</v>
      </c>
      <c r="BF469" s="61"/>
      <c r="BG469" s="61"/>
      <c r="BH469" s="61"/>
      <c r="BI469" s="61"/>
      <c r="BJ469" s="57">
        <v>1897</v>
      </c>
      <c r="BK469" s="57">
        <v>2104</v>
      </c>
      <c r="BL469" s="57">
        <v>4172</v>
      </c>
      <c r="BM469" s="57">
        <v>5096</v>
      </c>
      <c r="BN469" s="57">
        <v>5657</v>
      </c>
      <c r="BO469" s="267">
        <v>5324</v>
      </c>
      <c r="BP469" s="260">
        <v>4596</v>
      </c>
      <c r="BQ469" s="260">
        <v>5341</v>
      </c>
      <c r="BR469" s="260">
        <v>3499</v>
      </c>
    </row>
    <row r="470" spans="1:70" x14ac:dyDescent="0.35">
      <c r="A470" s="78" t="s">
        <v>445</v>
      </c>
      <c r="B470" s="167" t="s">
        <v>171</v>
      </c>
      <c r="C470" s="168" t="s">
        <v>168</v>
      </c>
      <c r="D470" s="167">
        <v>86160</v>
      </c>
      <c r="E470" s="96">
        <f t="shared" ref="E470:AR470" si="48">SUM(E465:E469)</f>
        <v>-950</v>
      </c>
      <c r="F470" s="96">
        <f t="shared" si="48"/>
        <v>-1420</v>
      </c>
      <c r="G470" s="96">
        <f t="shared" si="48"/>
        <v>-1063</v>
      </c>
      <c r="H470" s="107">
        <f t="shared" si="48"/>
        <v>-843</v>
      </c>
      <c r="I470" s="96">
        <f t="shared" si="48"/>
        <v>-924</v>
      </c>
      <c r="J470" s="96">
        <f t="shared" si="48"/>
        <v>-731</v>
      </c>
      <c r="K470" s="96">
        <f t="shared" si="48"/>
        <v>-946</v>
      </c>
      <c r="L470" s="107">
        <f t="shared" si="48"/>
        <v>-2465</v>
      </c>
      <c r="M470" s="96">
        <f t="shared" si="48"/>
        <v>-1847</v>
      </c>
      <c r="N470" s="96">
        <f t="shared" si="48"/>
        <v>-1376</v>
      </c>
      <c r="O470" s="96">
        <f t="shared" si="48"/>
        <v>-1377</v>
      </c>
      <c r="P470" s="107">
        <f t="shared" si="48"/>
        <v>-1850</v>
      </c>
      <c r="Q470" s="96">
        <f t="shared" si="48"/>
        <v>-693</v>
      </c>
      <c r="R470" s="96">
        <f t="shared" si="48"/>
        <v>-2439</v>
      </c>
      <c r="S470" s="96">
        <f t="shared" si="48"/>
        <v>-2570</v>
      </c>
      <c r="T470" s="107">
        <f t="shared" si="48"/>
        <v>-4174</v>
      </c>
      <c r="U470" s="96">
        <f t="shared" si="48"/>
        <v>-1616</v>
      </c>
      <c r="V470" s="96">
        <f t="shared" si="48"/>
        <v>-5051</v>
      </c>
      <c r="W470" s="96">
        <f t="shared" si="48"/>
        <v>-19120</v>
      </c>
      <c r="X470" s="107">
        <f t="shared" si="48"/>
        <v>-2032</v>
      </c>
      <c r="Y470" s="96">
        <f t="shared" si="48"/>
        <v>-533</v>
      </c>
      <c r="Z470" s="96">
        <f t="shared" si="48"/>
        <v>-2692</v>
      </c>
      <c r="AA470" s="96">
        <f t="shared" si="48"/>
        <v>-5572</v>
      </c>
      <c r="AB470" s="107">
        <f t="shared" si="48"/>
        <v>-3572</v>
      </c>
      <c r="AC470" s="96">
        <f t="shared" si="48"/>
        <v>-8123</v>
      </c>
      <c r="AD470" s="96">
        <f t="shared" si="48"/>
        <v>-7549</v>
      </c>
      <c r="AE470" s="96">
        <f t="shared" si="48"/>
        <v>-5074</v>
      </c>
      <c r="AF470" s="107">
        <f t="shared" si="48"/>
        <v>-3536</v>
      </c>
      <c r="AG470" s="96">
        <f t="shared" si="48"/>
        <v>-8894</v>
      </c>
      <c r="AH470" s="96">
        <f t="shared" si="48"/>
        <v>-17804</v>
      </c>
      <c r="AI470" s="96">
        <f t="shared" si="48"/>
        <v>-15876</v>
      </c>
      <c r="AJ470" s="107">
        <f t="shared" si="48"/>
        <v>-17038</v>
      </c>
      <c r="AK470" s="96">
        <f t="shared" si="48"/>
        <v>-8666</v>
      </c>
      <c r="AL470" s="96">
        <f t="shared" si="48"/>
        <v>-22080</v>
      </c>
      <c r="AM470" s="96">
        <f t="shared" si="48"/>
        <v>-14828</v>
      </c>
      <c r="AN470" s="107">
        <f t="shared" si="48"/>
        <v>-12580</v>
      </c>
      <c r="AO470" s="96">
        <f t="shared" si="48"/>
        <v>906</v>
      </c>
      <c r="AP470" s="96">
        <f t="shared" si="48"/>
        <v>-12078</v>
      </c>
      <c r="AQ470" s="96">
        <f t="shared" si="48"/>
        <v>-15608</v>
      </c>
      <c r="AR470" s="107">
        <f t="shared" si="48"/>
        <v>-10821</v>
      </c>
      <c r="AS470" s="254">
        <v>-15806</v>
      </c>
      <c r="AT470" s="254">
        <v>-9673</v>
      </c>
      <c r="AU470" s="254">
        <v>-11753</v>
      </c>
      <c r="AV470" s="254">
        <v>-12601</v>
      </c>
      <c r="AW470" s="254">
        <v>-17862</v>
      </c>
      <c r="AX470" s="254">
        <v>-22138</v>
      </c>
      <c r="AY470" s="254">
        <v>-16899</v>
      </c>
      <c r="AZ470" s="254">
        <v>-37443</v>
      </c>
      <c r="BA470" s="254">
        <v>-29803</v>
      </c>
      <c r="BB470" s="254">
        <v>-39424</v>
      </c>
      <c r="BC470" s="254">
        <v>-26073</v>
      </c>
      <c r="BD470" s="254">
        <v>-47245</v>
      </c>
      <c r="BF470" s="117">
        <f t="shared" ref="BF470:BN470" si="49">SUM(BF465:BF469)</f>
        <v>-4276</v>
      </c>
      <c r="BG470" s="117">
        <f t="shared" si="49"/>
        <v>-5065</v>
      </c>
      <c r="BH470" s="117">
        <f t="shared" si="49"/>
        <v>-6450</v>
      </c>
      <c r="BI470" s="117">
        <f t="shared" si="49"/>
        <v>-9876</v>
      </c>
      <c r="BJ470" s="117">
        <f t="shared" si="49"/>
        <v>-27819</v>
      </c>
      <c r="BK470" s="117">
        <f t="shared" si="49"/>
        <v>-12369</v>
      </c>
      <c r="BL470" s="117">
        <f t="shared" si="49"/>
        <v>-24281</v>
      </c>
      <c r="BM470" s="117">
        <f t="shared" si="49"/>
        <v>-59611</v>
      </c>
      <c r="BN470" s="117">
        <f t="shared" si="49"/>
        <v>-58154</v>
      </c>
      <c r="BO470" s="268">
        <v>-37601</v>
      </c>
      <c r="BP470" s="261">
        <v>-49833</v>
      </c>
      <c r="BQ470" s="261">
        <v>-94342</v>
      </c>
      <c r="BR470" s="261">
        <v>-142545</v>
      </c>
    </row>
    <row r="471" spans="1:70" x14ac:dyDescent="0.35">
      <c r="A471" s="45"/>
      <c r="B471" s="46"/>
      <c r="C471" s="46"/>
      <c r="D471" s="46"/>
      <c r="E471" s="76"/>
      <c r="F471" s="76"/>
      <c r="G471" s="76"/>
      <c r="H471" s="60"/>
      <c r="I471" s="76"/>
      <c r="J471" s="76"/>
      <c r="K471" s="76"/>
      <c r="L471" s="60"/>
      <c r="M471" s="76"/>
      <c r="N471" s="76"/>
      <c r="O471" s="76"/>
      <c r="P471" s="60"/>
      <c r="Q471" s="76"/>
      <c r="R471" s="76"/>
      <c r="S471" s="76"/>
      <c r="T471" s="60"/>
      <c r="U471" s="76"/>
      <c r="V471" s="76"/>
      <c r="W471" s="76"/>
      <c r="X471" s="60"/>
      <c r="Y471" s="76"/>
      <c r="Z471" s="76"/>
      <c r="AA471" s="76"/>
      <c r="AB471" s="60"/>
      <c r="AC471" s="76"/>
      <c r="AD471" s="76"/>
      <c r="AE471" s="76"/>
      <c r="AF471" s="60"/>
      <c r="AG471" s="76"/>
      <c r="AH471" s="76"/>
      <c r="AI471" s="158"/>
      <c r="AJ471" s="159"/>
      <c r="AK471" s="76"/>
      <c r="AL471" s="76"/>
      <c r="AM471" s="158"/>
      <c r="AN471" s="159"/>
      <c r="AO471" s="76"/>
      <c r="AP471" s="76"/>
      <c r="AQ471" s="158"/>
      <c r="AR471" s="159"/>
      <c r="AS471" s="158"/>
      <c r="AT471" s="158"/>
      <c r="AU471" s="158"/>
      <c r="AV471" s="158"/>
      <c r="AW471" s="158"/>
      <c r="AX471" s="158"/>
      <c r="AY471" s="158"/>
      <c r="AZ471" s="158"/>
      <c r="BA471" s="158"/>
      <c r="BB471" s="158"/>
      <c r="BC471" s="158"/>
      <c r="BD471" s="158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</row>
    <row r="472" spans="1:70" x14ac:dyDescent="0.35">
      <c r="A472" s="64" t="s">
        <v>200</v>
      </c>
      <c r="B472" s="65"/>
      <c r="C472" s="65"/>
      <c r="D472" s="65"/>
      <c r="E472" s="76"/>
      <c r="F472" s="76"/>
      <c r="G472" s="76"/>
      <c r="H472" s="60"/>
      <c r="I472" s="76"/>
      <c r="J472" s="76"/>
      <c r="K472" s="76"/>
      <c r="L472" s="60"/>
      <c r="M472" s="76"/>
      <c r="N472" s="76"/>
      <c r="O472" s="76"/>
      <c r="P472" s="60"/>
      <c r="Q472" s="76"/>
      <c r="R472" s="76"/>
      <c r="S472" s="76"/>
      <c r="T472" s="60"/>
      <c r="U472" s="76"/>
      <c r="V472" s="76"/>
      <c r="W472" s="76"/>
      <c r="X472" s="60"/>
      <c r="Y472" s="76"/>
      <c r="Z472" s="76"/>
      <c r="AA472" s="76"/>
      <c r="AB472" s="60"/>
      <c r="AC472" s="76"/>
      <c r="AD472" s="76"/>
      <c r="AE472" s="76"/>
      <c r="AF472" s="60"/>
      <c r="AG472" s="76"/>
      <c r="AH472" s="76"/>
      <c r="AI472" s="158"/>
      <c r="AJ472" s="159"/>
      <c r="AK472" s="76"/>
      <c r="AL472" s="76"/>
      <c r="AM472" s="158"/>
      <c r="AN472" s="159"/>
      <c r="AO472" s="76"/>
      <c r="AP472" s="76"/>
      <c r="AQ472" s="158"/>
      <c r="AR472" s="159"/>
      <c r="AS472" s="158"/>
      <c r="AT472" s="158"/>
      <c r="AU472" s="158"/>
      <c r="AV472" s="158"/>
      <c r="AW472" s="158"/>
      <c r="AX472" s="158"/>
      <c r="AY472" s="158"/>
      <c r="AZ472" s="158"/>
      <c r="BA472" s="158"/>
      <c r="BB472" s="158"/>
      <c r="BC472" s="158"/>
      <c r="BD472" s="158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</row>
    <row r="473" spans="1:70" x14ac:dyDescent="0.35">
      <c r="A473" s="66" t="s">
        <v>446</v>
      </c>
      <c r="B473" s="160" t="s">
        <v>171</v>
      </c>
      <c r="C473" s="161" t="s">
        <v>168</v>
      </c>
      <c r="D473" s="160">
        <v>1344530</v>
      </c>
      <c r="E473" s="59"/>
      <c r="F473" s="59"/>
      <c r="G473" s="59"/>
      <c r="H473" s="63"/>
      <c r="I473" s="59"/>
      <c r="J473" s="59"/>
      <c r="K473" s="59"/>
      <c r="L473" s="63"/>
      <c r="M473" s="59"/>
      <c r="N473" s="59"/>
      <c r="O473" s="59"/>
      <c r="P473" s="63"/>
      <c r="Q473" s="59"/>
      <c r="R473" s="59"/>
      <c r="S473" s="59"/>
      <c r="T473" s="63"/>
      <c r="U473" s="59"/>
      <c r="V473" s="59"/>
      <c r="W473" s="59"/>
      <c r="X473" s="63"/>
      <c r="Y473" s="59"/>
      <c r="Z473" s="59"/>
      <c r="AA473" s="59"/>
      <c r="AB473" s="63"/>
      <c r="AC473" s="59"/>
      <c r="AD473" s="59"/>
      <c r="AE473" s="59"/>
      <c r="AF473" s="63"/>
      <c r="AG473" s="59"/>
      <c r="AH473" s="55">
        <v>2433</v>
      </c>
      <c r="AI473" s="55">
        <v>1311</v>
      </c>
      <c r="AJ473" s="53">
        <v>2434</v>
      </c>
      <c r="AK473" s="55">
        <v>1926</v>
      </c>
      <c r="AL473" s="55">
        <v>1176</v>
      </c>
      <c r="AM473" s="55">
        <v>2187</v>
      </c>
      <c r="AN473" s="53">
        <v>2667</v>
      </c>
      <c r="AO473" s="55">
        <v>13743</v>
      </c>
      <c r="AP473" s="55">
        <v>4865</v>
      </c>
      <c r="AQ473" s="55">
        <v>12338</v>
      </c>
      <c r="AR473" s="53">
        <v>10607</v>
      </c>
      <c r="AS473" s="251">
        <v>12780</v>
      </c>
      <c r="AT473" s="251">
        <v>4399</v>
      </c>
      <c r="AU473" s="251">
        <v>216</v>
      </c>
      <c r="AV473" s="251">
        <v>734</v>
      </c>
      <c r="AW473" s="251">
        <v>338</v>
      </c>
      <c r="AX473" s="251">
        <v>525</v>
      </c>
      <c r="AY473" s="251">
        <v>1725</v>
      </c>
      <c r="AZ473" s="251">
        <v>2554</v>
      </c>
      <c r="BA473" s="251">
        <v>1815</v>
      </c>
      <c r="BB473" s="251">
        <v>2093</v>
      </c>
      <c r="BC473" s="251">
        <v>3223</v>
      </c>
      <c r="BD473" s="251">
        <v>2189</v>
      </c>
      <c r="BF473" s="61"/>
      <c r="BG473" s="61"/>
      <c r="BH473" s="61"/>
      <c r="BI473" s="61"/>
      <c r="BJ473" s="61"/>
      <c r="BK473" s="61"/>
      <c r="BL473" s="61"/>
      <c r="BM473" s="57">
        <v>6796</v>
      </c>
      <c r="BN473" s="57">
        <v>7956</v>
      </c>
      <c r="BO473" s="267">
        <v>41553</v>
      </c>
      <c r="BP473" s="260">
        <v>18129</v>
      </c>
      <c r="BQ473" s="260">
        <v>5142</v>
      </c>
      <c r="BR473" s="260">
        <v>9320</v>
      </c>
    </row>
    <row r="474" spans="1:70" x14ac:dyDescent="0.35">
      <c r="A474" s="66" t="s">
        <v>447</v>
      </c>
      <c r="B474" s="160" t="s">
        <v>171</v>
      </c>
      <c r="C474" s="161" t="s">
        <v>168</v>
      </c>
      <c r="D474" s="160">
        <v>198210</v>
      </c>
      <c r="E474" s="59"/>
      <c r="F474" s="59"/>
      <c r="G474" s="59"/>
      <c r="H474" s="63"/>
      <c r="I474" s="59"/>
      <c r="J474" s="59"/>
      <c r="K474" s="59"/>
      <c r="L474" s="63"/>
      <c r="M474" s="59"/>
      <c r="N474" s="59"/>
      <c r="O474" s="59"/>
      <c r="P474" s="63"/>
      <c r="Q474" s="59"/>
      <c r="R474" s="59"/>
      <c r="S474" s="59"/>
      <c r="T474" s="63"/>
      <c r="U474" s="59"/>
      <c r="V474" s="59"/>
      <c r="W474" s="59"/>
      <c r="X474" s="63"/>
      <c r="Y474" s="59"/>
      <c r="Z474" s="59"/>
      <c r="AA474" s="59"/>
      <c r="AB474" s="63"/>
      <c r="AC474" s="59"/>
      <c r="AD474" s="59"/>
      <c r="AE474" s="59"/>
      <c r="AF474" s="63"/>
      <c r="AG474" s="59"/>
      <c r="AH474" s="55">
        <v>-1906</v>
      </c>
      <c r="AI474" s="55">
        <v>-1349</v>
      </c>
      <c r="AJ474" s="53">
        <v>-2291</v>
      </c>
      <c r="AK474" s="55">
        <v>-2001</v>
      </c>
      <c r="AL474" s="55">
        <v>-1176</v>
      </c>
      <c r="AM474" s="55">
        <v>-1917</v>
      </c>
      <c r="AN474" s="53">
        <v>-2659</v>
      </c>
      <c r="AO474" s="55">
        <v>-6231</v>
      </c>
      <c r="AP474" s="55">
        <v>-7610</v>
      </c>
      <c r="AQ474" s="55">
        <v>-7916</v>
      </c>
      <c r="AR474" s="53">
        <v>-15797</v>
      </c>
      <c r="AS474" s="251">
        <v>-3603</v>
      </c>
      <c r="AT474" s="251">
        <v>-7641</v>
      </c>
      <c r="AU474" s="251">
        <v>-8095</v>
      </c>
      <c r="AV474" s="251">
        <v>-6338</v>
      </c>
      <c r="AW474" s="251">
        <v>-404</v>
      </c>
      <c r="AX474" s="251">
        <v>-229</v>
      </c>
      <c r="AY474" s="251">
        <v>-1820</v>
      </c>
      <c r="AZ474" s="251">
        <v>-2607</v>
      </c>
      <c r="BA474" s="251">
        <v>-2082</v>
      </c>
      <c r="BB474" s="251">
        <v>-1392</v>
      </c>
      <c r="BC474" s="251">
        <v>-1826</v>
      </c>
      <c r="BD474" s="251">
        <v>-3126</v>
      </c>
      <c r="BF474" s="61"/>
      <c r="BG474" s="61"/>
      <c r="BH474" s="61"/>
      <c r="BI474" s="61"/>
      <c r="BJ474" s="61"/>
      <c r="BK474" s="61"/>
      <c r="BL474" s="61"/>
      <c r="BM474" s="57">
        <v>-6177</v>
      </c>
      <c r="BN474" s="57">
        <v>-7753</v>
      </c>
      <c r="BO474" s="267">
        <v>-37554</v>
      </c>
      <c r="BP474" s="260">
        <v>-25677</v>
      </c>
      <c r="BQ474" s="260">
        <v>-5060</v>
      </c>
      <c r="BR474" s="260">
        <v>-8426</v>
      </c>
    </row>
    <row r="475" spans="1:70" x14ac:dyDescent="0.35">
      <c r="A475" s="66" t="s">
        <v>448</v>
      </c>
      <c r="B475" s="160" t="s">
        <v>171</v>
      </c>
      <c r="C475" s="161" t="s">
        <v>168</v>
      </c>
      <c r="D475" s="160">
        <v>1344529</v>
      </c>
      <c r="E475" s="59"/>
      <c r="F475" s="59"/>
      <c r="G475" s="59"/>
      <c r="H475" s="63"/>
      <c r="I475" s="59"/>
      <c r="J475" s="59"/>
      <c r="K475" s="59"/>
      <c r="L475" s="63"/>
      <c r="M475" s="59"/>
      <c r="N475" s="59"/>
      <c r="O475" s="59"/>
      <c r="P475" s="63"/>
      <c r="Q475" s="59"/>
      <c r="R475" s="59"/>
      <c r="S475" s="59"/>
      <c r="T475" s="63"/>
      <c r="U475" s="59"/>
      <c r="V475" s="59"/>
      <c r="W475" s="59"/>
      <c r="X475" s="63"/>
      <c r="Y475" s="59"/>
      <c r="Z475" s="59"/>
      <c r="AA475" s="59"/>
      <c r="AB475" s="63"/>
      <c r="AC475" s="59"/>
      <c r="AD475" s="59"/>
      <c r="AE475" s="59"/>
      <c r="AF475" s="63"/>
      <c r="AG475" s="59"/>
      <c r="AH475" s="55">
        <v>9918</v>
      </c>
      <c r="AI475" s="55">
        <v>0</v>
      </c>
      <c r="AJ475" s="53">
        <v>531</v>
      </c>
      <c r="AK475" s="55">
        <v>111</v>
      </c>
      <c r="AL475" s="55">
        <v>18516</v>
      </c>
      <c r="AM475" s="55">
        <v>176</v>
      </c>
      <c r="AN475" s="53">
        <v>200</v>
      </c>
      <c r="AO475" s="59"/>
      <c r="AP475" s="55">
        <v>12824</v>
      </c>
      <c r="AQ475" s="55">
        <v>107</v>
      </c>
      <c r="AR475" s="53">
        <v>8235</v>
      </c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  <c r="BD475" s="283">
        <v>14927</v>
      </c>
      <c r="BF475" s="61"/>
      <c r="BG475" s="61"/>
      <c r="BH475" s="61"/>
      <c r="BI475" s="61"/>
      <c r="BJ475" s="61"/>
      <c r="BK475" s="61"/>
      <c r="BL475" s="61"/>
      <c r="BM475" s="57">
        <v>10525</v>
      </c>
      <c r="BN475" s="57">
        <v>19003</v>
      </c>
      <c r="BO475" s="267">
        <v>21166</v>
      </c>
      <c r="BR475">
        <v>15673</v>
      </c>
    </row>
    <row r="476" spans="1:70" x14ac:dyDescent="0.35">
      <c r="A476" s="66" t="s">
        <v>449</v>
      </c>
      <c r="B476" s="160" t="s">
        <v>171</v>
      </c>
      <c r="C476" s="161" t="s">
        <v>168</v>
      </c>
      <c r="D476" s="160">
        <v>1344532</v>
      </c>
      <c r="E476" s="59"/>
      <c r="F476" s="59"/>
      <c r="G476" s="59"/>
      <c r="H476" s="63"/>
      <c r="I476" s="59"/>
      <c r="J476" s="59"/>
      <c r="K476" s="59"/>
      <c r="L476" s="63"/>
      <c r="M476" s="59"/>
      <c r="N476" s="59"/>
      <c r="O476" s="59"/>
      <c r="P476" s="63"/>
      <c r="Q476" s="59"/>
      <c r="R476" s="59"/>
      <c r="S476" s="59"/>
      <c r="T476" s="63"/>
      <c r="U476" s="59"/>
      <c r="V476" s="59"/>
      <c r="W476" s="59"/>
      <c r="X476" s="63"/>
      <c r="Y476" s="59"/>
      <c r="Z476" s="59"/>
      <c r="AA476" s="59"/>
      <c r="AB476" s="63"/>
      <c r="AC476" s="59"/>
      <c r="AD476" s="59"/>
      <c r="AE476" s="59"/>
      <c r="AF476" s="63"/>
      <c r="AG476" s="55">
        <v>-667</v>
      </c>
      <c r="AH476" s="55">
        <v>-205</v>
      </c>
      <c r="AI476" s="55">
        <v>-1198</v>
      </c>
      <c r="AJ476" s="53">
        <v>-113</v>
      </c>
      <c r="AK476" s="55">
        <v>-39</v>
      </c>
      <c r="AL476" s="55">
        <v>-41</v>
      </c>
      <c r="AM476" s="55">
        <v>-509</v>
      </c>
      <c r="AN476" s="53">
        <v>-1001</v>
      </c>
      <c r="AO476" s="59"/>
      <c r="AP476" s="55">
        <v>-1</v>
      </c>
      <c r="AQ476" s="59"/>
      <c r="AR476" s="53">
        <v>-1257</v>
      </c>
      <c r="AS476" s="251">
        <v>-1386</v>
      </c>
      <c r="AT476" s="251">
        <v>-2000</v>
      </c>
      <c r="AU476" s="55"/>
      <c r="AV476" s="251">
        <v>-290</v>
      </c>
      <c r="AW476" s="251">
        <v>-330</v>
      </c>
      <c r="AX476" s="251">
        <v>-4169</v>
      </c>
      <c r="AY476" s="251">
        <v>-2183</v>
      </c>
      <c r="AZ476" s="251">
        <v>-2500</v>
      </c>
      <c r="BA476" s="251">
        <v>746</v>
      </c>
      <c r="BB476" s="251">
        <v>-2751</v>
      </c>
      <c r="BC476" s="251">
        <v>-1008</v>
      </c>
      <c r="BD476" s="251">
        <v>-1262</v>
      </c>
      <c r="BF476" s="61"/>
      <c r="BG476" s="61"/>
      <c r="BH476" s="61"/>
      <c r="BI476" s="61"/>
      <c r="BJ476" s="61"/>
      <c r="BK476" s="61"/>
      <c r="BL476" s="61"/>
      <c r="BM476" s="57">
        <v>-1553</v>
      </c>
      <c r="BN476" s="57">
        <v>-1590</v>
      </c>
      <c r="BO476" s="267">
        <v>-1258</v>
      </c>
      <c r="BP476" s="260">
        <v>-3676</v>
      </c>
      <c r="BQ476" s="260">
        <v>-9182</v>
      </c>
      <c r="BR476" s="260">
        <v>-5021</v>
      </c>
    </row>
    <row r="477" spans="1:70" x14ac:dyDescent="0.35">
      <c r="A477" s="66" t="s">
        <v>450</v>
      </c>
      <c r="B477" s="160" t="s">
        <v>171</v>
      </c>
      <c r="C477" s="161" t="s">
        <v>168</v>
      </c>
      <c r="D477" s="160">
        <v>3516101</v>
      </c>
      <c r="E477" s="59"/>
      <c r="F477" s="59"/>
      <c r="G477" s="59"/>
      <c r="H477" s="63"/>
      <c r="I477" s="59"/>
      <c r="J477" s="59"/>
      <c r="K477" s="59"/>
      <c r="L477" s="53">
        <v>-406</v>
      </c>
      <c r="M477" s="55">
        <v>-502</v>
      </c>
      <c r="N477" s="55">
        <v>-580</v>
      </c>
      <c r="O477" s="55">
        <v>-656</v>
      </c>
      <c r="P477" s="53">
        <v>-724</v>
      </c>
      <c r="Q477" s="55">
        <v>-801</v>
      </c>
      <c r="R477" s="55">
        <v>-1116</v>
      </c>
      <c r="S477" s="55">
        <v>-938</v>
      </c>
      <c r="T477" s="53">
        <v>-1004</v>
      </c>
      <c r="U477" s="55">
        <v>-832</v>
      </c>
      <c r="V477" s="55">
        <v>-1228</v>
      </c>
      <c r="W477" s="55">
        <v>-1267</v>
      </c>
      <c r="X477" s="53">
        <v>-1472</v>
      </c>
      <c r="Y477" s="55">
        <v>-2015</v>
      </c>
      <c r="Z477" s="55">
        <v>-1284</v>
      </c>
      <c r="AA477" s="55">
        <v>-2247</v>
      </c>
      <c r="AB477" s="53">
        <v>-1906</v>
      </c>
      <c r="AC477" s="55">
        <v>-2214</v>
      </c>
      <c r="AD477" s="55">
        <v>-2327</v>
      </c>
      <c r="AE477" s="55">
        <v>-2307</v>
      </c>
      <c r="AF477" s="53">
        <v>-2780</v>
      </c>
      <c r="AG477" s="55">
        <v>-2600</v>
      </c>
      <c r="AH477" s="55">
        <v>-2817</v>
      </c>
      <c r="AI477" s="55">
        <v>-2857</v>
      </c>
      <c r="AJ477" s="53">
        <v>-2368</v>
      </c>
      <c r="AK477" s="55">
        <v>-3406</v>
      </c>
      <c r="AL477" s="55">
        <v>-2804</v>
      </c>
      <c r="AM477" s="55">
        <v>-2693</v>
      </c>
      <c r="AN477" s="53">
        <v>-2260</v>
      </c>
      <c r="AO477" s="55">
        <v>-2777</v>
      </c>
      <c r="AP477" s="55">
        <v>-2059</v>
      </c>
      <c r="AQ477" s="55">
        <v>-1465</v>
      </c>
      <c r="AR477" s="53">
        <v>-1640</v>
      </c>
      <c r="AS477" s="251">
        <v>-1380</v>
      </c>
      <c r="AT477" s="251">
        <v>-1220</v>
      </c>
      <c r="AU477" s="251">
        <v>-1005</v>
      </c>
      <c r="AV477" s="251">
        <v>-779</v>
      </c>
      <c r="AW477" s="251">
        <v>-770</v>
      </c>
      <c r="AX477" s="251">
        <v>-538</v>
      </c>
      <c r="AY477" s="251">
        <v>-402</v>
      </c>
      <c r="AZ477" s="251">
        <v>-333</v>
      </c>
      <c r="BA477" s="251">
        <v>-410</v>
      </c>
      <c r="BB477" s="251">
        <v>-411</v>
      </c>
      <c r="BC477" s="251">
        <v>-351</v>
      </c>
      <c r="BD477" s="251">
        <v>-385</v>
      </c>
      <c r="BF477" s="61"/>
      <c r="BG477" s="57">
        <v>-1285</v>
      </c>
      <c r="BH477" s="57">
        <v>-2462</v>
      </c>
      <c r="BI477" s="57">
        <v>-3860</v>
      </c>
      <c r="BJ477" s="57">
        <v>-4799</v>
      </c>
      <c r="BK477" s="57">
        <v>-7449</v>
      </c>
      <c r="BL477" s="57">
        <v>-9628</v>
      </c>
      <c r="BM477" s="57">
        <v>-10642</v>
      </c>
      <c r="BN477" s="57">
        <v>-11163</v>
      </c>
      <c r="BO477" s="267">
        <v>-7941</v>
      </c>
      <c r="BP477" s="260">
        <v>-4384</v>
      </c>
      <c r="BQ477" s="260">
        <v>-2043</v>
      </c>
      <c r="BR477" s="260">
        <v>-1557</v>
      </c>
    </row>
    <row r="478" spans="1:70" x14ac:dyDescent="0.35">
      <c r="A478" s="66" t="s">
        <v>451</v>
      </c>
      <c r="B478" s="160" t="s">
        <v>171</v>
      </c>
      <c r="C478" s="161" t="s">
        <v>168</v>
      </c>
      <c r="D478" s="160">
        <v>198212</v>
      </c>
      <c r="E478" s="59"/>
      <c r="F478" s="59"/>
      <c r="G478" s="59"/>
      <c r="H478" s="63"/>
      <c r="I478" s="59"/>
      <c r="J478" s="59"/>
      <c r="K478" s="59"/>
      <c r="L478" s="53">
        <v>-68</v>
      </c>
      <c r="M478" s="55">
        <v>-39</v>
      </c>
      <c r="N478" s="55">
        <v>-35</v>
      </c>
      <c r="O478" s="55">
        <v>-21</v>
      </c>
      <c r="P478" s="53">
        <v>-26</v>
      </c>
      <c r="Q478" s="55">
        <v>-29</v>
      </c>
      <c r="R478" s="55">
        <v>-32</v>
      </c>
      <c r="S478" s="55">
        <v>-44</v>
      </c>
      <c r="T478" s="53">
        <v>-41</v>
      </c>
      <c r="U478" s="55">
        <v>-37</v>
      </c>
      <c r="V478" s="55">
        <v>-47</v>
      </c>
      <c r="W478" s="55">
        <v>-49</v>
      </c>
      <c r="X478" s="53">
        <v>-66</v>
      </c>
      <c r="Y478" s="55">
        <v>-72</v>
      </c>
      <c r="Z478" s="55">
        <v>-57</v>
      </c>
      <c r="AA478" s="55">
        <v>-82</v>
      </c>
      <c r="AB478" s="53">
        <v>-126</v>
      </c>
      <c r="AC478" s="55">
        <v>-2</v>
      </c>
      <c r="AD478" s="55">
        <v>-2</v>
      </c>
      <c r="AE478" s="55">
        <v>0</v>
      </c>
      <c r="AF478" s="53">
        <v>-24</v>
      </c>
      <c r="AG478" s="55">
        <v>-17</v>
      </c>
      <c r="AH478" s="55">
        <v>-15</v>
      </c>
      <c r="AI478" s="55">
        <v>-12</v>
      </c>
      <c r="AJ478" s="53">
        <v>-9</v>
      </c>
      <c r="AK478" s="55">
        <v>-67</v>
      </c>
      <c r="AL478" s="55">
        <v>-28</v>
      </c>
      <c r="AM478" s="55">
        <v>-20</v>
      </c>
      <c r="AN478" s="53">
        <v>-47</v>
      </c>
      <c r="AO478" s="55">
        <v>-79</v>
      </c>
      <c r="AP478" s="55">
        <v>-59</v>
      </c>
      <c r="AQ478" s="55">
        <v>-48</v>
      </c>
      <c r="AR478" s="53">
        <v>-62</v>
      </c>
      <c r="AS478" s="251">
        <v>-57</v>
      </c>
      <c r="AT478" s="251">
        <v>-77</v>
      </c>
      <c r="AU478" s="251">
        <v>-64</v>
      </c>
      <c r="AV478" s="251">
        <v>-73</v>
      </c>
      <c r="AW478" s="251">
        <v>-90</v>
      </c>
      <c r="AX478" s="251">
        <v>-79</v>
      </c>
      <c r="AY478" s="251">
        <v>-78</v>
      </c>
      <c r="AZ478" s="251">
        <v>-422</v>
      </c>
      <c r="BA478" s="251">
        <v>-116</v>
      </c>
      <c r="BB478" s="251">
        <v>-78</v>
      </c>
      <c r="BC478" s="251">
        <v>-82</v>
      </c>
      <c r="BD478" s="251">
        <v>-52</v>
      </c>
      <c r="BF478" s="61"/>
      <c r="BG478" s="57">
        <v>-135</v>
      </c>
      <c r="BH478" s="57">
        <v>-121</v>
      </c>
      <c r="BI478" s="57">
        <v>-147</v>
      </c>
      <c r="BJ478" s="57">
        <v>-200</v>
      </c>
      <c r="BK478" s="57">
        <v>-337</v>
      </c>
      <c r="BL478" s="57">
        <v>-27</v>
      </c>
      <c r="BM478" s="57">
        <v>-53</v>
      </c>
      <c r="BN478" s="57">
        <v>-162</v>
      </c>
      <c r="BO478" s="267">
        <v>-248</v>
      </c>
      <c r="BP478" s="260">
        <v>-271</v>
      </c>
      <c r="BQ478" s="260">
        <v>-669</v>
      </c>
      <c r="BR478" s="260">
        <v>-328</v>
      </c>
    </row>
    <row r="479" spans="1:70" x14ac:dyDescent="0.35">
      <c r="A479" s="66" t="s">
        <v>432</v>
      </c>
      <c r="B479" s="160" t="s">
        <v>171</v>
      </c>
      <c r="C479" s="161" t="s">
        <v>168</v>
      </c>
      <c r="D479" s="160">
        <v>86161</v>
      </c>
      <c r="E479" s="59"/>
      <c r="F479" s="59"/>
      <c r="G479" s="55">
        <v>0</v>
      </c>
      <c r="H479" s="53">
        <v>78</v>
      </c>
      <c r="I479" s="55">
        <v>121</v>
      </c>
      <c r="J479" s="55">
        <v>0</v>
      </c>
      <c r="K479" s="55">
        <v>0</v>
      </c>
      <c r="L479" s="53">
        <v>-115</v>
      </c>
      <c r="M479" s="55">
        <v>22</v>
      </c>
      <c r="N479" s="55">
        <v>95</v>
      </c>
      <c r="O479" s="55">
        <v>95</v>
      </c>
      <c r="P479" s="53">
        <v>-93</v>
      </c>
      <c r="Q479" s="55">
        <v>207</v>
      </c>
      <c r="R479" s="55">
        <v>113</v>
      </c>
      <c r="S479" s="55">
        <v>173</v>
      </c>
      <c r="T479" s="53">
        <v>336</v>
      </c>
      <c r="U479" s="59"/>
      <c r="V479" s="59"/>
      <c r="W479" s="59"/>
      <c r="X479" s="63"/>
      <c r="Y479" s="59"/>
      <c r="Z479" s="59"/>
      <c r="AA479" s="59"/>
      <c r="AB479" s="63"/>
      <c r="AC479" s="59"/>
      <c r="AD479" s="59"/>
      <c r="AE479" s="59"/>
      <c r="AF479" s="63"/>
      <c r="AG479" s="59"/>
      <c r="AH479" s="59"/>
      <c r="AI479" s="158"/>
      <c r="AJ479" s="159"/>
      <c r="AK479" s="59"/>
      <c r="AL479" s="59"/>
      <c r="AM479" s="158"/>
      <c r="AN479" s="159"/>
      <c r="AO479" s="59"/>
      <c r="AP479" s="59"/>
      <c r="AQ479" s="158"/>
      <c r="AR479" s="159"/>
      <c r="AS479" s="158"/>
      <c r="AT479" s="158"/>
      <c r="AU479" s="158"/>
      <c r="AV479" s="158"/>
      <c r="AW479" s="158"/>
      <c r="AX479" s="158"/>
      <c r="AY479" s="158"/>
      <c r="AZ479" s="158"/>
      <c r="BA479" s="158"/>
      <c r="BB479" s="158"/>
      <c r="BC479" s="158"/>
      <c r="BD479" s="158"/>
      <c r="BF479" s="57">
        <v>78</v>
      </c>
      <c r="BG479" s="57">
        <v>6</v>
      </c>
      <c r="BH479" s="57">
        <v>119</v>
      </c>
      <c r="BI479" s="57">
        <v>829</v>
      </c>
      <c r="BJ479" s="61"/>
      <c r="BK479" s="61"/>
      <c r="BL479" s="61"/>
      <c r="BM479" s="61"/>
      <c r="BN479" s="61"/>
      <c r="BO479" s="61"/>
    </row>
    <row r="480" spans="1:70" x14ac:dyDescent="0.35">
      <c r="A480" s="66" t="s">
        <v>452</v>
      </c>
      <c r="B480" s="160" t="s">
        <v>171</v>
      </c>
      <c r="C480" s="161" t="s">
        <v>168</v>
      </c>
      <c r="D480" s="160">
        <v>2878885</v>
      </c>
      <c r="E480" s="59"/>
      <c r="F480" s="59"/>
      <c r="G480" s="59"/>
      <c r="H480" s="63"/>
      <c r="I480" s="59"/>
      <c r="J480" s="59"/>
      <c r="K480" s="59"/>
      <c r="L480" s="63"/>
      <c r="M480" s="59"/>
      <c r="N480" s="59"/>
      <c r="O480" s="59"/>
      <c r="P480" s="63"/>
      <c r="Q480" s="59"/>
      <c r="R480" s="59"/>
      <c r="S480" s="59"/>
      <c r="T480" s="63"/>
      <c r="U480" s="59"/>
      <c r="V480" s="59"/>
      <c r="W480" s="59"/>
      <c r="X480" s="63"/>
      <c r="Y480" s="59"/>
      <c r="Z480" s="59"/>
      <c r="AA480" s="59"/>
      <c r="AB480" s="63"/>
      <c r="AC480" s="59"/>
      <c r="AD480" s="59"/>
      <c r="AE480" s="59"/>
      <c r="AF480" s="63"/>
      <c r="AG480" s="59"/>
      <c r="AH480" s="59"/>
      <c r="AI480" s="158"/>
      <c r="AJ480" s="159"/>
      <c r="AK480" s="59"/>
      <c r="AL480" s="59"/>
      <c r="AM480" s="158"/>
      <c r="AN480" s="159"/>
      <c r="AO480" s="55">
        <v>-2666</v>
      </c>
      <c r="AP480" s="55">
        <v>-3334</v>
      </c>
      <c r="AQ480" s="158"/>
      <c r="AR480" s="159"/>
      <c r="AS480" s="158"/>
      <c r="AT480" s="158"/>
      <c r="AU480" s="158"/>
      <c r="AV480" s="158"/>
      <c r="AW480" s="158"/>
      <c r="AX480" s="158"/>
      <c r="AY480" s="158"/>
      <c r="AZ480" s="158"/>
      <c r="BA480" s="158"/>
      <c r="BB480" s="158"/>
      <c r="BC480" s="158"/>
      <c r="BD480" s="158"/>
      <c r="BF480" s="61"/>
      <c r="BG480" s="61"/>
      <c r="BH480" s="61"/>
      <c r="BI480" s="61"/>
      <c r="BJ480" s="61"/>
      <c r="BK480" s="61"/>
      <c r="BL480" s="61"/>
      <c r="BM480" s="61"/>
      <c r="BN480" s="61"/>
      <c r="BO480" s="267">
        <v>-6000</v>
      </c>
    </row>
    <row r="481" spans="1:70" x14ac:dyDescent="0.35">
      <c r="A481" s="66" t="s">
        <v>453</v>
      </c>
      <c r="B481" s="160" t="s">
        <v>171</v>
      </c>
      <c r="C481" s="161" t="s">
        <v>168</v>
      </c>
      <c r="D481" s="160">
        <v>1344528</v>
      </c>
      <c r="E481" s="55">
        <v>25</v>
      </c>
      <c r="F481" s="55">
        <v>81</v>
      </c>
      <c r="G481" s="55">
        <v>25</v>
      </c>
      <c r="H481" s="53">
        <v>249</v>
      </c>
      <c r="I481" s="55">
        <v>65</v>
      </c>
      <c r="J481" s="55">
        <v>286</v>
      </c>
      <c r="K481" s="55">
        <v>28</v>
      </c>
      <c r="L481" s="53">
        <v>5981</v>
      </c>
      <c r="M481" s="55">
        <v>183</v>
      </c>
      <c r="N481" s="55">
        <v>44</v>
      </c>
      <c r="O481" s="55">
        <v>33</v>
      </c>
      <c r="P481" s="53">
        <v>93</v>
      </c>
      <c r="Q481" s="55">
        <v>9</v>
      </c>
      <c r="R481" s="55">
        <v>66</v>
      </c>
      <c r="S481" s="55">
        <v>8</v>
      </c>
      <c r="T481" s="53">
        <v>537</v>
      </c>
      <c r="U481" s="55">
        <v>24</v>
      </c>
      <c r="V481" s="55">
        <v>66</v>
      </c>
      <c r="W481" s="55">
        <v>16080</v>
      </c>
      <c r="X481" s="53">
        <v>61</v>
      </c>
      <c r="Y481" s="55">
        <v>125</v>
      </c>
      <c r="Z481" s="55">
        <v>96</v>
      </c>
      <c r="AA481" s="55">
        <v>143</v>
      </c>
      <c r="AB481" s="53">
        <v>406</v>
      </c>
      <c r="AC481" s="55">
        <v>190</v>
      </c>
      <c r="AD481" s="55">
        <v>283</v>
      </c>
      <c r="AE481" s="55">
        <v>702</v>
      </c>
      <c r="AF481" s="53">
        <v>1098</v>
      </c>
      <c r="AG481" s="55">
        <v>693</v>
      </c>
      <c r="AH481" s="59"/>
      <c r="AI481" s="59"/>
      <c r="AJ481" s="63"/>
      <c r="AK481" s="59"/>
      <c r="AL481" s="59"/>
      <c r="AM481" s="59"/>
      <c r="AN481" s="63"/>
      <c r="AO481" s="59"/>
      <c r="AP481" s="59"/>
      <c r="AQ481" s="59"/>
      <c r="AR481" s="63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F481" s="57">
        <v>394</v>
      </c>
      <c r="BG481" s="57">
        <v>6359</v>
      </c>
      <c r="BH481" s="57">
        <v>353</v>
      </c>
      <c r="BI481" s="57">
        <v>621</v>
      </c>
      <c r="BJ481" s="57">
        <v>16231</v>
      </c>
      <c r="BK481" s="57">
        <v>768</v>
      </c>
      <c r="BL481" s="57">
        <v>2273</v>
      </c>
      <c r="BM481" s="61"/>
      <c r="BN481" s="61"/>
      <c r="BO481" s="61"/>
    </row>
    <row r="482" spans="1:70" x14ac:dyDescent="0.35">
      <c r="A482" s="66" t="s">
        <v>454</v>
      </c>
      <c r="B482" s="160" t="s">
        <v>171</v>
      </c>
      <c r="C482" s="161" t="s">
        <v>168</v>
      </c>
      <c r="D482" s="160">
        <v>1344531</v>
      </c>
      <c r="E482" s="55">
        <v>-182</v>
      </c>
      <c r="F482" s="55">
        <v>-290</v>
      </c>
      <c r="G482" s="55">
        <v>-255</v>
      </c>
      <c r="H482" s="53">
        <v>-270</v>
      </c>
      <c r="I482" s="55">
        <v>-361</v>
      </c>
      <c r="J482" s="55">
        <v>-475</v>
      </c>
      <c r="K482" s="55">
        <v>-440</v>
      </c>
      <c r="L482" s="53">
        <v>-183</v>
      </c>
      <c r="M482" s="55">
        <v>-316</v>
      </c>
      <c r="N482" s="55">
        <v>-215</v>
      </c>
      <c r="O482" s="55">
        <v>-181</v>
      </c>
      <c r="P482" s="53">
        <v>-940</v>
      </c>
      <c r="Q482" s="55">
        <v>-175</v>
      </c>
      <c r="R482" s="55">
        <v>-70</v>
      </c>
      <c r="S482" s="55">
        <v>-26</v>
      </c>
      <c r="T482" s="53">
        <v>-84</v>
      </c>
      <c r="U482" s="55">
        <v>-69</v>
      </c>
      <c r="V482" s="55">
        <v>-54</v>
      </c>
      <c r="W482" s="55">
        <v>-79</v>
      </c>
      <c r="X482" s="53">
        <v>-1170</v>
      </c>
      <c r="Y482" s="55">
        <v>-202</v>
      </c>
      <c r="Z482" s="55">
        <v>-149</v>
      </c>
      <c r="AA482" s="55">
        <v>-183</v>
      </c>
      <c r="AB482" s="53">
        <v>-134</v>
      </c>
      <c r="AC482" s="55">
        <v>-351</v>
      </c>
      <c r="AD482" s="55">
        <v>-112</v>
      </c>
      <c r="AE482" s="55">
        <v>-355</v>
      </c>
      <c r="AF482" s="53">
        <v>-1865</v>
      </c>
      <c r="AG482" s="76"/>
      <c r="AH482" s="59"/>
      <c r="AI482" s="59"/>
      <c r="AJ482" s="63"/>
      <c r="AK482" s="76"/>
      <c r="AL482" s="59"/>
      <c r="AM482" s="59"/>
      <c r="AN482" s="63"/>
      <c r="AO482" s="76"/>
      <c r="AP482" s="59"/>
      <c r="AQ482" s="59"/>
      <c r="AR482" s="63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F482" s="57">
        <v>-1011</v>
      </c>
      <c r="BG482" s="57">
        <v>-513</v>
      </c>
      <c r="BH482" s="57">
        <v>-1652</v>
      </c>
      <c r="BI482" s="57">
        <v>-354</v>
      </c>
      <c r="BJ482" s="57">
        <v>-1372</v>
      </c>
      <c r="BK482" s="57">
        <v>-668</v>
      </c>
      <c r="BL482" s="57">
        <v>-2684</v>
      </c>
      <c r="BM482" s="61"/>
      <c r="BN482" s="61"/>
      <c r="BO482" s="61"/>
    </row>
    <row r="483" spans="1:70" x14ac:dyDescent="0.35">
      <c r="A483" s="78" t="s">
        <v>455</v>
      </c>
      <c r="B483" s="167" t="s">
        <v>171</v>
      </c>
      <c r="C483" s="168" t="s">
        <v>168</v>
      </c>
      <c r="D483" s="167">
        <v>86168</v>
      </c>
      <c r="E483" s="96">
        <f t="shared" ref="E483:AR483" si="50">SUM(E473:E482)</f>
        <v>-157</v>
      </c>
      <c r="F483" s="96">
        <f t="shared" si="50"/>
        <v>-209</v>
      </c>
      <c r="G483" s="96">
        <f t="shared" si="50"/>
        <v>-230</v>
      </c>
      <c r="H483" s="107">
        <f t="shared" si="50"/>
        <v>57</v>
      </c>
      <c r="I483" s="96">
        <f t="shared" si="50"/>
        <v>-175</v>
      </c>
      <c r="J483" s="96">
        <f t="shared" si="50"/>
        <v>-189</v>
      </c>
      <c r="K483" s="96">
        <f t="shared" si="50"/>
        <v>-412</v>
      </c>
      <c r="L483" s="107">
        <f t="shared" si="50"/>
        <v>5209</v>
      </c>
      <c r="M483" s="96">
        <f t="shared" si="50"/>
        <v>-652</v>
      </c>
      <c r="N483" s="96">
        <f t="shared" si="50"/>
        <v>-691</v>
      </c>
      <c r="O483" s="96">
        <f t="shared" si="50"/>
        <v>-730</v>
      </c>
      <c r="P483" s="107">
        <f t="shared" si="50"/>
        <v>-1690</v>
      </c>
      <c r="Q483" s="96">
        <f t="shared" si="50"/>
        <v>-789</v>
      </c>
      <c r="R483" s="96">
        <f t="shared" si="50"/>
        <v>-1039</v>
      </c>
      <c r="S483" s="96">
        <f t="shared" si="50"/>
        <v>-827</v>
      </c>
      <c r="T483" s="107">
        <f t="shared" si="50"/>
        <v>-256</v>
      </c>
      <c r="U483" s="96">
        <f t="shared" si="50"/>
        <v>-914</v>
      </c>
      <c r="V483" s="96">
        <f t="shared" si="50"/>
        <v>-1263</v>
      </c>
      <c r="W483" s="96">
        <f t="shared" si="50"/>
        <v>14685</v>
      </c>
      <c r="X483" s="107">
        <f t="shared" si="50"/>
        <v>-2647</v>
      </c>
      <c r="Y483" s="96">
        <f t="shared" si="50"/>
        <v>-2164</v>
      </c>
      <c r="Z483" s="96">
        <f t="shared" si="50"/>
        <v>-1394</v>
      </c>
      <c r="AA483" s="96">
        <f t="shared" si="50"/>
        <v>-2369</v>
      </c>
      <c r="AB483" s="107">
        <f t="shared" si="50"/>
        <v>-1760</v>
      </c>
      <c r="AC483" s="96">
        <f t="shared" si="50"/>
        <v>-2377</v>
      </c>
      <c r="AD483" s="96">
        <f t="shared" si="50"/>
        <v>-2158</v>
      </c>
      <c r="AE483" s="96">
        <f t="shared" si="50"/>
        <v>-1960</v>
      </c>
      <c r="AF483" s="107">
        <f t="shared" si="50"/>
        <v>-3571</v>
      </c>
      <c r="AG483" s="96">
        <f t="shared" si="50"/>
        <v>-2591</v>
      </c>
      <c r="AH483" s="96">
        <f t="shared" si="50"/>
        <v>7408</v>
      </c>
      <c r="AI483" s="96">
        <f t="shared" si="50"/>
        <v>-4105</v>
      </c>
      <c r="AJ483" s="107">
        <f t="shared" si="50"/>
        <v>-1816</v>
      </c>
      <c r="AK483" s="96">
        <f t="shared" si="50"/>
        <v>-3476</v>
      </c>
      <c r="AL483" s="96">
        <f t="shared" si="50"/>
        <v>15643</v>
      </c>
      <c r="AM483" s="96">
        <f t="shared" si="50"/>
        <v>-2776</v>
      </c>
      <c r="AN483" s="107">
        <f t="shared" si="50"/>
        <v>-3100</v>
      </c>
      <c r="AO483" s="96">
        <f t="shared" si="50"/>
        <v>1990</v>
      </c>
      <c r="AP483" s="96">
        <f t="shared" si="50"/>
        <v>4626</v>
      </c>
      <c r="AQ483" s="96">
        <f t="shared" si="50"/>
        <v>3016</v>
      </c>
      <c r="AR483" s="107">
        <f t="shared" si="50"/>
        <v>86</v>
      </c>
      <c r="AS483" s="254">
        <v>6354</v>
      </c>
      <c r="AT483" s="254">
        <v>-6539</v>
      </c>
      <c r="AU483" s="254">
        <v>-8948</v>
      </c>
      <c r="AV483" s="254">
        <v>-6746</v>
      </c>
      <c r="AW483" s="254">
        <v>-1256</v>
      </c>
      <c r="AX483" s="254">
        <v>-4490</v>
      </c>
      <c r="AY483" s="254">
        <v>-2758</v>
      </c>
      <c r="AZ483" s="254">
        <v>-3308</v>
      </c>
      <c r="BA483" s="254">
        <v>-47</v>
      </c>
      <c r="BB483" s="254">
        <v>-2539</v>
      </c>
      <c r="BC483" s="254">
        <v>-44</v>
      </c>
      <c r="BD483" s="254">
        <v>12291</v>
      </c>
      <c r="BF483" s="117">
        <f t="shared" ref="BF483:BN483" si="51">SUM(BF473:BF482)</f>
        <v>-539</v>
      </c>
      <c r="BG483" s="117">
        <f t="shared" si="51"/>
        <v>4432</v>
      </c>
      <c r="BH483" s="117">
        <f t="shared" si="51"/>
        <v>-3763</v>
      </c>
      <c r="BI483" s="117">
        <f t="shared" si="51"/>
        <v>-2911</v>
      </c>
      <c r="BJ483" s="117">
        <f t="shared" si="51"/>
        <v>9860</v>
      </c>
      <c r="BK483" s="117">
        <f t="shared" si="51"/>
        <v>-7686</v>
      </c>
      <c r="BL483" s="117">
        <f t="shared" si="51"/>
        <v>-10066</v>
      </c>
      <c r="BM483" s="117">
        <f t="shared" si="51"/>
        <v>-1104</v>
      </c>
      <c r="BN483" s="117">
        <f t="shared" si="51"/>
        <v>6291</v>
      </c>
      <c r="BO483" s="268">
        <v>9718</v>
      </c>
      <c r="BP483" s="261">
        <v>-15879</v>
      </c>
      <c r="BQ483" s="261">
        <v>-11812</v>
      </c>
      <c r="BR483" s="261">
        <v>9661</v>
      </c>
    </row>
    <row r="484" spans="1:70" x14ac:dyDescent="0.35">
      <c r="A484" s="45"/>
      <c r="B484" s="46"/>
      <c r="C484" s="46"/>
      <c r="D484" s="46"/>
      <c r="E484" s="76"/>
      <c r="F484" s="76"/>
      <c r="G484" s="76"/>
      <c r="H484" s="60"/>
      <c r="I484" s="76"/>
      <c r="J484" s="76"/>
      <c r="K484" s="76"/>
      <c r="L484" s="60"/>
      <c r="M484" s="76"/>
      <c r="N484" s="76"/>
      <c r="O484" s="76"/>
      <c r="P484" s="60"/>
      <c r="Q484" s="76"/>
      <c r="R484" s="76"/>
      <c r="S484" s="76"/>
      <c r="T484" s="60"/>
      <c r="U484" s="76"/>
      <c r="V484" s="76"/>
      <c r="W484" s="76"/>
      <c r="X484" s="60"/>
      <c r="Y484" s="76"/>
      <c r="Z484" s="76"/>
      <c r="AA484" s="76"/>
      <c r="AB484" s="60"/>
      <c r="AC484" s="76"/>
      <c r="AD484" s="76"/>
      <c r="AE484" s="76"/>
      <c r="AF484" s="60"/>
      <c r="AG484" s="76"/>
      <c r="AH484" s="76"/>
      <c r="AI484" s="158"/>
      <c r="AJ484" s="159"/>
      <c r="AK484" s="158"/>
      <c r="AL484" s="76"/>
      <c r="AM484" s="158"/>
      <c r="AN484" s="159"/>
      <c r="AO484" s="158"/>
      <c r="AP484" s="76"/>
      <c r="AQ484" s="158"/>
      <c r="AR484" s="159"/>
      <c r="AS484" s="158"/>
      <c r="AT484" s="158"/>
      <c r="AU484" s="158"/>
      <c r="AV484" s="158"/>
      <c r="AW484" s="158"/>
      <c r="AX484" s="158"/>
      <c r="AY484" s="158"/>
      <c r="AZ484" s="158"/>
      <c r="BA484" s="158"/>
      <c r="BB484" s="158"/>
      <c r="BC484" s="158"/>
      <c r="BD484" s="158"/>
      <c r="BF484" s="62"/>
      <c r="BG484" s="62"/>
      <c r="BH484" s="62"/>
      <c r="BI484" s="62"/>
      <c r="BJ484" s="62"/>
      <c r="BK484" s="62"/>
      <c r="BL484" s="62"/>
      <c r="BM484" s="62"/>
      <c r="BN484" s="62"/>
      <c r="BO484" s="62"/>
    </row>
    <row r="485" spans="1:70" x14ac:dyDescent="0.35">
      <c r="A485" s="66" t="s">
        <v>456</v>
      </c>
      <c r="B485" s="160" t="s">
        <v>171</v>
      </c>
      <c r="C485" s="161" t="s">
        <v>168</v>
      </c>
      <c r="D485" s="160">
        <v>86169</v>
      </c>
      <c r="E485" s="55">
        <v>-124</v>
      </c>
      <c r="F485" s="55">
        <v>-28</v>
      </c>
      <c r="G485" s="55">
        <v>73</v>
      </c>
      <c r="H485" s="53">
        <v>-6</v>
      </c>
      <c r="I485" s="55">
        <v>17</v>
      </c>
      <c r="J485" s="55">
        <v>41</v>
      </c>
      <c r="K485" s="55">
        <v>-207</v>
      </c>
      <c r="L485" s="53">
        <v>-160</v>
      </c>
      <c r="M485" s="55">
        <v>-322</v>
      </c>
      <c r="N485" s="55">
        <v>102</v>
      </c>
      <c r="O485" s="55">
        <v>-63</v>
      </c>
      <c r="P485" s="53">
        <v>-91</v>
      </c>
      <c r="Q485" s="55">
        <v>222</v>
      </c>
      <c r="R485" s="55">
        <v>64</v>
      </c>
      <c r="S485" s="55">
        <v>46</v>
      </c>
      <c r="T485" s="53">
        <v>-543</v>
      </c>
      <c r="U485" s="55">
        <v>226</v>
      </c>
      <c r="V485" s="55">
        <v>248</v>
      </c>
      <c r="W485" s="55">
        <v>148</v>
      </c>
      <c r="X485" s="53">
        <v>90</v>
      </c>
      <c r="Y485" s="55">
        <v>248</v>
      </c>
      <c r="Z485" s="55">
        <v>-443</v>
      </c>
      <c r="AA485" s="55">
        <v>-151</v>
      </c>
      <c r="AB485" s="53">
        <v>-5</v>
      </c>
      <c r="AC485" s="55">
        <v>-12</v>
      </c>
      <c r="AD485" s="55">
        <v>47</v>
      </c>
      <c r="AE485" s="55">
        <v>-269</v>
      </c>
      <c r="AF485" s="53">
        <v>304</v>
      </c>
      <c r="AG485" s="55">
        <v>-484</v>
      </c>
      <c r="AH485" s="55">
        <v>127</v>
      </c>
      <c r="AI485" s="55">
        <v>377</v>
      </c>
      <c r="AJ485" s="53">
        <v>599</v>
      </c>
      <c r="AK485" s="55">
        <v>-293</v>
      </c>
      <c r="AL485" s="55">
        <v>234</v>
      </c>
      <c r="AM485" s="55">
        <v>-199</v>
      </c>
      <c r="AN485" s="53">
        <v>-106</v>
      </c>
      <c r="AO485" s="55">
        <v>16</v>
      </c>
      <c r="AP485" s="55">
        <v>-412</v>
      </c>
      <c r="AQ485" s="55">
        <v>-1334</v>
      </c>
      <c r="AR485" s="53">
        <v>637</v>
      </c>
      <c r="AS485" s="251">
        <v>145</v>
      </c>
      <c r="AT485" s="251">
        <v>69</v>
      </c>
      <c r="AU485" s="251">
        <v>-502</v>
      </c>
      <c r="AV485" s="251">
        <v>691</v>
      </c>
      <c r="AW485" s="251">
        <v>-429</v>
      </c>
      <c r="AX485" s="251">
        <v>-312</v>
      </c>
      <c r="AY485" s="251">
        <v>690</v>
      </c>
      <c r="AZ485" s="251">
        <v>-1250</v>
      </c>
      <c r="BA485" s="251">
        <v>416</v>
      </c>
      <c r="BB485" s="251">
        <v>1008</v>
      </c>
      <c r="BC485" s="251">
        <v>-397</v>
      </c>
      <c r="BD485" s="251">
        <v>137</v>
      </c>
      <c r="BF485" s="57">
        <v>-86</v>
      </c>
      <c r="BG485" s="57">
        <v>-310</v>
      </c>
      <c r="BH485" s="57">
        <v>-374</v>
      </c>
      <c r="BI485" s="57">
        <v>-212</v>
      </c>
      <c r="BJ485" s="57">
        <v>713</v>
      </c>
      <c r="BK485" s="57">
        <v>-351</v>
      </c>
      <c r="BL485" s="57">
        <v>70</v>
      </c>
      <c r="BM485" s="57">
        <v>618</v>
      </c>
      <c r="BN485" s="57">
        <v>-364</v>
      </c>
      <c r="BO485" s="267">
        <v>-1093</v>
      </c>
      <c r="BP485" s="260">
        <v>403</v>
      </c>
      <c r="BQ485" s="260">
        <v>-1301</v>
      </c>
      <c r="BR485" s="260">
        <v>1164</v>
      </c>
    </row>
    <row r="486" spans="1:70" x14ac:dyDescent="0.35">
      <c r="A486" s="78" t="s">
        <v>457</v>
      </c>
      <c r="B486" s="167" t="s">
        <v>171</v>
      </c>
      <c r="C486" s="168" t="s">
        <v>168</v>
      </c>
      <c r="D486" s="167">
        <v>86170</v>
      </c>
      <c r="E486" s="96">
        <f t="shared" ref="E486:AR486" si="52">E462+E470+E483+E485</f>
        <v>-3603</v>
      </c>
      <c r="F486" s="96">
        <f t="shared" si="52"/>
        <v>-777</v>
      </c>
      <c r="G486" s="96">
        <f t="shared" si="52"/>
        <v>168</v>
      </c>
      <c r="H486" s="107">
        <f t="shared" si="52"/>
        <v>4786</v>
      </c>
      <c r="I486" s="96">
        <f t="shared" si="52"/>
        <v>-3584</v>
      </c>
      <c r="J486" s="96">
        <f t="shared" si="52"/>
        <v>-17</v>
      </c>
      <c r="K486" s="96">
        <f t="shared" si="52"/>
        <v>201</v>
      </c>
      <c r="L486" s="107">
        <f t="shared" si="52"/>
        <v>9299</v>
      </c>
      <c r="M486" s="96">
        <f t="shared" si="52"/>
        <v>-4320</v>
      </c>
      <c r="N486" s="96">
        <f t="shared" si="52"/>
        <v>32</v>
      </c>
      <c r="O486" s="96">
        <f t="shared" si="52"/>
        <v>440</v>
      </c>
      <c r="P486" s="107">
        <f t="shared" si="52"/>
        <v>5181</v>
      </c>
      <c r="Q486" s="96">
        <f t="shared" si="52"/>
        <v>-3420</v>
      </c>
      <c r="R486" s="96">
        <f t="shared" si="52"/>
        <v>51</v>
      </c>
      <c r="S486" s="96">
        <f t="shared" si="52"/>
        <v>1135</v>
      </c>
      <c r="T486" s="107">
        <f t="shared" si="52"/>
        <v>5678</v>
      </c>
      <c r="U486" s="96">
        <f t="shared" si="52"/>
        <v>-3894</v>
      </c>
      <c r="V486" s="96">
        <f t="shared" si="52"/>
        <v>-2237</v>
      </c>
      <c r="W486" s="96">
        <f t="shared" si="52"/>
        <v>-436</v>
      </c>
      <c r="X486" s="107">
        <f t="shared" si="52"/>
        <v>7755</v>
      </c>
      <c r="Y486" s="96">
        <f t="shared" si="52"/>
        <v>-4240</v>
      </c>
      <c r="Z486" s="96">
        <f t="shared" si="52"/>
        <v>2920</v>
      </c>
      <c r="AA486" s="96">
        <f t="shared" si="52"/>
        <v>496</v>
      </c>
      <c r="AB486" s="107">
        <f t="shared" si="52"/>
        <v>11141</v>
      </c>
      <c r="AC486" s="96">
        <f t="shared" si="52"/>
        <v>-8666</v>
      </c>
      <c r="AD486" s="96">
        <f t="shared" si="52"/>
        <v>-542</v>
      </c>
      <c r="AE486" s="96">
        <f t="shared" si="52"/>
        <v>589</v>
      </c>
      <c r="AF486" s="107">
        <f t="shared" si="52"/>
        <v>12856</v>
      </c>
      <c r="AG486" s="96">
        <f t="shared" si="52"/>
        <v>-8905</v>
      </c>
      <c r="AH486" s="96">
        <f t="shared" si="52"/>
        <v>10337</v>
      </c>
      <c r="AI486" s="96">
        <f t="shared" si="52"/>
        <v>-7640</v>
      </c>
      <c r="AJ486" s="107">
        <f t="shared" si="52"/>
        <v>12175</v>
      </c>
      <c r="AK486" s="96">
        <f t="shared" si="52"/>
        <v>-8222</v>
      </c>
      <c r="AL486" s="96">
        <f t="shared" si="52"/>
        <v>6512</v>
      </c>
      <c r="AM486" s="96">
        <f t="shared" si="52"/>
        <v>-10490</v>
      </c>
      <c r="AN486" s="107">
        <f t="shared" si="52"/>
        <v>6300</v>
      </c>
      <c r="AO486" s="96">
        <f t="shared" si="52"/>
        <v>122</v>
      </c>
      <c r="AP486" s="96">
        <f t="shared" si="52"/>
        <v>1101</v>
      </c>
      <c r="AQ486" s="96">
        <f t="shared" si="52"/>
        <v>-2522</v>
      </c>
      <c r="AR486" s="107">
        <f t="shared" si="52"/>
        <v>19075</v>
      </c>
      <c r="AS486" s="254">
        <v>-4519</v>
      </c>
      <c r="AT486" s="254">
        <v>333</v>
      </c>
      <c r="AU486" s="254">
        <v>14</v>
      </c>
      <c r="AV486" s="254">
        <v>23809</v>
      </c>
      <c r="AW486" s="254">
        <v>-558</v>
      </c>
      <c r="AX486" s="254">
        <v>-1659</v>
      </c>
      <c r="AY486" s="254">
        <v>7004</v>
      </c>
      <c r="AZ486" s="254">
        <v>3635</v>
      </c>
      <c r="BA486" s="254">
        <v>-12419</v>
      </c>
      <c r="BB486" s="254">
        <v>-8440</v>
      </c>
      <c r="BC486" s="254">
        <v>9011</v>
      </c>
      <c r="BD486" s="254">
        <v>19642</v>
      </c>
      <c r="BF486" s="117">
        <f t="shared" ref="BF486:BN486" si="53">BF462+BF470+BF483+BF485</f>
        <v>574</v>
      </c>
      <c r="BG486" s="117">
        <f t="shared" si="53"/>
        <v>5899</v>
      </c>
      <c r="BH486" s="117">
        <f t="shared" si="53"/>
        <v>1333</v>
      </c>
      <c r="BI486" s="117">
        <f t="shared" si="53"/>
        <v>3444</v>
      </c>
      <c r="BJ486" s="117">
        <f t="shared" si="53"/>
        <v>1188</v>
      </c>
      <c r="BK486" s="117">
        <f t="shared" si="53"/>
        <v>10317</v>
      </c>
      <c r="BL486" s="117">
        <f t="shared" si="53"/>
        <v>4237</v>
      </c>
      <c r="BM486" s="117">
        <f t="shared" si="53"/>
        <v>5967</v>
      </c>
      <c r="BN486" s="117">
        <f t="shared" si="53"/>
        <v>-5900</v>
      </c>
      <c r="BO486" s="268">
        <v>17776</v>
      </c>
      <c r="BP486" s="261">
        <v>19637</v>
      </c>
      <c r="BQ486" s="261">
        <v>8422</v>
      </c>
      <c r="BR486" s="261">
        <v>7794</v>
      </c>
    </row>
    <row r="487" spans="1:70" x14ac:dyDescent="0.35">
      <c r="A487" s="45"/>
      <c r="B487" s="46"/>
      <c r="C487" s="46"/>
      <c r="D487" s="46"/>
      <c r="E487" s="115"/>
      <c r="F487" s="115"/>
      <c r="G487" s="115"/>
      <c r="H487" s="116"/>
      <c r="I487" s="115"/>
      <c r="J487" s="115"/>
      <c r="K487" s="115"/>
      <c r="L487" s="116"/>
      <c r="M487" s="115"/>
      <c r="N487" s="115"/>
      <c r="O487" s="115"/>
      <c r="P487" s="116"/>
      <c r="Q487" s="115"/>
      <c r="R487" s="115"/>
      <c r="S487" s="115"/>
      <c r="T487" s="116"/>
      <c r="U487" s="115"/>
      <c r="V487" s="115"/>
      <c r="W487" s="115"/>
      <c r="X487" s="116"/>
      <c r="Y487" s="115"/>
      <c r="Z487" s="115"/>
      <c r="AA487" s="115"/>
      <c r="AB487" s="116"/>
      <c r="AC487" s="115"/>
      <c r="AD487" s="115"/>
      <c r="AE487" s="115"/>
      <c r="AF487" s="116"/>
      <c r="AG487" s="115"/>
      <c r="AH487" s="115"/>
      <c r="AI487" s="158"/>
      <c r="AJ487" s="159"/>
      <c r="AK487" s="158"/>
      <c r="AL487" s="115"/>
      <c r="AM487" s="158"/>
      <c r="AN487" s="159"/>
      <c r="AO487" s="158"/>
      <c r="AP487" s="115"/>
      <c r="AQ487" s="158"/>
      <c r="AR487" s="159"/>
      <c r="AS487" s="158"/>
      <c r="AT487" s="158"/>
      <c r="AU487" s="158"/>
      <c r="AV487" s="158"/>
      <c r="AW487" s="158"/>
      <c r="AX487" s="158"/>
      <c r="AY487" s="158"/>
      <c r="AZ487" s="158"/>
      <c r="BA487" s="158"/>
      <c r="BB487" s="158"/>
      <c r="BC487" s="158"/>
      <c r="BD487" s="158"/>
      <c r="BF487" s="119"/>
      <c r="BG487" s="119"/>
      <c r="BH487" s="119"/>
      <c r="BI487" s="119"/>
      <c r="BJ487" s="119"/>
      <c r="BK487" s="119"/>
      <c r="BL487" s="119"/>
      <c r="BM487" s="119"/>
      <c r="BN487" s="119"/>
      <c r="BO487" s="119"/>
    </row>
    <row r="488" spans="1:70" x14ac:dyDescent="0.35">
      <c r="A488" s="66" t="s">
        <v>458</v>
      </c>
      <c r="B488" s="160" t="s">
        <v>171</v>
      </c>
      <c r="C488" s="161" t="s">
        <v>168</v>
      </c>
      <c r="D488" s="160">
        <v>86171</v>
      </c>
      <c r="E488" s="55">
        <v>8084</v>
      </c>
      <c r="F488" s="55">
        <v>4481</v>
      </c>
      <c r="G488" s="55">
        <v>3704</v>
      </c>
      <c r="H488" s="53">
        <v>3872</v>
      </c>
      <c r="I488" s="55">
        <v>8658</v>
      </c>
      <c r="J488" s="55">
        <v>5074</v>
      </c>
      <c r="K488" s="55">
        <v>5057</v>
      </c>
      <c r="L488" s="53">
        <v>5258</v>
      </c>
      <c r="M488" s="55">
        <v>14557</v>
      </c>
      <c r="N488" s="55">
        <v>10237</v>
      </c>
      <c r="O488" s="55">
        <v>10269</v>
      </c>
      <c r="P488" s="53">
        <v>10709</v>
      </c>
      <c r="Q488" s="55">
        <v>15890</v>
      </c>
      <c r="R488" s="55">
        <v>12470</v>
      </c>
      <c r="S488" s="55">
        <v>12521</v>
      </c>
      <c r="T488" s="53">
        <v>13656</v>
      </c>
      <c r="U488" s="55">
        <v>19334</v>
      </c>
      <c r="V488" s="55">
        <v>15440</v>
      </c>
      <c r="W488" s="55">
        <v>13203</v>
      </c>
      <c r="X488" s="53">
        <v>12767</v>
      </c>
      <c r="Y488" s="55">
        <v>21856</v>
      </c>
      <c r="Z488" s="55">
        <v>17616</v>
      </c>
      <c r="AA488" s="55">
        <v>20536</v>
      </c>
      <c r="AB488" s="53">
        <v>21032</v>
      </c>
      <c r="AC488" s="55">
        <v>32173</v>
      </c>
      <c r="AD488" s="55">
        <v>23507</v>
      </c>
      <c r="AE488" s="55">
        <v>22965</v>
      </c>
      <c r="AF488" s="53">
        <v>23554</v>
      </c>
      <c r="AG488" s="55">
        <v>36410</v>
      </c>
      <c r="AH488" s="55">
        <v>27505</v>
      </c>
      <c r="AI488" s="55">
        <v>37842</v>
      </c>
      <c r="AJ488" s="53">
        <v>30202</v>
      </c>
      <c r="AK488" s="55">
        <v>42377</v>
      </c>
      <c r="AL488" s="55">
        <v>34155</v>
      </c>
      <c r="AM488" s="55">
        <v>40667</v>
      </c>
      <c r="AN488" s="53">
        <v>30177</v>
      </c>
      <c r="AO488" s="55">
        <v>36477</v>
      </c>
      <c r="AP488" s="55">
        <v>36599</v>
      </c>
      <c r="AQ488" s="55">
        <v>37700</v>
      </c>
      <c r="AR488" s="53">
        <v>35178</v>
      </c>
      <c r="AS488" s="251">
        <v>54253</v>
      </c>
      <c r="AT488" s="251">
        <v>49734</v>
      </c>
      <c r="AU488" s="251">
        <v>50067</v>
      </c>
      <c r="AV488" s="251">
        <v>50081</v>
      </c>
      <c r="AW488" s="251">
        <v>73890</v>
      </c>
      <c r="AX488" s="251">
        <v>73332</v>
      </c>
      <c r="AY488" s="251">
        <v>71673</v>
      </c>
      <c r="AZ488" s="251">
        <v>78677</v>
      </c>
      <c r="BA488" s="251">
        <v>82312</v>
      </c>
      <c r="BB488" s="251">
        <v>69893</v>
      </c>
      <c r="BC488" s="251">
        <v>61453</v>
      </c>
      <c r="BD488" s="251">
        <v>70464</v>
      </c>
      <c r="BF488" s="57">
        <v>8084</v>
      </c>
      <c r="BG488" s="57">
        <v>8658</v>
      </c>
      <c r="BH488" s="57">
        <v>14557</v>
      </c>
      <c r="BI488" s="57">
        <v>15890</v>
      </c>
      <c r="BJ488" s="57">
        <v>19334</v>
      </c>
      <c r="BK488" s="57">
        <v>21856</v>
      </c>
      <c r="BL488" s="57">
        <v>32173</v>
      </c>
      <c r="BM488" s="57">
        <v>36410</v>
      </c>
      <c r="BN488" s="57">
        <v>42377</v>
      </c>
      <c r="BO488" s="267">
        <v>36477</v>
      </c>
      <c r="BP488" s="260">
        <v>54253</v>
      </c>
      <c r="BQ488" s="260">
        <v>73890</v>
      </c>
      <c r="BR488" s="260">
        <v>82312</v>
      </c>
    </row>
    <row r="489" spans="1:70" ht="15" thickBot="1" x14ac:dyDescent="0.4">
      <c r="A489" s="97" t="s">
        <v>459</v>
      </c>
      <c r="B489" s="183" t="s">
        <v>171</v>
      </c>
      <c r="C489" s="184" t="s">
        <v>168</v>
      </c>
      <c r="D489" s="183">
        <v>86172</v>
      </c>
      <c r="E489" s="191">
        <v>4481</v>
      </c>
      <c r="F489" s="191">
        <v>3704</v>
      </c>
      <c r="G489" s="191">
        <v>3872</v>
      </c>
      <c r="H489" s="192">
        <v>8658</v>
      </c>
      <c r="I489" s="191">
        <v>5074</v>
      </c>
      <c r="J489" s="191">
        <v>5057</v>
      </c>
      <c r="K489" s="191">
        <v>5258</v>
      </c>
      <c r="L489" s="192">
        <v>14557</v>
      </c>
      <c r="M489" s="191">
        <v>10237</v>
      </c>
      <c r="N489" s="191">
        <v>10269</v>
      </c>
      <c r="O489" s="191">
        <v>10709</v>
      </c>
      <c r="P489" s="192">
        <v>15890</v>
      </c>
      <c r="Q489" s="191">
        <v>12470</v>
      </c>
      <c r="R489" s="191">
        <v>12521</v>
      </c>
      <c r="S489" s="191">
        <v>13656</v>
      </c>
      <c r="T489" s="192">
        <v>19334</v>
      </c>
      <c r="U489" s="191">
        <v>15440</v>
      </c>
      <c r="V489" s="191">
        <v>13203</v>
      </c>
      <c r="W489" s="191">
        <v>12767</v>
      </c>
      <c r="X489" s="192">
        <v>20522</v>
      </c>
      <c r="Y489" s="191">
        <v>17616</v>
      </c>
      <c r="Z489" s="191">
        <v>20536</v>
      </c>
      <c r="AA489" s="191">
        <v>21032</v>
      </c>
      <c r="AB489" s="192">
        <v>32173</v>
      </c>
      <c r="AC489" s="191">
        <v>23507</v>
      </c>
      <c r="AD489" s="191">
        <v>22965</v>
      </c>
      <c r="AE489" s="191">
        <v>23554</v>
      </c>
      <c r="AF489" s="192">
        <v>36410</v>
      </c>
      <c r="AG489" s="191">
        <v>27505</v>
      </c>
      <c r="AH489" s="191">
        <v>37842</v>
      </c>
      <c r="AI489" s="191">
        <v>30202</v>
      </c>
      <c r="AJ489" s="192">
        <v>42377</v>
      </c>
      <c r="AK489" s="191">
        <v>34155</v>
      </c>
      <c r="AL489" s="191">
        <v>40667</v>
      </c>
      <c r="AM489" s="191">
        <v>30177</v>
      </c>
      <c r="AN489" s="192">
        <v>36477</v>
      </c>
      <c r="AO489" s="191">
        <v>36599</v>
      </c>
      <c r="AP489" s="191">
        <v>37700</v>
      </c>
      <c r="AQ489" s="191">
        <v>35178</v>
      </c>
      <c r="AR489" s="192">
        <v>54253</v>
      </c>
      <c r="AS489" s="256">
        <v>49734</v>
      </c>
      <c r="AT489" s="256">
        <v>50067</v>
      </c>
      <c r="AU489" s="256">
        <v>50081</v>
      </c>
      <c r="AV489" s="256">
        <v>73890</v>
      </c>
      <c r="AW489" s="256">
        <v>73332</v>
      </c>
      <c r="AX489" s="256">
        <v>71673</v>
      </c>
      <c r="AY489" s="256">
        <v>78677</v>
      </c>
      <c r="AZ489" s="256">
        <v>82312</v>
      </c>
      <c r="BA489" s="256">
        <v>69893</v>
      </c>
      <c r="BB489" s="256">
        <v>61453</v>
      </c>
      <c r="BC489" s="256">
        <v>70464</v>
      </c>
      <c r="BD489" s="256">
        <v>90106</v>
      </c>
      <c r="BF489" s="193">
        <v>8658</v>
      </c>
      <c r="BG489" s="193">
        <v>14557</v>
      </c>
      <c r="BH489" s="193">
        <v>15890</v>
      </c>
      <c r="BI489" s="193">
        <v>19334</v>
      </c>
      <c r="BJ489" s="193">
        <v>20522</v>
      </c>
      <c r="BK489" s="193">
        <v>32173</v>
      </c>
      <c r="BL489" s="193">
        <v>36410</v>
      </c>
      <c r="BM489" s="193">
        <v>42377</v>
      </c>
      <c r="BN489" s="193">
        <v>36477</v>
      </c>
      <c r="BO489" s="273">
        <v>54253</v>
      </c>
      <c r="BP489" s="265">
        <v>73890</v>
      </c>
      <c r="BQ489" s="265">
        <v>82312</v>
      </c>
      <c r="BR489" s="265">
        <v>90106</v>
      </c>
    </row>
    <row r="490" spans="1:70" x14ac:dyDescent="0.35">
      <c r="A490" s="45"/>
      <c r="B490" s="46"/>
      <c r="C490" s="46"/>
      <c r="D490" s="46"/>
      <c r="E490" s="76"/>
      <c r="F490" s="76"/>
      <c r="G490" s="76"/>
      <c r="H490" s="60"/>
      <c r="I490" s="76"/>
      <c r="J490" s="76"/>
      <c r="K490" s="76"/>
      <c r="L490" s="60"/>
      <c r="M490" s="76"/>
      <c r="N490" s="76"/>
      <c r="O490" s="76"/>
      <c r="P490" s="60"/>
      <c r="Q490" s="76"/>
      <c r="R490" s="76"/>
      <c r="S490" s="76"/>
      <c r="T490" s="60"/>
      <c r="U490" s="76"/>
      <c r="V490" s="76"/>
      <c r="W490" s="76"/>
      <c r="X490" s="60"/>
      <c r="Y490" s="76"/>
      <c r="Z490" s="76"/>
      <c r="AA490" s="76"/>
      <c r="AB490" s="60"/>
      <c r="AC490" s="76"/>
      <c r="AD490" s="76"/>
      <c r="AE490" s="76"/>
      <c r="AF490" s="60"/>
      <c r="AG490" s="76"/>
      <c r="AH490" s="76"/>
      <c r="AI490" s="158"/>
      <c r="AJ490" s="159"/>
      <c r="AK490" s="158"/>
      <c r="AL490" s="76"/>
      <c r="AM490" s="158"/>
      <c r="AN490" s="159"/>
      <c r="AO490" s="158"/>
      <c r="AP490" s="76"/>
      <c r="AQ490" s="158"/>
      <c r="AR490" s="159"/>
      <c r="AS490" s="158"/>
      <c r="AT490" s="158"/>
      <c r="AU490" s="158"/>
      <c r="AV490" s="158"/>
      <c r="AW490" s="158"/>
      <c r="AX490" s="158"/>
      <c r="AY490" s="158"/>
      <c r="AZ490" s="158"/>
      <c r="BA490" s="158"/>
      <c r="BB490" s="158"/>
      <c r="BC490" s="158"/>
      <c r="BD490" s="158"/>
      <c r="BF490" s="62"/>
      <c r="BG490" s="62"/>
      <c r="BH490" s="62"/>
      <c r="BI490" s="62"/>
      <c r="BJ490" s="62"/>
      <c r="BK490" s="62"/>
      <c r="BL490" s="62"/>
      <c r="BM490" s="62"/>
      <c r="BN490" s="62"/>
      <c r="BO490" s="62"/>
    </row>
    <row r="491" spans="1:70" x14ac:dyDescent="0.35">
      <c r="A491" s="64" t="s">
        <v>460</v>
      </c>
      <c r="B491" s="65"/>
      <c r="C491" s="65"/>
      <c r="D491" s="65"/>
      <c r="E491" s="76"/>
      <c r="F491" s="76"/>
      <c r="G491" s="76"/>
      <c r="H491" s="60"/>
      <c r="I491" s="76"/>
      <c r="J491" s="76"/>
      <c r="K491" s="76"/>
      <c r="L491" s="60"/>
      <c r="M491" s="76"/>
      <c r="N491" s="76"/>
      <c r="O491" s="76"/>
      <c r="P491" s="60"/>
      <c r="Q491" s="76"/>
      <c r="R491" s="76"/>
      <c r="S491" s="76"/>
      <c r="T491" s="60"/>
      <c r="U491" s="76"/>
      <c r="V491" s="76"/>
      <c r="W491" s="76"/>
      <c r="X491" s="60"/>
      <c r="Y491" s="76"/>
      <c r="Z491" s="76"/>
      <c r="AA491" s="76"/>
      <c r="AB491" s="60"/>
      <c r="AC491" s="76"/>
      <c r="AD491" s="76"/>
      <c r="AE491" s="76"/>
      <c r="AF491" s="60"/>
      <c r="AG491" s="76"/>
      <c r="AH491" s="76"/>
      <c r="AI491" s="158"/>
      <c r="AJ491" s="159"/>
      <c r="AK491" s="76"/>
      <c r="AL491" s="76"/>
      <c r="AM491" s="158"/>
      <c r="AN491" s="159"/>
      <c r="AO491" s="76"/>
      <c r="AP491" s="76"/>
      <c r="AQ491" s="158"/>
      <c r="AR491" s="159"/>
      <c r="AS491" s="158"/>
      <c r="AT491" s="158"/>
      <c r="AU491" s="158"/>
      <c r="AV491" s="158"/>
      <c r="AW491" s="158"/>
      <c r="AX491" s="158"/>
      <c r="AY491" s="158"/>
      <c r="AZ491" s="158"/>
      <c r="BA491" s="158"/>
      <c r="BB491" s="158"/>
      <c r="BC491" s="158"/>
      <c r="BD491" s="158"/>
      <c r="BF491" s="62"/>
      <c r="BG491" s="62"/>
      <c r="BH491" s="62"/>
      <c r="BI491" s="62"/>
      <c r="BJ491" s="62"/>
      <c r="BK491" s="62"/>
      <c r="BL491" s="62"/>
      <c r="BM491" s="62"/>
      <c r="BN491" s="62"/>
      <c r="BO491" s="62"/>
    </row>
    <row r="492" spans="1:70" x14ac:dyDescent="0.35">
      <c r="A492" s="66" t="s">
        <v>400</v>
      </c>
      <c r="B492" s="160" t="s">
        <v>171</v>
      </c>
      <c r="C492" s="161" t="s">
        <v>164</v>
      </c>
      <c r="D492" s="160">
        <v>86173</v>
      </c>
      <c r="E492" s="76"/>
      <c r="F492" s="76"/>
      <c r="G492" s="76"/>
      <c r="H492" s="60"/>
      <c r="I492" s="76"/>
      <c r="J492" s="76"/>
      <c r="K492" s="76"/>
      <c r="L492" s="60"/>
      <c r="M492" s="76"/>
      <c r="N492" s="76"/>
      <c r="O492" s="76"/>
      <c r="P492" s="60"/>
      <c r="Q492" s="76"/>
      <c r="R492" s="76"/>
      <c r="S492" s="76"/>
      <c r="T492" s="60"/>
      <c r="U492" s="76"/>
      <c r="V492" s="76"/>
      <c r="W492" s="76"/>
      <c r="X492" s="53">
        <v>20522</v>
      </c>
      <c r="Y492" s="55">
        <v>16676</v>
      </c>
      <c r="Z492" s="55">
        <v>19823</v>
      </c>
      <c r="AA492" s="55">
        <v>20425</v>
      </c>
      <c r="AB492" s="53">
        <v>31750</v>
      </c>
      <c r="AC492" s="55">
        <v>23115</v>
      </c>
      <c r="AD492" s="55">
        <v>22616</v>
      </c>
      <c r="AE492" s="55">
        <v>23255</v>
      </c>
      <c r="AF492" s="53">
        <v>36092</v>
      </c>
      <c r="AG492" s="55">
        <v>27201</v>
      </c>
      <c r="AH492" s="55">
        <v>37466</v>
      </c>
      <c r="AI492" s="55">
        <v>29930</v>
      </c>
      <c r="AJ492" s="53">
        <v>42122</v>
      </c>
      <c r="AK492" s="55">
        <v>33834</v>
      </c>
      <c r="AL492" s="55">
        <v>40380</v>
      </c>
      <c r="AM492" s="55">
        <v>29944</v>
      </c>
      <c r="AN492" s="53">
        <v>36220</v>
      </c>
      <c r="AO492" s="55">
        <v>36393</v>
      </c>
      <c r="AP492" s="55">
        <v>37478</v>
      </c>
      <c r="AQ492" s="55">
        <v>34947</v>
      </c>
      <c r="AR492" s="53">
        <v>53888</v>
      </c>
      <c r="AS492" s="251">
        <v>49343</v>
      </c>
      <c r="AT492" s="251">
        <v>49529</v>
      </c>
      <c r="AU492" s="251">
        <v>49605</v>
      </c>
      <c r="AV492" s="251">
        <v>73387</v>
      </c>
      <c r="AW492" s="251">
        <v>72852</v>
      </c>
      <c r="AX492" s="251">
        <v>71178</v>
      </c>
      <c r="AY492" s="251">
        <v>75091</v>
      </c>
      <c r="AZ492" s="251">
        <v>78779</v>
      </c>
      <c r="BA492" s="251">
        <v>66207</v>
      </c>
      <c r="BB492" s="251">
        <v>57741</v>
      </c>
      <c r="BC492" s="251">
        <v>66922</v>
      </c>
      <c r="BD492" s="251">
        <v>86810</v>
      </c>
      <c r="BF492" s="62"/>
      <c r="BG492" s="62"/>
      <c r="BH492" s="62"/>
      <c r="BI492" s="62"/>
      <c r="BJ492" s="62"/>
      <c r="BK492" s="62"/>
      <c r="BL492" s="62"/>
      <c r="BM492" s="62"/>
      <c r="BN492" s="62"/>
      <c r="BO492" s="267">
        <v>53888</v>
      </c>
      <c r="BP492" s="260">
        <v>73387</v>
      </c>
      <c r="BQ492" s="260">
        <v>78779</v>
      </c>
      <c r="BR492" s="260">
        <v>86810</v>
      </c>
    </row>
    <row r="493" spans="1:70" x14ac:dyDescent="0.35">
      <c r="A493" s="66" t="s">
        <v>461</v>
      </c>
      <c r="B493" s="160" t="s">
        <v>171</v>
      </c>
      <c r="C493" s="161" t="s">
        <v>164</v>
      </c>
      <c r="D493" s="160">
        <v>86174</v>
      </c>
      <c r="E493" s="76"/>
      <c r="F493" s="76"/>
      <c r="G493" s="76"/>
      <c r="H493" s="60"/>
      <c r="I493" s="76"/>
      <c r="J493" s="76"/>
      <c r="K493" s="76"/>
      <c r="L493" s="60"/>
      <c r="M493" s="76"/>
      <c r="N493" s="76"/>
      <c r="O493" s="76"/>
      <c r="P493" s="60"/>
      <c r="Q493" s="76"/>
      <c r="R493" s="76"/>
      <c r="S493" s="76"/>
      <c r="T493" s="60"/>
      <c r="U493" s="76"/>
      <c r="V493" s="76"/>
      <c r="W493" s="76"/>
      <c r="X493" s="53">
        <v>1329</v>
      </c>
      <c r="Y493" s="55">
        <v>935</v>
      </c>
      <c r="Z493" s="55">
        <v>707</v>
      </c>
      <c r="AA493" s="55">
        <v>604</v>
      </c>
      <c r="AB493" s="53">
        <v>418</v>
      </c>
      <c r="AC493" s="55">
        <v>359</v>
      </c>
      <c r="AD493" s="55">
        <v>318</v>
      </c>
      <c r="AE493" s="55">
        <v>257</v>
      </c>
      <c r="AF493" s="53">
        <v>276</v>
      </c>
      <c r="AG493" s="55">
        <v>282</v>
      </c>
      <c r="AH493" s="55">
        <v>354</v>
      </c>
      <c r="AI493" s="55">
        <v>239</v>
      </c>
      <c r="AJ493" s="53">
        <v>233</v>
      </c>
      <c r="AK493" s="55">
        <v>299</v>
      </c>
      <c r="AL493" s="55">
        <v>265</v>
      </c>
      <c r="AM493" s="55">
        <v>218</v>
      </c>
      <c r="AN493" s="53">
        <v>242</v>
      </c>
      <c r="AO493" s="55">
        <v>191</v>
      </c>
      <c r="AP493" s="55">
        <v>207</v>
      </c>
      <c r="AQ493" s="55">
        <v>224</v>
      </c>
      <c r="AR493" s="53">
        <v>358</v>
      </c>
      <c r="AS493" s="251">
        <v>377</v>
      </c>
      <c r="AT493" s="251">
        <v>523</v>
      </c>
      <c r="AU493" s="251">
        <v>465</v>
      </c>
      <c r="AV493" s="251">
        <v>497</v>
      </c>
      <c r="AW493" s="251">
        <v>474</v>
      </c>
      <c r="AX493" s="251">
        <v>491</v>
      </c>
      <c r="AY493" s="251">
        <v>333</v>
      </c>
      <c r="AZ493" s="251">
        <v>247</v>
      </c>
      <c r="BA493" s="251">
        <v>365</v>
      </c>
      <c r="BB493" s="251">
        <v>356</v>
      </c>
      <c r="BC493" s="251">
        <v>302</v>
      </c>
      <c r="BD493" s="251">
        <v>300</v>
      </c>
      <c r="BF493" s="62"/>
      <c r="BG493" s="62"/>
      <c r="BH493" s="62"/>
      <c r="BI493" s="62"/>
      <c r="BJ493" s="62"/>
      <c r="BK493" s="62"/>
      <c r="BL493" s="62"/>
      <c r="BM493" s="62"/>
      <c r="BN493" s="62"/>
      <c r="BO493" s="62"/>
    </row>
    <row r="494" spans="1:70" x14ac:dyDescent="0.35">
      <c r="A494" s="66" t="s">
        <v>462</v>
      </c>
      <c r="B494" s="160" t="s">
        <v>171</v>
      </c>
      <c r="C494" s="161" t="s">
        <v>164</v>
      </c>
      <c r="D494" s="160">
        <v>86175</v>
      </c>
      <c r="E494" s="76"/>
      <c r="F494" s="76"/>
      <c r="G494" s="76"/>
      <c r="H494" s="60"/>
      <c r="I494" s="76"/>
      <c r="J494" s="76"/>
      <c r="K494" s="76"/>
      <c r="L494" s="60"/>
      <c r="M494" s="76"/>
      <c r="N494" s="76"/>
      <c r="O494" s="76"/>
      <c r="P494" s="60"/>
      <c r="Q494" s="76"/>
      <c r="R494" s="76"/>
      <c r="S494" s="76"/>
      <c r="T494" s="60"/>
      <c r="U494" s="76"/>
      <c r="V494" s="76"/>
      <c r="W494" s="76"/>
      <c r="X494" s="53">
        <v>5</v>
      </c>
      <c r="Y494" s="55">
        <v>5</v>
      </c>
      <c r="Z494" s="55">
        <v>6</v>
      </c>
      <c r="AA494" s="55">
        <v>3</v>
      </c>
      <c r="AB494" s="53">
        <v>5</v>
      </c>
      <c r="AC494" s="55">
        <v>33</v>
      </c>
      <c r="AD494" s="55">
        <v>31</v>
      </c>
      <c r="AE494" s="55">
        <v>42</v>
      </c>
      <c r="AF494" s="53">
        <v>42</v>
      </c>
      <c r="AG494" s="55">
        <v>22</v>
      </c>
      <c r="AH494" s="55">
        <v>22</v>
      </c>
      <c r="AI494" s="55">
        <v>33</v>
      </c>
      <c r="AJ494" s="53">
        <v>22</v>
      </c>
      <c r="AK494" s="55">
        <v>22</v>
      </c>
      <c r="AL494" s="55">
        <v>22</v>
      </c>
      <c r="AM494" s="55">
        <v>15</v>
      </c>
      <c r="AN494" s="53">
        <v>15</v>
      </c>
      <c r="AO494" s="55">
        <v>15</v>
      </c>
      <c r="AP494" s="55">
        <v>15</v>
      </c>
      <c r="AQ494" s="55">
        <v>7</v>
      </c>
      <c r="AR494" s="53">
        <v>7</v>
      </c>
      <c r="AS494" s="251">
        <v>14</v>
      </c>
      <c r="AT494" s="251">
        <v>15</v>
      </c>
      <c r="AU494" s="251">
        <v>11</v>
      </c>
      <c r="AV494" s="251">
        <v>6</v>
      </c>
      <c r="AW494" s="251">
        <v>6</v>
      </c>
      <c r="AX494" s="251">
        <v>4</v>
      </c>
      <c r="AY494" s="251">
        <v>3253</v>
      </c>
      <c r="AZ494" s="251">
        <v>3286</v>
      </c>
      <c r="BA494" s="251">
        <v>3321</v>
      </c>
      <c r="BB494" s="251">
        <v>3356</v>
      </c>
      <c r="BC494" s="251">
        <v>3240</v>
      </c>
      <c r="BD494" s="251">
        <v>2996</v>
      </c>
      <c r="BF494" s="62"/>
      <c r="BG494" s="62"/>
      <c r="BH494" s="62"/>
      <c r="BI494" s="62"/>
      <c r="BJ494" s="62"/>
      <c r="BK494" s="62"/>
      <c r="BL494" s="62"/>
      <c r="BM494" s="62"/>
      <c r="BN494" s="62"/>
      <c r="BO494" s="62"/>
    </row>
    <row r="495" spans="1:70" x14ac:dyDescent="0.35">
      <c r="A495" s="67" t="s">
        <v>463</v>
      </c>
      <c r="B495" s="167" t="s">
        <v>171</v>
      </c>
      <c r="C495" s="168" t="s">
        <v>164</v>
      </c>
      <c r="D495" s="167">
        <v>86176</v>
      </c>
      <c r="E495" s="113"/>
      <c r="F495" s="113"/>
      <c r="G495" s="113"/>
      <c r="H495" s="114"/>
      <c r="I495" s="113"/>
      <c r="J495" s="113"/>
      <c r="K495" s="113"/>
      <c r="L495" s="114"/>
      <c r="M495" s="113"/>
      <c r="N495" s="113"/>
      <c r="O495" s="113"/>
      <c r="P495" s="114"/>
      <c r="Q495" s="113"/>
      <c r="R495" s="113"/>
      <c r="S495" s="113"/>
      <c r="T495" s="114"/>
      <c r="U495" s="113"/>
      <c r="V495" s="113"/>
      <c r="W495" s="113"/>
      <c r="X495" s="107">
        <f t="shared" ref="X495:AR495" si="54">SUM(X492,X493:X494)</f>
        <v>21856</v>
      </c>
      <c r="Y495" s="96">
        <f t="shared" si="54"/>
        <v>17616</v>
      </c>
      <c r="Z495" s="96">
        <f t="shared" si="54"/>
        <v>20536</v>
      </c>
      <c r="AA495" s="96">
        <f t="shared" si="54"/>
        <v>21032</v>
      </c>
      <c r="AB495" s="107">
        <f t="shared" si="54"/>
        <v>32173</v>
      </c>
      <c r="AC495" s="96">
        <f t="shared" si="54"/>
        <v>23507</v>
      </c>
      <c r="AD495" s="96">
        <f t="shared" si="54"/>
        <v>22965</v>
      </c>
      <c r="AE495" s="96">
        <f t="shared" si="54"/>
        <v>23554</v>
      </c>
      <c r="AF495" s="107">
        <f t="shared" si="54"/>
        <v>36410</v>
      </c>
      <c r="AG495" s="96">
        <f t="shared" si="54"/>
        <v>27505</v>
      </c>
      <c r="AH495" s="96">
        <f t="shared" si="54"/>
        <v>37842</v>
      </c>
      <c r="AI495" s="96">
        <f t="shared" si="54"/>
        <v>30202</v>
      </c>
      <c r="AJ495" s="107">
        <f t="shared" si="54"/>
        <v>42377</v>
      </c>
      <c r="AK495" s="96">
        <f t="shared" si="54"/>
        <v>34155</v>
      </c>
      <c r="AL495" s="96">
        <f t="shared" si="54"/>
        <v>40667</v>
      </c>
      <c r="AM495" s="96">
        <f t="shared" si="54"/>
        <v>30177</v>
      </c>
      <c r="AN495" s="107">
        <f t="shared" si="54"/>
        <v>36477</v>
      </c>
      <c r="AO495" s="96">
        <f t="shared" si="54"/>
        <v>36599</v>
      </c>
      <c r="AP495" s="96">
        <f t="shared" si="54"/>
        <v>37700</v>
      </c>
      <c r="AQ495" s="96">
        <f t="shared" si="54"/>
        <v>35178</v>
      </c>
      <c r="AR495" s="107">
        <f t="shared" si="54"/>
        <v>54253</v>
      </c>
      <c r="AS495" s="254">
        <v>49734</v>
      </c>
      <c r="AT495" s="254">
        <v>50067</v>
      </c>
      <c r="AU495" s="254">
        <v>50081</v>
      </c>
      <c r="AV495" s="254">
        <v>73890</v>
      </c>
      <c r="AW495" s="254">
        <v>73332</v>
      </c>
      <c r="AX495" s="254">
        <v>71673</v>
      </c>
      <c r="AY495" s="254">
        <v>78677</v>
      </c>
      <c r="AZ495" s="254">
        <v>82312</v>
      </c>
      <c r="BA495" s="254">
        <v>69893</v>
      </c>
      <c r="BB495" s="254">
        <v>61453</v>
      </c>
      <c r="BC495" s="254">
        <v>70464</v>
      </c>
      <c r="BD495" s="254">
        <v>90106</v>
      </c>
      <c r="BF495" s="105"/>
      <c r="BG495" s="105"/>
      <c r="BH495" s="105"/>
      <c r="BI495" s="105"/>
      <c r="BJ495" s="105"/>
      <c r="BK495" s="105"/>
      <c r="BL495" s="105"/>
      <c r="BM495" s="105"/>
      <c r="BN495" s="105"/>
      <c r="BO495" s="105"/>
    </row>
    <row r="496" spans="1:70" x14ac:dyDescent="0.35">
      <c r="A496" s="66"/>
      <c r="B496" s="77"/>
      <c r="C496" s="77"/>
      <c r="D496" s="77"/>
      <c r="E496" s="76"/>
      <c r="F496" s="76"/>
      <c r="G496" s="76"/>
      <c r="H496" s="60"/>
      <c r="I496" s="76"/>
      <c r="J496" s="76"/>
      <c r="K496" s="76"/>
      <c r="L496" s="60"/>
      <c r="M496" s="76"/>
      <c r="N496" s="76"/>
      <c r="O496" s="76"/>
      <c r="P496" s="60"/>
      <c r="Q496" s="76"/>
      <c r="R496" s="76"/>
      <c r="S496" s="76"/>
      <c r="T496" s="60"/>
      <c r="U496" s="76"/>
      <c r="V496" s="76"/>
      <c r="W496" s="76"/>
      <c r="X496" s="60"/>
      <c r="Y496" s="110"/>
      <c r="Z496" s="110"/>
      <c r="AA496" s="110"/>
      <c r="AB496" s="111"/>
      <c r="AC496" s="110"/>
      <c r="AD496" s="110"/>
      <c r="AE496" s="110"/>
      <c r="AF496" s="111"/>
      <c r="AG496" s="110"/>
      <c r="AH496" s="110"/>
      <c r="AI496" s="110"/>
      <c r="AJ496" s="111"/>
      <c r="AK496" s="110"/>
      <c r="AL496" s="110"/>
      <c r="AM496" s="110"/>
      <c r="AN496" s="111"/>
      <c r="AO496" s="110"/>
      <c r="AP496" s="110"/>
      <c r="AQ496" s="110"/>
      <c r="AR496" s="111"/>
      <c r="AS496" s="110"/>
      <c r="AT496" s="110"/>
      <c r="AU496" s="110"/>
      <c r="AV496" s="110"/>
      <c r="AW496" s="110"/>
      <c r="AX496" s="110"/>
      <c r="AY496" s="110"/>
      <c r="AZ496" s="110"/>
      <c r="BA496" s="110"/>
      <c r="BB496" s="110"/>
      <c r="BC496" s="110"/>
      <c r="BD496" s="110"/>
      <c r="BF496" s="62"/>
      <c r="BG496" s="62"/>
      <c r="BH496" s="62"/>
      <c r="BI496" s="62"/>
      <c r="BJ496" s="62"/>
      <c r="BK496" s="62"/>
      <c r="BL496" s="62"/>
      <c r="BM496" s="62"/>
      <c r="BN496" s="62"/>
      <c r="BO496" s="62"/>
    </row>
    <row r="497" spans="1:67" x14ac:dyDescent="0.35">
      <c r="A497" s="64" t="s">
        <v>464</v>
      </c>
      <c r="B497" s="65"/>
      <c r="C497" s="65"/>
      <c r="D497" s="65"/>
      <c r="E497" s="76"/>
      <c r="F497" s="76"/>
      <c r="G497" s="76"/>
      <c r="H497" s="60"/>
      <c r="I497" s="76"/>
      <c r="J497" s="76"/>
      <c r="K497" s="76"/>
      <c r="L497" s="60"/>
      <c r="M497" s="76"/>
      <c r="N497" s="76"/>
      <c r="O497" s="76"/>
      <c r="P497" s="60"/>
      <c r="Q497" s="76"/>
      <c r="R497" s="76"/>
      <c r="S497" s="76"/>
      <c r="T497" s="60"/>
      <c r="U497" s="76"/>
      <c r="V497" s="76"/>
      <c r="W497" s="76"/>
      <c r="X497" s="60"/>
      <c r="Y497" s="76"/>
      <c r="Z497" s="76"/>
      <c r="AA497" s="76"/>
      <c r="AB497" s="60"/>
      <c r="AC497" s="76"/>
      <c r="AD497" s="76"/>
      <c r="AE497" s="76"/>
      <c r="AF497" s="60"/>
      <c r="AG497" s="76"/>
      <c r="AH497" s="76"/>
      <c r="AI497" s="76"/>
      <c r="AJ497" s="60"/>
      <c r="AK497" s="76"/>
      <c r="AL497" s="76"/>
      <c r="AM497" s="76"/>
      <c r="AN497" s="60"/>
      <c r="AO497" s="76"/>
      <c r="AP497" s="76"/>
      <c r="AQ497" s="76"/>
      <c r="AR497" s="60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F497" s="62"/>
      <c r="BG497" s="62"/>
      <c r="BH497" s="84"/>
      <c r="BI497" s="84"/>
      <c r="BJ497" s="84"/>
      <c r="BK497" s="84"/>
      <c r="BL497" s="84"/>
      <c r="BM497" s="84"/>
      <c r="BN497" s="84"/>
      <c r="BO497" s="84"/>
    </row>
    <row r="498" spans="1:67" x14ac:dyDescent="0.35">
      <c r="A498" s="80" t="s">
        <v>438</v>
      </c>
      <c r="B498" s="160" t="s">
        <v>171</v>
      </c>
      <c r="C498" s="161" t="s">
        <v>246</v>
      </c>
      <c r="D498" s="160">
        <v>3727680</v>
      </c>
      <c r="E498" s="55">
        <v>4245</v>
      </c>
      <c r="F498" s="55">
        <v>4532</v>
      </c>
      <c r="G498" s="55">
        <v>4977</v>
      </c>
      <c r="H498" s="53">
        <v>5475</v>
      </c>
      <c r="I498" s="55">
        <v>5345</v>
      </c>
      <c r="J498" s="55">
        <v>5327</v>
      </c>
      <c r="K498" s="55">
        <v>5705</v>
      </c>
      <c r="L498" s="53">
        <v>6842</v>
      </c>
      <c r="M498" s="55">
        <v>7845</v>
      </c>
      <c r="N498" s="55">
        <v>8980</v>
      </c>
      <c r="O498" s="55">
        <v>9823</v>
      </c>
      <c r="P498" s="53">
        <v>11920</v>
      </c>
      <c r="Q498" s="55">
        <v>11258</v>
      </c>
      <c r="R498" s="55">
        <v>12726</v>
      </c>
      <c r="S498" s="55">
        <v>14603</v>
      </c>
      <c r="T498" s="53">
        <v>16443</v>
      </c>
      <c r="U498" s="55">
        <v>17634</v>
      </c>
      <c r="V498" s="55">
        <v>17885</v>
      </c>
      <c r="W498" s="55">
        <v>17077</v>
      </c>
      <c r="X498" s="53">
        <v>18434</v>
      </c>
      <c r="Y498" s="55">
        <v>18194</v>
      </c>
      <c r="Z498" s="55">
        <v>21793</v>
      </c>
      <c r="AA498" s="55">
        <v>26604</v>
      </c>
      <c r="AB498" s="53">
        <v>30723</v>
      </c>
      <c r="AC498" s="55">
        <v>34360</v>
      </c>
      <c r="AD498" s="55">
        <v>36029</v>
      </c>
      <c r="AE498" s="55">
        <v>35332</v>
      </c>
      <c r="AF498" s="53">
        <v>38514</v>
      </c>
      <c r="AG498" s="55">
        <v>39732</v>
      </c>
      <c r="AH498" s="55">
        <v>51220</v>
      </c>
      <c r="AI498" s="55">
        <v>55292</v>
      </c>
      <c r="AJ498" s="53">
        <v>66064</v>
      </c>
      <c r="AK498" s="55">
        <v>67213</v>
      </c>
      <c r="AL498" s="55">
        <v>59322</v>
      </c>
      <c r="AM498" s="55">
        <v>54671</v>
      </c>
      <c r="AN498" s="53">
        <v>46327</v>
      </c>
      <c r="AO498" s="55">
        <v>39324</v>
      </c>
      <c r="AP498" s="55">
        <v>35574</v>
      </c>
      <c r="AQ498" s="55">
        <v>39665</v>
      </c>
      <c r="AR498" s="53">
        <v>46752</v>
      </c>
      <c r="AS498" s="251">
        <v>54330</v>
      </c>
      <c r="AT498" s="251">
        <v>61841</v>
      </c>
      <c r="AU498" s="251">
        <v>71654</v>
      </c>
      <c r="AV498" s="251">
        <v>84946</v>
      </c>
      <c r="AW498" s="251">
        <v>99147</v>
      </c>
      <c r="AX498" s="251">
        <v>107952</v>
      </c>
      <c r="AY498" s="251">
        <v>112706</v>
      </c>
      <c r="AZ498" s="251">
        <v>115877</v>
      </c>
      <c r="BA498" s="251">
        <v>113903</v>
      </c>
      <c r="BB498" s="251">
        <v>121137</v>
      </c>
      <c r="BC498" s="251">
        <v>130691</v>
      </c>
      <c r="BD498" s="251">
        <v>139514</v>
      </c>
      <c r="BF498" s="62"/>
      <c r="BG498" s="62"/>
      <c r="BH498" s="62"/>
      <c r="BI498" s="62"/>
      <c r="BJ498" s="62"/>
      <c r="BK498" s="62"/>
      <c r="BL498" s="62"/>
      <c r="BM498" s="62"/>
      <c r="BN498" s="62"/>
      <c r="BO498" s="62"/>
    </row>
    <row r="499" spans="1:67" x14ac:dyDescent="0.35">
      <c r="A499" s="80" t="s">
        <v>465</v>
      </c>
      <c r="B499" s="160" t="s">
        <v>171</v>
      </c>
      <c r="C499" s="161" t="s">
        <v>246</v>
      </c>
      <c r="D499" s="160">
        <v>3727681</v>
      </c>
      <c r="E499" s="55">
        <v>-4068</v>
      </c>
      <c r="F499" s="55">
        <v>-4267</v>
      </c>
      <c r="G499" s="55">
        <v>-4589</v>
      </c>
      <c r="H499" s="53">
        <v>-3444</v>
      </c>
      <c r="I499" s="55">
        <v>-3854</v>
      </c>
      <c r="J499" s="55">
        <v>-4288</v>
      </c>
      <c r="K499" s="55">
        <v>-4628</v>
      </c>
      <c r="L499" s="53">
        <v>-4893</v>
      </c>
      <c r="M499" s="55">
        <v>-4684</v>
      </c>
      <c r="N499" s="55">
        <v>-4607</v>
      </c>
      <c r="O499" s="55">
        <v>-4424</v>
      </c>
      <c r="P499" s="53">
        <v>-4589</v>
      </c>
      <c r="Q499" s="55">
        <v>-4897</v>
      </c>
      <c r="R499" s="55">
        <v>-5395</v>
      </c>
      <c r="S499" s="55">
        <v>-6040</v>
      </c>
      <c r="T499" s="53">
        <v>-6737</v>
      </c>
      <c r="U499" s="55">
        <v>-7417</v>
      </c>
      <c r="V499" s="55">
        <v>-8207</v>
      </c>
      <c r="W499" s="55">
        <v>-9027</v>
      </c>
      <c r="X499" s="53">
        <v>-10058</v>
      </c>
      <c r="Y499" s="55">
        <v>-10924</v>
      </c>
      <c r="Z499" s="55">
        <v>-11372</v>
      </c>
      <c r="AA499" s="55">
        <v>-11239</v>
      </c>
      <c r="AB499" s="53">
        <v>-11323</v>
      </c>
      <c r="AC499" s="55">
        <v>-11316</v>
      </c>
      <c r="AD499" s="55">
        <v>-11011</v>
      </c>
      <c r="AE499" s="55">
        <v>-11868</v>
      </c>
      <c r="AF499" s="53">
        <v>-12689</v>
      </c>
      <c r="AG499" s="55">
        <v>-15395</v>
      </c>
      <c r="AH499" s="55">
        <v>-19368</v>
      </c>
      <c r="AI499" s="55">
        <v>-25791</v>
      </c>
      <c r="AJ499" s="53">
        <v>-35044</v>
      </c>
      <c r="AK499" s="55">
        <v>-40803</v>
      </c>
      <c r="AL499" s="55">
        <v>-47176</v>
      </c>
      <c r="AM499" s="55">
        <v>-52119</v>
      </c>
      <c r="AN499" s="53">
        <v>-55396</v>
      </c>
      <c r="AO499" s="55">
        <v>-57951</v>
      </c>
      <c r="AP499" s="55">
        <v>-59061</v>
      </c>
      <c r="AQ499" s="55">
        <v>-59351</v>
      </c>
      <c r="AR499" s="53">
        <v>-58321</v>
      </c>
      <c r="AS499" s="251">
        <v>-57649</v>
      </c>
      <c r="AT499" s="251">
        <v>-53963</v>
      </c>
      <c r="AU499" s="251">
        <v>-50220</v>
      </c>
      <c r="AV499" s="251">
        <v>-48133</v>
      </c>
      <c r="AW499" s="251">
        <v>-48998</v>
      </c>
      <c r="AX499" s="251">
        <v>-54979</v>
      </c>
      <c r="AY499" s="251">
        <v>-64959</v>
      </c>
      <c r="AZ499" s="251">
        <v>-77658</v>
      </c>
      <c r="BA499" s="251">
        <v>-87978</v>
      </c>
      <c r="BB499" s="251">
        <v>-102953</v>
      </c>
      <c r="BC499" s="251">
        <v>-115903</v>
      </c>
      <c r="BD499" s="251">
        <v>-128320</v>
      </c>
      <c r="BF499" s="62"/>
      <c r="BG499" s="62"/>
      <c r="BH499" s="62"/>
      <c r="BI499" s="62"/>
      <c r="BJ499" s="62"/>
      <c r="BK499" s="62"/>
      <c r="BL499" s="62"/>
      <c r="BM499" s="62"/>
      <c r="BN499" s="62"/>
      <c r="BO499" s="62"/>
    </row>
    <row r="500" spans="1:67" x14ac:dyDescent="0.35">
      <c r="A500" s="81" t="s">
        <v>201</v>
      </c>
      <c r="B500" s="167" t="s">
        <v>171</v>
      </c>
      <c r="C500" s="168" t="s">
        <v>164</v>
      </c>
      <c r="D500" s="167">
        <v>3727682</v>
      </c>
      <c r="E500" s="96">
        <f t="shared" ref="E500:AR500" si="55">SUM(E498:E499)</f>
        <v>177</v>
      </c>
      <c r="F500" s="96">
        <f t="shared" si="55"/>
        <v>265</v>
      </c>
      <c r="G500" s="96">
        <f t="shared" si="55"/>
        <v>388</v>
      </c>
      <c r="H500" s="107">
        <f t="shared" si="55"/>
        <v>2031</v>
      </c>
      <c r="I500" s="96">
        <f t="shared" si="55"/>
        <v>1491</v>
      </c>
      <c r="J500" s="96">
        <f t="shared" si="55"/>
        <v>1039</v>
      </c>
      <c r="K500" s="96">
        <f t="shared" si="55"/>
        <v>1077</v>
      </c>
      <c r="L500" s="107">
        <f t="shared" si="55"/>
        <v>1949</v>
      </c>
      <c r="M500" s="96">
        <f t="shared" si="55"/>
        <v>3161</v>
      </c>
      <c r="N500" s="96">
        <f t="shared" si="55"/>
        <v>4373</v>
      </c>
      <c r="O500" s="96">
        <f t="shared" si="55"/>
        <v>5399</v>
      </c>
      <c r="P500" s="107">
        <f t="shared" si="55"/>
        <v>7331</v>
      </c>
      <c r="Q500" s="96">
        <f t="shared" si="55"/>
        <v>6361</v>
      </c>
      <c r="R500" s="96">
        <f t="shared" si="55"/>
        <v>7331</v>
      </c>
      <c r="S500" s="96">
        <f t="shared" si="55"/>
        <v>8563</v>
      </c>
      <c r="T500" s="107">
        <f t="shared" si="55"/>
        <v>9706</v>
      </c>
      <c r="U500" s="96">
        <f t="shared" si="55"/>
        <v>10217</v>
      </c>
      <c r="V500" s="96">
        <f t="shared" si="55"/>
        <v>9678</v>
      </c>
      <c r="W500" s="96">
        <f t="shared" si="55"/>
        <v>8050</v>
      </c>
      <c r="X500" s="107">
        <f t="shared" si="55"/>
        <v>8376</v>
      </c>
      <c r="Y500" s="96">
        <f t="shared" si="55"/>
        <v>7270</v>
      </c>
      <c r="Z500" s="96">
        <f t="shared" si="55"/>
        <v>10421</v>
      </c>
      <c r="AA500" s="96">
        <f t="shared" si="55"/>
        <v>15365</v>
      </c>
      <c r="AB500" s="107">
        <f t="shared" si="55"/>
        <v>19400</v>
      </c>
      <c r="AC500" s="96">
        <f t="shared" si="55"/>
        <v>23044</v>
      </c>
      <c r="AD500" s="96">
        <f t="shared" si="55"/>
        <v>25018</v>
      </c>
      <c r="AE500" s="96">
        <f t="shared" si="55"/>
        <v>23464</v>
      </c>
      <c r="AF500" s="107">
        <f t="shared" si="55"/>
        <v>25825</v>
      </c>
      <c r="AG500" s="96">
        <f t="shared" si="55"/>
        <v>24337</v>
      </c>
      <c r="AH500" s="96">
        <f t="shared" si="55"/>
        <v>31852</v>
      </c>
      <c r="AI500" s="96">
        <f t="shared" si="55"/>
        <v>29501</v>
      </c>
      <c r="AJ500" s="107">
        <f t="shared" si="55"/>
        <v>31020</v>
      </c>
      <c r="AK500" s="96">
        <f t="shared" si="55"/>
        <v>26410</v>
      </c>
      <c r="AL500" s="96">
        <f t="shared" si="55"/>
        <v>12146</v>
      </c>
      <c r="AM500" s="96">
        <f t="shared" si="55"/>
        <v>2552</v>
      </c>
      <c r="AN500" s="107">
        <f t="shared" si="55"/>
        <v>-9069</v>
      </c>
      <c r="AO500" s="96">
        <f t="shared" si="55"/>
        <v>-18627</v>
      </c>
      <c r="AP500" s="96">
        <f t="shared" si="55"/>
        <v>-23487</v>
      </c>
      <c r="AQ500" s="96">
        <f t="shared" si="55"/>
        <v>-19686</v>
      </c>
      <c r="AR500" s="107">
        <f t="shared" si="55"/>
        <v>-11569</v>
      </c>
      <c r="AS500" s="254">
        <v>-3319</v>
      </c>
      <c r="AT500" s="254">
        <v>7878</v>
      </c>
      <c r="AU500" s="254">
        <v>21434</v>
      </c>
      <c r="AV500" s="254">
        <v>36813</v>
      </c>
      <c r="AW500" s="254">
        <v>50149</v>
      </c>
      <c r="AX500" s="254">
        <v>52973</v>
      </c>
      <c r="AY500" s="254">
        <v>47747</v>
      </c>
      <c r="AZ500" s="254">
        <v>38219</v>
      </c>
      <c r="BA500" s="254">
        <v>25925</v>
      </c>
      <c r="BB500" s="254">
        <v>18184</v>
      </c>
      <c r="BC500" s="254">
        <v>14788</v>
      </c>
      <c r="BD500" s="254">
        <v>11194</v>
      </c>
      <c r="BF500" s="106"/>
      <c r="BG500" s="106"/>
      <c r="BH500" s="106"/>
      <c r="BI500" s="106"/>
      <c r="BJ500" s="106"/>
      <c r="BK500" s="106"/>
      <c r="BL500" s="106"/>
      <c r="BM500" s="106"/>
      <c r="BN500" s="106"/>
      <c r="BO500" s="106"/>
    </row>
    <row r="501" spans="1:67" x14ac:dyDescent="0.35">
      <c r="A501" s="66"/>
      <c r="B501" s="77"/>
      <c r="C501" s="77"/>
      <c r="D501" s="77"/>
      <c r="E501" s="76"/>
      <c r="F501" s="76"/>
      <c r="G501" s="76"/>
      <c r="H501" s="60"/>
      <c r="I501" s="76"/>
      <c r="J501" s="76"/>
      <c r="K501" s="76"/>
      <c r="L501" s="60"/>
      <c r="M501" s="76"/>
      <c r="N501" s="76"/>
      <c r="O501" s="76"/>
      <c r="P501" s="60"/>
      <c r="Q501" s="76"/>
      <c r="R501" s="76"/>
      <c r="S501" s="76"/>
      <c r="T501" s="60"/>
      <c r="U501" s="76"/>
      <c r="V501" s="76"/>
      <c r="W501" s="76"/>
      <c r="X501" s="60"/>
      <c r="Y501" s="76"/>
      <c r="Z501" s="76"/>
      <c r="AA501" s="76"/>
      <c r="AB501" s="60"/>
      <c r="AC501" s="115"/>
      <c r="AD501" s="115"/>
      <c r="AE501" s="115"/>
      <c r="AF501" s="116"/>
      <c r="AG501" s="115"/>
      <c r="AH501" s="115"/>
      <c r="AI501" s="115"/>
      <c r="AJ501" s="116"/>
      <c r="AK501" s="115"/>
      <c r="AL501" s="115"/>
      <c r="AM501" s="115"/>
      <c r="AN501" s="116"/>
      <c r="AO501" s="115"/>
      <c r="AP501" s="115"/>
      <c r="AQ501" s="115"/>
      <c r="AR501" s="116"/>
      <c r="AS501" s="115"/>
      <c r="AT501" s="115"/>
      <c r="AU501" s="115"/>
      <c r="AV501" s="115"/>
      <c r="AW501" s="115"/>
      <c r="AX501" s="115"/>
      <c r="AY501" s="115"/>
      <c r="AZ501" s="115"/>
      <c r="BA501" s="115"/>
      <c r="BB501" s="115"/>
      <c r="BC501" s="115"/>
      <c r="BD501" s="115"/>
      <c r="BF501" s="62"/>
      <c r="BG501" s="62"/>
      <c r="BH501" s="62"/>
      <c r="BI501" s="62"/>
      <c r="BJ501" s="62"/>
      <c r="BK501" s="62"/>
      <c r="BL501" s="62"/>
      <c r="BM501" s="62"/>
      <c r="BN501" s="62"/>
      <c r="BO501" s="62"/>
    </row>
    <row r="502" spans="1:67" x14ac:dyDescent="0.35">
      <c r="A502" s="80" t="s">
        <v>466</v>
      </c>
      <c r="B502" s="160" t="s">
        <v>171</v>
      </c>
      <c r="C502" s="161" t="s">
        <v>246</v>
      </c>
      <c r="D502" s="160">
        <v>2127471</v>
      </c>
      <c r="E502" s="76"/>
      <c r="F502" s="76"/>
      <c r="G502" s="76"/>
      <c r="H502" s="53">
        <v>-775</v>
      </c>
      <c r="I502" s="55">
        <v>-863</v>
      </c>
      <c r="J502" s="55">
        <v>-969</v>
      </c>
      <c r="K502" s="55">
        <v>-1103</v>
      </c>
      <c r="L502" s="53">
        <v>-1285</v>
      </c>
      <c r="M502" s="55">
        <v>-1537</v>
      </c>
      <c r="N502" s="55">
        <v>-1832</v>
      </c>
      <c r="O502" s="55">
        <v>-2144</v>
      </c>
      <c r="P502" s="53">
        <v>-2462</v>
      </c>
      <c r="Q502" s="55">
        <v>-2761</v>
      </c>
      <c r="R502" s="55">
        <v>-3298</v>
      </c>
      <c r="S502" s="55">
        <v>-3579</v>
      </c>
      <c r="T502" s="53">
        <v>-3860</v>
      </c>
      <c r="U502" s="55">
        <v>-3891</v>
      </c>
      <c r="V502" s="55">
        <v>-4003</v>
      </c>
      <c r="W502" s="55">
        <v>-4331</v>
      </c>
      <c r="X502" s="53">
        <v>-4799</v>
      </c>
      <c r="Y502" s="55">
        <v>-5981</v>
      </c>
      <c r="Z502" s="55">
        <v>-6037</v>
      </c>
      <c r="AA502" s="55">
        <v>-7016</v>
      </c>
      <c r="AB502" s="53">
        <v>-7449</v>
      </c>
      <c r="AC502" s="55">
        <v>-7649</v>
      </c>
      <c r="AD502" s="55">
        <v>-8693</v>
      </c>
      <c r="AE502" s="55">
        <v>-8754</v>
      </c>
      <c r="AF502" s="53">
        <v>-9628</v>
      </c>
      <c r="AG502" s="55">
        <v>-10013</v>
      </c>
      <c r="AH502" s="55">
        <v>-10504</v>
      </c>
      <c r="AI502" s="55">
        <v>-11054</v>
      </c>
      <c r="AJ502" s="53">
        <v>-10642</v>
      </c>
      <c r="AK502" s="55">
        <v>-11448</v>
      </c>
      <c r="AL502" s="55">
        <v>-11435</v>
      </c>
      <c r="AM502" s="55">
        <v>-11271</v>
      </c>
      <c r="AN502" s="53">
        <v>-11163</v>
      </c>
      <c r="AO502" s="55">
        <v>-10534</v>
      </c>
      <c r="AP502" s="55">
        <v>-9789</v>
      </c>
      <c r="AQ502" s="55">
        <v>-8561</v>
      </c>
      <c r="AR502" s="53">
        <v>-7941</v>
      </c>
      <c r="AS502" s="251">
        <v>-6544</v>
      </c>
      <c r="AT502" s="251">
        <v>-5705</v>
      </c>
      <c r="AU502" s="251">
        <v>-5245</v>
      </c>
      <c r="AV502" s="251">
        <v>-4384</v>
      </c>
      <c r="AW502" s="251">
        <v>-3774</v>
      </c>
      <c r="AX502" s="251">
        <v>-3092</v>
      </c>
      <c r="AY502" s="251">
        <v>-2489</v>
      </c>
      <c r="AZ502" s="251">
        <v>-2043</v>
      </c>
      <c r="BA502" s="251"/>
      <c r="BB502" s="251"/>
      <c r="BC502" s="251"/>
      <c r="BD502" s="251"/>
      <c r="BF502" s="62"/>
      <c r="BG502" s="62"/>
      <c r="BH502" s="62"/>
      <c r="BI502" s="62"/>
      <c r="BJ502" s="62"/>
      <c r="BK502" s="62"/>
      <c r="BL502" s="62"/>
      <c r="BM502" s="62"/>
      <c r="BN502" s="62"/>
      <c r="BO502" s="62"/>
    </row>
    <row r="503" spans="1:67" x14ac:dyDescent="0.35">
      <c r="A503" s="80" t="s">
        <v>451</v>
      </c>
      <c r="B503" s="160" t="s">
        <v>171</v>
      </c>
      <c r="C503" s="161" t="s">
        <v>246</v>
      </c>
      <c r="D503" s="160">
        <v>2127472</v>
      </c>
      <c r="E503" s="76"/>
      <c r="F503" s="76"/>
      <c r="G503" s="76"/>
      <c r="H503" s="53">
        <v>-5</v>
      </c>
      <c r="I503" s="55">
        <v>-47</v>
      </c>
      <c r="J503" s="55">
        <v>-60</v>
      </c>
      <c r="K503" s="55">
        <v>-73</v>
      </c>
      <c r="L503" s="53">
        <v>-135</v>
      </c>
      <c r="M503" s="55">
        <v>-132</v>
      </c>
      <c r="N503" s="55">
        <v>-155</v>
      </c>
      <c r="O503" s="55">
        <v>-163</v>
      </c>
      <c r="P503" s="53">
        <v>-121</v>
      </c>
      <c r="Q503" s="55">
        <v>-111</v>
      </c>
      <c r="R503" s="55">
        <v>-108</v>
      </c>
      <c r="S503" s="55">
        <v>-131</v>
      </c>
      <c r="T503" s="53">
        <v>-147</v>
      </c>
      <c r="U503" s="55">
        <v>-155</v>
      </c>
      <c r="V503" s="55">
        <v>-170</v>
      </c>
      <c r="W503" s="55">
        <v>-175</v>
      </c>
      <c r="X503" s="53">
        <v>-200</v>
      </c>
      <c r="Y503" s="55">
        <v>-235</v>
      </c>
      <c r="Z503" s="55">
        <v>-244</v>
      </c>
      <c r="AA503" s="55">
        <v>-277</v>
      </c>
      <c r="AB503" s="53">
        <v>-337</v>
      </c>
      <c r="AC503" s="55">
        <v>-266</v>
      </c>
      <c r="AD503" s="55">
        <v>-211</v>
      </c>
      <c r="AE503" s="55">
        <v>-129</v>
      </c>
      <c r="AF503" s="53">
        <v>-27</v>
      </c>
      <c r="AG503" s="55">
        <v>-43</v>
      </c>
      <c r="AH503" s="55">
        <v>-56</v>
      </c>
      <c r="AI503" s="55">
        <v>-68</v>
      </c>
      <c r="AJ503" s="53">
        <v>-53</v>
      </c>
      <c r="AK503" s="55">
        <v>-103</v>
      </c>
      <c r="AL503" s="55">
        <v>-116</v>
      </c>
      <c r="AM503" s="55">
        <v>-124</v>
      </c>
      <c r="AN503" s="53">
        <v>-162</v>
      </c>
      <c r="AO503" s="55">
        <v>-174</v>
      </c>
      <c r="AP503" s="55">
        <v>-205</v>
      </c>
      <c r="AQ503" s="55">
        <v>-233</v>
      </c>
      <c r="AR503" s="53">
        <v>-248</v>
      </c>
      <c r="AS503" s="251">
        <v>-226</v>
      </c>
      <c r="AT503" s="251">
        <v>-244</v>
      </c>
      <c r="AU503" s="251">
        <v>-260</v>
      </c>
      <c r="AV503" s="251">
        <v>-271</v>
      </c>
      <c r="AW503" s="251">
        <v>-304</v>
      </c>
      <c r="AX503" s="251">
        <v>-306</v>
      </c>
      <c r="AY503" s="251">
        <v>-320</v>
      </c>
      <c r="AZ503" s="251">
        <v>-669</v>
      </c>
      <c r="BA503" s="251"/>
      <c r="BB503" s="251"/>
      <c r="BC503" s="251"/>
      <c r="BD503" s="251"/>
      <c r="BF503" s="62"/>
      <c r="BG503" s="62"/>
      <c r="BH503" s="62"/>
      <c r="BI503" s="62"/>
      <c r="BJ503" s="62"/>
      <c r="BK503" s="62"/>
      <c r="BL503" s="62"/>
      <c r="BM503" s="62"/>
      <c r="BN503" s="62"/>
      <c r="BO503" s="62"/>
    </row>
    <row r="504" spans="1:67" x14ac:dyDescent="0.35">
      <c r="A504" s="81" t="s">
        <v>467</v>
      </c>
      <c r="B504" s="167" t="s">
        <v>171</v>
      </c>
      <c r="C504" s="168" t="s">
        <v>246</v>
      </c>
      <c r="D504" s="167">
        <v>2127473</v>
      </c>
      <c r="E504" s="108"/>
      <c r="F504" s="108"/>
      <c r="G504" s="108"/>
      <c r="H504" s="107">
        <f t="shared" ref="H504:AR504" si="56">SUM(H498:H499,H502:H503)</f>
        <v>1251</v>
      </c>
      <c r="I504" s="96">
        <f t="shared" si="56"/>
        <v>581</v>
      </c>
      <c r="J504" s="96">
        <f t="shared" si="56"/>
        <v>10</v>
      </c>
      <c r="K504" s="96">
        <f t="shared" si="56"/>
        <v>-99</v>
      </c>
      <c r="L504" s="107">
        <f t="shared" si="56"/>
        <v>529</v>
      </c>
      <c r="M504" s="96">
        <f t="shared" si="56"/>
        <v>1492</v>
      </c>
      <c r="N504" s="96">
        <f t="shared" si="56"/>
        <v>2386</v>
      </c>
      <c r="O504" s="96">
        <f t="shared" si="56"/>
        <v>3092</v>
      </c>
      <c r="P504" s="107">
        <f t="shared" si="56"/>
        <v>4748</v>
      </c>
      <c r="Q504" s="96">
        <f t="shared" si="56"/>
        <v>3489</v>
      </c>
      <c r="R504" s="96">
        <f t="shared" si="56"/>
        <v>3925</v>
      </c>
      <c r="S504" s="96">
        <f t="shared" si="56"/>
        <v>4853</v>
      </c>
      <c r="T504" s="107">
        <f t="shared" si="56"/>
        <v>5699</v>
      </c>
      <c r="U504" s="96">
        <f t="shared" si="56"/>
        <v>6171</v>
      </c>
      <c r="V504" s="96">
        <f t="shared" si="56"/>
        <v>5505</v>
      </c>
      <c r="W504" s="96">
        <f t="shared" si="56"/>
        <v>3544</v>
      </c>
      <c r="X504" s="107">
        <f t="shared" si="56"/>
        <v>3377</v>
      </c>
      <c r="Y504" s="96">
        <f t="shared" si="56"/>
        <v>1054</v>
      </c>
      <c r="Z504" s="96">
        <f t="shared" si="56"/>
        <v>4140</v>
      </c>
      <c r="AA504" s="96">
        <f t="shared" si="56"/>
        <v>8072</v>
      </c>
      <c r="AB504" s="107">
        <f t="shared" si="56"/>
        <v>11614</v>
      </c>
      <c r="AC504" s="96">
        <f t="shared" si="56"/>
        <v>15129</v>
      </c>
      <c r="AD504" s="96">
        <f t="shared" si="56"/>
        <v>16114</v>
      </c>
      <c r="AE504" s="96">
        <f t="shared" si="56"/>
        <v>14581</v>
      </c>
      <c r="AF504" s="107">
        <f t="shared" si="56"/>
        <v>16170</v>
      </c>
      <c r="AG504" s="96">
        <f t="shared" si="56"/>
        <v>14281</v>
      </c>
      <c r="AH504" s="96">
        <f t="shared" si="56"/>
        <v>21292</v>
      </c>
      <c r="AI504" s="96">
        <f t="shared" si="56"/>
        <v>18379</v>
      </c>
      <c r="AJ504" s="107">
        <f t="shared" si="56"/>
        <v>20325</v>
      </c>
      <c r="AK504" s="96">
        <f t="shared" si="56"/>
        <v>14859</v>
      </c>
      <c r="AL504" s="96">
        <f t="shared" si="56"/>
        <v>595</v>
      </c>
      <c r="AM504" s="96">
        <f t="shared" si="56"/>
        <v>-8843</v>
      </c>
      <c r="AN504" s="107">
        <f t="shared" si="56"/>
        <v>-20394</v>
      </c>
      <c r="AO504" s="96">
        <f t="shared" si="56"/>
        <v>-29335</v>
      </c>
      <c r="AP504" s="96">
        <f t="shared" si="56"/>
        <v>-33481</v>
      </c>
      <c r="AQ504" s="96">
        <f t="shared" si="56"/>
        <v>-28480</v>
      </c>
      <c r="AR504" s="107">
        <f t="shared" si="56"/>
        <v>-19758</v>
      </c>
      <c r="AS504" s="254">
        <v>-10089</v>
      </c>
      <c r="AT504" s="254">
        <v>1929</v>
      </c>
      <c r="AU504" s="254">
        <v>15929</v>
      </c>
      <c r="AV504" s="254">
        <v>32158</v>
      </c>
      <c r="AW504" s="254">
        <v>46071</v>
      </c>
      <c r="AX504" s="254">
        <v>49575</v>
      </c>
      <c r="AY504" s="254">
        <v>44938</v>
      </c>
      <c r="AZ504" s="254">
        <v>35507</v>
      </c>
      <c r="BA504" s="254"/>
      <c r="BB504" s="254"/>
      <c r="BC504" s="254"/>
      <c r="BD504" s="254"/>
      <c r="BF504" s="106"/>
      <c r="BG504" s="106"/>
      <c r="BH504" s="106"/>
      <c r="BI504" s="106"/>
      <c r="BJ504" s="106"/>
      <c r="BK504" s="106"/>
      <c r="BL504" s="106"/>
      <c r="BM504" s="106"/>
      <c r="BN504" s="106"/>
      <c r="BO504" s="106"/>
    </row>
    <row r="505" spans="1:67" x14ac:dyDescent="0.35">
      <c r="A505" s="45"/>
      <c r="B505" s="46"/>
      <c r="C505" s="46"/>
      <c r="D505" s="46"/>
      <c r="E505" s="76"/>
      <c r="F505" s="76"/>
      <c r="G505" s="76"/>
      <c r="H505" s="116"/>
      <c r="I505" s="115"/>
      <c r="J505" s="115"/>
      <c r="K505" s="115"/>
      <c r="L505" s="116"/>
      <c r="M505" s="115"/>
      <c r="N505" s="115"/>
      <c r="O505" s="115"/>
      <c r="P505" s="116"/>
      <c r="Q505" s="115"/>
      <c r="R505" s="115"/>
      <c r="S505" s="115"/>
      <c r="T505" s="116"/>
      <c r="U505" s="115"/>
      <c r="V505" s="115"/>
      <c r="W505" s="115"/>
      <c r="X505" s="116"/>
      <c r="Y505" s="115"/>
      <c r="Z505" s="115"/>
      <c r="AA505" s="115"/>
      <c r="AB505" s="116"/>
      <c r="AC505" s="115"/>
      <c r="AD505" s="115"/>
      <c r="AE505" s="115"/>
      <c r="AF505" s="116"/>
      <c r="AG505" s="115"/>
      <c r="AH505" s="115"/>
      <c r="AI505" s="115"/>
      <c r="AJ505" s="116"/>
      <c r="AK505" s="115"/>
      <c r="AL505" s="115"/>
      <c r="AM505" s="115"/>
      <c r="AN505" s="60"/>
      <c r="AO505" s="115"/>
      <c r="AP505" s="115"/>
      <c r="AQ505" s="115"/>
      <c r="AR505" s="116"/>
      <c r="AS505" s="115"/>
      <c r="AT505" s="115"/>
      <c r="AU505" s="115"/>
      <c r="AV505" s="115"/>
      <c r="AW505" s="115"/>
      <c r="AX505" s="115"/>
      <c r="AY505" s="115"/>
      <c r="AZ505" s="115"/>
      <c r="BA505" s="115"/>
      <c r="BB505" s="115"/>
      <c r="BC505" s="115"/>
      <c r="BD505" s="115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</row>
    <row r="506" spans="1:67" x14ac:dyDescent="0.35">
      <c r="A506" s="64" t="s">
        <v>468</v>
      </c>
      <c r="B506" s="65"/>
      <c r="C506" s="65"/>
      <c r="D506" s="65"/>
      <c r="E506" s="76"/>
      <c r="F506" s="76"/>
      <c r="G506" s="76"/>
      <c r="H506" s="60"/>
      <c r="I506" s="76"/>
      <c r="J506" s="76"/>
      <c r="K506" s="76"/>
      <c r="L506" s="60"/>
      <c r="M506" s="76"/>
      <c r="N506" s="76"/>
      <c r="O506" s="76"/>
      <c r="P506" s="60"/>
      <c r="Q506" s="76"/>
      <c r="R506" s="76"/>
      <c r="S506" s="76"/>
      <c r="T506" s="60"/>
      <c r="U506" s="76"/>
      <c r="V506" s="76"/>
      <c r="W506" s="76"/>
      <c r="X506" s="60"/>
      <c r="Y506" s="76"/>
      <c r="Z506" s="76"/>
      <c r="AA506" s="76"/>
      <c r="AB506" s="60"/>
      <c r="AC506" s="76"/>
      <c r="AD506" s="76"/>
      <c r="AE506" s="76"/>
      <c r="AF506" s="60"/>
      <c r="AG506" s="76"/>
      <c r="AH506" s="76"/>
      <c r="AI506" s="76"/>
      <c r="AJ506" s="60"/>
      <c r="AK506" s="76"/>
      <c r="AL506" s="76"/>
      <c r="AM506" s="76"/>
      <c r="AN506" s="60"/>
      <c r="AO506" s="76"/>
      <c r="AP506" s="76"/>
      <c r="AQ506" s="76"/>
      <c r="AR506" s="60"/>
      <c r="AS506" s="76"/>
      <c r="AT506" s="76"/>
      <c r="AU506" s="76"/>
      <c r="AV506" s="76"/>
      <c r="AW506" s="76"/>
      <c r="AX506" s="76"/>
      <c r="AY506" s="76"/>
      <c r="AZ506" s="76"/>
      <c r="BA506" s="76"/>
      <c r="BB506" s="76"/>
      <c r="BC506" s="76"/>
      <c r="BD506" s="76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</row>
    <row r="507" spans="1:67" x14ac:dyDescent="0.35">
      <c r="A507" s="66" t="s">
        <v>438</v>
      </c>
      <c r="B507" s="160" t="s">
        <v>171</v>
      </c>
      <c r="C507" s="161" t="s">
        <v>246</v>
      </c>
      <c r="D507" s="160">
        <v>2640357</v>
      </c>
      <c r="E507" s="76"/>
      <c r="F507" s="76"/>
      <c r="G507" s="76"/>
      <c r="H507" s="53">
        <v>5475</v>
      </c>
      <c r="I507" s="55">
        <v>5345</v>
      </c>
      <c r="J507" s="55">
        <v>5327</v>
      </c>
      <c r="K507" s="55">
        <v>5705</v>
      </c>
      <c r="L507" s="53">
        <v>6842</v>
      </c>
      <c r="M507" s="55">
        <v>7845</v>
      </c>
      <c r="N507" s="55">
        <v>8980</v>
      </c>
      <c r="O507" s="55">
        <v>9823</v>
      </c>
      <c r="P507" s="53">
        <v>11920</v>
      </c>
      <c r="Q507" s="55">
        <v>11258</v>
      </c>
      <c r="R507" s="55">
        <v>12726</v>
      </c>
      <c r="S507" s="55">
        <v>14603</v>
      </c>
      <c r="T507" s="53">
        <v>16443</v>
      </c>
      <c r="U507" s="55">
        <v>17634</v>
      </c>
      <c r="V507" s="55">
        <v>17885</v>
      </c>
      <c r="W507" s="55">
        <v>17077</v>
      </c>
      <c r="X507" s="53">
        <v>18434</v>
      </c>
      <c r="Y507" s="55">
        <v>18194</v>
      </c>
      <c r="Z507" s="55">
        <v>21793</v>
      </c>
      <c r="AA507" s="55">
        <v>26604</v>
      </c>
      <c r="AB507" s="53">
        <v>30723</v>
      </c>
      <c r="AC507" s="55">
        <v>34360</v>
      </c>
      <c r="AD507" s="55">
        <v>36029</v>
      </c>
      <c r="AE507" s="55">
        <v>35332</v>
      </c>
      <c r="AF507" s="53">
        <v>38514</v>
      </c>
      <c r="AG507" s="55">
        <v>39732</v>
      </c>
      <c r="AH507" s="55">
        <v>51220</v>
      </c>
      <c r="AI507" s="55">
        <v>55292</v>
      </c>
      <c r="AJ507" s="53">
        <v>66064</v>
      </c>
      <c r="AK507" s="55">
        <v>67213</v>
      </c>
      <c r="AL507" s="55">
        <v>59322</v>
      </c>
      <c r="AM507" s="55">
        <v>54671</v>
      </c>
      <c r="AN507" s="53">
        <v>46327</v>
      </c>
      <c r="AO507" s="55">
        <v>39324</v>
      </c>
      <c r="AP507" s="55">
        <v>35574</v>
      </c>
      <c r="AQ507" s="55">
        <v>39665</v>
      </c>
      <c r="AR507" s="53">
        <v>46752</v>
      </c>
      <c r="AS507" s="251">
        <v>54330</v>
      </c>
      <c r="AT507" s="251">
        <v>61841</v>
      </c>
      <c r="AU507" s="251">
        <v>71654</v>
      </c>
      <c r="AV507" s="251">
        <v>84946</v>
      </c>
      <c r="AW507" s="251">
        <v>99147</v>
      </c>
      <c r="AX507" s="251">
        <v>107952</v>
      </c>
      <c r="AY507" s="251">
        <v>112706</v>
      </c>
      <c r="AZ507" s="251">
        <v>115877</v>
      </c>
      <c r="BA507" s="251">
        <v>113903</v>
      </c>
      <c r="BB507" s="251">
        <v>121137</v>
      </c>
      <c r="BC507" s="251">
        <v>130691</v>
      </c>
      <c r="BD507" s="251">
        <v>139514</v>
      </c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</row>
    <row r="508" spans="1:67" x14ac:dyDescent="0.35">
      <c r="A508" s="80" t="s">
        <v>465</v>
      </c>
      <c r="B508" s="160" t="s">
        <v>171</v>
      </c>
      <c r="C508" s="161" t="s">
        <v>246</v>
      </c>
      <c r="D508" s="160">
        <v>2640358</v>
      </c>
      <c r="E508" s="76"/>
      <c r="F508" s="76"/>
      <c r="G508" s="76"/>
      <c r="H508" s="53">
        <v>-3444</v>
      </c>
      <c r="I508" s="55">
        <v>-3854</v>
      </c>
      <c r="J508" s="55">
        <v>-4288</v>
      </c>
      <c r="K508" s="55">
        <v>-4628</v>
      </c>
      <c r="L508" s="53">
        <v>-4893</v>
      </c>
      <c r="M508" s="55">
        <v>-4684</v>
      </c>
      <c r="N508" s="55">
        <v>-4607</v>
      </c>
      <c r="O508" s="55">
        <v>-4424</v>
      </c>
      <c r="P508" s="53">
        <v>-4589</v>
      </c>
      <c r="Q508" s="55">
        <v>-4897</v>
      </c>
      <c r="R508" s="55">
        <v>-5395</v>
      </c>
      <c r="S508" s="55">
        <v>-6040</v>
      </c>
      <c r="T508" s="53">
        <v>-6737</v>
      </c>
      <c r="U508" s="55">
        <v>-7417</v>
      </c>
      <c r="V508" s="55">
        <v>-8207</v>
      </c>
      <c r="W508" s="55">
        <v>-9027</v>
      </c>
      <c r="X508" s="53">
        <v>-10058</v>
      </c>
      <c r="Y508" s="55">
        <v>-10924</v>
      </c>
      <c r="Z508" s="55">
        <v>-11372</v>
      </c>
      <c r="AA508" s="55">
        <v>-11239</v>
      </c>
      <c r="AB508" s="53">
        <v>-11323</v>
      </c>
      <c r="AC508" s="55">
        <v>-11316</v>
      </c>
      <c r="AD508" s="55">
        <v>-11011</v>
      </c>
      <c r="AE508" s="55">
        <v>-11868</v>
      </c>
      <c r="AF508" s="53">
        <v>-12689</v>
      </c>
      <c r="AG508" s="55">
        <v>-15395</v>
      </c>
      <c r="AH508" s="55">
        <v>-19368</v>
      </c>
      <c r="AI508" s="55">
        <v>-25791</v>
      </c>
      <c r="AJ508" s="53">
        <v>-35044</v>
      </c>
      <c r="AK508" s="55">
        <v>-40803</v>
      </c>
      <c r="AL508" s="55">
        <v>-47176</v>
      </c>
      <c r="AM508" s="55">
        <v>-52119</v>
      </c>
      <c r="AN508" s="53">
        <v>-55396</v>
      </c>
      <c r="AO508" s="55">
        <v>-57951</v>
      </c>
      <c r="AP508" s="55">
        <v>-59061</v>
      </c>
      <c r="AQ508" s="55">
        <v>-59351</v>
      </c>
      <c r="AR508" s="53">
        <v>-58321</v>
      </c>
      <c r="AS508" s="251">
        <v>-57649</v>
      </c>
      <c r="AT508" s="251">
        <v>-53963</v>
      </c>
      <c r="AU508" s="251">
        <v>-50220</v>
      </c>
      <c r="AV508" s="251">
        <v>-48133</v>
      </c>
      <c r="AW508" s="251">
        <v>-48998</v>
      </c>
      <c r="AX508" s="251">
        <v>-54979</v>
      </c>
      <c r="AY508" s="251">
        <v>-64959</v>
      </c>
      <c r="AZ508" s="251">
        <v>-77658</v>
      </c>
      <c r="BA508" s="251">
        <v>-87978</v>
      </c>
      <c r="BB508" s="251">
        <v>-102953</v>
      </c>
      <c r="BC508" s="251">
        <v>-115903</v>
      </c>
      <c r="BD508" s="251">
        <v>128320</v>
      </c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</row>
    <row r="509" spans="1:67" x14ac:dyDescent="0.35">
      <c r="A509" s="81" t="s">
        <v>201</v>
      </c>
      <c r="B509" s="167" t="s">
        <v>171</v>
      </c>
      <c r="C509" s="168" t="s">
        <v>164</v>
      </c>
      <c r="D509" s="167">
        <v>3727683</v>
      </c>
      <c r="E509" s="108"/>
      <c r="F509" s="108"/>
      <c r="G509" s="108"/>
      <c r="H509" s="91"/>
      <c r="I509" s="108"/>
      <c r="J509" s="108"/>
      <c r="K509" s="108"/>
      <c r="L509" s="91"/>
      <c r="M509" s="108"/>
      <c r="N509" s="108"/>
      <c r="O509" s="108"/>
      <c r="P509" s="91"/>
      <c r="Q509" s="108"/>
      <c r="R509" s="108"/>
      <c r="S509" s="108"/>
      <c r="T509" s="91"/>
      <c r="U509" s="108"/>
      <c r="V509" s="108"/>
      <c r="W509" s="108"/>
      <c r="X509" s="91"/>
      <c r="Y509" s="108"/>
      <c r="Z509" s="108"/>
      <c r="AA509" s="108"/>
      <c r="AB509" s="91"/>
      <c r="AC509" s="96">
        <f t="shared" ref="AC509:AR509" si="57">SUM(AC507:AC508)</f>
        <v>23044</v>
      </c>
      <c r="AD509" s="96">
        <f t="shared" si="57"/>
        <v>25018</v>
      </c>
      <c r="AE509" s="96">
        <f t="shared" si="57"/>
        <v>23464</v>
      </c>
      <c r="AF509" s="107">
        <f t="shared" si="57"/>
        <v>25825</v>
      </c>
      <c r="AG509" s="96">
        <f t="shared" si="57"/>
        <v>24337</v>
      </c>
      <c r="AH509" s="96">
        <f t="shared" si="57"/>
        <v>31852</v>
      </c>
      <c r="AI509" s="96">
        <f t="shared" si="57"/>
        <v>29501</v>
      </c>
      <c r="AJ509" s="107">
        <f t="shared" si="57"/>
        <v>31020</v>
      </c>
      <c r="AK509" s="96">
        <f t="shared" si="57"/>
        <v>26410</v>
      </c>
      <c r="AL509" s="96">
        <f t="shared" si="57"/>
        <v>12146</v>
      </c>
      <c r="AM509" s="96">
        <f t="shared" si="57"/>
        <v>2552</v>
      </c>
      <c r="AN509" s="107">
        <f t="shared" si="57"/>
        <v>-9069</v>
      </c>
      <c r="AO509" s="96">
        <f t="shared" si="57"/>
        <v>-18627</v>
      </c>
      <c r="AP509" s="96">
        <f t="shared" si="57"/>
        <v>-23487</v>
      </c>
      <c r="AQ509" s="96">
        <f t="shared" si="57"/>
        <v>-19686</v>
      </c>
      <c r="AR509" s="107">
        <f t="shared" si="57"/>
        <v>-11569</v>
      </c>
      <c r="AS509" s="254">
        <v>-3319</v>
      </c>
      <c r="AT509" s="254">
        <v>7878</v>
      </c>
      <c r="AU509" s="254">
        <v>21434</v>
      </c>
      <c r="AV509" s="254">
        <v>36813</v>
      </c>
      <c r="AW509" s="254">
        <v>50149</v>
      </c>
      <c r="AX509" s="254">
        <v>52973</v>
      </c>
      <c r="AY509" s="254">
        <v>47747</v>
      </c>
      <c r="AZ509" s="254">
        <v>38219</v>
      </c>
      <c r="BA509" s="254">
        <v>25925</v>
      </c>
      <c r="BB509" s="254">
        <v>18184</v>
      </c>
      <c r="BC509" s="254">
        <v>14788</v>
      </c>
      <c r="BD509" s="254">
        <v>11194</v>
      </c>
      <c r="BF509" s="106"/>
      <c r="BG509" s="106"/>
      <c r="BH509" s="106"/>
      <c r="BI509" s="106"/>
      <c r="BJ509" s="106"/>
      <c r="BK509" s="106"/>
      <c r="BL509" s="106"/>
      <c r="BM509" s="106"/>
      <c r="BN509" s="106"/>
      <c r="BO509" s="106"/>
    </row>
    <row r="510" spans="1:67" x14ac:dyDescent="0.35">
      <c r="A510" s="66"/>
      <c r="B510" s="77"/>
      <c r="C510" s="77"/>
      <c r="D510" s="77"/>
      <c r="E510" s="76"/>
      <c r="F510" s="76"/>
      <c r="G510" s="76"/>
      <c r="H510" s="60"/>
      <c r="I510" s="76"/>
      <c r="J510" s="76"/>
      <c r="K510" s="76"/>
      <c r="L510" s="60"/>
      <c r="M510" s="76"/>
      <c r="N510" s="76"/>
      <c r="O510" s="76"/>
      <c r="P510" s="60"/>
      <c r="Q510" s="76"/>
      <c r="R510" s="76"/>
      <c r="S510" s="76"/>
      <c r="T510" s="60"/>
      <c r="U510" s="76"/>
      <c r="V510" s="76"/>
      <c r="W510" s="76"/>
      <c r="X510" s="60"/>
      <c r="Y510" s="76"/>
      <c r="Z510" s="76"/>
      <c r="AA510" s="76"/>
      <c r="AB510" s="60"/>
      <c r="AC510" s="76"/>
      <c r="AD510" s="76"/>
      <c r="AE510" s="76"/>
      <c r="AF510" s="60"/>
      <c r="AG510" s="76"/>
      <c r="AH510" s="76"/>
      <c r="AI510" s="76"/>
      <c r="AJ510" s="60"/>
      <c r="AK510" s="76"/>
      <c r="AL510" s="76"/>
      <c r="AM510" s="76"/>
      <c r="AN510" s="60"/>
      <c r="AO510" s="76"/>
      <c r="AP510" s="76"/>
      <c r="AQ510" s="76"/>
      <c r="AR510" s="60"/>
      <c r="AS510" s="76"/>
      <c r="AT510" s="76"/>
      <c r="AU510" s="76"/>
      <c r="AV510" s="76"/>
      <c r="AW510" s="76"/>
      <c r="AX510" s="76"/>
      <c r="AY510" s="76"/>
      <c r="AZ510" s="76"/>
      <c r="BA510" s="76"/>
      <c r="BB510" s="76"/>
      <c r="BC510" s="76"/>
      <c r="BD510" s="76"/>
      <c r="BF510" s="62"/>
      <c r="BG510" s="62"/>
      <c r="BH510" s="62"/>
      <c r="BI510" s="62"/>
      <c r="BJ510" s="62"/>
      <c r="BK510" s="62"/>
      <c r="BL510" s="62"/>
      <c r="BM510" s="173"/>
      <c r="BN510" s="173"/>
      <c r="BO510" s="173"/>
    </row>
    <row r="511" spans="1:67" x14ac:dyDescent="0.35">
      <c r="A511" s="80" t="s">
        <v>469</v>
      </c>
      <c r="B511" s="160" t="s">
        <v>171</v>
      </c>
      <c r="C511" s="161" t="s">
        <v>246</v>
      </c>
      <c r="D511" s="160">
        <v>2640359</v>
      </c>
      <c r="E511" s="76"/>
      <c r="F511" s="76"/>
      <c r="G511" s="76"/>
      <c r="H511" s="53">
        <v>-1867</v>
      </c>
      <c r="I511" s="55">
        <v>-2243</v>
      </c>
      <c r="J511" s="55">
        <v>-2716</v>
      </c>
      <c r="K511" s="55">
        <v>-3347</v>
      </c>
      <c r="L511" s="53">
        <v>-4008</v>
      </c>
      <c r="M511" s="55">
        <v>-4246</v>
      </c>
      <c r="N511" s="55">
        <v>-4710</v>
      </c>
      <c r="O511" s="55">
        <v>-4599</v>
      </c>
      <c r="P511" s="53">
        <v>-4717</v>
      </c>
      <c r="Q511" s="55">
        <v>-4638</v>
      </c>
      <c r="R511" s="55">
        <v>-4676</v>
      </c>
      <c r="S511" s="55">
        <v>-4998</v>
      </c>
      <c r="T511" s="53">
        <v>-5704</v>
      </c>
      <c r="U511" s="55">
        <v>-6717</v>
      </c>
      <c r="V511" s="55">
        <v>-8019</v>
      </c>
      <c r="W511" s="55">
        <v>-8905</v>
      </c>
      <c r="X511" s="53">
        <v>-9637</v>
      </c>
      <c r="Y511" s="55">
        <v>-10020</v>
      </c>
      <c r="Z511" s="55">
        <v>-9631</v>
      </c>
      <c r="AA511" s="55">
        <v>-9704</v>
      </c>
      <c r="AB511" s="53">
        <v>-10615</v>
      </c>
      <c r="AC511" s="55">
        <v>-10909</v>
      </c>
      <c r="AD511" s="55">
        <v>-11656</v>
      </c>
      <c r="AE511" s="55">
        <v>-12580</v>
      </c>
      <c r="AF511" s="53">
        <v>-12916</v>
      </c>
      <c r="AG511" s="55">
        <v>-12209</v>
      </c>
      <c r="AH511" s="55">
        <v>-11952</v>
      </c>
      <c r="AI511" s="55">
        <v>-11116</v>
      </c>
      <c r="AJ511" s="53">
        <v>-9104</v>
      </c>
      <c r="AK511" s="55">
        <v>-8936</v>
      </c>
      <c r="AL511" s="55">
        <v>-7295</v>
      </c>
      <c r="AM511" s="55">
        <v>-5738</v>
      </c>
      <c r="AN511" s="53">
        <v>-4422</v>
      </c>
      <c r="AO511" s="55">
        <v>-2764</v>
      </c>
      <c r="AP511" s="55">
        <v>-1621</v>
      </c>
      <c r="AQ511" s="55">
        <v>-868</v>
      </c>
      <c r="AR511" s="53">
        <v>-299</v>
      </c>
      <c r="AS511" s="251">
        <v>-285</v>
      </c>
      <c r="AT511" s="251">
        <v>-269</v>
      </c>
      <c r="AU511" s="251">
        <v>-239</v>
      </c>
      <c r="AV511" s="251">
        <v>-310</v>
      </c>
      <c r="AW511" s="251">
        <v>-306</v>
      </c>
      <c r="AX511" s="251">
        <v>-425</v>
      </c>
      <c r="AY511" s="251">
        <v>-492</v>
      </c>
      <c r="AZ511" s="251">
        <v>-572</v>
      </c>
      <c r="BA511" s="251"/>
      <c r="BB511" s="251"/>
      <c r="BC511" s="251"/>
      <c r="BD511" s="251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</row>
    <row r="512" spans="1:67" x14ac:dyDescent="0.35">
      <c r="A512" s="80" t="s">
        <v>470</v>
      </c>
      <c r="B512" s="160" t="s">
        <v>171</v>
      </c>
      <c r="C512" s="161" t="s">
        <v>246</v>
      </c>
      <c r="D512" s="160">
        <v>2640360</v>
      </c>
      <c r="E512" s="76"/>
      <c r="F512" s="76"/>
      <c r="G512" s="76"/>
      <c r="H512" s="60"/>
      <c r="I512" s="76"/>
      <c r="J512" s="76"/>
      <c r="K512" s="76"/>
      <c r="L512" s="60"/>
      <c r="M512" s="76"/>
      <c r="N512" s="76"/>
      <c r="O512" s="76"/>
      <c r="P512" s="60"/>
      <c r="Q512" s="76"/>
      <c r="R512" s="76"/>
      <c r="S512" s="76"/>
      <c r="T512" s="60"/>
      <c r="U512" s="76"/>
      <c r="V512" s="76"/>
      <c r="W512" s="76"/>
      <c r="X512" s="60"/>
      <c r="Y512" s="76"/>
      <c r="Z512" s="76"/>
      <c r="AA512" s="76"/>
      <c r="AB512" s="60"/>
      <c r="AC512" s="55">
        <v>-76</v>
      </c>
      <c r="AD512" s="55">
        <v>-176</v>
      </c>
      <c r="AE512" s="55">
        <v>-302</v>
      </c>
      <c r="AF512" s="53">
        <v>-392</v>
      </c>
      <c r="AG512" s="55">
        <v>-407</v>
      </c>
      <c r="AH512" s="55">
        <v>-415</v>
      </c>
      <c r="AI512" s="55">
        <v>-413</v>
      </c>
      <c r="AJ512" s="53">
        <v>-427</v>
      </c>
      <c r="AK512" s="55">
        <v>-525</v>
      </c>
      <c r="AL512" s="55">
        <v>-550</v>
      </c>
      <c r="AM512" s="55">
        <v>-582</v>
      </c>
      <c r="AN512" s="53">
        <v>-687</v>
      </c>
      <c r="AO512" s="55">
        <v>-714</v>
      </c>
      <c r="AP512" s="55">
        <v>-751</v>
      </c>
      <c r="AQ512" s="55">
        <v>-706</v>
      </c>
      <c r="AR512" s="53">
        <v>-670</v>
      </c>
      <c r="AS512" s="251">
        <v>-625</v>
      </c>
      <c r="AT512" s="251">
        <v>-631</v>
      </c>
      <c r="AU512" s="251">
        <v>-694</v>
      </c>
      <c r="AV512" s="251">
        <v>-683</v>
      </c>
      <c r="AW512" s="251">
        <v>-761</v>
      </c>
      <c r="AX512" s="251">
        <v>-794</v>
      </c>
      <c r="AY512" s="251">
        <v>-785</v>
      </c>
      <c r="AZ512" s="251">
        <v>-767</v>
      </c>
      <c r="BA512" s="251"/>
      <c r="BB512" s="251"/>
      <c r="BC512" s="251"/>
      <c r="BD512" s="251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</row>
    <row r="513" spans="1:70" x14ac:dyDescent="0.35">
      <c r="A513" s="80" t="s">
        <v>451</v>
      </c>
      <c r="B513" s="160" t="s">
        <v>171</v>
      </c>
      <c r="C513" s="161" t="s">
        <v>246</v>
      </c>
      <c r="D513" s="160">
        <v>2640361</v>
      </c>
      <c r="E513" s="76"/>
      <c r="F513" s="76"/>
      <c r="G513" s="76"/>
      <c r="H513" s="53">
        <v>-5</v>
      </c>
      <c r="I513" s="55">
        <v>-47</v>
      </c>
      <c r="J513" s="55">
        <v>-60</v>
      </c>
      <c r="K513" s="55">
        <v>-73</v>
      </c>
      <c r="L513" s="53">
        <v>-135</v>
      </c>
      <c r="M513" s="55">
        <v>-132</v>
      </c>
      <c r="N513" s="55">
        <v>-155</v>
      </c>
      <c r="O513" s="55">
        <v>-163</v>
      </c>
      <c r="P513" s="53">
        <v>-121</v>
      </c>
      <c r="Q513" s="55">
        <v>-111</v>
      </c>
      <c r="R513" s="55">
        <v>-108</v>
      </c>
      <c r="S513" s="55">
        <v>-131</v>
      </c>
      <c r="T513" s="53">
        <v>-147</v>
      </c>
      <c r="U513" s="55">
        <v>-155</v>
      </c>
      <c r="V513" s="55">
        <v>-170</v>
      </c>
      <c r="W513" s="55">
        <v>-175</v>
      </c>
      <c r="X513" s="53">
        <v>-200</v>
      </c>
      <c r="Y513" s="55">
        <v>-235</v>
      </c>
      <c r="Z513" s="55">
        <v>-244</v>
      </c>
      <c r="AA513" s="55">
        <v>-277</v>
      </c>
      <c r="AB513" s="53">
        <v>-337</v>
      </c>
      <c r="AC513" s="55">
        <v>-266</v>
      </c>
      <c r="AD513" s="55">
        <v>-211</v>
      </c>
      <c r="AE513" s="55">
        <v>-129</v>
      </c>
      <c r="AF513" s="53">
        <v>-27</v>
      </c>
      <c r="AG513" s="55">
        <v>-43</v>
      </c>
      <c r="AH513" s="55">
        <v>-56</v>
      </c>
      <c r="AI513" s="55">
        <v>-68</v>
      </c>
      <c r="AJ513" s="53">
        <v>-53</v>
      </c>
      <c r="AK513" s="55">
        <v>-103</v>
      </c>
      <c r="AL513" s="55">
        <v>-116</v>
      </c>
      <c r="AM513" s="55">
        <v>-124</v>
      </c>
      <c r="AN513" s="53">
        <v>-162</v>
      </c>
      <c r="AO513" s="55">
        <v>-174</v>
      </c>
      <c r="AP513" s="55">
        <v>-205</v>
      </c>
      <c r="AQ513" s="55">
        <v>-233</v>
      </c>
      <c r="AR513" s="53">
        <v>-248</v>
      </c>
      <c r="AS513" s="251">
        <v>-226</v>
      </c>
      <c r="AT513" s="251">
        <v>-244</v>
      </c>
      <c r="AU513" s="251">
        <v>-260</v>
      </c>
      <c r="AV513" s="251">
        <v>-271</v>
      </c>
      <c r="AW513" s="251">
        <v>-304</v>
      </c>
      <c r="AX513" s="251">
        <v>-306</v>
      </c>
      <c r="AY513" s="251">
        <v>-320</v>
      </c>
      <c r="AZ513" s="251">
        <v>-669</v>
      </c>
      <c r="BA513" s="251"/>
      <c r="BB513" s="251"/>
      <c r="BC513" s="251"/>
      <c r="BD513" s="251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</row>
    <row r="514" spans="1:70" x14ac:dyDescent="0.35">
      <c r="A514" s="81" t="s">
        <v>471</v>
      </c>
      <c r="B514" s="167" t="s">
        <v>171</v>
      </c>
      <c r="C514" s="168" t="s">
        <v>246</v>
      </c>
      <c r="D514" s="167">
        <v>3727684</v>
      </c>
      <c r="E514" s="108"/>
      <c r="F514" s="108"/>
      <c r="G514" s="108"/>
      <c r="H514" s="107">
        <f t="shared" ref="H514:AR514" si="58">SUM(H507:H508,H511:H513)</f>
        <v>159</v>
      </c>
      <c r="I514" s="96">
        <f t="shared" si="58"/>
        <v>-799</v>
      </c>
      <c r="J514" s="96">
        <f t="shared" si="58"/>
        <v>-1737</v>
      </c>
      <c r="K514" s="96">
        <f t="shared" si="58"/>
        <v>-2343</v>
      </c>
      <c r="L514" s="107">
        <f t="shared" si="58"/>
        <v>-2194</v>
      </c>
      <c r="M514" s="96">
        <f t="shared" si="58"/>
        <v>-1217</v>
      </c>
      <c r="N514" s="96">
        <f t="shared" si="58"/>
        <v>-492</v>
      </c>
      <c r="O514" s="96">
        <f t="shared" si="58"/>
        <v>637</v>
      </c>
      <c r="P514" s="107">
        <f t="shared" si="58"/>
        <v>2493</v>
      </c>
      <c r="Q514" s="96">
        <f t="shared" si="58"/>
        <v>1612</v>
      </c>
      <c r="R514" s="96">
        <f t="shared" si="58"/>
        <v>2547</v>
      </c>
      <c r="S514" s="96">
        <f t="shared" si="58"/>
        <v>3434</v>
      </c>
      <c r="T514" s="107">
        <f t="shared" si="58"/>
        <v>3855</v>
      </c>
      <c r="U514" s="96">
        <f t="shared" si="58"/>
        <v>3345</v>
      </c>
      <c r="V514" s="96">
        <f t="shared" si="58"/>
        <v>1489</v>
      </c>
      <c r="W514" s="96">
        <f t="shared" si="58"/>
        <v>-1030</v>
      </c>
      <c r="X514" s="107">
        <f t="shared" si="58"/>
        <v>-1461</v>
      </c>
      <c r="Y514" s="96">
        <f t="shared" si="58"/>
        <v>-2985</v>
      </c>
      <c r="Z514" s="96">
        <f t="shared" si="58"/>
        <v>546</v>
      </c>
      <c r="AA514" s="96">
        <f t="shared" si="58"/>
        <v>5384</v>
      </c>
      <c r="AB514" s="107">
        <f t="shared" si="58"/>
        <v>8448</v>
      </c>
      <c r="AC514" s="96">
        <f t="shared" si="58"/>
        <v>11793</v>
      </c>
      <c r="AD514" s="96">
        <f t="shared" si="58"/>
        <v>12975</v>
      </c>
      <c r="AE514" s="96">
        <f t="shared" si="58"/>
        <v>10453</v>
      </c>
      <c r="AF514" s="107">
        <f t="shared" si="58"/>
        <v>12490</v>
      </c>
      <c r="AG514" s="96">
        <f t="shared" si="58"/>
        <v>11678</v>
      </c>
      <c r="AH514" s="96">
        <f t="shared" si="58"/>
        <v>19429</v>
      </c>
      <c r="AI514" s="96">
        <f t="shared" si="58"/>
        <v>17904</v>
      </c>
      <c r="AJ514" s="107">
        <f t="shared" si="58"/>
        <v>21436</v>
      </c>
      <c r="AK514" s="96">
        <f t="shared" si="58"/>
        <v>16846</v>
      </c>
      <c r="AL514" s="96">
        <f t="shared" si="58"/>
        <v>4185</v>
      </c>
      <c r="AM514" s="96">
        <f t="shared" si="58"/>
        <v>-3892</v>
      </c>
      <c r="AN514" s="107">
        <f t="shared" si="58"/>
        <v>-14340</v>
      </c>
      <c r="AO514" s="96">
        <f t="shared" si="58"/>
        <v>-22279</v>
      </c>
      <c r="AP514" s="96">
        <f t="shared" si="58"/>
        <v>-26064</v>
      </c>
      <c r="AQ514" s="96">
        <f t="shared" si="58"/>
        <v>-21493</v>
      </c>
      <c r="AR514" s="107">
        <f t="shared" si="58"/>
        <v>-12786</v>
      </c>
      <c r="AS514" s="254">
        <v>-4455</v>
      </c>
      <c r="AT514" s="254">
        <v>6734</v>
      </c>
      <c r="AU514" s="254">
        <v>20241</v>
      </c>
      <c r="AV514" s="254">
        <v>35549</v>
      </c>
      <c r="AW514" s="254">
        <v>48778</v>
      </c>
      <c r="AX514" s="254">
        <v>51448</v>
      </c>
      <c r="AY514" s="254">
        <v>46150</v>
      </c>
      <c r="AZ514" s="254">
        <v>36211</v>
      </c>
      <c r="BA514" s="254"/>
      <c r="BB514" s="254"/>
      <c r="BC514" s="254"/>
      <c r="BD514" s="254"/>
      <c r="BF514" s="105"/>
      <c r="BG514" s="105"/>
      <c r="BH514" s="105"/>
      <c r="BI514" s="105"/>
      <c r="BJ514" s="105"/>
      <c r="BK514" s="106"/>
      <c r="BL514" s="106"/>
      <c r="BM514" s="106"/>
      <c r="BN514" s="106"/>
      <c r="BO514" s="106"/>
    </row>
    <row r="515" spans="1:70" x14ac:dyDescent="0.35">
      <c r="A515" s="66"/>
      <c r="B515" s="77"/>
      <c r="C515" s="77"/>
      <c r="D515" s="77"/>
      <c r="E515" s="76"/>
      <c r="F515" s="76"/>
      <c r="G515" s="76"/>
      <c r="H515" s="60"/>
      <c r="I515" s="76"/>
      <c r="J515" s="76"/>
      <c r="K515" s="76"/>
      <c r="L515" s="60"/>
      <c r="M515" s="76"/>
      <c r="N515" s="76"/>
      <c r="O515" s="76"/>
      <c r="P515" s="60"/>
      <c r="Q515" s="76"/>
      <c r="R515" s="76"/>
      <c r="S515" s="76"/>
      <c r="T515" s="60"/>
      <c r="U515" s="76"/>
      <c r="V515" s="76"/>
      <c r="W515" s="76"/>
      <c r="X515" s="60"/>
      <c r="Y515" s="76"/>
      <c r="Z515" s="76"/>
      <c r="AA515" s="76"/>
      <c r="AB515" s="60"/>
      <c r="AC515" s="76"/>
      <c r="AD515" s="76"/>
      <c r="AE515" s="76"/>
      <c r="AF515" s="60"/>
      <c r="AG515" s="76"/>
      <c r="AH515" s="76"/>
      <c r="AI515" s="76"/>
      <c r="AJ515" s="60"/>
      <c r="AK515" s="76"/>
      <c r="AL515" s="76"/>
      <c r="AM515" s="76"/>
      <c r="AN515" s="60"/>
      <c r="AO515" s="76"/>
      <c r="AP515" s="76"/>
      <c r="AQ515" s="76"/>
      <c r="AR515" s="60"/>
      <c r="AS515" s="76"/>
      <c r="AT515" s="76"/>
      <c r="AU515" s="76"/>
      <c r="AV515" s="76"/>
      <c r="AW515" s="76"/>
      <c r="AX515" s="76"/>
      <c r="AY515" s="76"/>
      <c r="AZ515" s="76"/>
      <c r="BA515" s="76"/>
      <c r="BB515" s="76"/>
      <c r="BC515" s="76"/>
      <c r="BD515" s="76"/>
      <c r="BF515" s="62"/>
      <c r="BG515" s="62"/>
      <c r="BH515" s="62"/>
      <c r="BI515" s="62"/>
      <c r="BJ515" s="62"/>
      <c r="BK515" s="62"/>
      <c r="BL515" s="62"/>
      <c r="BM515" s="62"/>
      <c r="BN515" s="62"/>
      <c r="BO515" s="62"/>
    </row>
    <row r="516" spans="1:70" x14ac:dyDescent="0.35">
      <c r="A516" s="64" t="s">
        <v>472</v>
      </c>
      <c r="B516" s="65"/>
      <c r="C516" s="65"/>
      <c r="D516" s="65"/>
      <c r="E516" s="76"/>
      <c r="F516" s="76"/>
      <c r="G516" s="76"/>
      <c r="H516" s="60"/>
      <c r="I516" s="76"/>
      <c r="J516" s="76"/>
      <c r="K516" s="76"/>
      <c r="L516" s="60"/>
      <c r="M516" s="76"/>
      <c r="N516" s="76"/>
      <c r="O516" s="76"/>
      <c r="P516" s="60"/>
      <c r="Q516" s="76"/>
      <c r="R516" s="76"/>
      <c r="S516" s="76"/>
      <c r="T516" s="60"/>
      <c r="U516" s="76"/>
      <c r="V516" s="76"/>
      <c r="W516" s="76"/>
      <c r="X516" s="60"/>
      <c r="Y516" s="76"/>
      <c r="Z516" s="76"/>
      <c r="AA516" s="76"/>
      <c r="AB516" s="60"/>
      <c r="AC516" s="76"/>
      <c r="AD516" s="76"/>
      <c r="AE516" s="76"/>
      <c r="AF516" s="60"/>
      <c r="AG516" s="76"/>
      <c r="AH516" s="76"/>
      <c r="AI516" s="158"/>
      <c r="AJ516" s="159"/>
      <c r="AK516" s="76"/>
      <c r="AL516" s="76"/>
      <c r="AM516" s="158"/>
      <c r="AN516" s="159"/>
      <c r="AO516" s="76"/>
      <c r="AP516" s="76"/>
      <c r="AQ516" s="158"/>
      <c r="AR516" s="159"/>
      <c r="AS516" s="158"/>
      <c r="AT516" s="158"/>
      <c r="AU516" s="158"/>
      <c r="AV516" s="158"/>
      <c r="AW516" s="158"/>
      <c r="AX516" s="158"/>
      <c r="AY516" s="158"/>
      <c r="AZ516" s="158"/>
      <c r="BA516" s="158"/>
      <c r="BB516" s="158"/>
      <c r="BC516" s="158"/>
      <c r="BD516" s="158"/>
      <c r="BF516" s="62"/>
      <c r="BG516" s="62"/>
      <c r="BH516" s="62"/>
      <c r="BI516" s="62"/>
      <c r="BJ516" s="62"/>
      <c r="BK516" s="62"/>
      <c r="BL516" s="62"/>
      <c r="BM516" s="62"/>
      <c r="BN516" s="62"/>
      <c r="BO516" s="62"/>
    </row>
    <row r="517" spans="1:70" x14ac:dyDescent="0.35">
      <c r="A517" s="66" t="s">
        <v>473</v>
      </c>
      <c r="B517" s="160" t="s">
        <v>171</v>
      </c>
      <c r="C517" s="161" t="s">
        <v>168</v>
      </c>
      <c r="D517" s="160">
        <v>86179</v>
      </c>
      <c r="E517" s="55">
        <v>13</v>
      </c>
      <c r="F517" s="55">
        <v>39</v>
      </c>
      <c r="G517" s="55">
        <v>8</v>
      </c>
      <c r="H517" s="53">
        <v>37</v>
      </c>
      <c r="I517" s="55">
        <v>18</v>
      </c>
      <c r="J517" s="55">
        <v>31</v>
      </c>
      <c r="K517" s="55">
        <v>7</v>
      </c>
      <c r="L517" s="53">
        <v>36</v>
      </c>
      <c r="M517" s="55">
        <v>17</v>
      </c>
      <c r="N517" s="55">
        <v>152</v>
      </c>
      <c r="O517" s="55">
        <v>7</v>
      </c>
      <c r="P517" s="53">
        <v>148</v>
      </c>
      <c r="Q517" s="55">
        <v>2</v>
      </c>
      <c r="R517" s="55">
        <v>143</v>
      </c>
      <c r="S517" s="55">
        <v>1</v>
      </c>
      <c r="T517" s="53">
        <v>144</v>
      </c>
      <c r="U517" s="55">
        <v>4</v>
      </c>
      <c r="V517" s="55">
        <v>146</v>
      </c>
      <c r="W517" s="55">
        <v>5</v>
      </c>
      <c r="X517" s="53">
        <v>174</v>
      </c>
      <c r="Y517" s="55">
        <v>282</v>
      </c>
      <c r="Z517" s="55">
        <v>168</v>
      </c>
      <c r="AA517" s="55">
        <v>283</v>
      </c>
      <c r="AB517" s="53">
        <v>121</v>
      </c>
      <c r="AC517" s="55">
        <v>286</v>
      </c>
      <c r="AD517" s="55">
        <v>147</v>
      </c>
      <c r="AE517" s="55">
        <v>287</v>
      </c>
      <c r="AF517" s="53">
        <v>155</v>
      </c>
      <c r="AG517" s="55">
        <v>290</v>
      </c>
      <c r="AH517" s="55">
        <v>139</v>
      </c>
      <c r="AI517" s="55">
        <v>285</v>
      </c>
      <c r="AJ517" s="53">
        <v>201</v>
      </c>
      <c r="AK517" s="55">
        <v>276</v>
      </c>
      <c r="AL517" s="55">
        <v>179</v>
      </c>
      <c r="AM517" s="55">
        <v>276</v>
      </c>
      <c r="AN517" s="53">
        <v>367</v>
      </c>
      <c r="AO517" s="55">
        <v>279</v>
      </c>
      <c r="AP517" s="55">
        <v>349</v>
      </c>
      <c r="AQ517" s="55">
        <v>304</v>
      </c>
      <c r="AR517" s="53">
        <v>629</v>
      </c>
      <c r="AS517" s="251">
        <v>402</v>
      </c>
      <c r="AT517" s="251">
        <v>954</v>
      </c>
      <c r="AU517" s="251">
        <v>465</v>
      </c>
      <c r="AV517" s="251">
        <v>787</v>
      </c>
      <c r="AW517" s="251">
        <v>269</v>
      </c>
      <c r="AX517" s="251">
        <v>680</v>
      </c>
      <c r="AY517" s="251">
        <v>266</v>
      </c>
      <c r="AZ517" s="251">
        <v>643</v>
      </c>
      <c r="BA517" s="251">
        <v>236</v>
      </c>
      <c r="BB517" s="251">
        <v>523</v>
      </c>
      <c r="BC517" s="251">
        <v>249</v>
      </c>
      <c r="BD517" s="251">
        <v>450</v>
      </c>
      <c r="BF517" s="57">
        <v>97</v>
      </c>
      <c r="BG517" s="57">
        <v>91</v>
      </c>
      <c r="BH517" s="57">
        <v>325</v>
      </c>
      <c r="BI517" s="57">
        <v>290</v>
      </c>
      <c r="BJ517" s="57">
        <v>328</v>
      </c>
      <c r="BK517" s="57">
        <v>854</v>
      </c>
      <c r="BL517" s="57">
        <v>875</v>
      </c>
      <c r="BM517" s="57">
        <v>916</v>
      </c>
      <c r="BN517" s="57">
        <v>1098</v>
      </c>
      <c r="BO517" s="267">
        <v>1561</v>
      </c>
      <c r="BP517" s="260">
        <v>2608</v>
      </c>
      <c r="BQ517" s="260">
        <v>1858</v>
      </c>
      <c r="BR517" s="260">
        <v>1458</v>
      </c>
    </row>
    <row r="518" spans="1:70" x14ac:dyDescent="0.35">
      <c r="A518" s="66" t="s">
        <v>474</v>
      </c>
      <c r="B518" s="160" t="s">
        <v>171</v>
      </c>
      <c r="C518" s="161" t="s">
        <v>168</v>
      </c>
      <c r="D518" s="160">
        <v>86182</v>
      </c>
      <c r="E518" s="59"/>
      <c r="F518" s="59"/>
      <c r="G518" s="59"/>
      <c r="H518" s="63"/>
      <c r="I518" s="59"/>
      <c r="J518" s="59"/>
      <c r="K518" s="59"/>
      <c r="L518" s="63"/>
      <c r="M518" s="59"/>
      <c r="N518" s="59"/>
      <c r="O518" s="59"/>
      <c r="P518" s="63"/>
      <c r="Q518" s="59"/>
      <c r="R518" s="59"/>
      <c r="S518" s="59"/>
      <c r="T518" s="63"/>
      <c r="U518" s="59"/>
      <c r="V518" s="59"/>
      <c r="W518" s="59"/>
      <c r="X518" s="63"/>
      <c r="Y518" s="59"/>
      <c r="Z518" s="59"/>
      <c r="AA518" s="59"/>
      <c r="AB518" s="63"/>
      <c r="AC518" s="55">
        <v>709</v>
      </c>
      <c r="AD518" s="55">
        <v>838</v>
      </c>
      <c r="AE518" s="55">
        <v>872</v>
      </c>
      <c r="AF518" s="53">
        <v>941</v>
      </c>
      <c r="AG518" s="55">
        <v>1029</v>
      </c>
      <c r="AH518" s="55">
        <v>1086</v>
      </c>
      <c r="AI518" s="55">
        <v>1159</v>
      </c>
      <c r="AJ518" s="53">
        <v>1201</v>
      </c>
      <c r="AK518" s="55">
        <v>1640</v>
      </c>
      <c r="AL518" s="55">
        <v>1577</v>
      </c>
      <c r="AM518" s="55">
        <v>1812</v>
      </c>
      <c r="AN518" s="53">
        <v>1693</v>
      </c>
      <c r="AO518" s="55">
        <v>2367</v>
      </c>
      <c r="AP518" s="55">
        <v>2088</v>
      </c>
      <c r="AQ518" s="55">
        <v>1813</v>
      </c>
      <c r="AR518" s="53">
        <v>2365</v>
      </c>
      <c r="AS518" s="251">
        <v>2467</v>
      </c>
      <c r="AT518" s="251">
        <v>2528</v>
      </c>
      <c r="AU518" s="251">
        <v>2692</v>
      </c>
      <c r="AV518" s="251">
        <v>2766</v>
      </c>
      <c r="AW518" s="251">
        <v>3332</v>
      </c>
      <c r="AX518" s="251">
        <v>2844</v>
      </c>
      <c r="AY518" s="251">
        <v>2940</v>
      </c>
      <c r="AZ518" s="251">
        <v>3225</v>
      </c>
      <c r="BA518" s="251">
        <v>3562</v>
      </c>
      <c r="BB518" s="251">
        <v>3758</v>
      </c>
      <c r="BC518" s="251">
        <v>4155</v>
      </c>
      <c r="BD518" s="251">
        <v>3563</v>
      </c>
      <c r="BF518" s="61"/>
      <c r="BG518" s="61"/>
      <c r="BH518" s="61"/>
      <c r="BI518" s="61"/>
      <c r="BJ518" s="61"/>
      <c r="BK518" s="61"/>
      <c r="BL518" s="57">
        <v>3361</v>
      </c>
      <c r="BM518" s="57">
        <v>4475</v>
      </c>
      <c r="BN518" s="57">
        <v>6722</v>
      </c>
      <c r="BO518" s="267">
        <v>8633</v>
      </c>
      <c r="BP518" s="260">
        <v>10453</v>
      </c>
      <c r="BQ518" s="260">
        <v>12341</v>
      </c>
      <c r="BR518" s="260">
        <v>15038</v>
      </c>
    </row>
    <row r="519" spans="1:70" x14ac:dyDescent="0.35">
      <c r="A519" s="66" t="s">
        <v>475</v>
      </c>
      <c r="B519" s="160" t="s">
        <v>171</v>
      </c>
      <c r="C519" s="161" t="s">
        <v>168</v>
      </c>
      <c r="D519" s="160">
        <v>3234675</v>
      </c>
      <c r="E519" s="59"/>
      <c r="F519" s="59"/>
      <c r="G519" s="59"/>
      <c r="H519" s="63"/>
      <c r="I519" s="59"/>
      <c r="J519" s="59"/>
      <c r="K519" s="59"/>
      <c r="L519" s="63"/>
      <c r="M519" s="59"/>
      <c r="N519" s="59"/>
      <c r="O519" s="59"/>
      <c r="P519" s="63"/>
      <c r="Q519" s="59"/>
      <c r="R519" s="59"/>
      <c r="S519" s="59"/>
      <c r="T519" s="63"/>
      <c r="U519" s="59"/>
      <c r="V519" s="59"/>
      <c r="W519" s="59"/>
      <c r="X519" s="63"/>
      <c r="Y519" s="59"/>
      <c r="Z519" s="59"/>
      <c r="AA519" s="59"/>
      <c r="AB519" s="63"/>
      <c r="AC519" s="55">
        <v>165</v>
      </c>
      <c r="AD519" s="55">
        <v>150</v>
      </c>
      <c r="AE519" s="55">
        <v>167</v>
      </c>
      <c r="AF519" s="53">
        <v>166</v>
      </c>
      <c r="AG519" s="55">
        <v>168</v>
      </c>
      <c r="AH519" s="55">
        <v>161</v>
      </c>
      <c r="AI519" s="55">
        <v>155</v>
      </c>
      <c r="AJ519" s="53">
        <v>128</v>
      </c>
      <c r="AK519" s="55">
        <v>157</v>
      </c>
      <c r="AL519" s="55">
        <v>129</v>
      </c>
      <c r="AM519" s="55">
        <v>121</v>
      </c>
      <c r="AN519" s="53">
        <v>114</v>
      </c>
      <c r="AO519" s="55">
        <v>107</v>
      </c>
      <c r="AP519" s="55">
        <v>95</v>
      </c>
      <c r="AQ519" s="55">
        <v>88</v>
      </c>
      <c r="AR519" s="53">
        <v>84</v>
      </c>
      <c r="AS519" s="251">
        <v>81</v>
      </c>
      <c r="AT519" s="251">
        <v>77</v>
      </c>
      <c r="AU519" s="251">
        <v>76</v>
      </c>
      <c r="AV519" s="251">
        <v>74</v>
      </c>
      <c r="AW519" s="251">
        <v>74</v>
      </c>
      <c r="AX519" s="251">
        <v>72</v>
      </c>
      <c r="AY519" s="251">
        <v>71</v>
      </c>
      <c r="AZ519" s="251">
        <v>70</v>
      </c>
      <c r="BA519" s="251">
        <v>71</v>
      </c>
      <c r="BB519" s="251">
        <v>72</v>
      </c>
      <c r="BC519" s="251">
        <v>76</v>
      </c>
      <c r="BD519" s="251">
        <v>76</v>
      </c>
      <c r="BF519" s="61"/>
      <c r="BG519" s="61"/>
      <c r="BH519" s="61"/>
      <c r="BI519" s="61"/>
      <c r="BJ519" s="61"/>
      <c r="BK519" s="61"/>
      <c r="BL519" s="57">
        <v>647</v>
      </c>
      <c r="BM519" s="57">
        <v>612</v>
      </c>
      <c r="BN519" s="57">
        <v>521</v>
      </c>
      <c r="BO519" s="267">
        <v>374</v>
      </c>
      <c r="BP519" s="260">
        <v>308</v>
      </c>
      <c r="BQ519" s="260">
        <v>287</v>
      </c>
      <c r="BR519" s="260">
        <v>295</v>
      </c>
    </row>
    <row r="520" spans="1:70" x14ac:dyDescent="0.35">
      <c r="A520" s="66" t="s">
        <v>476</v>
      </c>
      <c r="B520" s="160" t="s">
        <v>171</v>
      </c>
      <c r="C520" s="161" t="s">
        <v>168</v>
      </c>
      <c r="D520" s="160">
        <v>86184</v>
      </c>
      <c r="E520" s="59"/>
      <c r="F520" s="59"/>
      <c r="G520" s="59"/>
      <c r="H520" s="63"/>
      <c r="I520" s="59"/>
      <c r="J520" s="59"/>
      <c r="K520" s="59"/>
      <c r="L520" s="63"/>
      <c r="M520" s="59"/>
      <c r="N520" s="59"/>
      <c r="O520" s="59"/>
      <c r="P520" s="63"/>
      <c r="Q520" s="59"/>
      <c r="R520" s="59"/>
      <c r="S520" s="59"/>
      <c r="T520" s="63"/>
      <c r="U520" s="59"/>
      <c r="V520" s="59"/>
      <c r="W520" s="59"/>
      <c r="X520" s="63"/>
      <c r="Y520" s="59"/>
      <c r="Z520" s="59"/>
      <c r="AA520" s="59"/>
      <c r="AB520" s="63"/>
      <c r="AC520" s="55">
        <v>2</v>
      </c>
      <c r="AD520" s="55">
        <v>4</v>
      </c>
      <c r="AE520" s="55">
        <v>14</v>
      </c>
      <c r="AF520" s="53">
        <v>19</v>
      </c>
      <c r="AG520" s="55">
        <v>22</v>
      </c>
      <c r="AH520" s="55">
        <v>21</v>
      </c>
      <c r="AI520" s="55">
        <v>28</v>
      </c>
      <c r="AJ520" s="53">
        <v>31</v>
      </c>
      <c r="AK520" s="55">
        <v>33</v>
      </c>
      <c r="AL520" s="55">
        <v>35</v>
      </c>
      <c r="AM520" s="55">
        <v>48</v>
      </c>
      <c r="AN520" s="53">
        <v>37</v>
      </c>
      <c r="AO520" s="55">
        <v>58</v>
      </c>
      <c r="AP520" s="55">
        <v>55</v>
      </c>
      <c r="AQ520" s="55">
        <v>39</v>
      </c>
      <c r="AR520" s="53">
        <v>55</v>
      </c>
      <c r="AS520" s="251">
        <v>59</v>
      </c>
      <c r="AT520" s="251">
        <v>41</v>
      </c>
      <c r="AU520" s="251">
        <v>50</v>
      </c>
      <c r="AV520" s="251">
        <v>46</v>
      </c>
      <c r="AW520" s="251">
        <v>64</v>
      </c>
      <c r="AX520" s="251">
        <v>50</v>
      </c>
      <c r="AY520" s="251">
        <v>47</v>
      </c>
      <c r="AZ520" s="251">
        <v>58</v>
      </c>
      <c r="BA520" s="251">
        <v>55</v>
      </c>
      <c r="BB520" s="251">
        <v>52</v>
      </c>
      <c r="BC520" s="251">
        <v>52</v>
      </c>
      <c r="BD520" s="251">
        <v>37</v>
      </c>
      <c r="BF520" s="61"/>
      <c r="BG520" s="61"/>
      <c r="BH520" s="61"/>
      <c r="BI520" s="61"/>
      <c r="BJ520" s="61"/>
      <c r="BK520" s="61"/>
      <c r="BL520" s="57">
        <v>39</v>
      </c>
      <c r="BM520" s="57">
        <v>102</v>
      </c>
      <c r="BN520" s="57">
        <v>153</v>
      </c>
      <c r="BO520" s="267">
        <v>207</v>
      </c>
      <c r="BP520" s="260">
        <v>196</v>
      </c>
      <c r="BQ520" s="260">
        <v>219</v>
      </c>
      <c r="BR520" s="260">
        <v>196</v>
      </c>
    </row>
    <row r="521" spans="1:70" x14ac:dyDescent="0.35">
      <c r="A521" s="66" t="s">
        <v>477</v>
      </c>
      <c r="B521" s="160" t="s">
        <v>171</v>
      </c>
      <c r="C521" s="161" t="s">
        <v>168</v>
      </c>
      <c r="D521" s="160">
        <v>86180</v>
      </c>
      <c r="E521" s="55">
        <v>86</v>
      </c>
      <c r="F521" s="55">
        <v>34</v>
      </c>
      <c r="G521" s="55">
        <v>23</v>
      </c>
      <c r="H521" s="53">
        <v>25</v>
      </c>
      <c r="I521" s="55">
        <v>38</v>
      </c>
      <c r="J521" s="55">
        <v>71</v>
      </c>
      <c r="K521" s="55">
        <v>38</v>
      </c>
      <c r="L521" s="53">
        <v>30</v>
      </c>
      <c r="M521" s="55">
        <v>55</v>
      </c>
      <c r="N521" s="55">
        <v>65</v>
      </c>
      <c r="O521" s="55">
        <v>80</v>
      </c>
      <c r="P521" s="53">
        <v>73</v>
      </c>
      <c r="Q521" s="55">
        <v>139</v>
      </c>
      <c r="R521" s="55">
        <v>88</v>
      </c>
      <c r="S521" s="55">
        <v>91</v>
      </c>
      <c r="T521" s="53">
        <v>95</v>
      </c>
      <c r="U521" s="55">
        <v>246</v>
      </c>
      <c r="V521" s="55">
        <v>447</v>
      </c>
      <c r="W521" s="55">
        <v>172</v>
      </c>
      <c r="X521" s="53">
        <v>92</v>
      </c>
      <c r="Y521" s="55">
        <v>513</v>
      </c>
      <c r="Z521" s="55">
        <v>300</v>
      </c>
      <c r="AA521" s="55">
        <v>200</v>
      </c>
      <c r="AB521" s="53">
        <v>171</v>
      </c>
      <c r="AC521" s="55">
        <v>168</v>
      </c>
      <c r="AD521" s="55">
        <v>283</v>
      </c>
      <c r="AE521" s="55">
        <v>241</v>
      </c>
      <c r="AF521" s="53">
        <v>188</v>
      </c>
      <c r="AG521" s="55">
        <v>305</v>
      </c>
      <c r="AH521" s="55">
        <v>486</v>
      </c>
      <c r="AI521" s="55">
        <v>502</v>
      </c>
      <c r="AJ521" s="53">
        <v>420</v>
      </c>
      <c r="AK521" s="55">
        <v>801</v>
      </c>
      <c r="AL521" s="55">
        <v>1803</v>
      </c>
      <c r="AM521" s="55">
        <v>750</v>
      </c>
      <c r="AN521" s="53">
        <v>334</v>
      </c>
      <c r="AO521" s="55">
        <v>453</v>
      </c>
      <c r="AP521" s="55">
        <v>3145</v>
      </c>
      <c r="AQ521" s="55">
        <v>742</v>
      </c>
      <c r="AR521" s="53">
        <v>1695</v>
      </c>
      <c r="AS521" s="251">
        <v>619</v>
      </c>
      <c r="AT521" s="251">
        <v>3735</v>
      </c>
      <c r="AU521" s="251">
        <v>2628</v>
      </c>
      <c r="AV521" s="251">
        <v>4197</v>
      </c>
      <c r="AW521" s="251">
        <v>458</v>
      </c>
      <c r="AX521" s="251">
        <v>5700</v>
      </c>
      <c r="AY521" s="251">
        <v>2004</v>
      </c>
      <c r="AZ521" s="251">
        <v>4146</v>
      </c>
      <c r="BA521" s="251">
        <v>877</v>
      </c>
      <c r="BB521" s="251">
        <v>4761</v>
      </c>
      <c r="BC521" s="251">
        <v>1136</v>
      </c>
      <c r="BD521" s="251">
        <v>1521</v>
      </c>
      <c r="BF521" s="57">
        <v>169</v>
      </c>
      <c r="BG521" s="57">
        <v>177</v>
      </c>
      <c r="BH521" s="57">
        <v>273</v>
      </c>
      <c r="BI521" s="57">
        <v>412</v>
      </c>
      <c r="BJ521" s="57">
        <v>957</v>
      </c>
      <c r="BK521" s="57">
        <v>1184</v>
      </c>
      <c r="BL521" s="57">
        <v>881</v>
      </c>
      <c r="BM521" s="57">
        <v>1713</v>
      </c>
      <c r="BN521" s="57">
        <v>3688</v>
      </c>
      <c r="BO521" s="267">
        <v>6035</v>
      </c>
      <c r="BP521" s="260">
        <v>11179</v>
      </c>
      <c r="BQ521" s="260">
        <v>12308</v>
      </c>
      <c r="BR521" s="260">
        <v>8295</v>
      </c>
    </row>
    <row r="522" spans="1:70" x14ac:dyDescent="0.35">
      <c r="A522" s="66" t="s">
        <v>478</v>
      </c>
      <c r="B522" s="160" t="s">
        <v>171</v>
      </c>
      <c r="C522" s="161" t="s">
        <v>168</v>
      </c>
      <c r="D522" s="160">
        <v>86185</v>
      </c>
      <c r="E522" s="59"/>
      <c r="F522" s="59"/>
      <c r="G522" s="59"/>
      <c r="H522" s="63"/>
      <c r="I522" s="59"/>
      <c r="J522" s="59"/>
      <c r="K522" s="59"/>
      <c r="L522" s="63"/>
      <c r="M522" s="59"/>
      <c r="N522" s="59"/>
      <c r="O522" s="59"/>
      <c r="P522" s="63"/>
      <c r="Q522" s="59"/>
      <c r="R522" s="59"/>
      <c r="S522" s="59"/>
      <c r="T522" s="63"/>
      <c r="U522" s="59"/>
      <c r="V522" s="59"/>
      <c r="W522" s="59"/>
      <c r="X522" s="63"/>
      <c r="Y522" s="59"/>
      <c r="Z522" s="59"/>
      <c r="AA522" s="59"/>
      <c r="AB522" s="63"/>
      <c r="AC522" s="55">
        <v>875</v>
      </c>
      <c r="AD522" s="55">
        <v>2220</v>
      </c>
      <c r="AE522" s="55">
        <v>2299</v>
      </c>
      <c r="AF522" s="53">
        <v>2476</v>
      </c>
      <c r="AG522" s="55">
        <v>2408</v>
      </c>
      <c r="AH522" s="55">
        <v>3347</v>
      </c>
      <c r="AI522" s="55">
        <v>6115</v>
      </c>
      <c r="AJ522" s="53">
        <v>4347</v>
      </c>
      <c r="AK522" s="55">
        <v>3536</v>
      </c>
      <c r="AL522" s="55">
        <v>5578</v>
      </c>
      <c r="AM522" s="55">
        <v>10447</v>
      </c>
      <c r="AN522" s="53">
        <v>5808</v>
      </c>
      <c r="AO522" s="55">
        <v>2175</v>
      </c>
      <c r="AP522" s="55">
        <v>5101</v>
      </c>
      <c r="AQ522" s="55">
        <v>6755</v>
      </c>
      <c r="AR522" s="53">
        <v>4769</v>
      </c>
      <c r="AS522" s="251">
        <v>3626</v>
      </c>
      <c r="AT522" s="251">
        <v>4104</v>
      </c>
      <c r="AU522" s="251">
        <v>3345</v>
      </c>
      <c r="AV522" s="251">
        <v>2977</v>
      </c>
      <c r="AW522" s="251">
        <v>3753</v>
      </c>
      <c r="AX522" s="251">
        <v>3911</v>
      </c>
      <c r="AY522" s="251">
        <v>3571</v>
      </c>
      <c r="AZ522" s="251">
        <v>4189</v>
      </c>
      <c r="BA522" s="251">
        <v>4321</v>
      </c>
      <c r="BB522" s="251">
        <v>4621</v>
      </c>
      <c r="BC522" s="251">
        <v>5057</v>
      </c>
      <c r="BD522" s="251">
        <v>5931</v>
      </c>
      <c r="BF522" s="61"/>
      <c r="BG522" s="61"/>
      <c r="BH522" s="61"/>
      <c r="BI522" s="61"/>
      <c r="BJ522" s="61"/>
      <c r="BK522" s="61"/>
      <c r="BL522" s="57">
        <v>7870</v>
      </c>
      <c r="BM522" s="57">
        <v>16217</v>
      </c>
      <c r="BN522" s="57">
        <v>25369</v>
      </c>
      <c r="BO522" s="267">
        <v>18800</v>
      </c>
      <c r="BP522" s="260">
        <v>14052</v>
      </c>
      <c r="BQ522" s="260">
        <v>15424</v>
      </c>
      <c r="BR522" s="260">
        <v>19930</v>
      </c>
    </row>
    <row r="523" spans="1:70" x14ac:dyDescent="0.35">
      <c r="A523" s="66" t="s">
        <v>479</v>
      </c>
      <c r="B523" s="160" t="s">
        <v>171</v>
      </c>
      <c r="C523" s="161" t="s">
        <v>168</v>
      </c>
      <c r="D523" s="160">
        <v>2095594</v>
      </c>
      <c r="E523" s="55">
        <v>340</v>
      </c>
      <c r="F523" s="55">
        <v>447</v>
      </c>
      <c r="G523" s="55">
        <v>526</v>
      </c>
      <c r="H523" s="53">
        <v>554</v>
      </c>
      <c r="I523" s="55">
        <v>716</v>
      </c>
      <c r="J523" s="55">
        <v>920</v>
      </c>
      <c r="K523" s="55">
        <v>1158</v>
      </c>
      <c r="L523" s="53">
        <v>1214</v>
      </c>
      <c r="M523" s="55">
        <v>954</v>
      </c>
      <c r="N523" s="55">
        <v>1384</v>
      </c>
      <c r="O523" s="55">
        <v>1047</v>
      </c>
      <c r="P523" s="53">
        <v>1332</v>
      </c>
      <c r="Q523" s="55">
        <v>875</v>
      </c>
      <c r="R523" s="55">
        <v>1422</v>
      </c>
      <c r="S523" s="55">
        <v>1369</v>
      </c>
      <c r="T523" s="53">
        <v>2038</v>
      </c>
      <c r="U523" s="55">
        <v>1888</v>
      </c>
      <c r="V523" s="55">
        <v>2724</v>
      </c>
      <c r="W523" s="55">
        <v>2256</v>
      </c>
      <c r="X523" s="53">
        <v>2770</v>
      </c>
      <c r="Y523" s="55">
        <v>2270</v>
      </c>
      <c r="Z523" s="55">
        <v>2335</v>
      </c>
      <c r="AA523" s="55">
        <v>2329</v>
      </c>
      <c r="AB523" s="53">
        <v>3680</v>
      </c>
      <c r="AC523" s="55">
        <v>2628</v>
      </c>
      <c r="AD523" s="55">
        <v>3307</v>
      </c>
      <c r="AE523" s="55">
        <v>3606</v>
      </c>
      <c r="AF523" s="53">
        <v>4182</v>
      </c>
      <c r="AG523" s="55">
        <v>2166</v>
      </c>
      <c r="AH523" s="55">
        <v>3155</v>
      </c>
      <c r="AI523" s="55">
        <v>3571</v>
      </c>
      <c r="AJ523" s="53">
        <v>2695</v>
      </c>
      <c r="AK523" s="55">
        <v>2067</v>
      </c>
      <c r="AL523" s="55">
        <v>1642</v>
      </c>
      <c r="AM523" s="55">
        <v>1744</v>
      </c>
      <c r="AN523" s="53">
        <v>1608</v>
      </c>
      <c r="AO523" s="55">
        <v>166</v>
      </c>
      <c r="AP523" s="55">
        <v>61</v>
      </c>
      <c r="AQ523" s="55">
        <v>131</v>
      </c>
      <c r="AR523" s="53">
        <v>317</v>
      </c>
      <c r="AS523" s="251">
        <v>8</v>
      </c>
      <c r="AT523" s="251">
        <v>240</v>
      </c>
      <c r="AU523" s="251">
        <v>183</v>
      </c>
      <c r="AV523" s="251">
        <v>211</v>
      </c>
      <c r="AW523" s="251">
        <v>42</v>
      </c>
      <c r="AX523" s="251">
        <v>181</v>
      </c>
      <c r="AY523" s="251">
        <v>186</v>
      </c>
      <c r="AZ523" s="251">
        <v>445</v>
      </c>
      <c r="BA523" s="251">
        <v>54</v>
      </c>
      <c r="BB523" s="251">
        <v>937</v>
      </c>
      <c r="BC523" s="251">
        <v>977</v>
      </c>
      <c r="BD523" s="251">
        <v>943</v>
      </c>
      <c r="BF523" s="57">
        <v>1867</v>
      </c>
      <c r="BG523" s="57">
        <v>4008</v>
      </c>
      <c r="BH523" s="57">
        <v>4717</v>
      </c>
      <c r="BI523" s="57">
        <v>5704</v>
      </c>
      <c r="BJ523" s="57">
        <v>9637</v>
      </c>
      <c r="BK523" s="57">
        <v>10615</v>
      </c>
      <c r="BL523" s="57">
        <v>13723</v>
      </c>
      <c r="BM523" s="57">
        <v>11588</v>
      </c>
      <c r="BN523" s="57">
        <v>7061</v>
      </c>
      <c r="BO523" s="267">
        <v>675</v>
      </c>
      <c r="BP523" s="260">
        <v>642</v>
      </c>
      <c r="BQ523" s="260">
        <v>854</v>
      </c>
      <c r="BR523" s="260">
        <v>2911</v>
      </c>
    </row>
    <row r="524" spans="1:70" x14ac:dyDescent="0.35">
      <c r="A524" s="66" t="s">
        <v>480</v>
      </c>
      <c r="B524" s="160" t="s">
        <v>171</v>
      </c>
      <c r="C524" s="161" t="s">
        <v>168</v>
      </c>
      <c r="D524" s="160">
        <v>3223096</v>
      </c>
      <c r="E524" s="59"/>
      <c r="F524" s="59"/>
      <c r="G524" s="59"/>
      <c r="H524" s="63"/>
      <c r="I524" s="59"/>
      <c r="J524" s="59"/>
      <c r="K524" s="59"/>
      <c r="L524" s="63"/>
      <c r="M524" s="59"/>
      <c r="N524" s="59"/>
      <c r="O524" s="59"/>
      <c r="P524" s="63"/>
      <c r="Q524" s="59"/>
      <c r="R524" s="59"/>
      <c r="S524" s="59"/>
      <c r="T524" s="63"/>
      <c r="U524" s="59"/>
      <c r="V524" s="59"/>
      <c r="W524" s="59"/>
      <c r="X524" s="63"/>
      <c r="Y524" s="59"/>
      <c r="Z524" s="59"/>
      <c r="AA524" s="59"/>
      <c r="AB524" s="63"/>
      <c r="AC524" s="59"/>
      <c r="AD524" s="59"/>
      <c r="AE524" s="59"/>
      <c r="AF524" s="63"/>
      <c r="AG524" s="59"/>
      <c r="AH524" s="59"/>
      <c r="AI524" s="59"/>
      <c r="AJ524" s="63"/>
      <c r="AK524" s="59"/>
      <c r="AL524" s="59"/>
      <c r="AM524" s="59"/>
      <c r="AN524" s="63"/>
      <c r="AO524" s="59"/>
      <c r="AP524" s="55">
        <v>986</v>
      </c>
      <c r="AQ524" s="55">
        <v>526</v>
      </c>
      <c r="AR524" s="53">
        <v>310</v>
      </c>
      <c r="AS524" s="251">
        <v>131</v>
      </c>
      <c r="AT524" s="251">
        <v>84</v>
      </c>
      <c r="AU524" s="251">
        <v>93</v>
      </c>
      <c r="AV524" s="251">
        <v>49</v>
      </c>
      <c r="AW524" s="251">
        <v>37</v>
      </c>
      <c r="AX524" s="251">
        <v>31</v>
      </c>
      <c r="AY524" s="251">
        <v>21</v>
      </c>
      <c r="AZ524" s="251">
        <v>8</v>
      </c>
      <c r="BA524" s="251"/>
      <c r="BB524" s="251"/>
      <c r="BC524" s="251"/>
      <c r="BD524" s="251"/>
      <c r="BF524" s="61"/>
      <c r="BG524" s="61"/>
      <c r="BH524" s="61"/>
      <c r="BI524" s="61"/>
      <c r="BJ524" s="61"/>
      <c r="BK524" s="61"/>
      <c r="BL524" s="61"/>
      <c r="BM524" s="61"/>
      <c r="BN524" s="61"/>
      <c r="BO524" s="267">
        <v>3187</v>
      </c>
      <c r="BP524" s="260">
        <v>357</v>
      </c>
      <c r="BQ524" s="260">
        <v>97</v>
      </c>
      <c r="BR524" s="260"/>
    </row>
    <row r="525" spans="1:70" x14ac:dyDescent="0.35">
      <c r="A525" s="66" t="s">
        <v>481</v>
      </c>
      <c r="B525" s="160" t="s">
        <v>171</v>
      </c>
      <c r="C525" s="161" t="s">
        <v>168</v>
      </c>
      <c r="D525" s="160">
        <v>3223095</v>
      </c>
      <c r="E525" s="59"/>
      <c r="F525" s="59"/>
      <c r="G525" s="59"/>
      <c r="H525" s="63"/>
      <c r="I525" s="59"/>
      <c r="J525" s="59"/>
      <c r="K525" s="59"/>
      <c r="L525" s="63"/>
      <c r="M525" s="59"/>
      <c r="N525" s="59"/>
      <c r="O525" s="59"/>
      <c r="P525" s="63"/>
      <c r="Q525" s="59"/>
      <c r="R525" s="59"/>
      <c r="S525" s="59"/>
      <c r="T525" s="63"/>
      <c r="U525" s="59"/>
      <c r="V525" s="59"/>
      <c r="W525" s="59"/>
      <c r="X525" s="63"/>
      <c r="Y525" s="59"/>
      <c r="Z525" s="59"/>
      <c r="AA525" s="59"/>
      <c r="AB525" s="63"/>
      <c r="AC525" s="59"/>
      <c r="AD525" s="59"/>
      <c r="AE525" s="59"/>
      <c r="AF525" s="63"/>
      <c r="AG525" s="59"/>
      <c r="AH525" s="59"/>
      <c r="AI525" s="59"/>
      <c r="AJ525" s="63"/>
      <c r="AK525" s="59"/>
      <c r="AL525" s="59"/>
      <c r="AM525" s="59"/>
      <c r="AN525" s="63"/>
      <c r="AO525" s="59"/>
      <c r="AP525" s="55">
        <v>1079</v>
      </c>
      <c r="AQ525" s="55">
        <v>2195</v>
      </c>
      <c r="AR525" s="53">
        <v>1851</v>
      </c>
      <c r="AS525" s="251">
        <v>-720</v>
      </c>
      <c r="AT525" s="55"/>
      <c r="AU525" s="251">
        <v>-492</v>
      </c>
      <c r="AV525" s="251">
        <v>-162</v>
      </c>
      <c r="AW525" s="55"/>
      <c r="AX525" s="55"/>
      <c r="AY525" s="251">
        <v>-21</v>
      </c>
      <c r="AZ525" s="55"/>
      <c r="BA525" s="55"/>
      <c r="BB525" s="55"/>
      <c r="BC525" s="55"/>
      <c r="BD525" s="55"/>
      <c r="BF525" s="61"/>
      <c r="BG525" s="61"/>
      <c r="BH525" s="61"/>
      <c r="BI525" s="61"/>
      <c r="BJ525" s="61"/>
      <c r="BK525" s="61"/>
      <c r="BL525" s="61"/>
      <c r="BM525" s="61"/>
      <c r="BN525" s="61"/>
      <c r="BO525" s="267">
        <v>5158</v>
      </c>
      <c r="BP525" s="260">
        <v>-1374</v>
      </c>
    </row>
    <row r="526" spans="1:70" x14ac:dyDescent="0.35">
      <c r="A526" s="66" t="s">
        <v>482</v>
      </c>
      <c r="B526" s="160" t="s">
        <v>171</v>
      </c>
      <c r="C526" s="161" t="s">
        <v>168</v>
      </c>
      <c r="D526" s="160">
        <v>2095595</v>
      </c>
      <c r="E526" s="55">
        <v>150</v>
      </c>
      <c r="F526" s="55">
        <v>244</v>
      </c>
      <c r="G526" s="55">
        <v>269</v>
      </c>
      <c r="H526" s="53">
        <v>213</v>
      </c>
      <c r="I526" s="55">
        <v>126</v>
      </c>
      <c r="J526" s="55">
        <v>237</v>
      </c>
      <c r="K526" s="55">
        <v>343</v>
      </c>
      <c r="L526" s="53">
        <v>214</v>
      </c>
      <c r="M526" s="55">
        <v>103</v>
      </c>
      <c r="N526" s="55">
        <v>153</v>
      </c>
      <c r="O526" s="55">
        <v>125</v>
      </c>
      <c r="P526" s="53">
        <v>163</v>
      </c>
      <c r="Q526" s="55">
        <v>351</v>
      </c>
      <c r="R526" s="55">
        <v>231</v>
      </c>
      <c r="S526" s="55">
        <v>211</v>
      </c>
      <c r="T526" s="53">
        <v>416</v>
      </c>
      <c r="U526" s="55">
        <v>1200</v>
      </c>
      <c r="V526" s="55">
        <v>748</v>
      </c>
      <c r="W526" s="55">
        <v>750</v>
      </c>
      <c r="X526" s="53">
        <v>843</v>
      </c>
      <c r="Y526" s="55">
        <v>741</v>
      </c>
      <c r="Z526" s="55">
        <v>795</v>
      </c>
      <c r="AA526" s="55">
        <v>962</v>
      </c>
      <c r="AB526" s="53">
        <v>1143</v>
      </c>
      <c r="AC526" s="55">
        <v>436</v>
      </c>
      <c r="AD526" s="55">
        <v>283</v>
      </c>
      <c r="AE526" s="55">
        <v>390</v>
      </c>
      <c r="AF526" s="53">
        <v>252</v>
      </c>
      <c r="AG526" s="55">
        <v>379</v>
      </c>
      <c r="AH526" s="55">
        <v>482</v>
      </c>
      <c r="AI526" s="55">
        <v>366</v>
      </c>
      <c r="AJ526" s="53">
        <v>1039</v>
      </c>
      <c r="AK526" s="55">
        <v>887</v>
      </c>
      <c r="AL526" s="55">
        <v>1094</v>
      </c>
      <c r="AM526" s="55">
        <v>1721</v>
      </c>
      <c r="AN526" s="53">
        <v>1914</v>
      </c>
      <c r="AO526" s="55">
        <v>1332</v>
      </c>
      <c r="AP526" s="59"/>
      <c r="AQ526" s="59"/>
      <c r="AR526" s="63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F526" s="57">
        <v>877</v>
      </c>
      <c r="BG526" s="57">
        <v>920</v>
      </c>
      <c r="BH526" s="57">
        <v>544</v>
      </c>
      <c r="BI526" s="57">
        <v>1209</v>
      </c>
      <c r="BJ526" s="57">
        <v>3541</v>
      </c>
      <c r="BK526" s="57">
        <v>3641</v>
      </c>
      <c r="BL526" s="57">
        <v>1362</v>
      </c>
      <c r="BM526" s="57">
        <v>2267</v>
      </c>
      <c r="BN526" s="57">
        <v>5616</v>
      </c>
      <c r="BO526" s="61"/>
    </row>
    <row r="527" spans="1:70" x14ac:dyDescent="0.35">
      <c r="A527" s="66" t="s">
        <v>483</v>
      </c>
      <c r="B527" s="160" t="s">
        <v>171</v>
      </c>
      <c r="C527" s="161" t="s">
        <v>168</v>
      </c>
      <c r="D527" s="160">
        <v>3234674</v>
      </c>
      <c r="E527" s="59"/>
      <c r="F527" s="59"/>
      <c r="G527" s="59"/>
      <c r="H527" s="63"/>
      <c r="I527" s="59"/>
      <c r="J527" s="59"/>
      <c r="K527" s="59"/>
      <c r="L527" s="63"/>
      <c r="M527" s="59"/>
      <c r="N527" s="59"/>
      <c r="O527" s="59"/>
      <c r="P527" s="53">
        <v>44</v>
      </c>
      <c r="Q527" s="55">
        <v>47</v>
      </c>
      <c r="R527" s="55">
        <v>48</v>
      </c>
      <c r="S527" s="55">
        <v>50</v>
      </c>
      <c r="T527" s="53">
        <v>61</v>
      </c>
      <c r="U527" s="55">
        <v>61</v>
      </c>
      <c r="V527" s="55">
        <v>62</v>
      </c>
      <c r="W527" s="55">
        <v>112</v>
      </c>
      <c r="X527" s="53">
        <v>84</v>
      </c>
      <c r="Y527" s="55">
        <v>129</v>
      </c>
      <c r="Z527" s="55">
        <v>125</v>
      </c>
      <c r="AA527" s="55">
        <v>165</v>
      </c>
      <c r="AB527" s="53">
        <v>156</v>
      </c>
      <c r="AC527" s="59"/>
      <c r="AD527" s="59"/>
      <c r="AE527" s="59"/>
      <c r="AF527" s="63"/>
      <c r="AG527" s="59"/>
      <c r="AH527" s="59"/>
      <c r="AI527" s="59"/>
      <c r="AJ527" s="63"/>
      <c r="AK527" s="59"/>
      <c r="AL527" s="59"/>
      <c r="AM527" s="59"/>
      <c r="AN527" s="63"/>
      <c r="AO527" s="59"/>
      <c r="AP527" s="76"/>
      <c r="AQ527" s="59"/>
      <c r="AR527" s="63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F527" s="61"/>
      <c r="BG527" s="61"/>
      <c r="BH527" s="57">
        <v>153</v>
      </c>
      <c r="BI527" s="57">
        <v>206</v>
      </c>
      <c r="BJ527" s="57">
        <v>319</v>
      </c>
      <c r="BK527" s="57">
        <v>575</v>
      </c>
      <c r="BL527" s="61"/>
      <c r="BM527" s="61"/>
      <c r="BN527" s="61"/>
      <c r="BO527" s="61"/>
    </row>
    <row r="528" spans="1:70" x14ac:dyDescent="0.35">
      <c r="A528" s="45"/>
      <c r="B528" s="46"/>
      <c r="C528" s="46"/>
      <c r="D528" s="46"/>
      <c r="E528" s="76"/>
      <c r="F528" s="76"/>
      <c r="G528" s="76"/>
      <c r="H528" s="60"/>
      <c r="I528" s="76"/>
      <c r="J528" s="76"/>
      <c r="K528" s="76"/>
      <c r="L528" s="60"/>
      <c r="M528" s="76"/>
      <c r="N528" s="76"/>
      <c r="O528" s="76"/>
      <c r="P528" s="60"/>
      <c r="Q528" s="76"/>
      <c r="R528" s="76"/>
      <c r="S528" s="76"/>
      <c r="T528" s="60"/>
      <c r="U528" s="76"/>
      <c r="V528" s="76"/>
      <c r="W528" s="76"/>
      <c r="X528" s="60"/>
      <c r="Y528" s="76"/>
      <c r="Z528" s="76"/>
      <c r="AA528" s="76"/>
      <c r="AB528" s="60"/>
      <c r="AC528" s="76"/>
      <c r="AD528" s="76"/>
      <c r="AE528" s="76"/>
      <c r="AF528" s="60"/>
      <c r="AG528" s="76"/>
      <c r="AH528" s="76"/>
      <c r="AI528" s="158"/>
      <c r="AJ528" s="159"/>
      <c r="AK528" s="76"/>
      <c r="AL528" s="76"/>
      <c r="AM528" s="158"/>
      <c r="AN528" s="159"/>
      <c r="AO528" s="76"/>
      <c r="AP528" s="76"/>
      <c r="AQ528" s="158"/>
      <c r="AR528" s="159"/>
      <c r="AS528" s="158"/>
      <c r="AT528" s="158"/>
      <c r="AU528" s="158"/>
      <c r="AV528" s="158"/>
      <c r="AW528" s="158"/>
      <c r="AX528" s="158"/>
      <c r="AY528" s="158"/>
      <c r="AZ528" s="158"/>
      <c r="BA528" s="158"/>
      <c r="BB528" s="158"/>
      <c r="BC528" s="158"/>
      <c r="BD528" s="158"/>
      <c r="BF528" s="62"/>
      <c r="BG528" s="62"/>
      <c r="BH528" s="62"/>
      <c r="BI528" s="62"/>
      <c r="BJ528" s="62"/>
      <c r="BK528" s="62"/>
      <c r="BL528" s="62"/>
      <c r="BM528" s="62"/>
      <c r="BN528" s="62"/>
      <c r="BO528" s="62"/>
    </row>
    <row r="529" spans="1:67" x14ac:dyDescent="0.35">
      <c r="A529" s="64" t="s">
        <v>484</v>
      </c>
      <c r="B529" s="65"/>
      <c r="C529" s="65"/>
      <c r="D529" s="65"/>
      <c r="E529" s="76"/>
      <c r="F529" s="76"/>
      <c r="G529" s="76"/>
      <c r="H529" s="60"/>
      <c r="I529" s="76"/>
      <c r="J529" s="76"/>
      <c r="K529" s="76"/>
      <c r="L529" s="60"/>
      <c r="M529" s="76"/>
      <c r="N529" s="76"/>
      <c r="O529" s="76"/>
      <c r="P529" s="60"/>
      <c r="Q529" s="76"/>
      <c r="R529" s="76"/>
      <c r="S529" s="76"/>
      <c r="T529" s="60"/>
      <c r="U529" s="76"/>
      <c r="V529" s="76"/>
      <c r="W529" s="76"/>
      <c r="X529" s="60"/>
      <c r="Y529" s="76"/>
      <c r="Z529" s="76"/>
      <c r="AA529" s="76"/>
      <c r="AB529" s="60"/>
      <c r="AC529" s="76"/>
      <c r="AD529" s="76"/>
      <c r="AE529" s="76"/>
      <c r="AF529" s="60"/>
      <c r="AG529" s="76"/>
      <c r="AH529" s="76"/>
      <c r="AI529" s="158"/>
      <c r="AJ529" s="159"/>
      <c r="AK529" s="76"/>
      <c r="AL529" s="76"/>
      <c r="AM529" s="158"/>
      <c r="AN529" s="159"/>
      <c r="AO529" s="76"/>
      <c r="AP529" s="76"/>
      <c r="AQ529" s="158"/>
      <c r="AR529" s="159"/>
      <c r="AS529" s="158"/>
      <c r="AT529" s="158"/>
      <c r="AU529" s="158"/>
      <c r="AV529" s="158"/>
      <c r="AW529" s="158"/>
      <c r="AX529" s="158"/>
      <c r="AY529" s="158"/>
      <c r="AZ529" s="158"/>
      <c r="BA529" s="158"/>
      <c r="BB529" s="158"/>
      <c r="BC529" s="158"/>
      <c r="BD529" s="158"/>
      <c r="BF529" s="62"/>
      <c r="BG529" s="62"/>
      <c r="BH529" s="62"/>
      <c r="BI529" s="62"/>
      <c r="BJ529" s="62"/>
      <c r="BK529" s="62"/>
      <c r="BL529" s="62"/>
      <c r="BM529" s="62"/>
      <c r="BN529" s="62"/>
      <c r="BO529" s="62"/>
    </row>
    <row r="530" spans="1:67" x14ac:dyDescent="0.35">
      <c r="A530" s="80" t="s">
        <v>485</v>
      </c>
      <c r="B530" s="160" t="s">
        <v>171</v>
      </c>
      <c r="C530" s="161" t="s">
        <v>168</v>
      </c>
      <c r="D530" s="160">
        <v>86188</v>
      </c>
      <c r="E530" s="55">
        <v>4245</v>
      </c>
      <c r="F530" s="55">
        <v>4532</v>
      </c>
      <c r="G530" s="55">
        <v>4977</v>
      </c>
      <c r="H530" s="53">
        <v>5475</v>
      </c>
      <c r="I530" s="55">
        <v>5345</v>
      </c>
      <c r="J530" s="55">
        <v>5327</v>
      </c>
      <c r="K530" s="55">
        <v>5705</v>
      </c>
      <c r="L530" s="53">
        <v>6842</v>
      </c>
      <c r="M530" s="55">
        <v>7845</v>
      </c>
      <c r="N530" s="55">
        <v>8980</v>
      </c>
      <c r="O530" s="55">
        <v>9823</v>
      </c>
      <c r="P530" s="53">
        <v>11920</v>
      </c>
      <c r="Q530" s="55">
        <v>11258</v>
      </c>
      <c r="R530" s="55">
        <v>12726</v>
      </c>
      <c r="S530" s="55">
        <v>14603</v>
      </c>
      <c r="T530" s="53">
        <v>16443</v>
      </c>
      <c r="U530" s="55">
        <v>17634</v>
      </c>
      <c r="V530" s="55">
        <v>17885</v>
      </c>
      <c r="W530" s="55">
        <v>17077</v>
      </c>
      <c r="X530" s="53">
        <v>18434</v>
      </c>
      <c r="Y530" s="55">
        <v>18194</v>
      </c>
      <c r="Z530" s="55">
        <v>21793</v>
      </c>
      <c r="AA530" s="55">
        <v>26604</v>
      </c>
      <c r="AB530" s="53">
        <v>30723</v>
      </c>
      <c r="AC530" s="55">
        <v>34360</v>
      </c>
      <c r="AD530" s="55">
        <v>36029</v>
      </c>
      <c r="AE530" s="55">
        <v>35332</v>
      </c>
      <c r="AF530" s="53">
        <v>38514</v>
      </c>
      <c r="AG530" s="55">
        <v>39732</v>
      </c>
      <c r="AH530" s="55">
        <v>51220</v>
      </c>
      <c r="AI530" s="55">
        <v>55292</v>
      </c>
      <c r="AJ530" s="53">
        <v>66064</v>
      </c>
      <c r="AK530" s="55">
        <v>67213</v>
      </c>
      <c r="AL530" s="55">
        <v>59322</v>
      </c>
      <c r="AM530" s="55">
        <v>54671</v>
      </c>
      <c r="AN530" s="53">
        <v>46327</v>
      </c>
      <c r="AO530" s="55">
        <v>39324</v>
      </c>
      <c r="AP530" s="55">
        <v>35574</v>
      </c>
      <c r="AQ530" s="55">
        <v>39665</v>
      </c>
      <c r="AR530" s="53">
        <v>46752</v>
      </c>
      <c r="AS530" s="251">
        <v>54330</v>
      </c>
      <c r="AT530" s="251">
        <v>61841</v>
      </c>
      <c r="AU530" s="251">
        <v>71654</v>
      </c>
      <c r="AV530" s="251">
        <v>84946</v>
      </c>
      <c r="AW530" s="251">
        <v>99147</v>
      </c>
      <c r="AX530" s="251">
        <v>107952</v>
      </c>
      <c r="AY530" s="251">
        <v>112706</v>
      </c>
      <c r="AZ530" s="251">
        <v>115877</v>
      </c>
      <c r="BA530" s="251">
        <v>113903</v>
      </c>
      <c r="BB530" s="251">
        <v>121137</v>
      </c>
      <c r="BC530" s="251">
        <v>130691</v>
      </c>
      <c r="BD530" s="251">
        <v>139514</v>
      </c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</row>
    <row r="531" spans="1:67" x14ac:dyDescent="0.35">
      <c r="A531" s="80" t="s">
        <v>486</v>
      </c>
      <c r="B531" s="160" t="s">
        <v>172</v>
      </c>
      <c r="C531" s="161" t="s">
        <v>168</v>
      </c>
      <c r="D531" s="160">
        <v>86189</v>
      </c>
      <c r="E531" s="59"/>
      <c r="F531" s="59"/>
      <c r="G531" s="59"/>
      <c r="H531" s="63"/>
      <c r="I531" s="59"/>
      <c r="J531" s="59"/>
      <c r="K531" s="59"/>
      <c r="L531" s="63"/>
      <c r="M531" s="59"/>
      <c r="N531" s="59"/>
      <c r="O531" s="59"/>
      <c r="P531" s="74">
        <v>0.74</v>
      </c>
      <c r="Q531" s="73">
        <v>0.44</v>
      </c>
      <c r="R531" s="73">
        <v>0.42</v>
      </c>
      <c r="S531" s="73">
        <v>0.49</v>
      </c>
      <c r="T531" s="74">
        <v>0.38</v>
      </c>
      <c r="U531" s="73">
        <v>0.53</v>
      </c>
      <c r="V531" s="73">
        <v>0.37</v>
      </c>
      <c r="W531" s="73">
        <v>0.14000000000000001</v>
      </c>
      <c r="X531" s="74">
        <v>7.0000000000000007E-2</v>
      </c>
      <c r="Y531" s="73">
        <v>0.04</v>
      </c>
      <c r="Z531" s="73">
        <v>0.22</v>
      </c>
      <c r="AA531" s="73">
        <v>0.56999999999999995</v>
      </c>
      <c r="AB531" s="74">
        <v>0.67</v>
      </c>
      <c r="AC531" s="73">
        <v>0.89</v>
      </c>
      <c r="AD531" s="73">
        <v>0.65</v>
      </c>
      <c r="AE531" s="73">
        <v>0.33</v>
      </c>
      <c r="AF531" s="74">
        <v>0.25</v>
      </c>
      <c r="AG531" s="73">
        <v>0.16</v>
      </c>
      <c r="AH531" s="73">
        <v>0.42</v>
      </c>
      <c r="AI531" s="73">
        <v>0.56000000000000005</v>
      </c>
      <c r="AJ531" s="74">
        <v>0.72</v>
      </c>
      <c r="AK531" s="73">
        <v>0.69</v>
      </c>
      <c r="AL531" s="73">
        <v>0.16</v>
      </c>
      <c r="AM531" s="73">
        <v>-0.01</v>
      </c>
      <c r="AN531" s="74">
        <v>-0.3</v>
      </c>
      <c r="AO531" s="73">
        <v>-0.41</v>
      </c>
      <c r="AP531" s="73">
        <v>-0.4</v>
      </c>
      <c r="AQ531" s="73">
        <v>-0.27</v>
      </c>
      <c r="AR531" s="74">
        <v>0.01</v>
      </c>
      <c r="AS531" s="252">
        <v>0.38</v>
      </c>
      <c r="AT531" s="252">
        <v>0.74</v>
      </c>
      <c r="AU531" s="252">
        <v>0.81</v>
      </c>
      <c r="AV531" s="252">
        <v>0.82</v>
      </c>
      <c r="AW531" s="252">
        <v>0.82</v>
      </c>
      <c r="AX531" s="252">
        <v>0.75</v>
      </c>
      <c r="AY531" s="252">
        <v>0.56999999999999995</v>
      </c>
      <c r="AZ531" s="252">
        <v>0.36</v>
      </c>
      <c r="BA531" s="252">
        <v>0.15</v>
      </c>
      <c r="BB531" s="252">
        <v>0.12</v>
      </c>
      <c r="BC531" s="252">
        <v>0.16</v>
      </c>
      <c r="BD531" s="252">
        <v>0.2</v>
      </c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</row>
    <row r="532" spans="1:67" x14ac:dyDescent="0.35">
      <c r="A532" s="80" t="s">
        <v>487</v>
      </c>
      <c r="B532" s="160" t="s">
        <v>171</v>
      </c>
      <c r="C532" s="161" t="s">
        <v>168</v>
      </c>
      <c r="D532" s="160">
        <v>86190</v>
      </c>
      <c r="E532" s="55">
        <v>4068</v>
      </c>
      <c r="F532" s="55">
        <v>4267</v>
      </c>
      <c r="G532" s="55">
        <v>4589</v>
      </c>
      <c r="H532" s="53">
        <v>3444</v>
      </c>
      <c r="I532" s="55">
        <v>3854</v>
      </c>
      <c r="J532" s="55">
        <v>4288</v>
      </c>
      <c r="K532" s="55">
        <v>4628</v>
      </c>
      <c r="L532" s="53">
        <v>4893</v>
      </c>
      <c r="M532" s="55">
        <v>4684</v>
      </c>
      <c r="N532" s="55">
        <v>4607</v>
      </c>
      <c r="O532" s="55">
        <v>4424</v>
      </c>
      <c r="P532" s="53">
        <v>4589</v>
      </c>
      <c r="Q532" s="55">
        <v>4897</v>
      </c>
      <c r="R532" s="55">
        <v>5395</v>
      </c>
      <c r="S532" s="55">
        <v>6040</v>
      </c>
      <c r="T532" s="53">
        <v>6737</v>
      </c>
      <c r="U532" s="55">
        <v>7417</v>
      </c>
      <c r="V532" s="55">
        <v>8207</v>
      </c>
      <c r="W532" s="55">
        <v>9027</v>
      </c>
      <c r="X532" s="53">
        <v>10058</v>
      </c>
      <c r="Y532" s="55">
        <v>10924</v>
      </c>
      <c r="Z532" s="55">
        <v>11372</v>
      </c>
      <c r="AA532" s="55">
        <v>11239</v>
      </c>
      <c r="AB532" s="53">
        <v>11323</v>
      </c>
      <c r="AC532" s="55">
        <v>11316</v>
      </c>
      <c r="AD532" s="55">
        <v>11011</v>
      </c>
      <c r="AE532" s="55">
        <v>11868</v>
      </c>
      <c r="AF532" s="53">
        <v>12689</v>
      </c>
      <c r="AG532" s="55">
        <v>15395</v>
      </c>
      <c r="AH532" s="55">
        <v>19368</v>
      </c>
      <c r="AI532" s="55">
        <v>25791</v>
      </c>
      <c r="AJ532" s="53">
        <v>35044</v>
      </c>
      <c r="AK532" s="55">
        <v>40803</v>
      </c>
      <c r="AL532" s="55">
        <v>47176</v>
      </c>
      <c r="AM532" s="55">
        <v>52119</v>
      </c>
      <c r="AN532" s="53">
        <v>55396</v>
      </c>
      <c r="AO532" s="55">
        <v>57951</v>
      </c>
      <c r="AP532" s="55">
        <v>59061</v>
      </c>
      <c r="AQ532" s="55">
        <v>59351</v>
      </c>
      <c r="AR532" s="53">
        <v>58321</v>
      </c>
      <c r="AS532" s="251">
        <v>57649</v>
      </c>
      <c r="AT532" s="251">
        <v>53963</v>
      </c>
      <c r="AU532" s="251">
        <v>50220</v>
      </c>
      <c r="AV532" s="251">
        <v>48133</v>
      </c>
      <c r="AW532" s="251">
        <v>48998</v>
      </c>
      <c r="AX532" s="251">
        <v>54979</v>
      </c>
      <c r="AY532" s="251">
        <v>64959</v>
      </c>
      <c r="AZ532" s="251">
        <v>77658</v>
      </c>
      <c r="BA532" s="251">
        <v>87978</v>
      </c>
      <c r="BB532" s="251">
        <v>102953</v>
      </c>
      <c r="BC532" s="251">
        <v>115903</v>
      </c>
      <c r="BD532" s="251">
        <v>128320</v>
      </c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</row>
    <row r="533" spans="1:67" x14ac:dyDescent="0.35">
      <c r="A533" s="81" t="s">
        <v>488</v>
      </c>
      <c r="B533" s="167" t="s">
        <v>171</v>
      </c>
      <c r="C533" s="168" t="s">
        <v>168</v>
      </c>
      <c r="D533" s="167">
        <v>86198</v>
      </c>
      <c r="E533" s="96">
        <f t="shared" ref="E533:AR533" si="59">E530-E532</f>
        <v>177</v>
      </c>
      <c r="F533" s="96">
        <f t="shared" si="59"/>
        <v>265</v>
      </c>
      <c r="G533" s="96">
        <f t="shared" si="59"/>
        <v>388</v>
      </c>
      <c r="H533" s="107">
        <f t="shared" si="59"/>
        <v>2031</v>
      </c>
      <c r="I533" s="96">
        <f t="shared" si="59"/>
        <v>1491</v>
      </c>
      <c r="J533" s="96">
        <f t="shared" si="59"/>
        <v>1039</v>
      </c>
      <c r="K533" s="96">
        <f t="shared" si="59"/>
        <v>1077</v>
      </c>
      <c r="L533" s="107">
        <f t="shared" si="59"/>
        <v>1949</v>
      </c>
      <c r="M533" s="96">
        <f t="shared" si="59"/>
        <v>3161</v>
      </c>
      <c r="N533" s="96">
        <f t="shared" si="59"/>
        <v>4373</v>
      </c>
      <c r="O533" s="96">
        <f t="shared" si="59"/>
        <v>5399</v>
      </c>
      <c r="P533" s="107">
        <f t="shared" si="59"/>
        <v>7331</v>
      </c>
      <c r="Q533" s="96">
        <f t="shared" si="59"/>
        <v>6361</v>
      </c>
      <c r="R533" s="96">
        <f t="shared" si="59"/>
        <v>7331</v>
      </c>
      <c r="S533" s="96">
        <f t="shared" si="59"/>
        <v>8563</v>
      </c>
      <c r="T533" s="107">
        <f t="shared" si="59"/>
        <v>9706</v>
      </c>
      <c r="U533" s="96">
        <f t="shared" si="59"/>
        <v>10217</v>
      </c>
      <c r="V533" s="96">
        <f t="shared" si="59"/>
        <v>9678</v>
      </c>
      <c r="W533" s="96">
        <f t="shared" si="59"/>
        <v>8050</v>
      </c>
      <c r="X533" s="107">
        <f t="shared" si="59"/>
        <v>8376</v>
      </c>
      <c r="Y533" s="96">
        <f t="shared" si="59"/>
        <v>7270</v>
      </c>
      <c r="Z533" s="96">
        <f t="shared" si="59"/>
        <v>10421</v>
      </c>
      <c r="AA533" s="96">
        <f t="shared" si="59"/>
        <v>15365</v>
      </c>
      <c r="AB533" s="107">
        <f t="shared" si="59"/>
        <v>19400</v>
      </c>
      <c r="AC533" s="96">
        <f t="shared" si="59"/>
        <v>23044</v>
      </c>
      <c r="AD533" s="96">
        <f t="shared" si="59"/>
        <v>25018</v>
      </c>
      <c r="AE533" s="96">
        <f t="shared" si="59"/>
        <v>23464</v>
      </c>
      <c r="AF533" s="107">
        <f t="shared" si="59"/>
        <v>25825</v>
      </c>
      <c r="AG533" s="96">
        <f t="shared" si="59"/>
        <v>24337</v>
      </c>
      <c r="AH533" s="96">
        <f t="shared" si="59"/>
        <v>31852</v>
      </c>
      <c r="AI533" s="96">
        <f t="shared" si="59"/>
        <v>29501</v>
      </c>
      <c r="AJ533" s="107">
        <f t="shared" si="59"/>
        <v>31020</v>
      </c>
      <c r="AK533" s="96">
        <f t="shared" si="59"/>
        <v>26410</v>
      </c>
      <c r="AL533" s="96">
        <f t="shared" si="59"/>
        <v>12146</v>
      </c>
      <c r="AM533" s="96">
        <f t="shared" si="59"/>
        <v>2552</v>
      </c>
      <c r="AN533" s="107">
        <f t="shared" si="59"/>
        <v>-9069</v>
      </c>
      <c r="AO533" s="96">
        <f t="shared" si="59"/>
        <v>-18627</v>
      </c>
      <c r="AP533" s="96">
        <f t="shared" si="59"/>
        <v>-23487</v>
      </c>
      <c r="AQ533" s="96">
        <f t="shared" si="59"/>
        <v>-19686</v>
      </c>
      <c r="AR533" s="107">
        <f t="shared" si="59"/>
        <v>-11569</v>
      </c>
      <c r="AS533" s="254">
        <v>-3319</v>
      </c>
      <c r="AT533" s="254">
        <v>7878</v>
      </c>
      <c r="AU533" s="254">
        <v>21434</v>
      </c>
      <c r="AV533" s="254">
        <v>36813</v>
      </c>
      <c r="AW533" s="254">
        <v>50149</v>
      </c>
      <c r="AX533" s="254">
        <v>52973</v>
      </c>
      <c r="AY533" s="254">
        <v>47747</v>
      </c>
      <c r="AZ533" s="254">
        <v>38219</v>
      </c>
      <c r="BA533" s="254">
        <v>25925</v>
      </c>
      <c r="BB533" s="254">
        <v>18184</v>
      </c>
      <c r="BC533" s="254">
        <v>14788</v>
      </c>
      <c r="BD533" s="254">
        <v>11194</v>
      </c>
      <c r="BF533" s="109"/>
      <c r="BG533" s="109"/>
      <c r="BH533" s="109"/>
      <c r="BI533" s="109"/>
      <c r="BJ533" s="109"/>
      <c r="BK533" s="109"/>
      <c r="BL533" s="109"/>
      <c r="BM533" s="109"/>
      <c r="BN533" s="109"/>
      <c r="BO533" s="109"/>
    </row>
    <row r="534" spans="1:67" x14ac:dyDescent="0.35">
      <c r="A534" s="66"/>
      <c r="B534" s="77"/>
      <c r="C534" s="77"/>
      <c r="D534" s="77"/>
      <c r="E534" s="59"/>
      <c r="F534" s="59"/>
      <c r="G534" s="59"/>
      <c r="H534" s="63"/>
      <c r="I534" s="59"/>
      <c r="J534" s="59"/>
      <c r="K534" s="59"/>
      <c r="L534" s="63"/>
      <c r="M534" s="59"/>
      <c r="N534" s="59"/>
      <c r="O534" s="59"/>
      <c r="P534" s="63"/>
      <c r="Q534" s="59"/>
      <c r="R534" s="59"/>
      <c r="S534" s="59"/>
      <c r="T534" s="63"/>
      <c r="U534" s="59"/>
      <c r="V534" s="59"/>
      <c r="W534" s="59"/>
      <c r="X534" s="63"/>
      <c r="Y534" s="59"/>
      <c r="Z534" s="59"/>
      <c r="AA534" s="59"/>
      <c r="AB534" s="63"/>
      <c r="AC534" s="59"/>
      <c r="AD534" s="59"/>
      <c r="AE534" s="59"/>
      <c r="AF534" s="63"/>
      <c r="AG534" s="59"/>
      <c r="AH534" s="59"/>
      <c r="AI534" s="59"/>
      <c r="AJ534" s="63"/>
      <c r="AK534" s="59"/>
      <c r="AL534" s="59"/>
      <c r="AM534" s="59"/>
      <c r="AN534" s="63"/>
      <c r="AO534" s="59"/>
      <c r="AP534" s="59"/>
      <c r="AQ534" s="59"/>
      <c r="AR534" s="63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</row>
    <row r="535" spans="1:67" x14ac:dyDescent="0.35">
      <c r="A535" s="80" t="s">
        <v>489</v>
      </c>
      <c r="B535" s="160" t="s">
        <v>171</v>
      </c>
      <c r="C535" s="161" t="s">
        <v>168</v>
      </c>
      <c r="D535" s="160">
        <v>86191</v>
      </c>
      <c r="E535" s="59"/>
      <c r="F535" s="59"/>
      <c r="G535" s="59"/>
      <c r="H535" s="63"/>
      <c r="I535" s="59"/>
      <c r="J535" s="59"/>
      <c r="K535" s="59"/>
      <c r="L535" s="63"/>
      <c r="M535" s="59"/>
      <c r="N535" s="59"/>
      <c r="O535" s="59"/>
      <c r="P535" s="63"/>
      <c r="Q535" s="59"/>
      <c r="R535" s="59"/>
      <c r="S535" s="59"/>
      <c r="T535" s="63"/>
      <c r="U535" s="59"/>
      <c r="V535" s="59"/>
      <c r="W535" s="59"/>
      <c r="X535" s="63"/>
      <c r="Y535" s="59"/>
      <c r="Z535" s="59"/>
      <c r="AA535" s="59"/>
      <c r="AB535" s="63"/>
      <c r="AC535" s="55">
        <v>7649</v>
      </c>
      <c r="AD535" s="55">
        <v>8693</v>
      </c>
      <c r="AE535" s="55">
        <v>8754</v>
      </c>
      <c r="AF535" s="53">
        <v>9628</v>
      </c>
      <c r="AG535" s="55">
        <v>10013</v>
      </c>
      <c r="AH535" s="55">
        <v>10504</v>
      </c>
      <c r="AI535" s="55">
        <v>11054</v>
      </c>
      <c r="AJ535" s="53">
        <v>10642</v>
      </c>
      <c r="AK535" s="55">
        <v>11448</v>
      </c>
      <c r="AL535" s="55">
        <v>11435</v>
      </c>
      <c r="AM535" s="55">
        <v>11271</v>
      </c>
      <c r="AN535" s="53">
        <v>11163</v>
      </c>
      <c r="AO535" s="55">
        <v>10534</v>
      </c>
      <c r="AP535" s="55">
        <v>9789</v>
      </c>
      <c r="AQ535" s="55">
        <v>8561</v>
      </c>
      <c r="AR535" s="53">
        <v>7941</v>
      </c>
      <c r="AS535" s="251">
        <v>6544</v>
      </c>
      <c r="AT535" s="251">
        <v>5705</v>
      </c>
      <c r="AU535" s="251">
        <v>5245</v>
      </c>
      <c r="AV535" s="251">
        <v>4384</v>
      </c>
      <c r="AW535" s="251">
        <v>3774</v>
      </c>
      <c r="AX535" s="251">
        <v>3092</v>
      </c>
      <c r="AY535" s="251">
        <v>2489</v>
      </c>
      <c r="AZ535" s="251">
        <v>2043</v>
      </c>
      <c r="BA535" s="251"/>
      <c r="BB535" s="251"/>
      <c r="BC535" s="251"/>
      <c r="BD535" s="25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</row>
    <row r="536" spans="1:67" x14ac:dyDescent="0.35">
      <c r="A536" s="80" t="s">
        <v>490</v>
      </c>
      <c r="B536" s="160" t="s">
        <v>171</v>
      </c>
      <c r="C536" s="161" t="s">
        <v>168</v>
      </c>
      <c r="D536" s="160">
        <v>86192</v>
      </c>
      <c r="E536" s="59"/>
      <c r="F536" s="59"/>
      <c r="G536" s="59"/>
      <c r="H536" s="63"/>
      <c r="I536" s="59"/>
      <c r="J536" s="59"/>
      <c r="K536" s="59"/>
      <c r="L536" s="63"/>
      <c r="M536" s="59"/>
      <c r="N536" s="59"/>
      <c r="O536" s="59"/>
      <c r="P536" s="63"/>
      <c r="Q536" s="59"/>
      <c r="R536" s="59"/>
      <c r="S536" s="59"/>
      <c r="T536" s="63"/>
      <c r="U536" s="59"/>
      <c r="V536" s="59"/>
      <c r="W536" s="59"/>
      <c r="X536" s="63"/>
      <c r="Y536" s="59"/>
      <c r="Z536" s="59"/>
      <c r="AA536" s="59"/>
      <c r="AB536" s="63"/>
      <c r="AC536" s="55">
        <v>266</v>
      </c>
      <c r="AD536" s="55">
        <v>211</v>
      </c>
      <c r="AE536" s="55">
        <v>129</v>
      </c>
      <c r="AF536" s="53">
        <v>27</v>
      </c>
      <c r="AG536" s="55">
        <v>43</v>
      </c>
      <c r="AH536" s="55">
        <v>56</v>
      </c>
      <c r="AI536" s="55">
        <v>68</v>
      </c>
      <c r="AJ536" s="53">
        <v>53</v>
      </c>
      <c r="AK536" s="55">
        <v>103</v>
      </c>
      <c r="AL536" s="55">
        <v>116</v>
      </c>
      <c r="AM536" s="55">
        <v>124</v>
      </c>
      <c r="AN536" s="53">
        <v>162</v>
      </c>
      <c r="AO536" s="55">
        <v>174</v>
      </c>
      <c r="AP536" s="55">
        <v>205</v>
      </c>
      <c r="AQ536" s="55">
        <v>233</v>
      </c>
      <c r="AR536" s="53">
        <v>248</v>
      </c>
      <c r="AS536" s="251">
        <v>226</v>
      </c>
      <c r="AT536" s="251">
        <v>244</v>
      </c>
      <c r="AU536" s="251">
        <v>260</v>
      </c>
      <c r="AV536" s="251">
        <v>271</v>
      </c>
      <c r="AW536" s="251">
        <v>304</v>
      </c>
      <c r="AX536" s="251">
        <v>306</v>
      </c>
      <c r="AY536" s="251">
        <v>320</v>
      </c>
      <c r="AZ536" s="251">
        <v>669</v>
      </c>
      <c r="BA536" s="251"/>
      <c r="BB536" s="251"/>
      <c r="BC536" s="251"/>
      <c r="BD536" s="25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</row>
    <row r="537" spans="1:67" x14ac:dyDescent="0.35">
      <c r="A537" s="81" t="s">
        <v>491</v>
      </c>
      <c r="B537" s="167" t="s">
        <v>171</v>
      </c>
      <c r="C537" s="168" t="s">
        <v>168</v>
      </c>
      <c r="D537" s="167">
        <v>86204</v>
      </c>
      <c r="E537" s="93"/>
      <c r="F537" s="93"/>
      <c r="G537" s="93"/>
      <c r="H537" s="118"/>
      <c r="I537" s="93"/>
      <c r="J537" s="93"/>
      <c r="K537" s="93"/>
      <c r="L537" s="118"/>
      <c r="M537" s="93"/>
      <c r="N537" s="93"/>
      <c r="O537" s="93"/>
      <c r="P537" s="118"/>
      <c r="Q537" s="93"/>
      <c r="R537" s="93"/>
      <c r="S537" s="93"/>
      <c r="T537" s="118"/>
      <c r="U537" s="93"/>
      <c r="V537" s="93"/>
      <c r="W537" s="93"/>
      <c r="X537" s="118"/>
      <c r="Y537" s="93"/>
      <c r="Z537" s="93"/>
      <c r="AA537" s="93"/>
      <c r="AB537" s="118"/>
      <c r="AC537" s="96">
        <f t="shared" ref="AC537:AR537" si="60">AC533-AC535-AC536</f>
        <v>15129</v>
      </c>
      <c r="AD537" s="96">
        <f t="shared" si="60"/>
        <v>16114</v>
      </c>
      <c r="AE537" s="96">
        <f t="shared" si="60"/>
        <v>14581</v>
      </c>
      <c r="AF537" s="107">
        <f t="shared" si="60"/>
        <v>16170</v>
      </c>
      <c r="AG537" s="96">
        <f t="shared" si="60"/>
        <v>14281</v>
      </c>
      <c r="AH537" s="96">
        <f t="shared" si="60"/>
        <v>21292</v>
      </c>
      <c r="AI537" s="96">
        <f t="shared" si="60"/>
        <v>18379</v>
      </c>
      <c r="AJ537" s="107">
        <f t="shared" si="60"/>
        <v>20325</v>
      </c>
      <c r="AK537" s="96">
        <f t="shared" si="60"/>
        <v>14859</v>
      </c>
      <c r="AL537" s="96">
        <f t="shared" si="60"/>
        <v>595</v>
      </c>
      <c r="AM537" s="96">
        <f t="shared" si="60"/>
        <v>-8843</v>
      </c>
      <c r="AN537" s="107">
        <f t="shared" si="60"/>
        <v>-20394</v>
      </c>
      <c r="AO537" s="96">
        <f t="shared" si="60"/>
        <v>-29335</v>
      </c>
      <c r="AP537" s="96">
        <f t="shared" si="60"/>
        <v>-33481</v>
      </c>
      <c r="AQ537" s="96">
        <f t="shared" si="60"/>
        <v>-28480</v>
      </c>
      <c r="AR537" s="107">
        <f t="shared" si="60"/>
        <v>-19758</v>
      </c>
      <c r="AS537" s="254">
        <v>-10089</v>
      </c>
      <c r="AT537" s="254">
        <v>1929</v>
      </c>
      <c r="AU537" s="254">
        <v>15929</v>
      </c>
      <c r="AV537" s="254">
        <v>32158</v>
      </c>
      <c r="AW537" s="254">
        <v>46071</v>
      </c>
      <c r="AX537" s="254">
        <v>49575</v>
      </c>
      <c r="AY537" s="254">
        <v>44938</v>
      </c>
      <c r="AZ537" s="254">
        <v>35507</v>
      </c>
      <c r="BA537" s="254"/>
      <c r="BB537" s="254"/>
      <c r="BC537" s="254"/>
      <c r="BD537" s="254"/>
      <c r="BF537" s="109"/>
      <c r="BG537" s="109"/>
      <c r="BH537" s="109"/>
      <c r="BI537" s="109"/>
      <c r="BJ537" s="109"/>
      <c r="BK537" s="109"/>
      <c r="BL537" s="109"/>
      <c r="BM537" s="109"/>
      <c r="BN537" s="109"/>
      <c r="BO537" s="109"/>
    </row>
    <row r="538" spans="1:67" x14ac:dyDescent="0.35">
      <c r="A538" s="66"/>
      <c r="B538" s="77"/>
      <c r="C538" s="77"/>
      <c r="D538" s="77"/>
      <c r="E538" s="59"/>
      <c r="F538" s="59"/>
      <c r="G538" s="59"/>
      <c r="H538" s="63"/>
      <c r="I538" s="59"/>
      <c r="J538" s="59"/>
      <c r="K538" s="59"/>
      <c r="L538" s="63"/>
      <c r="M538" s="59"/>
      <c r="N538" s="59"/>
      <c r="O538" s="59"/>
      <c r="P538" s="63"/>
      <c r="Q538" s="59"/>
      <c r="R538" s="59"/>
      <c r="S538" s="59"/>
      <c r="T538" s="63"/>
      <c r="U538" s="59"/>
      <c r="V538" s="59"/>
      <c r="W538" s="59"/>
      <c r="X538" s="63"/>
      <c r="Y538" s="59"/>
      <c r="Z538" s="59"/>
      <c r="AA538" s="59"/>
      <c r="AB538" s="63"/>
      <c r="AC538" s="59"/>
      <c r="AD538" s="59"/>
      <c r="AE538" s="59"/>
      <c r="AF538" s="63"/>
      <c r="AG538" s="59"/>
      <c r="AH538" s="59"/>
      <c r="AI538" s="59"/>
      <c r="AJ538" s="63"/>
      <c r="AK538" s="59"/>
      <c r="AL538" s="59"/>
      <c r="AM538" s="59"/>
      <c r="AN538" s="63"/>
      <c r="AO538" s="59"/>
      <c r="AP538" s="59"/>
      <c r="AQ538" s="59"/>
      <c r="AR538" s="63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</row>
    <row r="539" spans="1:67" x14ac:dyDescent="0.35">
      <c r="A539" s="80" t="s">
        <v>492</v>
      </c>
      <c r="B539" s="160" t="s">
        <v>171</v>
      </c>
      <c r="C539" s="161" t="s">
        <v>168</v>
      </c>
      <c r="D539" s="160">
        <v>86193</v>
      </c>
      <c r="E539" s="59"/>
      <c r="F539" s="59"/>
      <c r="G539" s="59"/>
      <c r="H539" s="63"/>
      <c r="I539" s="59"/>
      <c r="J539" s="59"/>
      <c r="K539" s="59"/>
      <c r="L539" s="63"/>
      <c r="M539" s="59"/>
      <c r="N539" s="59"/>
      <c r="O539" s="59"/>
      <c r="P539" s="63"/>
      <c r="Q539" s="59"/>
      <c r="R539" s="59"/>
      <c r="S539" s="59"/>
      <c r="T539" s="63"/>
      <c r="U539" s="59"/>
      <c r="V539" s="59"/>
      <c r="W539" s="59"/>
      <c r="X539" s="63"/>
      <c r="Y539" s="59"/>
      <c r="Z539" s="59"/>
      <c r="AA539" s="59"/>
      <c r="AB539" s="63"/>
      <c r="AC539" s="55">
        <v>10909</v>
      </c>
      <c r="AD539" s="55">
        <v>11656</v>
      </c>
      <c r="AE539" s="55">
        <v>12580</v>
      </c>
      <c r="AF539" s="53">
        <v>12916</v>
      </c>
      <c r="AG539" s="55">
        <v>12209</v>
      </c>
      <c r="AH539" s="55">
        <v>11952</v>
      </c>
      <c r="AI539" s="55">
        <v>11116</v>
      </c>
      <c r="AJ539" s="53">
        <v>9104</v>
      </c>
      <c r="AK539" s="55">
        <v>8936</v>
      </c>
      <c r="AL539" s="55">
        <v>7295</v>
      </c>
      <c r="AM539" s="55">
        <v>5738</v>
      </c>
      <c r="AN539" s="53">
        <v>4422</v>
      </c>
      <c r="AO539" s="55">
        <v>2764</v>
      </c>
      <c r="AP539" s="55">
        <v>1621</v>
      </c>
      <c r="AQ539" s="55">
        <v>868</v>
      </c>
      <c r="AR539" s="53">
        <v>299</v>
      </c>
      <c r="AS539" s="251">
        <v>285</v>
      </c>
      <c r="AT539" s="251">
        <v>269</v>
      </c>
      <c r="AU539" s="251">
        <v>239</v>
      </c>
      <c r="AV539" s="251">
        <v>310</v>
      </c>
      <c r="AW539" s="251">
        <v>306</v>
      </c>
      <c r="AX539" s="251">
        <v>425</v>
      </c>
      <c r="AY539" s="251">
        <v>492</v>
      </c>
      <c r="AZ539" s="251">
        <v>572</v>
      </c>
      <c r="BA539" s="251"/>
      <c r="BB539" s="251"/>
      <c r="BC539" s="251"/>
      <c r="BD539" s="25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</row>
    <row r="540" spans="1:67" x14ac:dyDescent="0.35">
      <c r="A540" s="80" t="s">
        <v>493</v>
      </c>
      <c r="B540" s="160" t="s">
        <v>171</v>
      </c>
      <c r="C540" s="161" t="s">
        <v>168</v>
      </c>
      <c r="D540" s="160">
        <v>86194</v>
      </c>
      <c r="E540" s="59"/>
      <c r="F540" s="59"/>
      <c r="G540" s="59"/>
      <c r="H540" s="63"/>
      <c r="I540" s="59"/>
      <c r="J540" s="59"/>
      <c r="K540" s="59"/>
      <c r="L540" s="63"/>
      <c r="M540" s="59"/>
      <c r="N540" s="59"/>
      <c r="O540" s="59"/>
      <c r="P540" s="63"/>
      <c r="Q540" s="59"/>
      <c r="R540" s="59"/>
      <c r="S540" s="59"/>
      <c r="T540" s="63"/>
      <c r="U540" s="59"/>
      <c r="V540" s="59"/>
      <c r="W540" s="59"/>
      <c r="X540" s="63"/>
      <c r="Y540" s="59"/>
      <c r="Z540" s="59"/>
      <c r="AA540" s="59"/>
      <c r="AB540" s="63"/>
      <c r="AC540" s="55">
        <v>76</v>
      </c>
      <c r="AD540" s="55">
        <v>176</v>
      </c>
      <c r="AE540" s="55">
        <v>302</v>
      </c>
      <c r="AF540" s="53">
        <v>392</v>
      </c>
      <c r="AG540" s="55">
        <v>407</v>
      </c>
      <c r="AH540" s="55">
        <v>415</v>
      </c>
      <c r="AI540" s="55">
        <v>413</v>
      </c>
      <c r="AJ540" s="53">
        <v>427</v>
      </c>
      <c r="AK540" s="55">
        <v>525</v>
      </c>
      <c r="AL540" s="55">
        <v>550</v>
      </c>
      <c r="AM540" s="55">
        <v>582</v>
      </c>
      <c r="AN540" s="53">
        <v>687</v>
      </c>
      <c r="AO540" s="55">
        <v>714</v>
      </c>
      <c r="AP540" s="55">
        <v>751</v>
      </c>
      <c r="AQ540" s="55">
        <v>706</v>
      </c>
      <c r="AR540" s="53">
        <v>670</v>
      </c>
      <c r="AS540" s="251">
        <v>625</v>
      </c>
      <c r="AT540" s="251">
        <v>631</v>
      </c>
      <c r="AU540" s="251">
        <v>694</v>
      </c>
      <c r="AV540" s="251">
        <v>683</v>
      </c>
      <c r="AW540" s="251">
        <v>761</v>
      </c>
      <c r="AX540" s="251">
        <v>794</v>
      </c>
      <c r="AY540" s="251">
        <v>785</v>
      </c>
      <c r="AZ540" s="251">
        <v>767</v>
      </c>
      <c r="BA540" s="251"/>
      <c r="BB540" s="251"/>
      <c r="BC540" s="251"/>
      <c r="BD540" s="25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</row>
    <row r="541" spans="1:67" x14ac:dyDescent="0.35">
      <c r="A541" s="81" t="s">
        <v>494</v>
      </c>
      <c r="B541" s="167" t="s">
        <v>171</v>
      </c>
      <c r="C541" s="168" t="s">
        <v>168</v>
      </c>
      <c r="D541" s="167">
        <v>86205</v>
      </c>
      <c r="E541" s="93"/>
      <c r="F541" s="93"/>
      <c r="G541" s="93"/>
      <c r="H541" s="118"/>
      <c r="I541" s="93"/>
      <c r="J541" s="93"/>
      <c r="K541" s="93"/>
      <c r="L541" s="118"/>
      <c r="M541" s="93"/>
      <c r="N541" s="93"/>
      <c r="O541" s="93"/>
      <c r="P541" s="118"/>
      <c r="Q541" s="93"/>
      <c r="R541" s="93"/>
      <c r="S541" s="93"/>
      <c r="T541" s="118"/>
      <c r="U541" s="93"/>
      <c r="V541" s="93"/>
      <c r="W541" s="93"/>
      <c r="X541" s="118"/>
      <c r="Y541" s="93"/>
      <c r="Z541" s="93"/>
      <c r="AA541" s="93"/>
      <c r="AB541" s="118"/>
      <c r="AC541" s="96">
        <f t="shared" ref="AC541:AR541" si="61">AC533-AC539-AC540-AC536</f>
        <v>11793</v>
      </c>
      <c r="AD541" s="96">
        <f t="shared" si="61"/>
        <v>12975</v>
      </c>
      <c r="AE541" s="96">
        <f t="shared" si="61"/>
        <v>10453</v>
      </c>
      <c r="AF541" s="107">
        <f t="shared" si="61"/>
        <v>12490</v>
      </c>
      <c r="AG541" s="96">
        <f t="shared" si="61"/>
        <v>11678</v>
      </c>
      <c r="AH541" s="96">
        <f t="shared" si="61"/>
        <v>19429</v>
      </c>
      <c r="AI541" s="96">
        <f t="shared" si="61"/>
        <v>17904</v>
      </c>
      <c r="AJ541" s="107">
        <f t="shared" si="61"/>
        <v>21436</v>
      </c>
      <c r="AK541" s="96">
        <f t="shared" si="61"/>
        <v>16846</v>
      </c>
      <c r="AL541" s="96">
        <f t="shared" si="61"/>
        <v>4185</v>
      </c>
      <c r="AM541" s="96">
        <f t="shared" si="61"/>
        <v>-3892</v>
      </c>
      <c r="AN541" s="107">
        <f t="shared" si="61"/>
        <v>-14340</v>
      </c>
      <c r="AO541" s="96">
        <f t="shared" si="61"/>
        <v>-22279</v>
      </c>
      <c r="AP541" s="96">
        <f t="shared" si="61"/>
        <v>-26064</v>
      </c>
      <c r="AQ541" s="96">
        <f t="shared" si="61"/>
        <v>-21493</v>
      </c>
      <c r="AR541" s="107">
        <f t="shared" si="61"/>
        <v>-12786</v>
      </c>
      <c r="AS541" s="254">
        <v>-4455</v>
      </c>
      <c r="AT541" s="254">
        <v>6734</v>
      </c>
      <c r="AU541" s="254">
        <v>20241</v>
      </c>
      <c r="AV541" s="254">
        <v>35549</v>
      </c>
      <c r="AW541" s="254">
        <v>48778</v>
      </c>
      <c r="AX541" s="254">
        <v>51448</v>
      </c>
      <c r="AY541" s="254">
        <v>46150</v>
      </c>
      <c r="AZ541" s="254">
        <v>36211</v>
      </c>
      <c r="BA541" s="254"/>
      <c r="BB541" s="254"/>
      <c r="BC541" s="254"/>
      <c r="BD541" s="254"/>
      <c r="BF541" s="109"/>
      <c r="BG541" s="109"/>
      <c r="BH541" s="109"/>
      <c r="BI541" s="109"/>
      <c r="BJ541" s="109"/>
      <c r="BK541" s="109"/>
      <c r="BL541" s="109"/>
      <c r="BM541" s="109"/>
      <c r="BN541" s="109"/>
      <c r="BO541" s="109"/>
    </row>
    <row r="542" spans="1:67" x14ac:dyDescent="0.35">
      <c r="A542" s="66"/>
      <c r="B542" s="77"/>
      <c r="C542" s="77"/>
      <c r="D542" s="77"/>
      <c r="E542" s="59"/>
      <c r="F542" s="59"/>
      <c r="G542" s="59"/>
      <c r="H542" s="63"/>
      <c r="I542" s="59"/>
      <c r="J542" s="59"/>
      <c r="K542" s="59"/>
      <c r="L542" s="63"/>
      <c r="M542" s="59"/>
      <c r="N542" s="59"/>
      <c r="O542" s="59"/>
      <c r="P542" s="63"/>
      <c r="Q542" s="59"/>
      <c r="R542" s="59"/>
      <c r="S542" s="59"/>
      <c r="T542" s="63"/>
      <c r="U542" s="59"/>
      <c r="V542" s="59"/>
      <c r="W542" s="59"/>
      <c r="X542" s="63"/>
      <c r="Y542" s="59"/>
      <c r="Z542" s="59"/>
      <c r="AA542" s="59"/>
      <c r="AB542" s="63"/>
      <c r="AC542" s="59"/>
      <c r="AD542" s="59"/>
      <c r="AE542" s="59"/>
      <c r="AF542" s="63"/>
      <c r="AG542" s="59"/>
      <c r="AH542" s="59"/>
      <c r="AI542" s="59"/>
      <c r="AJ542" s="63"/>
      <c r="AK542" s="59"/>
      <c r="AL542" s="59"/>
      <c r="AM542" s="59"/>
      <c r="AN542" s="63"/>
      <c r="AO542" s="59"/>
      <c r="AP542" s="59"/>
      <c r="AQ542" s="59"/>
      <c r="AR542" s="63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</row>
    <row r="543" spans="1:67" x14ac:dyDescent="0.35">
      <c r="A543" s="66" t="s">
        <v>495</v>
      </c>
      <c r="B543" s="160" t="s">
        <v>171</v>
      </c>
      <c r="C543" s="161" t="s">
        <v>168</v>
      </c>
      <c r="D543" s="160">
        <v>86206</v>
      </c>
      <c r="E543" s="55">
        <v>471</v>
      </c>
      <c r="F543" s="55">
        <v>474</v>
      </c>
      <c r="G543" s="55">
        <v>475</v>
      </c>
      <c r="H543" s="53">
        <v>476</v>
      </c>
      <c r="I543" s="55">
        <v>476</v>
      </c>
      <c r="J543" s="55">
        <v>480</v>
      </c>
      <c r="K543" s="55">
        <v>481</v>
      </c>
      <c r="L543" s="53">
        <v>483</v>
      </c>
      <c r="M543" s="55">
        <v>483</v>
      </c>
      <c r="N543" s="55">
        <v>488</v>
      </c>
      <c r="O543" s="55">
        <v>489</v>
      </c>
      <c r="P543" s="53">
        <v>490</v>
      </c>
      <c r="Q543" s="55">
        <v>490</v>
      </c>
      <c r="R543" s="55">
        <v>495</v>
      </c>
      <c r="S543" s="55">
        <v>496</v>
      </c>
      <c r="T543" s="53">
        <v>497</v>
      </c>
      <c r="U543" s="55">
        <v>497</v>
      </c>
      <c r="V543" s="55">
        <v>502</v>
      </c>
      <c r="W543" s="55">
        <v>503</v>
      </c>
      <c r="X543" s="53">
        <v>504</v>
      </c>
      <c r="Y543" s="55">
        <v>504</v>
      </c>
      <c r="Z543" s="55">
        <v>506</v>
      </c>
      <c r="AA543" s="55">
        <v>507</v>
      </c>
      <c r="AB543" s="53">
        <v>507</v>
      </c>
      <c r="AC543" s="55">
        <v>507</v>
      </c>
      <c r="AD543" s="55">
        <v>510</v>
      </c>
      <c r="AE543" s="55">
        <v>511</v>
      </c>
      <c r="AF543" s="53">
        <v>512</v>
      </c>
      <c r="AG543" s="55">
        <v>513</v>
      </c>
      <c r="AH543" s="55">
        <v>517</v>
      </c>
      <c r="AI543" s="55">
        <v>518</v>
      </c>
      <c r="AJ543" s="53">
        <v>518</v>
      </c>
      <c r="AK543" s="55">
        <v>519</v>
      </c>
      <c r="AL543" s="55">
        <v>522</v>
      </c>
      <c r="AM543" s="55">
        <v>523</v>
      </c>
      <c r="AN543" s="53">
        <v>523</v>
      </c>
      <c r="AO543" s="55">
        <v>523</v>
      </c>
      <c r="AP543" s="55">
        <v>10551</v>
      </c>
      <c r="AQ543" s="55">
        <v>10597</v>
      </c>
      <c r="AR543" s="53">
        <v>10627</v>
      </c>
      <c r="AS543" s="251">
        <v>10625</v>
      </c>
      <c r="AT543" s="251">
        <v>10794</v>
      </c>
      <c r="AU543" s="251">
        <v>10792</v>
      </c>
      <c r="AV543" s="251">
        <v>10788</v>
      </c>
      <c r="AW543" s="251">
        <v>10788</v>
      </c>
      <c r="AX543" s="251">
        <v>10871</v>
      </c>
      <c r="AY543" s="251">
        <v>10872</v>
      </c>
      <c r="AZ543" s="251">
        <v>10876</v>
      </c>
      <c r="BA543" s="251">
        <v>10876</v>
      </c>
      <c r="BB543" s="251">
        <v>10952</v>
      </c>
      <c r="BC543" s="251">
        <v>10955</v>
      </c>
      <c r="BD543" s="251">
        <v>10953</v>
      </c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</row>
    <row r="544" spans="1:67" x14ac:dyDescent="0.35">
      <c r="A544" s="66" t="s">
        <v>496</v>
      </c>
      <c r="B544" s="160" t="s">
        <v>171</v>
      </c>
      <c r="C544" s="161" t="s">
        <v>168</v>
      </c>
      <c r="D544" s="160">
        <v>86207</v>
      </c>
      <c r="E544" s="55">
        <v>455</v>
      </c>
      <c r="F544" s="55">
        <v>457</v>
      </c>
      <c r="G544" s="55">
        <v>458</v>
      </c>
      <c r="H544" s="53">
        <v>459</v>
      </c>
      <c r="I544" s="55">
        <v>460</v>
      </c>
      <c r="J544" s="55">
        <v>462</v>
      </c>
      <c r="K544" s="55">
        <v>463</v>
      </c>
      <c r="L544" s="53">
        <v>465</v>
      </c>
      <c r="M544" s="55">
        <v>466</v>
      </c>
      <c r="N544" s="55">
        <v>468</v>
      </c>
      <c r="O544" s="55">
        <v>469</v>
      </c>
      <c r="P544" s="53">
        <v>471</v>
      </c>
      <c r="Q544" s="55">
        <v>472</v>
      </c>
      <c r="R544" s="55">
        <v>474</v>
      </c>
      <c r="S544" s="55">
        <v>475</v>
      </c>
      <c r="T544" s="53">
        <v>477</v>
      </c>
      <c r="U544" s="55">
        <v>478</v>
      </c>
      <c r="V544" s="55">
        <v>480</v>
      </c>
      <c r="W544" s="55">
        <v>482</v>
      </c>
      <c r="X544" s="53">
        <v>484</v>
      </c>
      <c r="Y544" s="55">
        <v>485</v>
      </c>
      <c r="Z544" s="55">
        <v>487</v>
      </c>
      <c r="AA544" s="55">
        <v>489</v>
      </c>
      <c r="AB544" s="53">
        <v>491</v>
      </c>
      <c r="AC544" s="55">
        <v>492</v>
      </c>
      <c r="AD544" s="55">
        <v>494</v>
      </c>
      <c r="AE544" s="55">
        <v>495</v>
      </c>
      <c r="AF544" s="53">
        <v>498</v>
      </c>
      <c r="AG544" s="55">
        <v>499</v>
      </c>
      <c r="AH544" s="55">
        <v>501</v>
      </c>
      <c r="AI544" s="55">
        <v>502</v>
      </c>
      <c r="AJ544" s="53">
        <v>503</v>
      </c>
      <c r="AK544" s="55">
        <v>504</v>
      </c>
      <c r="AL544" s="55">
        <v>506</v>
      </c>
      <c r="AM544" s="55">
        <v>507</v>
      </c>
      <c r="AN544" s="53">
        <v>509</v>
      </c>
      <c r="AO544" s="55">
        <v>509</v>
      </c>
      <c r="AP544" s="55">
        <v>10183</v>
      </c>
      <c r="AQ544" s="55">
        <v>10198</v>
      </c>
      <c r="AR544" s="53">
        <v>10242</v>
      </c>
      <c r="AS544" s="251">
        <v>10258</v>
      </c>
      <c r="AT544" s="251">
        <v>10313</v>
      </c>
      <c r="AU544" s="251">
        <v>10330</v>
      </c>
      <c r="AV544" s="251">
        <v>10383</v>
      </c>
      <c r="AW544" s="251">
        <v>10403</v>
      </c>
      <c r="AX544" s="251">
        <v>10490</v>
      </c>
      <c r="AY544" s="251">
        <v>10511</v>
      </c>
      <c r="AZ544" s="251">
        <v>10593</v>
      </c>
      <c r="BA544" s="251">
        <v>10613</v>
      </c>
      <c r="BB544" s="251">
        <v>10660</v>
      </c>
      <c r="BC544" s="251">
        <v>10687</v>
      </c>
      <c r="BD544" s="251">
        <v>10731</v>
      </c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</row>
    <row r="545" spans="1:67" x14ac:dyDescent="0.35">
      <c r="A545" s="66" t="s">
        <v>497</v>
      </c>
      <c r="B545" s="160" t="s">
        <v>171</v>
      </c>
      <c r="C545" s="161" t="s">
        <v>168</v>
      </c>
      <c r="D545" s="160">
        <v>86208</v>
      </c>
      <c r="E545" s="55">
        <v>16</v>
      </c>
      <c r="F545" s="55">
        <v>17</v>
      </c>
      <c r="G545" s="55">
        <v>17</v>
      </c>
      <c r="H545" s="53">
        <v>17</v>
      </c>
      <c r="I545" s="55">
        <v>16</v>
      </c>
      <c r="J545" s="55">
        <v>18</v>
      </c>
      <c r="K545" s="55">
        <v>18</v>
      </c>
      <c r="L545" s="53">
        <v>18</v>
      </c>
      <c r="M545" s="55">
        <v>17</v>
      </c>
      <c r="N545" s="55">
        <v>20</v>
      </c>
      <c r="O545" s="55">
        <v>20</v>
      </c>
      <c r="P545" s="53">
        <v>19</v>
      </c>
      <c r="Q545" s="55">
        <v>18</v>
      </c>
      <c r="R545" s="55">
        <v>21</v>
      </c>
      <c r="S545" s="55">
        <v>21</v>
      </c>
      <c r="T545" s="53">
        <v>20</v>
      </c>
      <c r="U545" s="55">
        <v>20</v>
      </c>
      <c r="V545" s="55">
        <v>22</v>
      </c>
      <c r="W545" s="55">
        <v>21</v>
      </c>
      <c r="X545" s="53">
        <v>20</v>
      </c>
      <c r="Y545" s="55">
        <v>19</v>
      </c>
      <c r="Z545" s="55">
        <v>19</v>
      </c>
      <c r="AA545" s="55">
        <v>18</v>
      </c>
      <c r="AB545" s="53">
        <v>16</v>
      </c>
      <c r="AC545" s="55">
        <v>15</v>
      </c>
      <c r="AD545" s="55">
        <v>16</v>
      </c>
      <c r="AE545" s="55">
        <v>16</v>
      </c>
      <c r="AF545" s="53">
        <v>14</v>
      </c>
      <c r="AG545" s="55">
        <v>14</v>
      </c>
      <c r="AH545" s="55">
        <v>16</v>
      </c>
      <c r="AI545" s="55">
        <v>16</v>
      </c>
      <c r="AJ545" s="53">
        <v>15</v>
      </c>
      <c r="AK545" s="55">
        <v>15</v>
      </c>
      <c r="AL545" s="55">
        <v>16</v>
      </c>
      <c r="AM545" s="55">
        <v>16</v>
      </c>
      <c r="AN545" s="53">
        <v>14</v>
      </c>
      <c r="AO545" s="55">
        <v>14</v>
      </c>
      <c r="AP545" s="55">
        <v>368</v>
      </c>
      <c r="AQ545" s="55">
        <v>399</v>
      </c>
      <c r="AR545" s="53">
        <v>384</v>
      </c>
      <c r="AS545" s="251">
        <v>367</v>
      </c>
      <c r="AT545" s="251">
        <v>481</v>
      </c>
      <c r="AU545" s="251">
        <v>462</v>
      </c>
      <c r="AV545" s="251">
        <v>406</v>
      </c>
      <c r="AW545" s="251">
        <v>385</v>
      </c>
      <c r="AX545" s="251">
        <v>381</v>
      </c>
      <c r="AY545" s="251">
        <v>361</v>
      </c>
      <c r="AZ545" s="251">
        <v>283</v>
      </c>
      <c r="BA545" s="251">
        <v>263</v>
      </c>
      <c r="BB545" s="251">
        <v>292</v>
      </c>
      <c r="BC545" s="251">
        <v>268</v>
      </c>
      <c r="BD545" s="251">
        <v>222</v>
      </c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</row>
    <row r="546" spans="1:67" x14ac:dyDescent="0.35">
      <c r="A546" s="66" t="s">
        <v>498</v>
      </c>
      <c r="B546" s="160" t="s">
        <v>172</v>
      </c>
      <c r="C546" s="161" t="s">
        <v>168</v>
      </c>
      <c r="D546" s="160">
        <v>86209</v>
      </c>
      <c r="E546" s="73">
        <v>3.4000000000000002E-2</v>
      </c>
      <c r="F546" s="73">
        <v>3.7999999999999999E-2</v>
      </c>
      <c r="G546" s="73">
        <v>3.7999999999999999E-2</v>
      </c>
      <c r="H546" s="74">
        <v>3.5999999999999997E-2</v>
      </c>
      <c r="I546" s="73">
        <v>3.5000000000000003E-2</v>
      </c>
      <c r="J546" s="73">
        <v>3.9E-2</v>
      </c>
      <c r="K546" s="73">
        <v>3.9E-2</v>
      </c>
      <c r="L546" s="74">
        <v>3.7999999999999999E-2</v>
      </c>
      <c r="M546" s="73">
        <v>3.7999999999999999E-2</v>
      </c>
      <c r="N546" s="73">
        <v>4.3999999999999997E-2</v>
      </c>
      <c r="O546" s="73">
        <v>4.2999999999999997E-2</v>
      </c>
      <c r="P546" s="74">
        <v>4.0999999999999988E-2</v>
      </c>
      <c r="Q546" s="73">
        <v>3.9E-2</v>
      </c>
      <c r="R546" s="73">
        <v>4.3999999999999997E-2</v>
      </c>
      <c r="S546" s="73">
        <v>4.3999999999999997E-2</v>
      </c>
      <c r="T546" s="74">
        <v>4.2000000000000003E-2</v>
      </c>
      <c r="U546" s="73">
        <v>4.0999999999999988E-2</v>
      </c>
      <c r="V546" s="73">
        <v>4.4999999999999998E-2</v>
      </c>
      <c r="W546" s="73">
        <v>4.3999999999999997E-2</v>
      </c>
      <c r="X546" s="74">
        <v>4.2000000000000003E-2</v>
      </c>
      <c r="Y546" s="73">
        <v>3.9E-2</v>
      </c>
      <c r="Z546" s="73">
        <v>3.9E-2</v>
      </c>
      <c r="AA546" s="73">
        <v>3.7000000000000012E-2</v>
      </c>
      <c r="AB546" s="74">
        <v>3.2000000000000001E-2</v>
      </c>
      <c r="AC546" s="73">
        <v>0.03</v>
      </c>
      <c r="AD546" s="73">
        <v>3.3000000000000002E-2</v>
      </c>
      <c r="AE546" s="73">
        <v>3.2000000000000001E-2</v>
      </c>
      <c r="AF546" s="74">
        <v>2.9000000000000001E-2</v>
      </c>
      <c r="AG546" s="73">
        <v>2.8000000000000001E-2</v>
      </c>
      <c r="AH546" s="73">
        <v>3.2000000000000001E-2</v>
      </c>
      <c r="AI546" s="73">
        <v>3.3000000000000002E-2</v>
      </c>
      <c r="AJ546" s="74">
        <v>0.03</v>
      </c>
      <c r="AK546" s="73">
        <v>2.9000000000000001E-2</v>
      </c>
      <c r="AL546" s="73">
        <v>3.1E-2</v>
      </c>
      <c r="AM546" s="73">
        <v>3.1E-2</v>
      </c>
      <c r="AN546" s="74">
        <v>2.8000000000000001E-2</v>
      </c>
      <c r="AO546" s="73">
        <v>2.8000000000000001E-2</v>
      </c>
      <c r="AP546" s="73">
        <v>3.5999999999999997E-2</v>
      </c>
      <c r="AQ546" s="73">
        <v>3.9E-2</v>
      </c>
      <c r="AR546" s="74">
        <v>3.7999999999999999E-2</v>
      </c>
      <c r="AS546" s="252">
        <v>3.5999999999999997E-2</v>
      </c>
      <c r="AT546" s="252">
        <v>4.7E-2</v>
      </c>
      <c r="AU546" s="252">
        <v>4.4999999999999998E-2</v>
      </c>
      <c r="AV546" s="252">
        <v>3.9E-2</v>
      </c>
      <c r="AW546" s="252">
        <v>3.6999999999999998E-2</v>
      </c>
      <c r="AX546" s="252">
        <v>3.5999999999999997E-2</v>
      </c>
      <c r="AY546" s="252">
        <v>3.4000000000000002E-2</v>
      </c>
      <c r="AZ546" s="252">
        <v>2.7E-2</v>
      </c>
      <c r="BA546" s="252">
        <v>2.5000000000000001E-2</v>
      </c>
      <c r="BB546" s="252">
        <v>2.7E-2</v>
      </c>
      <c r="BC546" s="252">
        <v>2.5000000000000001E-2</v>
      </c>
      <c r="BD546" s="252">
        <v>2.1000000000000001E-2</v>
      </c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</row>
    <row r="547" spans="1:67" x14ac:dyDescent="0.35">
      <c r="A547" s="66" t="s">
        <v>499</v>
      </c>
      <c r="B547" s="160" t="s">
        <v>171</v>
      </c>
      <c r="C547" s="161" t="s">
        <v>168</v>
      </c>
      <c r="D547" s="160">
        <v>86195</v>
      </c>
      <c r="E547" s="59"/>
      <c r="F547" s="59"/>
      <c r="G547" s="59"/>
      <c r="H547" s="63"/>
      <c r="I547" s="59"/>
      <c r="J547" s="59"/>
      <c r="K547" s="59"/>
      <c r="L547" s="53">
        <v>1285</v>
      </c>
      <c r="M547" s="55">
        <v>1537</v>
      </c>
      <c r="N547" s="55">
        <v>1832</v>
      </c>
      <c r="O547" s="55">
        <v>2144</v>
      </c>
      <c r="P547" s="53">
        <v>2462</v>
      </c>
      <c r="Q547" s="55">
        <v>2761</v>
      </c>
      <c r="R547" s="55">
        <v>3298</v>
      </c>
      <c r="S547" s="55">
        <v>3579</v>
      </c>
      <c r="T547" s="53">
        <v>3860</v>
      </c>
      <c r="U547" s="55">
        <v>3891</v>
      </c>
      <c r="V547" s="55">
        <v>4003</v>
      </c>
      <c r="W547" s="55">
        <v>4331</v>
      </c>
      <c r="X547" s="53">
        <v>4799</v>
      </c>
      <c r="Y547" s="55">
        <v>5981</v>
      </c>
      <c r="Z547" s="55">
        <v>6037</v>
      </c>
      <c r="AA547" s="55">
        <v>7016</v>
      </c>
      <c r="AB547" s="53">
        <v>7449</v>
      </c>
      <c r="AC547" s="59"/>
      <c r="AD547" s="59"/>
      <c r="AE547" s="59"/>
      <c r="AF547" s="63"/>
      <c r="AG547" s="59"/>
      <c r="AH547" s="59"/>
      <c r="AI547" s="158"/>
      <c r="AJ547" s="159"/>
      <c r="AK547" s="59"/>
      <c r="AL547" s="59"/>
      <c r="AM547" s="158"/>
      <c r="AN547" s="159"/>
      <c r="AO547" s="59"/>
      <c r="AP547" s="59"/>
      <c r="AQ547" s="158"/>
      <c r="AR547" s="159"/>
      <c r="AS547" s="251">
        <v>6544</v>
      </c>
      <c r="AT547" s="251">
        <v>5705</v>
      </c>
      <c r="AU547" s="251">
        <v>5245</v>
      </c>
      <c r="AV547" s="251">
        <v>4384</v>
      </c>
      <c r="AW547" s="251">
        <v>3774</v>
      </c>
      <c r="AX547" s="251">
        <v>3092</v>
      </c>
      <c r="AY547" s="251">
        <v>2489</v>
      </c>
      <c r="AZ547" s="251">
        <v>2043</v>
      </c>
      <c r="BA547" s="251"/>
      <c r="BB547" s="251"/>
      <c r="BC547" s="251"/>
      <c r="BD547" s="25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</row>
    <row r="548" spans="1:67" x14ac:dyDescent="0.35">
      <c r="A548" s="66" t="s">
        <v>500</v>
      </c>
      <c r="B548" s="160" t="s">
        <v>171</v>
      </c>
      <c r="C548" s="161" t="s">
        <v>168</v>
      </c>
      <c r="D548" s="160">
        <v>86196</v>
      </c>
      <c r="E548" s="59"/>
      <c r="F548" s="59"/>
      <c r="G548" s="59"/>
      <c r="H548" s="63"/>
      <c r="I548" s="59"/>
      <c r="J548" s="59"/>
      <c r="K548" s="59"/>
      <c r="L548" s="53">
        <v>135</v>
      </c>
      <c r="M548" s="55">
        <v>132</v>
      </c>
      <c r="N548" s="55">
        <v>155</v>
      </c>
      <c r="O548" s="55">
        <v>163</v>
      </c>
      <c r="P548" s="53">
        <v>121</v>
      </c>
      <c r="Q548" s="55">
        <v>111</v>
      </c>
      <c r="R548" s="55">
        <v>108</v>
      </c>
      <c r="S548" s="55">
        <v>131</v>
      </c>
      <c r="T548" s="53">
        <v>147</v>
      </c>
      <c r="U548" s="55">
        <v>155</v>
      </c>
      <c r="V548" s="55">
        <v>170</v>
      </c>
      <c r="W548" s="55">
        <v>175</v>
      </c>
      <c r="X548" s="53">
        <v>200</v>
      </c>
      <c r="Y548" s="55">
        <v>235</v>
      </c>
      <c r="Z548" s="55">
        <v>244</v>
      </c>
      <c r="AA548" s="55">
        <v>277</v>
      </c>
      <c r="AB548" s="53">
        <v>337</v>
      </c>
      <c r="AC548" s="59"/>
      <c r="AD548" s="59"/>
      <c r="AE548" s="59"/>
      <c r="AF548" s="63"/>
      <c r="AG548" s="59"/>
      <c r="AH548" s="59"/>
      <c r="AI548" s="59"/>
      <c r="AJ548" s="63"/>
      <c r="AK548" s="59"/>
      <c r="AL548" s="59"/>
      <c r="AM548" s="59"/>
      <c r="AN548" s="63"/>
      <c r="AO548" s="59"/>
      <c r="AP548" s="59"/>
      <c r="AQ548" s="59"/>
      <c r="AR548" s="63"/>
      <c r="AS548" s="251">
        <v>226</v>
      </c>
      <c r="AT548" s="251">
        <v>244</v>
      </c>
      <c r="AU548" s="251">
        <v>260</v>
      </c>
      <c r="AV548" s="251">
        <v>271</v>
      </c>
      <c r="AW548" s="251">
        <v>304</v>
      </c>
      <c r="AX548" s="251">
        <v>306</v>
      </c>
      <c r="AY548" s="251">
        <v>320</v>
      </c>
      <c r="AZ548" s="251">
        <v>669</v>
      </c>
      <c r="BA548" s="251"/>
      <c r="BB548" s="251"/>
      <c r="BC548" s="251"/>
      <c r="BD548" s="25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</row>
    <row r="549" spans="1:67" x14ac:dyDescent="0.35">
      <c r="A549" s="66" t="s">
        <v>501</v>
      </c>
      <c r="B549" s="160" t="s">
        <v>171</v>
      </c>
      <c r="C549" s="161" t="s">
        <v>168</v>
      </c>
      <c r="D549" s="160">
        <v>86197</v>
      </c>
      <c r="E549" s="59"/>
      <c r="F549" s="59"/>
      <c r="G549" s="59"/>
      <c r="H549" s="63"/>
      <c r="I549" s="59"/>
      <c r="J549" s="59"/>
      <c r="K549" s="59"/>
      <c r="L549" s="53">
        <v>4008</v>
      </c>
      <c r="M549" s="55">
        <v>4246</v>
      </c>
      <c r="N549" s="55">
        <v>4710</v>
      </c>
      <c r="O549" s="55">
        <v>4599</v>
      </c>
      <c r="P549" s="53">
        <v>4717</v>
      </c>
      <c r="Q549" s="55">
        <v>4638</v>
      </c>
      <c r="R549" s="55">
        <v>4676</v>
      </c>
      <c r="S549" s="55">
        <v>4998</v>
      </c>
      <c r="T549" s="53">
        <v>5704</v>
      </c>
      <c r="U549" s="55">
        <v>6717</v>
      </c>
      <c r="V549" s="55">
        <v>8019</v>
      </c>
      <c r="W549" s="55">
        <v>8905</v>
      </c>
      <c r="X549" s="53">
        <v>9637</v>
      </c>
      <c r="Y549" s="55">
        <v>10020</v>
      </c>
      <c r="Z549" s="55">
        <v>9631</v>
      </c>
      <c r="AA549" s="55">
        <v>9704</v>
      </c>
      <c r="AB549" s="53">
        <v>10615</v>
      </c>
      <c r="AC549" s="59"/>
      <c r="AD549" s="59"/>
      <c r="AE549" s="59"/>
      <c r="AF549" s="63"/>
      <c r="AG549" s="59"/>
      <c r="AH549" s="59"/>
      <c r="AI549" s="59"/>
      <c r="AJ549" s="63"/>
      <c r="AK549" s="59"/>
      <c r="AL549" s="59"/>
      <c r="AM549" s="59"/>
      <c r="AN549" s="63"/>
      <c r="AO549" s="59"/>
      <c r="AP549" s="59"/>
      <c r="AQ549" s="59"/>
      <c r="AR549" s="63"/>
      <c r="AS549" s="251">
        <v>285</v>
      </c>
      <c r="AT549" s="251">
        <v>269</v>
      </c>
      <c r="AU549" s="251">
        <v>239</v>
      </c>
      <c r="AV549" s="251">
        <v>310</v>
      </c>
      <c r="AW549" s="251">
        <v>306</v>
      </c>
      <c r="AX549" s="251">
        <v>425</v>
      </c>
      <c r="AY549" s="251">
        <v>492</v>
      </c>
      <c r="AZ549" s="251">
        <v>572</v>
      </c>
      <c r="BA549" s="251"/>
      <c r="BB549" s="251"/>
      <c r="BC549" s="251"/>
      <c r="BD549" s="25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</row>
    <row r="550" spans="1:67" x14ac:dyDescent="0.35">
      <c r="A550" s="66" t="s">
        <v>502</v>
      </c>
      <c r="B550" s="160" t="s">
        <v>171</v>
      </c>
      <c r="C550" s="161" t="s">
        <v>168</v>
      </c>
      <c r="D550" s="160">
        <v>86200</v>
      </c>
      <c r="E550" s="55">
        <v>12019</v>
      </c>
      <c r="F550" s="55">
        <v>13115</v>
      </c>
      <c r="G550" s="55">
        <v>14306</v>
      </c>
      <c r="H550" s="53">
        <v>15749</v>
      </c>
      <c r="I550" s="55">
        <v>16681</v>
      </c>
      <c r="J550" s="55">
        <v>17743</v>
      </c>
      <c r="K550" s="55">
        <v>18715</v>
      </c>
      <c r="L550" s="53">
        <v>21021</v>
      </c>
      <c r="M550" s="55">
        <v>23090</v>
      </c>
      <c r="N550" s="55">
        <v>25289</v>
      </c>
      <c r="O550" s="55">
        <v>27425</v>
      </c>
      <c r="P550" s="53">
        <v>29694</v>
      </c>
      <c r="Q550" s="55">
        <v>32824</v>
      </c>
      <c r="R550" s="55">
        <v>34695</v>
      </c>
      <c r="S550" s="55">
        <v>36722</v>
      </c>
      <c r="T550" s="53">
        <v>39126</v>
      </c>
      <c r="U550" s="55">
        <v>42114</v>
      </c>
      <c r="V550" s="55">
        <v>45537</v>
      </c>
      <c r="W550" s="55">
        <v>52690</v>
      </c>
      <c r="X550" s="53">
        <v>60368</v>
      </c>
      <c r="Y550" s="55">
        <v>68377</v>
      </c>
      <c r="Z550" s="55">
        <v>76600</v>
      </c>
      <c r="AA550" s="55">
        <v>85059</v>
      </c>
      <c r="AB550" s="53">
        <v>90849</v>
      </c>
      <c r="AC550" s="59"/>
      <c r="AD550" s="59"/>
      <c r="AE550" s="59"/>
      <c r="AF550" s="63"/>
      <c r="AG550" s="59"/>
      <c r="AH550" s="59"/>
      <c r="AI550" s="158"/>
      <c r="AJ550" s="159"/>
      <c r="AK550" s="59"/>
      <c r="AL550" s="59"/>
      <c r="AM550" s="158"/>
      <c r="AN550" s="159"/>
      <c r="AO550" s="59"/>
      <c r="AP550" s="59"/>
      <c r="AQ550" s="158"/>
      <c r="AR550" s="159"/>
      <c r="AS550" s="158"/>
      <c r="AT550" s="158"/>
      <c r="AU550" s="158"/>
      <c r="AV550" s="158"/>
      <c r="AW550" s="158"/>
      <c r="AX550" s="158"/>
      <c r="AY550" s="158"/>
      <c r="AZ550" s="158"/>
      <c r="BA550" s="158"/>
      <c r="BB550" s="158"/>
      <c r="BC550" s="158"/>
      <c r="BD550" s="158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</row>
    <row r="551" spans="1:67" x14ac:dyDescent="0.35">
      <c r="A551" s="66" t="s">
        <v>503</v>
      </c>
      <c r="B551" s="160" t="s">
        <v>171</v>
      </c>
      <c r="C551" s="161" t="s">
        <v>168</v>
      </c>
      <c r="D551" s="160">
        <v>86202</v>
      </c>
      <c r="E551" s="59"/>
      <c r="F551" s="59"/>
      <c r="G551" s="59"/>
      <c r="H551" s="63"/>
      <c r="I551" s="59"/>
      <c r="J551" s="59"/>
      <c r="K551" s="59"/>
      <c r="L551" s="53">
        <v>529</v>
      </c>
      <c r="M551" s="55">
        <v>1492</v>
      </c>
      <c r="N551" s="55">
        <v>2386</v>
      </c>
      <c r="O551" s="55">
        <v>3092</v>
      </c>
      <c r="P551" s="53">
        <v>4748</v>
      </c>
      <c r="Q551" s="55">
        <v>3489</v>
      </c>
      <c r="R551" s="55">
        <v>3925</v>
      </c>
      <c r="S551" s="55">
        <v>4853</v>
      </c>
      <c r="T551" s="53">
        <v>5699</v>
      </c>
      <c r="U551" s="55">
        <v>6171</v>
      </c>
      <c r="V551" s="55">
        <v>5505</v>
      </c>
      <c r="W551" s="55">
        <v>3544</v>
      </c>
      <c r="X551" s="53">
        <v>3377</v>
      </c>
      <c r="Y551" s="55">
        <v>1054</v>
      </c>
      <c r="Z551" s="55">
        <v>4140</v>
      </c>
      <c r="AA551" s="55">
        <v>8072</v>
      </c>
      <c r="AB551" s="53">
        <v>11614</v>
      </c>
      <c r="AC551" s="59"/>
      <c r="AD551" s="59"/>
      <c r="AE551" s="59"/>
      <c r="AF551" s="63"/>
      <c r="AG551" s="59"/>
      <c r="AH551" s="59"/>
      <c r="AI551" s="158"/>
      <c r="AJ551" s="159"/>
      <c r="AK551" s="59"/>
      <c r="AL551" s="59"/>
      <c r="AM551" s="158"/>
      <c r="AN551" s="159"/>
      <c r="AO551" s="59"/>
      <c r="AP551" s="59"/>
      <c r="AQ551" s="158"/>
      <c r="AR551" s="159"/>
      <c r="AS551" s="251">
        <v>-10089</v>
      </c>
      <c r="AT551" s="251">
        <v>1929</v>
      </c>
      <c r="AU551" s="251">
        <v>15929</v>
      </c>
      <c r="AV551" s="251">
        <v>32158</v>
      </c>
      <c r="AW551" s="251">
        <v>46071</v>
      </c>
      <c r="AX551" s="251">
        <v>49575</v>
      </c>
      <c r="AY551" s="251">
        <v>44938</v>
      </c>
      <c r="AZ551" s="251">
        <v>35507</v>
      </c>
      <c r="BA551" s="251"/>
      <c r="BB551" s="251"/>
      <c r="BC551" s="251"/>
      <c r="BD551" s="25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</row>
    <row r="552" spans="1:67" x14ac:dyDescent="0.35">
      <c r="A552" s="66" t="s">
        <v>504</v>
      </c>
      <c r="B552" s="160" t="s">
        <v>171</v>
      </c>
      <c r="C552" s="161" t="s">
        <v>168</v>
      </c>
      <c r="D552" s="160">
        <v>86203</v>
      </c>
      <c r="E552" s="59"/>
      <c r="F552" s="59"/>
      <c r="G552" s="59"/>
      <c r="H552" s="63"/>
      <c r="I552" s="59"/>
      <c r="J552" s="59"/>
      <c r="K552" s="59"/>
      <c r="L552" s="53">
        <v>-2194</v>
      </c>
      <c r="M552" s="55">
        <v>-1217</v>
      </c>
      <c r="N552" s="55">
        <v>-492</v>
      </c>
      <c r="O552" s="55">
        <v>637</v>
      </c>
      <c r="P552" s="53">
        <v>2493</v>
      </c>
      <c r="Q552" s="55">
        <v>1612</v>
      </c>
      <c r="R552" s="55">
        <v>2547</v>
      </c>
      <c r="S552" s="55">
        <v>3434</v>
      </c>
      <c r="T552" s="53">
        <v>3855</v>
      </c>
      <c r="U552" s="55">
        <v>3345</v>
      </c>
      <c r="V552" s="55">
        <v>1489</v>
      </c>
      <c r="W552" s="55">
        <v>-1030</v>
      </c>
      <c r="X552" s="53">
        <v>-1461</v>
      </c>
      <c r="Y552" s="55">
        <v>-2985</v>
      </c>
      <c r="Z552" s="55">
        <v>546</v>
      </c>
      <c r="AA552" s="55">
        <v>5384</v>
      </c>
      <c r="AB552" s="53">
        <v>8448</v>
      </c>
      <c r="AC552" s="59"/>
      <c r="AD552" s="59"/>
      <c r="AE552" s="59"/>
      <c r="AF552" s="63"/>
      <c r="AG552" s="59"/>
      <c r="AH552" s="59"/>
      <c r="AI552" s="59"/>
      <c r="AJ552" s="63"/>
      <c r="AK552" s="59"/>
      <c r="AL552" s="59"/>
      <c r="AM552" s="59"/>
      <c r="AN552" s="63"/>
      <c r="AO552" s="59"/>
      <c r="AP552" s="59"/>
      <c r="AQ552" s="59"/>
      <c r="AR552" s="63"/>
      <c r="AS552" s="251">
        <v>-4455</v>
      </c>
      <c r="AT552" s="251">
        <v>6734</v>
      </c>
      <c r="AU552" s="251">
        <v>20241</v>
      </c>
      <c r="AV552" s="251">
        <v>35549</v>
      </c>
      <c r="AW552" s="251">
        <v>48778</v>
      </c>
      <c r="AX552" s="251">
        <v>51448</v>
      </c>
      <c r="AY552" s="251">
        <v>46150</v>
      </c>
      <c r="AZ552" s="251">
        <v>36211</v>
      </c>
      <c r="BA552" s="251"/>
      <c r="BB552" s="251"/>
      <c r="BC552" s="251"/>
      <c r="BD552" s="25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</row>
    <row r="553" spans="1:67" x14ac:dyDescent="0.35">
      <c r="A553" s="66" t="s">
        <v>505</v>
      </c>
      <c r="B553" s="160" t="s">
        <v>172</v>
      </c>
      <c r="C553" s="161" t="s">
        <v>168</v>
      </c>
      <c r="D553" s="160">
        <v>86199</v>
      </c>
      <c r="E553" s="73">
        <v>-0.85</v>
      </c>
      <c r="F553" s="73">
        <v>-0.76</v>
      </c>
      <c r="G553" s="73">
        <v>-0.63</v>
      </c>
      <c r="H553" s="74">
        <v>4.1399999999999997</v>
      </c>
      <c r="I553" s="73">
        <v>7.44</v>
      </c>
      <c r="J553" s="73">
        <v>2.92</v>
      </c>
      <c r="K553" s="73">
        <v>1.78</v>
      </c>
      <c r="L553" s="74">
        <v>-0.04</v>
      </c>
      <c r="M553" s="73">
        <v>1.1200000000000001</v>
      </c>
      <c r="N553" s="73">
        <v>3.21</v>
      </c>
      <c r="O553" s="73">
        <v>4.01</v>
      </c>
      <c r="P553" s="63"/>
      <c r="Q553" s="59"/>
      <c r="R553" s="59"/>
      <c r="S553" s="59"/>
      <c r="T553" s="63"/>
      <c r="U553" s="59"/>
      <c r="V553" s="59"/>
      <c r="W553" s="59"/>
      <c r="X553" s="63"/>
      <c r="Y553" s="59"/>
      <c r="Z553" s="59"/>
      <c r="AA553" s="59"/>
      <c r="AB553" s="63"/>
      <c r="AC553" s="59"/>
      <c r="AD553" s="59"/>
      <c r="AE553" s="59"/>
      <c r="AF553" s="63"/>
      <c r="AG553" s="59"/>
      <c r="AH553" s="59"/>
      <c r="AI553" s="158"/>
      <c r="AJ553" s="159"/>
      <c r="AK553" s="59"/>
      <c r="AL553" s="59"/>
      <c r="AM553" s="158"/>
      <c r="AN553" s="159"/>
      <c r="AO553" s="59"/>
      <c r="AP553" s="59"/>
      <c r="AQ553" s="158"/>
      <c r="AR553" s="159"/>
      <c r="AS553" s="158"/>
      <c r="AT553" s="158"/>
      <c r="AU553" s="158"/>
      <c r="AV553" s="158"/>
      <c r="AW553" s="158"/>
      <c r="AX553" s="158"/>
      <c r="AY553" s="158"/>
      <c r="AZ553" s="158"/>
      <c r="BA553" s="158"/>
      <c r="BB553" s="158"/>
      <c r="BC553" s="158"/>
      <c r="BD553" s="158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</row>
    <row r="554" spans="1:67" x14ac:dyDescent="0.35">
      <c r="A554" s="66" t="s">
        <v>506</v>
      </c>
      <c r="B554" s="160" t="s">
        <v>172</v>
      </c>
      <c r="C554" s="161" t="s">
        <v>168</v>
      </c>
      <c r="D554" s="160">
        <v>86201</v>
      </c>
      <c r="E554" s="73">
        <v>0.01</v>
      </c>
      <c r="F554" s="73">
        <v>0.02</v>
      </c>
      <c r="G554" s="73">
        <v>0.03</v>
      </c>
      <c r="H554" s="74">
        <v>0.13</v>
      </c>
      <c r="I554" s="73">
        <v>0.09</v>
      </c>
      <c r="J554" s="73">
        <v>0.06</v>
      </c>
      <c r="K554" s="73">
        <v>0.06</v>
      </c>
      <c r="L554" s="74">
        <v>0.09</v>
      </c>
      <c r="M554" s="73">
        <v>0.14000000000000001</v>
      </c>
      <c r="N554" s="73">
        <v>0.17</v>
      </c>
      <c r="O554" s="59"/>
      <c r="P554" s="63"/>
      <c r="Q554" s="59"/>
      <c r="R554" s="59"/>
      <c r="S554" s="59"/>
      <c r="T554" s="63"/>
      <c r="U554" s="59"/>
      <c r="V554" s="59"/>
      <c r="W554" s="59"/>
      <c r="X554" s="63"/>
      <c r="Y554" s="59"/>
      <c r="Z554" s="59"/>
      <c r="AA554" s="59"/>
      <c r="AB554" s="63"/>
      <c r="AC554" s="59"/>
      <c r="AD554" s="59"/>
      <c r="AE554" s="59"/>
      <c r="AF554" s="63"/>
      <c r="AG554" s="59"/>
      <c r="AH554" s="59"/>
      <c r="AI554" s="158"/>
      <c r="AJ554" s="159"/>
      <c r="AK554" s="59"/>
      <c r="AL554" s="59"/>
      <c r="AM554" s="158"/>
      <c r="AN554" s="159"/>
      <c r="AO554" s="59"/>
      <c r="AP554" s="59"/>
      <c r="AQ554" s="158"/>
      <c r="AR554" s="159"/>
      <c r="AS554" s="158"/>
      <c r="AT554" s="158"/>
      <c r="AU554" s="158"/>
      <c r="AV554" s="158"/>
      <c r="AW554" s="158"/>
      <c r="AX554" s="158"/>
      <c r="AY554" s="158"/>
      <c r="AZ554" s="158"/>
      <c r="BA554" s="158"/>
      <c r="BB554" s="158"/>
      <c r="BC554" s="158"/>
      <c r="BD554" s="158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</row>
    <row r="555" spans="1:67" x14ac:dyDescent="0.35">
      <c r="A555" s="66"/>
      <c r="B555" s="77"/>
      <c r="C555" s="77"/>
      <c r="D555" s="77"/>
      <c r="E555" s="59"/>
      <c r="F555" s="59"/>
      <c r="G555" s="59"/>
      <c r="H555" s="63"/>
      <c r="I555" s="59"/>
      <c r="J555" s="59"/>
      <c r="K555" s="59"/>
      <c r="L555" s="63"/>
      <c r="M555" s="59"/>
      <c r="N555" s="59"/>
      <c r="O555" s="59"/>
      <c r="P555" s="63"/>
      <c r="Q555" s="59"/>
      <c r="R555" s="59"/>
      <c r="S555" s="59"/>
      <c r="T555" s="63"/>
      <c r="U555" s="59"/>
      <c r="V555" s="59"/>
      <c r="W555" s="59"/>
      <c r="X555" s="63"/>
      <c r="Y555" s="59"/>
      <c r="Z555" s="59"/>
      <c r="AA555" s="59"/>
      <c r="AB555" s="63"/>
      <c r="AC555" s="59"/>
      <c r="AD555" s="59"/>
      <c r="AE555" s="59"/>
      <c r="AF555" s="63"/>
      <c r="AG555" s="59"/>
      <c r="AH555" s="59"/>
      <c r="AI555" s="59"/>
      <c r="AJ555" s="63"/>
      <c r="AK555" s="59"/>
      <c r="AL555" s="59"/>
      <c r="AM555" s="59"/>
      <c r="AN555" s="63"/>
      <c r="AO555" s="59"/>
      <c r="AP555" s="59"/>
      <c r="AQ555" s="59"/>
      <c r="AR555" s="63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</row>
    <row r="556" spans="1:67" x14ac:dyDescent="0.35">
      <c r="A556" s="140" t="s">
        <v>507</v>
      </c>
      <c r="B556" s="44"/>
      <c r="C556" s="44"/>
      <c r="D556" s="44"/>
      <c r="E556" s="151"/>
      <c r="F556" s="151"/>
      <c r="G556" s="151"/>
      <c r="H556" s="152"/>
      <c r="I556" s="151"/>
      <c r="J556" s="151"/>
      <c r="K556" s="151"/>
      <c r="L556" s="152"/>
      <c r="M556" s="151"/>
      <c r="N556" s="151"/>
      <c r="O556" s="151"/>
      <c r="P556" s="152"/>
      <c r="Q556" s="151"/>
      <c r="R556" s="151"/>
      <c r="S556" s="151"/>
      <c r="T556" s="152"/>
      <c r="U556" s="151"/>
      <c r="V556" s="151"/>
      <c r="W556" s="151"/>
      <c r="X556" s="152"/>
      <c r="Y556" s="151"/>
      <c r="Z556" s="151"/>
      <c r="AA556" s="153"/>
      <c r="AB556" s="154"/>
      <c r="AC556" s="153"/>
      <c r="AD556" s="151"/>
      <c r="AE556" s="151"/>
      <c r="AF556" s="152"/>
      <c r="AG556" s="153"/>
      <c r="AH556" s="153"/>
      <c r="AI556" s="155"/>
      <c r="AJ556" s="156"/>
      <c r="AK556" s="153"/>
      <c r="AL556" s="153"/>
      <c r="AM556" s="155"/>
      <c r="AN556" s="156"/>
      <c r="AO556" s="153"/>
      <c r="AP556" s="153"/>
      <c r="AQ556" s="155"/>
      <c r="AR556" s="156"/>
      <c r="AS556" s="155"/>
      <c r="AT556" s="155"/>
      <c r="AU556" s="155"/>
      <c r="AV556" s="155"/>
      <c r="AW556" s="155"/>
      <c r="AX556" s="155"/>
      <c r="AY556" s="155"/>
      <c r="AZ556" s="155"/>
      <c r="BA556" s="155"/>
      <c r="BB556" s="155"/>
      <c r="BC556" s="155"/>
      <c r="BD556" s="155"/>
      <c r="BF556" s="157"/>
      <c r="BG556" s="157"/>
      <c r="BH556" s="157"/>
      <c r="BI556" s="157"/>
      <c r="BJ556" s="157"/>
      <c r="BK556" s="157"/>
      <c r="BL556" s="157"/>
      <c r="BM556" s="157"/>
      <c r="BN556" s="157"/>
      <c r="BO556" s="157"/>
    </row>
    <row r="557" spans="1:67" x14ac:dyDescent="0.35">
      <c r="A557" s="66" t="s">
        <v>508</v>
      </c>
      <c r="B557" s="160" t="s">
        <v>171</v>
      </c>
      <c r="C557" s="161" t="s">
        <v>164</v>
      </c>
      <c r="D557" s="160">
        <v>86210</v>
      </c>
      <c r="E557" s="76"/>
      <c r="F557" s="76"/>
      <c r="G557" s="76"/>
      <c r="H557" s="53">
        <v>4584</v>
      </c>
      <c r="I557" s="76"/>
      <c r="J557" s="76"/>
      <c r="K557" s="76"/>
      <c r="L557" s="53">
        <v>7150</v>
      </c>
      <c r="M557" s="76"/>
      <c r="N557" s="76"/>
      <c r="O557" s="76"/>
      <c r="P557" s="53">
        <v>9770</v>
      </c>
      <c r="Q557" s="76"/>
      <c r="R557" s="76"/>
      <c r="S557" s="76"/>
      <c r="T557" s="53">
        <v>13998</v>
      </c>
      <c r="U557" s="76"/>
      <c r="V557" s="76"/>
      <c r="W557" s="76"/>
      <c r="X557" s="53">
        <v>23718</v>
      </c>
      <c r="Y557" s="76"/>
      <c r="Z557" s="76"/>
      <c r="AA557" s="76"/>
      <c r="AB557" s="53">
        <v>31741</v>
      </c>
      <c r="AC557" s="76"/>
      <c r="AD557" s="76"/>
      <c r="AE557" s="76"/>
      <c r="AF557" s="53">
        <v>39223</v>
      </c>
      <c r="AG557" s="76"/>
      <c r="AH557" s="76"/>
      <c r="AI557" s="158"/>
      <c r="AJ557" s="53">
        <v>57324</v>
      </c>
      <c r="AK557" s="76"/>
      <c r="AL557" s="76"/>
      <c r="AM557" s="158"/>
      <c r="AN557" s="53">
        <v>81104</v>
      </c>
      <c r="AO557" s="76"/>
      <c r="AP557" s="76"/>
      <c r="AQ557" s="158"/>
      <c r="AR557" s="53">
        <v>91650</v>
      </c>
      <c r="AS557" s="55"/>
      <c r="AT557" s="55"/>
      <c r="AU557" s="55"/>
      <c r="AV557" s="251">
        <v>105293</v>
      </c>
      <c r="AW557" s="55"/>
      <c r="AX557" s="55"/>
      <c r="AY557" s="55"/>
      <c r="AZ557" s="251">
        <v>123039</v>
      </c>
      <c r="BA557" s="251"/>
      <c r="BB557" s="251"/>
      <c r="BC557" s="251"/>
      <c r="BD557" s="25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</row>
    <row r="558" spans="1:67" x14ac:dyDescent="0.35">
      <c r="A558" s="66" t="s">
        <v>509</v>
      </c>
      <c r="B558" s="160" t="s">
        <v>171</v>
      </c>
      <c r="C558" s="161" t="s">
        <v>164</v>
      </c>
      <c r="D558" s="160">
        <v>3727685</v>
      </c>
      <c r="E558" s="76"/>
      <c r="F558" s="76"/>
      <c r="G558" s="76"/>
      <c r="H558" s="63"/>
      <c r="I558" s="76"/>
      <c r="J558" s="76"/>
      <c r="K558" s="76"/>
      <c r="L558" s="63"/>
      <c r="M558" s="76"/>
      <c r="N558" s="76"/>
      <c r="O558" s="76"/>
      <c r="P558" s="63"/>
      <c r="Q558" s="76"/>
      <c r="R558" s="76"/>
      <c r="S558" s="76"/>
      <c r="T558" s="63"/>
      <c r="U558" s="76"/>
      <c r="V558" s="76"/>
      <c r="W558" s="76"/>
      <c r="X558" s="63"/>
      <c r="Y558" s="76"/>
      <c r="Z558" s="76"/>
      <c r="AA558" s="76"/>
      <c r="AB558" s="53">
        <v>54591</v>
      </c>
      <c r="AC558" s="76"/>
      <c r="AD558" s="76"/>
      <c r="AE558" s="76"/>
      <c r="AF558" s="53">
        <v>71310</v>
      </c>
      <c r="AG558" s="76"/>
      <c r="AH558" s="76"/>
      <c r="AI558" s="158"/>
      <c r="AJ558" s="53">
        <v>97224</v>
      </c>
      <c r="AK558" s="76"/>
      <c r="AL558" s="76"/>
      <c r="AM558" s="158"/>
      <c r="AN558" s="53">
        <v>128683</v>
      </c>
      <c r="AO558" s="76"/>
      <c r="AP558" s="76"/>
      <c r="AQ558" s="158"/>
      <c r="AR558" s="53">
        <v>157458</v>
      </c>
      <c r="AS558" s="55"/>
      <c r="AT558" s="55"/>
      <c r="AU558" s="55"/>
      <c r="AV558" s="251">
        <v>185039</v>
      </c>
      <c r="AW558" s="55"/>
      <c r="AX558" s="55"/>
      <c r="AY558" s="55"/>
      <c r="AZ558" s="251">
        <v>218893</v>
      </c>
      <c r="BA558" s="251"/>
      <c r="BB558" s="251"/>
      <c r="BC558" s="251"/>
      <c r="BD558" s="25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</row>
    <row r="559" spans="1:67" x14ac:dyDescent="0.35">
      <c r="A559" s="66" t="s">
        <v>510</v>
      </c>
      <c r="B559" s="160" t="s">
        <v>171</v>
      </c>
      <c r="C559" s="161" t="s">
        <v>164</v>
      </c>
      <c r="D559" s="160">
        <v>3727686</v>
      </c>
      <c r="E559" s="76"/>
      <c r="F559" s="76"/>
      <c r="G559" s="76"/>
      <c r="H559" s="53">
        <v>9274</v>
      </c>
      <c r="I559" s="76"/>
      <c r="J559" s="76"/>
      <c r="K559" s="76"/>
      <c r="L559" s="53">
        <v>14213</v>
      </c>
      <c r="M559" s="76"/>
      <c r="N559" s="76"/>
      <c r="O559" s="76"/>
      <c r="P559" s="53">
        <v>18417</v>
      </c>
      <c r="Q559" s="76"/>
      <c r="R559" s="76"/>
      <c r="S559" s="76"/>
      <c r="T559" s="53">
        <v>25989</v>
      </c>
      <c r="U559" s="76"/>
      <c r="V559" s="76"/>
      <c r="W559" s="76"/>
      <c r="X559" s="53">
        <v>38387</v>
      </c>
      <c r="Y559" s="76"/>
      <c r="Z559" s="76"/>
      <c r="AA559" s="76"/>
      <c r="AB559" s="63"/>
      <c r="AC559" s="76"/>
      <c r="AD559" s="76"/>
      <c r="AE559" s="76"/>
      <c r="AF559" s="63"/>
      <c r="AG559" s="76"/>
      <c r="AH559" s="76"/>
      <c r="AI559" s="158"/>
      <c r="AJ559" s="63"/>
      <c r="AK559" s="76"/>
      <c r="AL559" s="76"/>
      <c r="AM559" s="158"/>
      <c r="AN559" s="63"/>
      <c r="AO559" s="76"/>
      <c r="AP559" s="76"/>
      <c r="AQ559" s="158"/>
      <c r="AR559" s="159"/>
      <c r="AS559" s="158"/>
      <c r="AT559" s="158"/>
      <c r="AU559" s="158"/>
      <c r="AV559" s="158"/>
      <c r="AW559" s="158"/>
      <c r="AX559" s="158"/>
      <c r="AY559" s="158"/>
      <c r="AZ559" s="158"/>
      <c r="BA559" s="158"/>
      <c r="BB559" s="158"/>
      <c r="BC559" s="158"/>
      <c r="BD559" s="158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</row>
    <row r="560" spans="1:67" x14ac:dyDescent="0.35">
      <c r="A560" s="66" t="s">
        <v>511</v>
      </c>
      <c r="B560" s="160" t="s">
        <v>171</v>
      </c>
      <c r="C560" s="161" t="s">
        <v>164</v>
      </c>
      <c r="D560" s="160">
        <v>86212</v>
      </c>
      <c r="E560" s="76"/>
      <c r="F560" s="76"/>
      <c r="G560" s="76"/>
      <c r="H560" s="53">
        <v>231</v>
      </c>
      <c r="I560" s="76"/>
      <c r="J560" s="76"/>
      <c r="K560" s="76"/>
      <c r="L560" s="53">
        <v>304</v>
      </c>
      <c r="M560" s="76"/>
      <c r="N560" s="76"/>
      <c r="O560" s="76"/>
      <c r="P560" s="53">
        <v>334</v>
      </c>
      <c r="Q560" s="76"/>
      <c r="R560" s="76"/>
      <c r="S560" s="76"/>
      <c r="T560" s="53">
        <v>649</v>
      </c>
      <c r="U560" s="76"/>
      <c r="V560" s="76"/>
      <c r="W560" s="76"/>
      <c r="X560" s="53">
        <v>2390</v>
      </c>
      <c r="Y560" s="76"/>
      <c r="Z560" s="76"/>
      <c r="AA560" s="76"/>
      <c r="AB560" s="53">
        <v>2577</v>
      </c>
      <c r="AC560" s="76"/>
      <c r="AD560" s="76"/>
      <c r="AE560" s="76"/>
      <c r="AF560" s="53">
        <v>3111</v>
      </c>
      <c r="AG560" s="76"/>
      <c r="AH560" s="76"/>
      <c r="AI560" s="158"/>
      <c r="AJ560" s="53">
        <v>3772</v>
      </c>
      <c r="AK560" s="76"/>
      <c r="AL560" s="76"/>
      <c r="AM560" s="158"/>
      <c r="AN560" s="53">
        <v>4118</v>
      </c>
      <c r="AO560" s="76"/>
      <c r="AP560" s="76"/>
      <c r="AQ560" s="158"/>
      <c r="AR560" s="53">
        <v>4602</v>
      </c>
      <c r="AS560" s="55"/>
      <c r="AT560" s="55"/>
      <c r="AU560" s="55"/>
      <c r="AV560" s="251">
        <v>5116</v>
      </c>
      <c r="AW560" s="55"/>
      <c r="AX560" s="55"/>
      <c r="AY560" s="55"/>
      <c r="AZ560" s="251">
        <v>5487</v>
      </c>
      <c r="BA560" s="251"/>
      <c r="BB560" s="251"/>
      <c r="BC560" s="251"/>
      <c r="BD560" s="25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</row>
    <row r="561" spans="1:70" x14ac:dyDescent="0.35">
      <c r="A561" s="66" t="s">
        <v>512</v>
      </c>
      <c r="B561" s="160" t="s">
        <v>171</v>
      </c>
      <c r="C561" s="161" t="s">
        <v>164</v>
      </c>
      <c r="D561" s="160">
        <v>86213</v>
      </c>
      <c r="E561" s="76"/>
      <c r="F561" s="76"/>
      <c r="G561" s="76"/>
      <c r="H561" s="53">
        <v>720</v>
      </c>
      <c r="I561" s="76"/>
      <c r="J561" s="76"/>
      <c r="K561" s="76"/>
      <c r="L561" s="53">
        <v>1063</v>
      </c>
      <c r="M561" s="76"/>
      <c r="N561" s="76"/>
      <c r="O561" s="76"/>
      <c r="P561" s="53">
        <v>1532</v>
      </c>
      <c r="Q561" s="76"/>
      <c r="R561" s="76"/>
      <c r="S561" s="76"/>
      <c r="T561" s="53">
        <v>1805</v>
      </c>
      <c r="U561" s="76"/>
      <c r="V561" s="76"/>
      <c r="W561" s="76"/>
      <c r="X561" s="53">
        <v>4078</v>
      </c>
      <c r="Y561" s="76"/>
      <c r="Z561" s="76"/>
      <c r="AA561" s="76"/>
      <c r="AB561" s="53">
        <v>6861</v>
      </c>
      <c r="AC561" s="76"/>
      <c r="AD561" s="76"/>
      <c r="AE561" s="76"/>
      <c r="AF561" s="53">
        <v>6036</v>
      </c>
      <c r="AG561" s="76"/>
      <c r="AH561" s="76"/>
      <c r="AI561" s="158"/>
      <c r="AJ561" s="53">
        <v>15228</v>
      </c>
      <c r="AK561" s="76"/>
      <c r="AL561" s="76"/>
      <c r="AM561" s="158"/>
      <c r="AN561" s="53">
        <v>24895</v>
      </c>
      <c r="AO561" s="76"/>
      <c r="AP561" s="76"/>
      <c r="AQ561" s="158"/>
      <c r="AR561" s="53">
        <v>30020</v>
      </c>
      <c r="AS561" s="55"/>
      <c r="AT561" s="55"/>
      <c r="AU561" s="55"/>
      <c r="AV561" s="251">
        <v>28840</v>
      </c>
      <c r="AW561" s="55"/>
      <c r="AX561" s="55"/>
      <c r="AY561" s="55"/>
      <c r="AZ561" s="251">
        <v>46636</v>
      </c>
      <c r="BA561" s="251"/>
      <c r="BB561" s="251"/>
      <c r="BC561" s="251"/>
      <c r="BD561" s="25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</row>
    <row r="562" spans="1:70" x14ac:dyDescent="0.35">
      <c r="A562" s="78" t="s">
        <v>513</v>
      </c>
      <c r="B562" s="167" t="s">
        <v>171</v>
      </c>
      <c r="C562" s="168" t="s">
        <v>164</v>
      </c>
      <c r="D562" s="167">
        <v>86214</v>
      </c>
      <c r="E562" s="108"/>
      <c r="F562" s="108"/>
      <c r="G562" s="108"/>
      <c r="H562" s="107">
        <f>SUM(H557:H561)</f>
        <v>14809</v>
      </c>
      <c r="I562" s="108"/>
      <c r="J562" s="108"/>
      <c r="K562" s="108"/>
      <c r="L562" s="107">
        <f>SUM(L557:L561)</f>
        <v>22730</v>
      </c>
      <c r="M562" s="108"/>
      <c r="N562" s="108"/>
      <c r="O562" s="108"/>
      <c r="P562" s="107">
        <f>SUM(P557:P561)</f>
        <v>30053</v>
      </c>
      <c r="Q562" s="108"/>
      <c r="R562" s="108"/>
      <c r="S562" s="108"/>
      <c r="T562" s="107">
        <f>SUM(T557:T561)</f>
        <v>42441</v>
      </c>
      <c r="U562" s="108"/>
      <c r="V562" s="108"/>
      <c r="W562" s="108"/>
      <c r="X562" s="107">
        <f>SUM(X557:X561)</f>
        <v>68573</v>
      </c>
      <c r="Y562" s="108"/>
      <c r="Z562" s="108"/>
      <c r="AA562" s="108"/>
      <c r="AB562" s="107">
        <f>SUM(AB557:AB561)</f>
        <v>95770</v>
      </c>
      <c r="AC562" s="108"/>
      <c r="AD562" s="108"/>
      <c r="AE562" s="108"/>
      <c r="AF562" s="107">
        <f>SUM(AF557:AF561)</f>
        <v>119680</v>
      </c>
      <c r="AG562" s="108"/>
      <c r="AH562" s="108"/>
      <c r="AI562" s="171"/>
      <c r="AJ562" s="107">
        <f>SUM(AJ557:AJ561)</f>
        <v>173548</v>
      </c>
      <c r="AK562" s="108"/>
      <c r="AL562" s="108"/>
      <c r="AM562" s="171"/>
      <c r="AN562" s="107">
        <f>SUM(AN557:AN561)</f>
        <v>238800</v>
      </c>
      <c r="AO562" s="108"/>
      <c r="AP562" s="108"/>
      <c r="AQ562" s="171"/>
      <c r="AR562" s="107">
        <f>SUM(AR557:AR561)</f>
        <v>283730</v>
      </c>
      <c r="AS562" s="196"/>
      <c r="AT562" s="196"/>
      <c r="AU562" s="196"/>
      <c r="AV562" s="254">
        <v>324288</v>
      </c>
      <c r="AW562" s="196"/>
      <c r="AX562" s="196"/>
      <c r="AY562" s="196"/>
      <c r="AZ562" s="254">
        <v>394055</v>
      </c>
      <c r="BA562" s="254"/>
      <c r="BB562" s="254"/>
      <c r="BC562" s="254"/>
      <c r="BD562" s="254"/>
      <c r="BF562" s="109"/>
      <c r="BG562" s="109"/>
      <c r="BH562" s="109"/>
      <c r="BI562" s="109"/>
      <c r="BJ562" s="109"/>
      <c r="BK562" s="109"/>
      <c r="BL562" s="109"/>
      <c r="BM562" s="109"/>
      <c r="BN562" s="109"/>
      <c r="BO562" s="109"/>
    </row>
    <row r="563" spans="1:70" x14ac:dyDescent="0.35">
      <c r="E563" s="76"/>
      <c r="F563" s="76"/>
      <c r="G563" s="76"/>
      <c r="H563" s="111"/>
      <c r="I563" s="76"/>
      <c r="J563" s="76"/>
      <c r="K563" s="76"/>
      <c r="L563" s="111"/>
      <c r="M563" s="76"/>
      <c r="N563" s="76"/>
      <c r="O563" s="76"/>
      <c r="P563" s="111"/>
      <c r="Q563" s="76"/>
      <c r="R563" s="76"/>
      <c r="S563" s="76"/>
      <c r="T563" s="111"/>
      <c r="U563" s="76"/>
      <c r="V563" s="76"/>
      <c r="W563" s="76"/>
      <c r="X563" s="111"/>
      <c r="Y563" s="76"/>
      <c r="Z563" s="76"/>
      <c r="AA563" s="76"/>
      <c r="AB563" s="111"/>
      <c r="AC563" s="76"/>
      <c r="AD563" s="76"/>
      <c r="AE563" s="76"/>
      <c r="AF563" s="111"/>
      <c r="AG563" s="76"/>
      <c r="AH563" s="76"/>
      <c r="AI563" s="76"/>
      <c r="AJ563" s="111"/>
      <c r="AK563" s="76"/>
      <c r="AL563" s="76"/>
      <c r="AM563" s="76"/>
      <c r="AN563" s="60"/>
      <c r="AO563" s="76"/>
      <c r="AP563" s="76"/>
      <c r="AQ563" s="76"/>
      <c r="AR563" s="60"/>
      <c r="AS563" s="76"/>
      <c r="AT563" s="76"/>
      <c r="AU563" s="76"/>
      <c r="AV563" s="76"/>
      <c r="AW563" s="76"/>
      <c r="AX563" s="76"/>
      <c r="AY563" s="76"/>
      <c r="AZ563" s="76"/>
      <c r="BA563" s="76"/>
      <c r="BB563" s="76"/>
      <c r="BC563" s="76"/>
      <c r="BD563" s="76"/>
      <c r="BF563" s="62"/>
      <c r="BG563" s="62"/>
      <c r="BH563" s="62"/>
      <c r="BI563" s="62"/>
      <c r="BJ563" s="62"/>
      <c r="BK563" s="62"/>
      <c r="BL563" s="62"/>
      <c r="BM563" s="62"/>
      <c r="BN563" s="62"/>
      <c r="BO563" s="62"/>
    </row>
    <row r="564" spans="1:70" x14ac:dyDescent="0.35">
      <c r="A564" s="66" t="s">
        <v>514</v>
      </c>
      <c r="B564" s="160" t="s">
        <v>171</v>
      </c>
      <c r="C564" s="161" t="s">
        <v>164</v>
      </c>
      <c r="D564" s="160">
        <v>86215</v>
      </c>
      <c r="E564" s="76"/>
      <c r="F564" s="76"/>
      <c r="G564" s="76"/>
      <c r="H564" s="53">
        <v>3860</v>
      </c>
      <c r="I564" s="76"/>
      <c r="J564" s="76"/>
      <c r="K564" s="76"/>
      <c r="L564" s="53">
        <v>5763</v>
      </c>
      <c r="M564" s="76"/>
      <c r="N564" s="76"/>
      <c r="O564" s="76"/>
      <c r="P564" s="53">
        <v>8215</v>
      </c>
      <c r="Q564" s="76"/>
      <c r="R564" s="76"/>
      <c r="S564" s="76"/>
      <c r="T564" s="53">
        <v>13327</v>
      </c>
      <c r="U564" s="76"/>
      <c r="V564" s="76"/>
      <c r="W564" s="76"/>
      <c r="X564" s="53">
        <v>19707</v>
      </c>
      <c r="Y564" s="76"/>
      <c r="Z564" s="76"/>
      <c r="AA564" s="76"/>
      <c r="AB564" s="53">
        <v>33973</v>
      </c>
      <c r="AC564" s="76"/>
      <c r="AD564" s="76"/>
      <c r="AE564" s="76"/>
      <c r="AF564" s="53">
        <v>46975</v>
      </c>
      <c r="AG564" s="76"/>
      <c r="AH564" s="76"/>
      <c r="AI564" s="158"/>
      <c r="AJ564" s="53">
        <v>60434</v>
      </c>
      <c r="AK564" s="76"/>
      <c r="AL564" s="76"/>
      <c r="AM564" s="158"/>
      <c r="AN564" s="53">
        <v>78519</v>
      </c>
      <c r="AO564" s="76"/>
      <c r="AP564" s="76"/>
      <c r="AQ564" s="158"/>
      <c r="AR564" s="53">
        <v>97015</v>
      </c>
      <c r="AS564" s="55"/>
      <c r="AT564" s="55"/>
      <c r="AU564" s="55"/>
      <c r="AV564" s="251">
        <v>120111</v>
      </c>
      <c r="AW564" s="55"/>
      <c r="AX564" s="55"/>
      <c r="AY564" s="55"/>
      <c r="AZ564" s="251">
        <v>141390</v>
      </c>
      <c r="BA564" s="251"/>
      <c r="BB564" s="251"/>
      <c r="BC564" s="251"/>
      <c r="BD564" s="25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</row>
    <row r="565" spans="1:70" x14ac:dyDescent="0.35">
      <c r="A565" s="78" t="s">
        <v>515</v>
      </c>
      <c r="B565" s="167" t="s">
        <v>171</v>
      </c>
      <c r="C565" s="168" t="s">
        <v>164</v>
      </c>
      <c r="D565" s="167">
        <v>86216</v>
      </c>
      <c r="E565" s="108"/>
      <c r="F565" s="108"/>
      <c r="G565" s="108"/>
      <c r="H565" s="107">
        <f>H562-H564</f>
        <v>10949</v>
      </c>
      <c r="I565" s="108"/>
      <c r="J565" s="108"/>
      <c r="K565" s="108"/>
      <c r="L565" s="107">
        <f>L562-L564</f>
        <v>16967</v>
      </c>
      <c r="M565" s="108"/>
      <c r="N565" s="108"/>
      <c r="O565" s="108"/>
      <c r="P565" s="107">
        <f>P562-P564</f>
        <v>21838</v>
      </c>
      <c r="Q565" s="108"/>
      <c r="R565" s="108"/>
      <c r="S565" s="108"/>
      <c r="T565" s="107">
        <f>T562-T564</f>
        <v>29114</v>
      </c>
      <c r="U565" s="108"/>
      <c r="V565" s="108"/>
      <c r="W565" s="108"/>
      <c r="X565" s="107">
        <f>X562-X564</f>
        <v>48866</v>
      </c>
      <c r="Y565" s="108"/>
      <c r="Z565" s="108"/>
      <c r="AA565" s="108"/>
      <c r="AB565" s="107">
        <f>AB562-AB564</f>
        <v>61797</v>
      </c>
      <c r="AC565" s="108"/>
      <c r="AD565" s="108"/>
      <c r="AE565" s="108"/>
      <c r="AF565" s="107">
        <f>AF562-AF564</f>
        <v>72705</v>
      </c>
      <c r="AG565" s="108"/>
      <c r="AH565" s="108"/>
      <c r="AI565" s="171"/>
      <c r="AJ565" s="107">
        <f>AJ562-AJ564</f>
        <v>113114</v>
      </c>
      <c r="AK565" s="108"/>
      <c r="AL565" s="108"/>
      <c r="AM565" s="171"/>
      <c r="AN565" s="107">
        <f>AN562-AN564</f>
        <v>160281</v>
      </c>
      <c r="AO565" s="108"/>
      <c r="AP565" s="108"/>
      <c r="AQ565" s="171"/>
      <c r="AR565" s="107">
        <f>AR562-AR564</f>
        <v>186715</v>
      </c>
      <c r="AS565" s="254">
        <v>190754</v>
      </c>
      <c r="AT565" s="254">
        <v>193784</v>
      </c>
      <c r="AU565" s="254">
        <v>196468</v>
      </c>
      <c r="AV565" s="254">
        <v>204177</v>
      </c>
      <c r="AW565" s="254">
        <v>209950</v>
      </c>
      <c r="AX565" s="254">
        <v>220717</v>
      </c>
      <c r="AY565" s="254">
        <v>237917</v>
      </c>
      <c r="AZ565" s="254">
        <v>252665</v>
      </c>
      <c r="BA565" s="254">
        <v>272781</v>
      </c>
      <c r="BB565" s="254">
        <v>297616</v>
      </c>
      <c r="BC565" s="254">
        <v>324435</v>
      </c>
      <c r="BD565" s="254">
        <v>357025</v>
      </c>
      <c r="BF565" s="109"/>
      <c r="BG565" s="109"/>
      <c r="BH565" s="109"/>
      <c r="BI565" s="109"/>
      <c r="BJ565" s="109"/>
      <c r="BK565" s="109"/>
      <c r="BL565" s="109"/>
      <c r="BM565" s="109"/>
      <c r="BN565" s="109"/>
      <c r="BO565" s="268">
        <v>186715</v>
      </c>
      <c r="BP565" s="261">
        <v>204177</v>
      </c>
      <c r="BQ565" s="261">
        <v>252665</v>
      </c>
      <c r="BR565" s="261">
        <v>357025</v>
      </c>
    </row>
    <row r="566" spans="1:70" x14ac:dyDescent="0.35">
      <c r="E566" s="76"/>
      <c r="F566" s="76"/>
      <c r="G566" s="76"/>
      <c r="H566" s="60"/>
      <c r="I566" s="76"/>
      <c r="J566" s="76"/>
      <c r="K566" s="76"/>
      <c r="L566" s="60"/>
      <c r="M566" s="76"/>
      <c r="N566" s="76"/>
      <c r="O566" s="76"/>
      <c r="P566" s="60"/>
      <c r="Q566" s="76"/>
      <c r="R566" s="76"/>
      <c r="S566" s="76"/>
      <c r="T566" s="60"/>
      <c r="U566" s="76"/>
      <c r="V566" s="76"/>
      <c r="W566" s="76"/>
      <c r="X566" s="60"/>
      <c r="Y566" s="76"/>
      <c r="Z566" s="76"/>
      <c r="AA566" s="76"/>
      <c r="AB566" s="60"/>
      <c r="AC566" s="76"/>
      <c r="AD566" s="76"/>
      <c r="AE566" s="76"/>
      <c r="AF566" s="60"/>
      <c r="AG566" s="76"/>
      <c r="AH566" s="76"/>
      <c r="AI566" s="76"/>
      <c r="AJ566" s="60"/>
      <c r="AK566" s="76"/>
      <c r="AL566" s="76"/>
      <c r="AM566" s="76"/>
      <c r="AN566" s="60"/>
      <c r="AO566" s="76"/>
      <c r="AP566" s="76"/>
      <c r="AQ566" s="76"/>
      <c r="AR566" s="60"/>
      <c r="AS566" s="76"/>
      <c r="AT566" s="76"/>
      <c r="AU566" s="76"/>
      <c r="AV566" s="76"/>
      <c r="AW566" s="76"/>
      <c r="AX566" s="76"/>
      <c r="AY566" s="76"/>
      <c r="AZ566" s="76"/>
      <c r="BA566" s="76"/>
      <c r="BB566" s="76"/>
      <c r="BC566" s="76"/>
      <c r="BD566" s="76"/>
      <c r="BF566" s="62"/>
      <c r="BG566" s="62"/>
      <c r="BH566" s="62"/>
      <c r="BI566" s="62"/>
      <c r="BJ566" s="62"/>
      <c r="BK566" s="62"/>
      <c r="BL566" s="62"/>
      <c r="BM566" s="62"/>
      <c r="BN566" s="62"/>
      <c r="BO566" s="62"/>
    </row>
    <row r="567" spans="1:70" x14ac:dyDescent="0.35">
      <c r="A567" s="43" t="s">
        <v>516</v>
      </c>
      <c r="B567" s="44"/>
      <c r="C567" s="44"/>
      <c r="D567" s="44"/>
      <c r="E567" s="155"/>
      <c r="F567" s="155"/>
      <c r="G567" s="155"/>
      <c r="H567" s="156"/>
      <c r="I567" s="155"/>
      <c r="J567" s="155"/>
      <c r="K567" s="155"/>
      <c r="L567" s="156"/>
      <c r="M567" s="155"/>
      <c r="N567" s="155"/>
      <c r="O567" s="155"/>
      <c r="P567" s="156"/>
      <c r="Q567" s="155"/>
      <c r="R567" s="155"/>
      <c r="S567" s="155"/>
      <c r="T567" s="156"/>
      <c r="U567" s="155"/>
      <c r="V567" s="155"/>
      <c r="W567" s="155"/>
      <c r="X567" s="156"/>
      <c r="Y567" s="155"/>
      <c r="Z567" s="155"/>
      <c r="AA567" s="155"/>
      <c r="AB567" s="156"/>
      <c r="AC567" s="155"/>
      <c r="AD567" s="155"/>
      <c r="AE567" s="155"/>
      <c r="AF567" s="156"/>
      <c r="AG567" s="155"/>
      <c r="AH567" s="155"/>
      <c r="AI567" s="155"/>
      <c r="AJ567" s="156"/>
      <c r="AK567" s="155"/>
      <c r="AL567" s="155"/>
      <c r="AM567" s="155"/>
      <c r="AN567" s="156"/>
      <c r="AO567" s="155"/>
      <c r="AP567" s="155"/>
      <c r="AQ567" s="155"/>
      <c r="AR567" s="156"/>
      <c r="AS567" s="155"/>
      <c r="AT567" s="155"/>
      <c r="AU567" s="155"/>
      <c r="AV567" s="155"/>
      <c r="AW567" s="155"/>
      <c r="AX567" s="155"/>
      <c r="AY567" s="155"/>
      <c r="AZ567" s="155"/>
      <c r="BA567" s="155"/>
      <c r="BB567" s="155"/>
      <c r="BC567" s="155"/>
      <c r="BD567" s="155"/>
      <c r="BF567" s="189"/>
      <c r="BG567" s="189"/>
      <c r="BH567" s="189"/>
      <c r="BI567" s="189"/>
      <c r="BJ567" s="189"/>
      <c r="BK567" s="189"/>
      <c r="BL567" s="189"/>
      <c r="BM567" s="189"/>
      <c r="BN567" s="189"/>
      <c r="BO567" s="189"/>
    </row>
    <row r="568" spans="1:70" x14ac:dyDescent="0.35">
      <c r="A568" s="58" t="s">
        <v>517</v>
      </c>
      <c r="B568" s="160" t="s">
        <v>203</v>
      </c>
      <c r="C568" s="161" t="s">
        <v>164</v>
      </c>
      <c r="D568" s="160">
        <v>85894</v>
      </c>
      <c r="E568" s="55">
        <v>455242694</v>
      </c>
      <c r="F568" s="55">
        <v>456883519</v>
      </c>
      <c r="G568" s="55">
        <v>457733620</v>
      </c>
      <c r="H568" s="53">
        <v>459264535</v>
      </c>
      <c r="I568" s="55">
        <v>460167404</v>
      </c>
      <c r="J568" s="55">
        <v>462036113</v>
      </c>
      <c r="K568" s="55">
        <v>463006452</v>
      </c>
      <c r="L568" s="53">
        <v>464383939</v>
      </c>
      <c r="M568" s="55">
        <v>465680957</v>
      </c>
      <c r="N568" s="55">
        <v>467710218</v>
      </c>
      <c r="O568" s="55">
        <v>468762005</v>
      </c>
      <c r="P568" s="53">
        <v>470842035</v>
      </c>
      <c r="Q568" s="55">
        <v>471827960</v>
      </c>
      <c r="R568" s="55">
        <v>474073542</v>
      </c>
      <c r="S568" s="55">
        <v>475166527</v>
      </c>
      <c r="T568" s="53">
        <v>477170618</v>
      </c>
      <c r="U568" s="55">
        <v>477975499</v>
      </c>
      <c r="V568" s="55">
        <v>480379517</v>
      </c>
      <c r="W568" s="55">
        <v>481872175</v>
      </c>
      <c r="X568" s="53">
        <v>484107183</v>
      </c>
      <c r="Y568" s="55">
        <v>485226904</v>
      </c>
      <c r="Z568" s="55">
        <v>487741189</v>
      </c>
      <c r="AA568" s="55">
        <v>488968628</v>
      </c>
      <c r="AB568" s="53">
        <v>491202890</v>
      </c>
      <c r="AC568" s="55">
        <v>492331776</v>
      </c>
      <c r="AD568" s="55">
        <v>494656015</v>
      </c>
      <c r="AE568" s="55">
        <v>495797220</v>
      </c>
      <c r="AF568" s="53">
        <v>497810444</v>
      </c>
      <c r="AG568" s="55">
        <v>498776032</v>
      </c>
      <c r="AH568" s="55">
        <v>500889651</v>
      </c>
      <c r="AI568" s="55">
        <v>501751183</v>
      </c>
      <c r="AJ568" s="53">
        <v>503564743</v>
      </c>
      <c r="AK568" s="55">
        <v>504323736</v>
      </c>
      <c r="AL568" s="55">
        <v>506440520</v>
      </c>
      <c r="AM568" s="55">
        <v>507147620</v>
      </c>
      <c r="AN568" s="53">
        <v>508844410</v>
      </c>
      <c r="AO568" s="55">
        <v>508720481</v>
      </c>
      <c r="AP568" s="55">
        <v>10187554818</v>
      </c>
      <c r="AQ568" s="55">
        <v>10201654176</v>
      </c>
      <c r="AR568" s="53">
        <v>10247259757</v>
      </c>
      <c r="AS568" s="251">
        <v>10260353688</v>
      </c>
      <c r="AT568" s="251">
        <v>10317750796</v>
      </c>
      <c r="AU568" s="251">
        <v>10334030586</v>
      </c>
      <c r="AV568" s="251">
        <v>10387381291</v>
      </c>
      <c r="AW568" s="251">
        <v>10406627415</v>
      </c>
      <c r="AX568" s="251">
        <v>10495566881</v>
      </c>
      <c r="AY568" s="251">
        <v>10515011008</v>
      </c>
      <c r="AZ568" s="251">
        <v>10597729352</v>
      </c>
      <c r="BA568" s="251">
        <v>10616352407</v>
      </c>
      <c r="BB568" s="251">
        <v>10664912097</v>
      </c>
      <c r="BC568" s="251">
        <v>10690216011</v>
      </c>
      <c r="BD568" s="25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</row>
    <row r="569" spans="1:70" x14ac:dyDescent="0.35">
      <c r="A569" s="58" t="s">
        <v>320</v>
      </c>
      <c r="B569" s="160" t="s">
        <v>203</v>
      </c>
      <c r="C569" s="161" t="s">
        <v>164</v>
      </c>
      <c r="D569" s="160">
        <v>85893</v>
      </c>
      <c r="E569" s="76"/>
      <c r="F569" s="76"/>
      <c r="G569" s="76"/>
      <c r="H569" s="53">
        <v>117300</v>
      </c>
      <c r="I569" s="76"/>
      <c r="J569" s="76"/>
      <c r="K569" s="76"/>
      <c r="L569" s="53">
        <v>154100</v>
      </c>
      <c r="M569" s="76"/>
      <c r="N569" s="76"/>
      <c r="O569" s="76"/>
      <c r="P569" s="53">
        <v>230800</v>
      </c>
      <c r="Q569" s="76"/>
      <c r="R569" s="76"/>
      <c r="S569" s="76"/>
      <c r="T569" s="53">
        <v>341400</v>
      </c>
      <c r="U569" s="76"/>
      <c r="V569" s="76"/>
      <c r="W569" s="76"/>
      <c r="X569" s="53">
        <v>566000</v>
      </c>
      <c r="Y569" s="76"/>
      <c r="Z569" s="76"/>
      <c r="AA569" s="76"/>
      <c r="AB569" s="53">
        <v>647500</v>
      </c>
      <c r="AC569" s="76"/>
      <c r="AD569" s="76"/>
      <c r="AE569" s="76"/>
      <c r="AF569" s="53">
        <v>798000</v>
      </c>
      <c r="AG569" s="76"/>
      <c r="AH569" s="76"/>
      <c r="AI569" s="158"/>
      <c r="AJ569" s="53">
        <v>1298000</v>
      </c>
      <c r="AK569" s="76"/>
      <c r="AL569" s="76"/>
      <c r="AM569" s="59"/>
      <c r="AN569" s="53">
        <v>1608000</v>
      </c>
      <c r="AO569" s="76"/>
      <c r="AP569" s="76"/>
      <c r="AQ569" s="59"/>
      <c r="AR569" s="53">
        <v>1541000</v>
      </c>
      <c r="AS569" s="251">
        <v>1465000</v>
      </c>
      <c r="AT569" s="251">
        <v>1461000</v>
      </c>
      <c r="AU569" s="251">
        <v>1500000</v>
      </c>
      <c r="AV569" s="251">
        <v>1525000</v>
      </c>
      <c r="AW569" s="251">
        <v>1521000</v>
      </c>
      <c r="AX569" s="251">
        <v>1532000</v>
      </c>
      <c r="AY569" s="251">
        <v>1551000</v>
      </c>
      <c r="AZ569" s="251">
        <v>1556000</v>
      </c>
      <c r="BA569" s="251">
        <v>1560000</v>
      </c>
      <c r="BB569" s="251">
        <v>1546000</v>
      </c>
      <c r="BC569" s="251">
        <v>1578000</v>
      </c>
      <c r="BD569" s="251">
        <v>1576000</v>
      </c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</row>
    <row r="570" spans="1:70" x14ac:dyDescent="0.35">
      <c r="A570" s="45" t="s">
        <v>518</v>
      </c>
      <c r="B570" s="160" t="s">
        <v>171</v>
      </c>
      <c r="C570" s="161" t="s">
        <v>168</v>
      </c>
      <c r="D570" s="160">
        <v>1139135</v>
      </c>
      <c r="E570" s="76"/>
      <c r="F570" s="76"/>
      <c r="G570" s="76"/>
      <c r="H570" s="60"/>
      <c r="I570" s="76"/>
      <c r="J570" s="76"/>
      <c r="K570" s="76"/>
      <c r="L570" s="60"/>
      <c r="M570" s="76"/>
      <c r="N570" s="76"/>
      <c r="O570" s="76"/>
      <c r="P570" s="60"/>
      <c r="Q570" s="76"/>
      <c r="R570" s="76"/>
      <c r="S570" s="76"/>
      <c r="T570" s="60"/>
      <c r="U570" s="76"/>
      <c r="V570" s="76"/>
      <c r="W570" s="55">
        <v>7.1</v>
      </c>
      <c r="X570" s="53">
        <v>18.399999999999999</v>
      </c>
      <c r="Y570" s="55">
        <v>18</v>
      </c>
      <c r="Z570" s="76"/>
      <c r="AA570" s="55">
        <v>8</v>
      </c>
      <c r="AB570" s="60"/>
      <c r="AC570" s="76"/>
      <c r="AD570" s="76"/>
      <c r="AE570" s="76"/>
      <c r="AF570" s="60"/>
      <c r="AG570" s="76"/>
      <c r="AH570" s="76"/>
      <c r="AI570" s="76"/>
      <c r="AJ570" s="60"/>
      <c r="AK570" s="76"/>
      <c r="AL570" s="76"/>
      <c r="AM570" s="76"/>
      <c r="AN570" s="60"/>
      <c r="AO570" s="76"/>
      <c r="AP570" s="76"/>
      <c r="AQ570" s="55">
        <v>15</v>
      </c>
      <c r="AR570" s="63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F570" s="62"/>
      <c r="BG570" s="62"/>
      <c r="BH570" s="62"/>
      <c r="BI570" s="62"/>
      <c r="BJ570" s="62"/>
      <c r="BK570" s="62"/>
      <c r="BL570" s="62"/>
      <c r="BM570" s="62"/>
      <c r="BN570" s="62"/>
      <c r="BO570" s="62"/>
    </row>
    <row r="571" spans="1:70" x14ac:dyDescent="0.35">
      <c r="A571" s="45" t="s">
        <v>519</v>
      </c>
      <c r="B571" s="160" t="s">
        <v>172</v>
      </c>
      <c r="C571" s="161" t="s">
        <v>168</v>
      </c>
      <c r="D571" s="160">
        <v>1139138</v>
      </c>
      <c r="E571" s="76"/>
      <c r="F571" s="76"/>
      <c r="G571" s="76"/>
      <c r="H571" s="60"/>
      <c r="I571" s="76"/>
      <c r="J571" s="76"/>
      <c r="K571" s="76"/>
      <c r="L571" s="60"/>
      <c r="M571" s="76"/>
      <c r="N571" s="76"/>
      <c r="O571" s="76"/>
      <c r="P571" s="63"/>
      <c r="Q571" s="76"/>
      <c r="R571" s="76"/>
      <c r="S571" s="76"/>
      <c r="T571" s="60"/>
      <c r="U571" s="76"/>
      <c r="V571" s="76"/>
      <c r="W571" s="76"/>
      <c r="X571" s="60"/>
      <c r="Y571" s="76"/>
      <c r="Z571" s="76"/>
      <c r="AA571" s="76"/>
      <c r="AB571" s="60"/>
      <c r="AC571" s="76"/>
      <c r="AD571" s="76"/>
      <c r="AE571" s="76"/>
      <c r="AF571" s="60"/>
      <c r="AG571" s="76"/>
      <c r="AH571" s="76"/>
      <c r="AI571" s="76"/>
      <c r="AJ571" s="60"/>
      <c r="AK571" s="76"/>
      <c r="AL571" s="76"/>
      <c r="AM571" s="76"/>
      <c r="AN571" s="60"/>
      <c r="AO571" s="76"/>
      <c r="AP571" s="76"/>
      <c r="AQ571" s="76"/>
      <c r="AR571" s="60"/>
      <c r="AS571" s="76"/>
      <c r="AT571" s="76"/>
      <c r="AU571" s="76"/>
      <c r="AV571" s="76"/>
      <c r="AW571" s="76"/>
      <c r="AX571" s="76"/>
      <c r="AY571" s="76"/>
      <c r="AZ571" s="76"/>
      <c r="BA571" s="76"/>
      <c r="BB571" s="76"/>
      <c r="BC571" s="76"/>
      <c r="BD571" s="76"/>
      <c r="BF571" s="62"/>
      <c r="BG571" s="62"/>
      <c r="BH571" s="75">
        <v>1.5</v>
      </c>
      <c r="BI571" s="62"/>
      <c r="BJ571" s="62"/>
      <c r="BK571" s="62"/>
      <c r="BL571" s="62"/>
      <c r="BM571" s="62"/>
      <c r="BN571" s="62"/>
      <c r="BO571" s="62"/>
    </row>
    <row r="572" spans="1:70" x14ac:dyDescent="0.35">
      <c r="A572" s="164" t="s">
        <v>520</v>
      </c>
      <c r="B572" s="160" t="s">
        <v>167</v>
      </c>
      <c r="C572" s="161" t="s">
        <v>164</v>
      </c>
      <c r="D572" s="160">
        <v>2127454</v>
      </c>
      <c r="E572" s="76"/>
      <c r="F572" s="76"/>
      <c r="G572" s="76"/>
      <c r="H572" s="60"/>
      <c r="I572" s="76"/>
      <c r="J572" s="76"/>
      <c r="K572" s="76"/>
      <c r="L572" s="60"/>
      <c r="M572" s="76"/>
      <c r="N572" s="76"/>
      <c r="O572" s="76"/>
      <c r="P572" s="53">
        <v>0.24399999999999999</v>
      </c>
      <c r="Q572" s="76"/>
      <c r="R572" s="76"/>
      <c r="S572" s="76"/>
      <c r="T572" s="53">
        <v>0.499</v>
      </c>
      <c r="U572" s="76"/>
      <c r="V572" s="76"/>
      <c r="W572" s="76"/>
      <c r="X572" s="53">
        <v>1</v>
      </c>
      <c r="Y572" s="55">
        <v>1.1000000000000001</v>
      </c>
      <c r="Z572" s="55">
        <v>1.2</v>
      </c>
      <c r="AA572" s="55">
        <v>1.2</v>
      </c>
      <c r="AB572" s="53">
        <v>1.4</v>
      </c>
      <c r="AC572" s="55">
        <v>1.4</v>
      </c>
      <c r="AD572" s="55">
        <v>1.6</v>
      </c>
      <c r="AE572" s="55">
        <v>1.6</v>
      </c>
      <c r="AF572" s="53">
        <v>2</v>
      </c>
      <c r="AG572" s="55">
        <v>1.8</v>
      </c>
      <c r="AH572" s="55">
        <v>2</v>
      </c>
      <c r="AI572" s="55">
        <v>1.9</v>
      </c>
      <c r="AJ572" s="53">
        <v>1.9</v>
      </c>
      <c r="AK572" s="55">
        <v>1.9</v>
      </c>
      <c r="AL572" s="55">
        <v>1.9</v>
      </c>
      <c r="AM572" s="55">
        <v>2</v>
      </c>
      <c r="AN572" s="53">
        <v>2.2000000000000002</v>
      </c>
      <c r="AO572" s="55">
        <v>2.5</v>
      </c>
      <c r="AP572" s="55">
        <v>2.6</v>
      </c>
      <c r="AQ572" s="55">
        <v>2.7</v>
      </c>
      <c r="AR572" s="53">
        <v>2.9</v>
      </c>
      <c r="AS572" s="251">
        <v>2.8</v>
      </c>
      <c r="AT572" s="55"/>
      <c r="AU572" s="55"/>
      <c r="AV572" s="251">
        <v>5.7</v>
      </c>
      <c r="AW572" s="251">
        <v>6.4</v>
      </c>
      <c r="AX572" s="55"/>
      <c r="AY572" s="55"/>
      <c r="AZ572" s="251">
        <v>6.5</v>
      </c>
      <c r="BA572" s="251">
        <v>4.9000000000000004</v>
      </c>
      <c r="BB572" s="251">
        <v>4.3</v>
      </c>
      <c r="BC572" s="251">
        <v>4.0999999999999996</v>
      </c>
      <c r="BD572" s="251">
        <v>4.4000000000000004</v>
      </c>
      <c r="BF572" s="62"/>
      <c r="BG572" s="62"/>
      <c r="BH572" s="62"/>
      <c r="BI572" s="62"/>
      <c r="BJ572" s="62"/>
      <c r="BK572" s="62"/>
      <c r="BL572" s="62"/>
      <c r="BM572" s="62"/>
      <c r="BN572" s="62"/>
      <c r="BO572" s="62"/>
    </row>
    <row r="573" spans="1:70" x14ac:dyDescent="0.35">
      <c r="A573" s="164" t="s">
        <v>521</v>
      </c>
      <c r="B573" s="160" t="s">
        <v>167</v>
      </c>
      <c r="C573" s="161" t="s">
        <v>164</v>
      </c>
      <c r="D573" s="160">
        <v>2127455</v>
      </c>
      <c r="E573" s="76"/>
      <c r="F573" s="76"/>
      <c r="G573" s="76"/>
      <c r="H573" s="60"/>
      <c r="I573" s="76"/>
      <c r="J573" s="76"/>
      <c r="K573" s="76"/>
      <c r="L573" s="60"/>
      <c r="M573" s="76"/>
      <c r="N573" s="76"/>
      <c r="O573" s="76"/>
      <c r="P573" s="60"/>
      <c r="Q573" s="76"/>
      <c r="R573" s="76"/>
      <c r="S573" s="76"/>
      <c r="T573" s="60"/>
      <c r="U573" s="76"/>
      <c r="V573" s="76"/>
      <c r="W573" s="76"/>
      <c r="X573" s="63"/>
      <c r="Y573" s="55">
        <v>12.4</v>
      </c>
      <c r="Z573" s="55">
        <v>16</v>
      </c>
      <c r="AA573" s="55">
        <v>17.8</v>
      </c>
      <c r="AB573" s="53">
        <v>19.3</v>
      </c>
      <c r="AC573" s="55">
        <v>21.6</v>
      </c>
      <c r="AD573" s="55">
        <v>25.1</v>
      </c>
      <c r="AE573" s="55">
        <v>27.4</v>
      </c>
      <c r="AF573" s="53">
        <v>29.8</v>
      </c>
      <c r="AG573" s="55">
        <v>34.1</v>
      </c>
      <c r="AH573" s="55">
        <v>41</v>
      </c>
      <c r="AI573" s="55">
        <v>44.8</v>
      </c>
      <c r="AJ573" s="53">
        <v>50</v>
      </c>
      <c r="AK573" s="55">
        <v>52.9</v>
      </c>
      <c r="AL573" s="55">
        <v>60.7</v>
      </c>
      <c r="AM573" s="55">
        <v>66.3</v>
      </c>
      <c r="AN573" s="53">
        <v>80.400000000000006</v>
      </c>
      <c r="AO573" s="55">
        <v>88.9</v>
      </c>
      <c r="AP573" s="55">
        <v>100.1</v>
      </c>
      <c r="AQ573" s="55">
        <v>104.3</v>
      </c>
      <c r="AR573" s="53">
        <v>110.4</v>
      </c>
      <c r="AS573" s="251">
        <v>122</v>
      </c>
      <c r="AT573" s="251">
        <v>132.1</v>
      </c>
      <c r="AU573" s="251">
        <v>133</v>
      </c>
      <c r="AV573" s="251">
        <v>155.69999999999999</v>
      </c>
      <c r="AW573" s="251">
        <v>157.69999999999999</v>
      </c>
      <c r="AX573" s="251">
        <v>156.6</v>
      </c>
      <c r="AY573" s="251">
        <v>164</v>
      </c>
      <c r="AZ573" s="251">
        <v>177</v>
      </c>
      <c r="BA573" s="251">
        <v>189</v>
      </c>
      <c r="BB573" s="251">
        <v>195</v>
      </c>
      <c r="BC573" s="251">
        <v>200</v>
      </c>
      <c r="BD573" s="251"/>
      <c r="BF573" s="62"/>
      <c r="BG573" s="62"/>
      <c r="BH573" s="62"/>
      <c r="BI573" s="62"/>
      <c r="BJ573" s="62"/>
      <c r="BK573" s="62"/>
      <c r="BL573" s="62"/>
      <c r="BM573" s="62"/>
      <c r="BN573" s="62"/>
      <c r="BO573" s="62"/>
    </row>
    <row r="574" spans="1:70" x14ac:dyDescent="0.35">
      <c r="A574" s="164" t="s">
        <v>522</v>
      </c>
      <c r="B574" s="160" t="s">
        <v>167</v>
      </c>
      <c r="C574" s="161" t="s">
        <v>164</v>
      </c>
      <c r="D574" s="160">
        <v>2127460</v>
      </c>
      <c r="E574" s="76"/>
      <c r="F574" s="76"/>
      <c r="G574" s="76"/>
      <c r="H574" s="60"/>
      <c r="I574" s="76"/>
      <c r="J574" s="76"/>
      <c r="K574" s="76"/>
      <c r="L574" s="60"/>
      <c r="M574" s="76"/>
      <c r="N574" s="76"/>
      <c r="O574" s="76"/>
      <c r="P574" s="60"/>
      <c r="Q574" s="76"/>
      <c r="R574" s="76"/>
      <c r="S574" s="76"/>
      <c r="T574" s="60"/>
      <c r="U574" s="76"/>
      <c r="V574" s="76"/>
      <c r="W574" s="76"/>
      <c r="X574" s="60"/>
      <c r="Y574" s="76"/>
      <c r="Z574" s="76"/>
      <c r="AA574" s="76"/>
      <c r="AB574" s="53">
        <v>3.8</v>
      </c>
      <c r="AC574" s="55">
        <v>4.2</v>
      </c>
      <c r="AD574" s="55">
        <v>4.5999999999999996</v>
      </c>
      <c r="AE574" s="55">
        <v>5</v>
      </c>
      <c r="AF574" s="53">
        <v>5.8</v>
      </c>
      <c r="AG574" s="55">
        <v>6.1</v>
      </c>
      <c r="AH574" s="55">
        <v>6.1</v>
      </c>
      <c r="AI574" s="55">
        <v>6.3</v>
      </c>
      <c r="AJ574" s="53">
        <v>6.8</v>
      </c>
      <c r="AK574" s="55">
        <v>7.8</v>
      </c>
      <c r="AL574" s="55">
        <v>8.6</v>
      </c>
      <c r="AM574" s="55">
        <v>10.1</v>
      </c>
      <c r="AN574" s="53">
        <v>10.7</v>
      </c>
      <c r="AO574" s="55">
        <v>14.5</v>
      </c>
      <c r="AP574" s="55">
        <v>15.2</v>
      </c>
      <c r="AQ574" s="55">
        <v>16.3</v>
      </c>
      <c r="AR574" s="53">
        <v>16.7</v>
      </c>
      <c r="AS574" s="251">
        <v>17.399999999999999</v>
      </c>
      <c r="AT574" s="251">
        <v>17.8</v>
      </c>
      <c r="AU574" s="251">
        <v>18</v>
      </c>
      <c r="AV574" s="251">
        <v>17.399999999999999</v>
      </c>
      <c r="AW574" s="251">
        <v>17.899999999999999</v>
      </c>
      <c r="AX574" s="251">
        <v>18.399999999999999</v>
      </c>
      <c r="AY574" s="251">
        <v>19.8</v>
      </c>
      <c r="AZ574" s="251">
        <v>19.600000000000001</v>
      </c>
      <c r="BA574" s="251">
        <v>20.3</v>
      </c>
      <c r="BB574" s="251">
        <v>20.399999999999999</v>
      </c>
      <c r="BC574" s="251">
        <v>21.5</v>
      </c>
      <c r="BD574" s="251"/>
      <c r="BF574" s="62"/>
      <c r="BG574" s="62"/>
      <c r="BH574" s="62"/>
      <c r="BI574" s="62"/>
      <c r="BJ574" s="62"/>
      <c r="BK574" s="62"/>
      <c r="BL574" s="62"/>
      <c r="BM574" s="62"/>
      <c r="BN574" s="62"/>
      <c r="BO574" s="62"/>
    </row>
    <row r="575" spans="1:70" x14ac:dyDescent="0.35">
      <c r="A575" s="164"/>
      <c r="B575" s="194"/>
      <c r="C575" s="194"/>
      <c r="D575" s="194"/>
      <c r="E575" s="76"/>
      <c r="F575" s="76"/>
      <c r="G575" s="76"/>
      <c r="H575" s="60"/>
      <c r="I575" s="76"/>
      <c r="J575" s="76"/>
      <c r="K575" s="76"/>
      <c r="L575" s="60"/>
      <c r="M575" s="76"/>
      <c r="N575" s="76"/>
      <c r="O575" s="76"/>
      <c r="P575" s="60"/>
      <c r="Q575" s="76"/>
      <c r="R575" s="76"/>
      <c r="S575" s="76"/>
      <c r="T575" s="60"/>
      <c r="U575" s="76"/>
      <c r="V575" s="76"/>
      <c r="W575" s="76"/>
      <c r="X575" s="60"/>
      <c r="Y575" s="76"/>
      <c r="Z575" s="76"/>
      <c r="AA575" s="76"/>
      <c r="AB575" s="63"/>
      <c r="AC575" s="59"/>
      <c r="AD575" s="59"/>
      <c r="AE575" s="59"/>
      <c r="AF575" s="63"/>
      <c r="AG575" s="59"/>
      <c r="AH575" s="59"/>
      <c r="AI575" s="59"/>
      <c r="AJ575" s="63"/>
      <c r="AK575" s="59"/>
      <c r="AL575" s="59"/>
      <c r="AM575" s="59"/>
      <c r="AN575" s="63"/>
      <c r="AO575" s="59"/>
      <c r="AP575" s="59"/>
      <c r="AQ575" s="59"/>
      <c r="AR575" s="63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F575" s="62"/>
      <c r="BG575" s="62"/>
      <c r="BH575" s="62"/>
      <c r="BI575" s="62"/>
      <c r="BJ575" s="62"/>
      <c r="BK575" s="62"/>
      <c r="BL575" s="62"/>
      <c r="BM575" s="62"/>
      <c r="BN575" s="62"/>
      <c r="BO575" s="62"/>
    </row>
    <row r="576" spans="1:70" x14ac:dyDescent="0.35">
      <c r="A576" s="64" t="s">
        <v>523</v>
      </c>
      <c r="B576" s="65"/>
      <c r="C576" s="65"/>
      <c r="D576" s="65"/>
      <c r="E576" s="76"/>
      <c r="F576" s="76"/>
      <c r="G576" s="76"/>
      <c r="H576" s="60"/>
      <c r="I576" s="76"/>
      <c r="J576" s="76"/>
      <c r="K576" s="76"/>
      <c r="L576" s="60"/>
      <c r="M576" s="76"/>
      <c r="N576" s="76"/>
      <c r="O576" s="76"/>
      <c r="P576" s="60"/>
      <c r="Q576" s="76"/>
      <c r="R576" s="76"/>
      <c r="S576" s="76"/>
      <c r="T576" s="60"/>
      <c r="U576" s="76"/>
      <c r="V576" s="76"/>
      <c r="W576" s="76"/>
      <c r="X576" s="60"/>
      <c r="Y576" s="76"/>
      <c r="Z576" s="76"/>
      <c r="AA576" s="76"/>
      <c r="AB576" s="60"/>
      <c r="AC576" s="76"/>
      <c r="AD576" s="76"/>
      <c r="AE576" s="76"/>
      <c r="AF576" s="60"/>
      <c r="AG576" s="76"/>
      <c r="AH576" s="76"/>
      <c r="AI576" s="76"/>
      <c r="AJ576" s="60"/>
      <c r="AK576" s="76"/>
      <c r="AL576" s="76"/>
      <c r="AM576" s="76"/>
      <c r="AN576" s="60"/>
      <c r="AO576" s="76"/>
      <c r="AP576" s="76"/>
      <c r="AQ576" s="76"/>
      <c r="AR576" s="60"/>
      <c r="AS576" s="76"/>
      <c r="AT576" s="76"/>
      <c r="AU576" s="76"/>
      <c r="AV576" s="76"/>
      <c r="AW576" s="76"/>
      <c r="AX576" s="76"/>
      <c r="AY576" s="76"/>
      <c r="AZ576" s="76"/>
      <c r="BA576" s="76"/>
      <c r="BB576" s="76"/>
      <c r="BC576" s="76"/>
      <c r="BD576" s="76"/>
      <c r="BF576" s="62"/>
      <c r="BG576" s="62"/>
      <c r="BH576" s="62"/>
      <c r="BI576" s="62"/>
      <c r="BJ576" s="62"/>
      <c r="BK576" s="62"/>
      <c r="BL576" s="62"/>
      <c r="BM576" s="62"/>
      <c r="BN576" s="62"/>
      <c r="BO576" s="62"/>
    </row>
    <row r="577" spans="1:67" x14ac:dyDescent="0.35">
      <c r="A577" s="66" t="s">
        <v>524</v>
      </c>
      <c r="B577" s="160" t="s">
        <v>167</v>
      </c>
      <c r="C577" s="161" t="s">
        <v>168</v>
      </c>
      <c r="D577" s="160">
        <v>1139131</v>
      </c>
      <c r="E577" s="76"/>
      <c r="F577" s="76"/>
      <c r="G577" s="76"/>
      <c r="H577" s="60"/>
      <c r="I577" s="76"/>
      <c r="J577" s="76"/>
      <c r="K577" s="76"/>
      <c r="L577" s="60"/>
      <c r="M577" s="76"/>
      <c r="N577" s="76"/>
      <c r="O577" s="76"/>
      <c r="P577" s="60"/>
      <c r="Q577" s="76"/>
      <c r="R577" s="76"/>
      <c r="S577" s="76"/>
      <c r="T577" s="60"/>
      <c r="U577" s="76"/>
      <c r="V577" s="76"/>
      <c r="W577" s="76"/>
      <c r="X577" s="60"/>
      <c r="Y577" s="76"/>
      <c r="Z577" s="76"/>
      <c r="AA577" s="76"/>
      <c r="AB577" s="53">
        <v>0.84</v>
      </c>
      <c r="AC577" s="76"/>
      <c r="AD577" s="76"/>
      <c r="AE577" s="76"/>
      <c r="AF577" s="53">
        <v>1.1000000000000001</v>
      </c>
      <c r="AG577" s="76"/>
      <c r="AH577" s="76"/>
      <c r="AI577" s="76"/>
      <c r="AJ577" s="53">
        <v>1.5</v>
      </c>
      <c r="AK577" s="76"/>
      <c r="AL577" s="76"/>
      <c r="AM577" s="76"/>
      <c r="AN577" s="60"/>
      <c r="AO577" s="76"/>
      <c r="AP577" s="76"/>
      <c r="AQ577" s="76"/>
      <c r="AR577" s="60"/>
      <c r="AS577" s="76"/>
      <c r="AT577" s="76"/>
      <c r="AU577" s="76"/>
      <c r="AV577" s="76"/>
      <c r="AW577" s="76"/>
      <c r="AX577" s="76"/>
      <c r="AY577" s="76"/>
      <c r="AZ577" s="76"/>
      <c r="BA577" s="76"/>
      <c r="BB577" s="76"/>
      <c r="BC577" s="76"/>
      <c r="BD577" s="76"/>
      <c r="BF577" s="62"/>
      <c r="BG577" s="62"/>
      <c r="BH577" s="62"/>
      <c r="BI577" s="62"/>
      <c r="BJ577" s="62"/>
      <c r="BK577" s="62"/>
      <c r="BL577" s="62"/>
      <c r="BM577" s="62"/>
      <c r="BN577" s="62"/>
      <c r="BO577" s="62"/>
    </row>
    <row r="578" spans="1:67" x14ac:dyDescent="0.35">
      <c r="A578" s="66" t="s">
        <v>525</v>
      </c>
      <c r="B578" s="160" t="s">
        <v>171</v>
      </c>
      <c r="C578" s="161" t="s">
        <v>168</v>
      </c>
      <c r="D578" s="160">
        <v>1139130</v>
      </c>
      <c r="E578" s="76"/>
      <c r="F578" s="76"/>
      <c r="G578" s="76"/>
      <c r="H578" s="60"/>
      <c r="I578" s="76"/>
      <c r="J578" s="76"/>
      <c r="K578" s="76"/>
      <c r="L578" s="60"/>
      <c r="M578" s="76"/>
      <c r="N578" s="76"/>
      <c r="O578" s="76"/>
      <c r="P578" s="60"/>
      <c r="Q578" s="76"/>
      <c r="R578" s="76"/>
      <c r="S578" s="76"/>
      <c r="T578" s="60"/>
      <c r="U578" s="76"/>
      <c r="V578" s="76"/>
      <c r="W578" s="76"/>
      <c r="X578" s="60"/>
      <c r="Y578" s="76"/>
      <c r="Z578" s="76"/>
      <c r="AA578" s="76"/>
      <c r="AB578" s="53">
        <v>260</v>
      </c>
      <c r="AC578" s="76"/>
      <c r="AD578" s="76"/>
      <c r="AE578" s="76"/>
      <c r="AF578" s="53">
        <v>300</v>
      </c>
      <c r="AG578" s="76"/>
      <c r="AH578" s="76"/>
      <c r="AI578" s="76"/>
      <c r="AJ578" s="53">
        <v>370</v>
      </c>
      <c r="AK578" s="76"/>
      <c r="AL578" s="76"/>
      <c r="AM578" s="76"/>
      <c r="AN578" s="60"/>
      <c r="AO578" s="76"/>
      <c r="AP578" s="76"/>
      <c r="AQ578" s="76"/>
      <c r="AR578" s="60"/>
      <c r="AS578" s="76"/>
      <c r="AT578" s="76"/>
      <c r="AU578" s="76"/>
      <c r="AV578" s="76"/>
      <c r="AW578" s="76"/>
      <c r="AX578" s="76"/>
      <c r="AY578" s="76"/>
      <c r="AZ578" s="76"/>
      <c r="BA578" s="76"/>
      <c r="BB578" s="76"/>
      <c r="BC578" s="76"/>
      <c r="BD578" s="76"/>
      <c r="BF578" s="62"/>
      <c r="BG578" s="62"/>
      <c r="BH578" s="62"/>
      <c r="BI578" s="62"/>
      <c r="BJ578" s="62"/>
      <c r="BK578" s="62"/>
      <c r="BL578" s="62"/>
      <c r="BM578" s="62"/>
      <c r="BN578" s="62"/>
      <c r="BO578" s="62"/>
    </row>
    <row r="579" spans="1:67" x14ac:dyDescent="0.35">
      <c r="A579" s="66" t="s">
        <v>526</v>
      </c>
      <c r="B579" s="160" t="s">
        <v>182</v>
      </c>
      <c r="C579" s="161" t="s">
        <v>168</v>
      </c>
      <c r="D579" s="160">
        <v>1139132</v>
      </c>
      <c r="E579" s="76"/>
      <c r="F579" s="76"/>
      <c r="G579" s="76"/>
      <c r="H579" s="60"/>
      <c r="I579" s="76"/>
      <c r="J579" s="76"/>
      <c r="K579" s="76"/>
      <c r="L579" s="60"/>
      <c r="M579" s="76"/>
      <c r="N579" s="76"/>
      <c r="O579" s="76"/>
      <c r="P579" s="60"/>
      <c r="Q579" s="76"/>
      <c r="R579" s="76"/>
      <c r="S579" s="76"/>
      <c r="T579" s="60"/>
      <c r="U579" s="76"/>
      <c r="V579" s="76"/>
      <c r="W579" s="76"/>
      <c r="X579" s="60"/>
      <c r="Y579" s="76"/>
      <c r="Z579" s="76"/>
      <c r="AA579" s="76"/>
      <c r="AB579" s="99">
        <v>50000</v>
      </c>
      <c r="AC579" s="76"/>
      <c r="AD579" s="76"/>
      <c r="AE579" s="76"/>
      <c r="AF579" s="99">
        <v>50000</v>
      </c>
      <c r="AG579" s="76"/>
      <c r="AH579" s="76"/>
      <c r="AI579" s="76"/>
      <c r="AJ579" s="99">
        <v>50000</v>
      </c>
      <c r="AK579" s="76"/>
      <c r="AL579" s="76"/>
      <c r="AM579" s="76"/>
      <c r="AN579" s="60"/>
      <c r="AO579" s="76"/>
      <c r="AP579" s="76"/>
      <c r="AQ579" s="76"/>
      <c r="AR579" s="60"/>
      <c r="AS579" s="76"/>
      <c r="AT579" s="76"/>
      <c r="AU579" s="76"/>
      <c r="AV579" s="76"/>
      <c r="AW579" s="76"/>
      <c r="AX579" s="76"/>
      <c r="AY579" s="76"/>
      <c r="AZ579" s="76"/>
      <c r="BA579" s="76"/>
      <c r="BB579" s="76"/>
      <c r="BC579" s="76"/>
      <c r="BD579" s="76"/>
      <c r="BF579" s="62"/>
      <c r="BG579" s="62"/>
      <c r="BH579" s="62"/>
      <c r="BI579" s="62"/>
      <c r="BJ579" s="62"/>
      <c r="BK579" s="62"/>
      <c r="BL579" s="62"/>
      <c r="BM579" s="62"/>
      <c r="BN579" s="62"/>
      <c r="BO579" s="62"/>
    </row>
    <row r="580" spans="1:67" x14ac:dyDescent="0.35">
      <c r="A580" s="66" t="s">
        <v>527</v>
      </c>
      <c r="B580" s="160" t="s">
        <v>203</v>
      </c>
      <c r="C580" s="161" t="s">
        <v>168</v>
      </c>
      <c r="D580" s="160">
        <v>1139133</v>
      </c>
      <c r="E580" s="76"/>
      <c r="F580" s="76"/>
      <c r="G580" s="76"/>
      <c r="H580" s="60"/>
      <c r="I580" s="76"/>
      <c r="J580" s="76"/>
      <c r="K580" s="76"/>
      <c r="L580" s="60"/>
      <c r="M580" s="76"/>
      <c r="N580" s="76"/>
      <c r="O580" s="76"/>
      <c r="P580" s="60"/>
      <c r="Q580" s="76"/>
      <c r="R580" s="76"/>
      <c r="S580" s="76"/>
      <c r="T580" s="60"/>
      <c r="U580" s="76"/>
      <c r="V580" s="76"/>
      <c r="W580" s="76"/>
      <c r="X580" s="60"/>
      <c r="Y580" s="76"/>
      <c r="Z580" s="76"/>
      <c r="AA580" s="76"/>
      <c r="AB580" s="60"/>
      <c r="AC580" s="76"/>
      <c r="AD580" s="76"/>
      <c r="AE580" s="76"/>
      <c r="AF580" s="60"/>
      <c r="AG580" s="76"/>
      <c r="AH580" s="76"/>
      <c r="AI580" s="76"/>
      <c r="AJ580" s="53">
        <v>1000</v>
      </c>
      <c r="AK580" s="76"/>
      <c r="AL580" s="76"/>
      <c r="AM580" s="76"/>
      <c r="AN580" s="60"/>
      <c r="AO580" s="76"/>
      <c r="AP580" s="76"/>
      <c r="AQ580" s="76"/>
      <c r="AR580" s="60"/>
      <c r="AS580" s="76"/>
      <c r="AT580" s="76"/>
      <c r="AU580" s="76"/>
      <c r="AV580" s="76"/>
      <c r="AW580" s="76"/>
      <c r="AX580" s="76"/>
      <c r="AY580" s="76"/>
      <c r="AZ580" s="76"/>
      <c r="BA580" s="76"/>
      <c r="BB580" s="76"/>
      <c r="BC580" s="76"/>
      <c r="BD580" s="76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</row>
    <row r="581" spans="1:67" x14ac:dyDescent="0.35">
      <c r="A581" s="66"/>
      <c r="B581" s="77"/>
      <c r="C581" s="77"/>
      <c r="D581" s="77"/>
      <c r="E581" s="76"/>
      <c r="F581" s="76"/>
      <c r="G581" s="76"/>
      <c r="H581" s="60"/>
      <c r="I581" s="76"/>
      <c r="J581" s="76"/>
      <c r="K581" s="76"/>
      <c r="L581" s="60"/>
      <c r="M581" s="76"/>
      <c r="N581" s="76"/>
      <c r="O581" s="76"/>
      <c r="P581" s="60"/>
      <c r="Q581" s="76"/>
      <c r="R581" s="76"/>
      <c r="S581" s="76"/>
      <c r="T581" s="60"/>
      <c r="U581" s="76"/>
      <c r="V581" s="76"/>
      <c r="W581" s="76"/>
      <c r="X581" s="60"/>
      <c r="Y581" s="76"/>
      <c r="Z581" s="76"/>
      <c r="AA581" s="76"/>
      <c r="AB581" s="116"/>
      <c r="AC581" s="76"/>
      <c r="AD581" s="76"/>
      <c r="AE581" s="76"/>
      <c r="AF581" s="116"/>
      <c r="AG581" s="76"/>
      <c r="AH581" s="76"/>
      <c r="AI581" s="76"/>
      <c r="AJ581" s="116"/>
      <c r="AK581" s="76"/>
      <c r="AL581" s="76"/>
      <c r="AM581" s="76"/>
      <c r="AN581" s="60"/>
      <c r="AO581" s="76"/>
      <c r="AP581" s="76"/>
      <c r="AQ581" s="76"/>
      <c r="AR581" s="60"/>
      <c r="AS581" s="76"/>
      <c r="AT581" s="76"/>
      <c r="AU581" s="76"/>
      <c r="AV581" s="76"/>
      <c r="AW581" s="76"/>
      <c r="AX581" s="76"/>
      <c r="AY581" s="76"/>
      <c r="AZ581" s="76"/>
      <c r="BA581" s="76"/>
      <c r="BB581" s="76"/>
      <c r="BC581" s="76"/>
      <c r="BD581" s="76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</row>
    <row r="582" spans="1:67" x14ac:dyDescent="0.35">
      <c r="A582" s="64" t="s">
        <v>528</v>
      </c>
      <c r="B582" s="65"/>
      <c r="C582" s="65"/>
      <c r="D582" s="65"/>
      <c r="E582" s="82"/>
      <c r="F582" s="82"/>
      <c r="G582" s="82"/>
      <c r="H582" s="83"/>
      <c r="I582" s="82"/>
      <c r="J582" s="82"/>
      <c r="K582" s="82"/>
      <c r="L582" s="83"/>
      <c r="M582" s="82"/>
      <c r="N582" s="82"/>
      <c r="O582" s="82"/>
      <c r="P582" s="83"/>
      <c r="Q582" s="82"/>
      <c r="R582" s="82"/>
      <c r="S582" s="82"/>
      <c r="T582" s="83"/>
      <c r="U582" s="82"/>
      <c r="V582" s="82"/>
      <c r="W582" s="82"/>
      <c r="X582" s="83"/>
      <c r="Y582" s="82"/>
      <c r="Z582" s="82"/>
      <c r="AA582" s="82"/>
      <c r="AB582" s="83"/>
      <c r="AC582" s="82"/>
      <c r="AD582" s="82"/>
      <c r="AE582" s="82"/>
      <c r="AF582" s="83"/>
      <c r="AG582" s="82"/>
      <c r="AH582" s="82"/>
      <c r="AI582" s="82"/>
      <c r="AJ582" s="83"/>
      <c r="AK582" s="82"/>
      <c r="AL582" s="82"/>
      <c r="AM582" s="82"/>
      <c r="AN582" s="83"/>
      <c r="AO582" s="82"/>
      <c r="AP582" s="82"/>
      <c r="AQ582" s="82"/>
      <c r="AR582" s="83"/>
      <c r="AS582" s="82"/>
      <c r="AT582" s="82"/>
      <c r="AU582" s="82"/>
      <c r="AV582" s="82"/>
      <c r="AW582" s="82"/>
      <c r="AX582" s="82"/>
      <c r="AY582" s="82"/>
      <c r="AZ582" s="82"/>
      <c r="BA582" s="82"/>
      <c r="BB582" s="82"/>
      <c r="BC582" s="82"/>
      <c r="BD582" s="82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</row>
    <row r="583" spans="1:67" x14ac:dyDescent="0.35">
      <c r="A583" s="66" t="s">
        <v>529</v>
      </c>
      <c r="B583" s="160" t="s">
        <v>171</v>
      </c>
      <c r="C583" s="161" t="s">
        <v>163</v>
      </c>
      <c r="D583" s="160">
        <v>3727687</v>
      </c>
      <c r="E583" s="55">
        <v>1250</v>
      </c>
      <c r="F583" s="55">
        <v>1250</v>
      </c>
      <c r="G583" s="55">
        <v>1250</v>
      </c>
      <c r="H583" s="53">
        <v>1250</v>
      </c>
      <c r="I583" s="55">
        <v>1250</v>
      </c>
      <c r="J583" s="55">
        <v>1250</v>
      </c>
      <c r="K583" s="55">
        <v>1250</v>
      </c>
      <c r="L583" s="53">
        <v>1250</v>
      </c>
      <c r="M583" s="55">
        <v>1250</v>
      </c>
      <c r="N583" s="55">
        <v>1250</v>
      </c>
      <c r="O583" s="55">
        <v>1250</v>
      </c>
      <c r="P583" s="53">
        <v>1250</v>
      </c>
      <c r="Q583" s="55">
        <v>1250</v>
      </c>
      <c r="R583" s="55">
        <v>1250</v>
      </c>
      <c r="S583" s="55">
        <v>1250</v>
      </c>
      <c r="T583" s="53">
        <v>1250</v>
      </c>
      <c r="U583" s="55">
        <v>1250</v>
      </c>
      <c r="V583" s="55">
        <v>1250</v>
      </c>
      <c r="W583" s="55">
        <v>1250</v>
      </c>
      <c r="X583" s="53">
        <v>1250</v>
      </c>
      <c r="Y583" s="55">
        <v>1250</v>
      </c>
      <c r="Z583" s="55">
        <v>1250</v>
      </c>
      <c r="AA583" s="55">
        <v>1250</v>
      </c>
      <c r="AB583" s="53">
        <v>1250</v>
      </c>
      <c r="AC583" s="55">
        <v>1250</v>
      </c>
      <c r="AD583" s="55">
        <v>1250</v>
      </c>
      <c r="AE583" s="55">
        <v>1250</v>
      </c>
      <c r="AF583" s="53">
        <v>1250</v>
      </c>
      <c r="AG583" s="55">
        <v>1250</v>
      </c>
      <c r="AH583" s="55">
        <v>1250</v>
      </c>
      <c r="AI583" s="55">
        <v>1250</v>
      </c>
      <c r="AJ583" s="53">
        <v>1250</v>
      </c>
      <c r="AK583" s="55">
        <v>1250</v>
      </c>
      <c r="AL583" s="55">
        <v>1250</v>
      </c>
      <c r="AM583" s="55">
        <v>1250</v>
      </c>
      <c r="AN583" s="53">
        <v>1250</v>
      </c>
      <c r="AO583" s="55">
        <v>1250</v>
      </c>
      <c r="AP583" s="55">
        <v>1250</v>
      </c>
      <c r="AQ583" s="55">
        <v>1250</v>
      </c>
      <c r="AR583" s="63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</row>
    <row r="584" spans="1:67" x14ac:dyDescent="0.35">
      <c r="A584" s="66" t="s">
        <v>530</v>
      </c>
      <c r="B584" s="160" t="s">
        <v>171</v>
      </c>
      <c r="C584" s="161" t="s">
        <v>164</v>
      </c>
      <c r="D584" s="160">
        <v>1344546</v>
      </c>
      <c r="E584" s="76"/>
      <c r="F584" s="76"/>
      <c r="G584" s="76"/>
      <c r="H584" s="60"/>
      <c r="I584" s="76"/>
      <c r="J584" s="76"/>
      <c r="K584" s="76"/>
      <c r="L584" s="60"/>
      <c r="M584" s="76"/>
      <c r="N584" s="76"/>
      <c r="O584" s="76"/>
      <c r="P584" s="60"/>
      <c r="Q584" s="76"/>
      <c r="R584" s="76"/>
      <c r="S584" s="76"/>
      <c r="T584" s="60"/>
      <c r="U584" s="76"/>
      <c r="V584" s="76"/>
      <c r="W584" s="76"/>
      <c r="X584" s="60"/>
      <c r="Y584" s="76"/>
      <c r="Z584" s="76"/>
      <c r="AA584" s="76"/>
      <c r="AB584" s="60"/>
      <c r="AC584" s="76"/>
      <c r="AD584" s="76"/>
      <c r="AE584" s="76"/>
      <c r="AF584" s="60"/>
      <c r="AG584" s="76"/>
      <c r="AH584" s="55">
        <v>5000</v>
      </c>
      <c r="AI584" s="55">
        <v>5000</v>
      </c>
      <c r="AJ584" s="53">
        <v>5000</v>
      </c>
      <c r="AK584" s="55">
        <v>5000</v>
      </c>
      <c r="AL584" s="55">
        <v>5000</v>
      </c>
      <c r="AM584" s="55">
        <v>5000</v>
      </c>
      <c r="AN584" s="53">
        <v>4000</v>
      </c>
      <c r="AO584" s="55">
        <v>4000</v>
      </c>
      <c r="AP584" s="55">
        <v>4000</v>
      </c>
      <c r="AQ584" s="55">
        <v>4000</v>
      </c>
      <c r="AR584" s="53">
        <v>4000</v>
      </c>
      <c r="AS584" s="251">
        <v>4000</v>
      </c>
      <c r="AT584" s="251">
        <v>4000</v>
      </c>
      <c r="AU584" s="251">
        <v>4000</v>
      </c>
      <c r="AV584" s="251">
        <v>4000</v>
      </c>
      <c r="AW584" s="251">
        <v>4000</v>
      </c>
      <c r="AX584" s="251">
        <v>4000</v>
      </c>
      <c r="AY584" s="251">
        <v>4000</v>
      </c>
      <c r="AZ584" s="251">
        <v>2750</v>
      </c>
      <c r="BA584" s="251">
        <v>2750</v>
      </c>
      <c r="BB584" s="251">
        <v>2750</v>
      </c>
      <c r="BC584" s="251">
        <v>2750</v>
      </c>
      <c r="BD584" s="251">
        <v>2750</v>
      </c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</row>
    <row r="585" spans="1:67" x14ac:dyDescent="0.35">
      <c r="A585" s="66" t="s">
        <v>531</v>
      </c>
      <c r="B585" s="160" t="s">
        <v>171</v>
      </c>
      <c r="C585" s="161" t="s">
        <v>164</v>
      </c>
      <c r="D585" s="160">
        <v>1344548</v>
      </c>
      <c r="E585" s="59"/>
      <c r="F585" s="59"/>
      <c r="G585" s="59"/>
      <c r="H585" s="63"/>
      <c r="I585" s="59"/>
      <c r="J585" s="59"/>
      <c r="K585" s="59"/>
      <c r="L585" s="63"/>
      <c r="M585" s="59"/>
      <c r="N585" s="59"/>
      <c r="O585" s="59"/>
      <c r="P585" s="60"/>
      <c r="Q585" s="76"/>
      <c r="R585" s="76"/>
      <c r="S585" s="76"/>
      <c r="T585" s="60"/>
      <c r="U585" s="76"/>
      <c r="V585" s="76"/>
      <c r="W585" s="76"/>
      <c r="X585" s="60"/>
      <c r="Y585" s="76"/>
      <c r="Z585" s="76"/>
      <c r="AA585" s="76"/>
      <c r="AB585" s="60"/>
      <c r="AC585" s="76"/>
      <c r="AD585" s="76"/>
      <c r="AE585" s="76"/>
      <c r="AF585" s="60"/>
      <c r="AG585" s="76"/>
      <c r="AH585" s="55">
        <v>17000</v>
      </c>
      <c r="AI585" s="55">
        <v>16000</v>
      </c>
      <c r="AJ585" s="53">
        <v>16000</v>
      </c>
      <c r="AK585" s="55">
        <v>16000</v>
      </c>
      <c r="AL585" s="55">
        <v>16000</v>
      </c>
      <c r="AM585" s="55">
        <v>16000</v>
      </c>
      <c r="AN585" s="53">
        <v>16000</v>
      </c>
      <c r="AO585" s="55">
        <v>16000</v>
      </c>
      <c r="AP585" s="55">
        <v>16000</v>
      </c>
      <c r="AQ585" s="55">
        <v>16000</v>
      </c>
      <c r="AR585" s="53">
        <v>16000</v>
      </c>
      <c r="AS585" s="251">
        <v>15000</v>
      </c>
      <c r="AT585" s="251">
        <v>15000</v>
      </c>
      <c r="AU585" s="251">
        <v>15000</v>
      </c>
      <c r="AV585" s="251">
        <v>15000</v>
      </c>
      <c r="AW585" s="251">
        <v>15000</v>
      </c>
      <c r="AX585" s="251">
        <v>15000</v>
      </c>
      <c r="AY585" s="251">
        <v>13000</v>
      </c>
      <c r="AZ585" s="251">
        <v>13000</v>
      </c>
      <c r="BA585" s="251">
        <v>13000</v>
      </c>
      <c r="BB585" s="251">
        <v>13000</v>
      </c>
      <c r="BC585" s="251">
        <v>12000</v>
      </c>
      <c r="BD585" s="251">
        <v>12000</v>
      </c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</row>
    <row r="586" spans="1:67" x14ac:dyDescent="0.35">
      <c r="A586" s="66" t="s">
        <v>532</v>
      </c>
      <c r="B586" s="160" t="s">
        <v>171</v>
      </c>
      <c r="C586" s="161" t="s">
        <v>164</v>
      </c>
      <c r="D586" s="160">
        <v>1344553</v>
      </c>
      <c r="E586" s="76"/>
      <c r="F586" s="76"/>
      <c r="G586" s="76"/>
      <c r="H586" s="60"/>
      <c r="I586" s="76"/>
      <c r="J586" s="76"/>
      <c r="K586" s="76"/>
      <c r="L586" s="60"/>
      <c r="M586" s="76"/>
      <c r="N586" s="76"/>
      <c r="O586" s="76"/>
      <c r="P586" s="60"/>
      <c r="Q586" s="76"/>
      <c r="R586" s="76"/>
      <c r="S586" s="76"/>
      <c r="T586" s="60"/>
      <c r="U586" s="76"/>
      <c r="V586" s="76"/>
      <c r="W586" s="76"/>
      <c r="X586" s="60"/>
      <c r="Y586" s="76"/>
      <c r="Z586" s="76"/>
      <c r="AA586" s="76"/>
      <c r="AB586" s="60"/>
      <c r="AC586" s="76"/>
      <c r="AD586" s="76"/>
      <c r="AE586" s="76"/>
      <c r="AF586" s="60"/>
      <c r="AG586" s="76"/>
      <c r="AH586" s="55">
        <v>10000</v>
      </c>
      <c r="AI586" s="55">
        <v>10000</v>
      </c>
      <c r="AJ586" s="53">
        <v>10000</v>
      </c>
      <c r="AK586" s="55">
        <v>10000</v>
      </c>
      <c r="AL586" s="55">
        <v>10000</v>
      </c>
      <c r="AM586" s="55">
        <v>10000</v>
      </c>
      <c r="AN586" s="53">
        <v>10000</v>
      </c>
      <c r="AO586" s="55">
        <v>10000</v>
      </c>
      <c r="AP586" s="55">
        <v>10000</v>
      </c>
      <c r="AQ586" s="55">
        <v>10000</v>
      </c>
      <c r="AR586" s="53">
        <v>10000</v>
      </c>
      <c r="AS586" s="251">
        <v>10000</v>
      </c>
      <c r="AT586" s="251">
        <v>9000</v>
      </c>
      <c r="AU586" s="251">
        <v>9000</v>
      </c>
      <c r="AV586" s="251">
        <v>9000</v>
      </c>
      <c r="AW586" s="251">
        <v>9000</v>
      </c>
      <c r="AX586" s="251">
        <v>9000</v>
      </c>
      <c r="AY586" s="251">
        <v>9000</v>
      </c>
      <c r="AZ586" s="251">
        <v>9000</v>
      </c>
      <c r="BA586" s="251">
        <v>9000</v>
      </c>
      <c r="BB586" s="251">
        <v>7750</v>
      </c>
      <c r="BC586" s="251">
        <v>7750</v>
      </c>
      <c r="BD586" s="251">
        <v>7750</v>
      </c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</row>
    <row r="587" spans="1:67" x14ac:dyDescent="0.35">
      <c r="A587" s="66" t="s">
        <v>533</v>
      </c>
      <c r="B587" s="160" t="s">
        <v>171</v>
      </c>
      <c r="C587" s="161" t="s">
        <v>164</v>
      </c>
      <c r="D587" s="160">
        <v>1781943</v>
      </c>
      <c r="E587" s="76"/>
      <c r="F587" s="76"/>
      <c r="G587" s="76"/>
      <c r="H587" s="60"/>
      <c r="I587" s="76"/>
      <c r="J587" s="76"/>
      <c r="K587" s="76"/>
      <c r="L587" s="60"/>
      <c r="M587" s="76"/>
      <c r="N587" s="76"/>
      <c r="O587" s="76"/>
      <c r="P587" s="60"/>
      <c r="Q587" s="76"/>
      <c r="R587" s="76"/>
      <c r="S587" s="76"/>
      <c r="T587" s="60"/>
      <c r="U587" s="76"/>
      <c r="V587" s="76"/>
      <c r="W587" s="76"/>
      <c r="X587" s="60"/>
      <c r="Y587" s="76"/>
      <c r="Z587" s="76"/>
      <c r="AA587" s="76"/>
      <c r="AB587" s="60"/>
      <c r="AC587" s="76"/>
      <c r="AD587" s="76"/>
      <c r="AE587" s="76"/>
      <c r="AF587" s="60"/>
      <c r="AG587" s="76"/>
      <c r="AH587" s="59"/>
      <c r="AI587" s="59"/>
      <c r="AJ587" s="63"/>
      <c r="AK587" s="59"/>
      <c r="AL587" s="55">
        <v>18500</v>
      </c>
      <c r="AM587" s="55">
        <v>18500</v>
      </c>
      <c r="AN587" s="53">
        <v>18500</v>
      </c>
      <c r="AO587" s="55">
        <v>18500</v>
      </c>
      <c r="AP587" s="55">
        <v>18500</v>
      </c>
      <c r="AQ587" s="55">
        <v>18500</v>
      </c>
      <c r="AR587" s="53">
        <v>18500</v>
      </c>
      <c r="AS587" s="251">
        <v>18500</v>
      </c>
      <c r="AT587" s="251">
        <v>17500</v>
      </c>
      <c r="AU587" s="251">
        <v>17500</v>
      </c>
      <c r="AV587" s="251">
        <v>17500</v>
      </c>
      <c r="AW587" s="251">
        <v>17500</v>
      </c>
      <c r="AX587" s="251">
        <v>15000</v>
      </c>
      <c r="AY587" s="251">
        <v>15000</v>
      </c>
      <c r="AZ587" s="251">
        <v>15000</v>
      </c>
      <c r="BA587" s="251">
        <v>15000</v>
      </c>
      <c r="BB587" s="251">
        <v>15000</v>
      </c>
      <c r="BC587" s="251">
        <v>15000</v>
      </c>
      <c r="BD587" s="251">
        <v>15000</v>
      </c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</row>
    <row r="588" spans="1:67" x14ac:dyDescent="0.35">
      <c r="A588" s="66" t="s">
        <v>534</v>
      </c>
      <c r="B588" s="160" t="s">
        <v>171</v>
      </c>
      <c r="C588" s="161" t="s">
        <v>164</v>
      </c>
      <c r="D588" s="160">
        <v>3225951</v>
      </c>
      <c r="E588" s="76"/>
      <c r="F588" s="76"/>
      <c r="G588" s="76"/>
      <c r="H588" s="60"/>
      <c r="I588" s="76"/>
      <c r="J588" s="76"/>
      <c r="K588" s="76"/>
      <c r="L588" s="60"/>
      <c r="M588" s="76"/>
      <c r="N588" s="76"/>
      <c r="O588" s="76"/>
      <c r="P588" s="60"/>
      <c r="Q588" s="76"/>
      <c r="R588" s="76"/>
      <c r="S588" s="76"/>
      <c r="T588" s="60"/>
      <c r="U588" s="76"/>
      <c r="V588" s="76"/>
      <c r="W588" s="76"/>
      <c r="X588" s="60"/>
      <c r="Y588" s="76"/>
      <c r="Z588" s="76"/>
      <c r="AA588" s="76"/>
      <c r="AB588" s="60"/>
      <c r="AC588" s="76"/>
      <c r="AD588" s="76"/>
      <c r="AE588" s="76"/>
      <c r="AF588" s="60"/>
      <c r="AG588" s="76"/>
      <c r="AH588" s="59"/>
      <c r="AI588" s="59"/>
      <c r="AJ588" s="63"/>
      <c r="AK588" s="59"/>
      <c r="AL588" s="59"/>
      <c r="AM588" s="59"/>
      <c r="AN588" s="63"/>
      <c r="AO588" s="59"/>
      <c r="AP588" s="55">
        <v>12750</v>
      </c>
      <c r="AQ588" s="55">
        <v>12750</v>
      </c>
      <c r="AR588" s="53">
        <v>12750</v>
      </c>
      <c r="AS588" s="251">
        <v>12750</v>
      </c>
      <c r="AT588" s="251">
        <v>12750</v>
      </c>
      <c r="AU588" s="251">
        <v>12750</v>
      </c>
      <c r="AV588" s="251">
        <v>12750</v>
      </c>
      <c r="AW588" s="251">
        <v>12750</v>
      </c>
      <c r="AX588" s="251">
        <v>11250</v>
      </c>
      <c r="AY588" s="251">
        <v>11250</v>
      </c>
      <c r="AZ588" s="251">
        <v>11250</v>
      </c>
      <c r="BA588" s="251">
        <v>11250</v>
      </c>
      <c r="BB588" s="251">
        <v>9750</v>
      </c>
      <c r="BC588" s="251">
        <v>9750</v>
      </c>
      <c r="BD588" s="251">
        <v>9750</v>
      </c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</row>
    <row r="589" spans="1:67" x14ac:dyDescent="0.35">
      <c r="A589" s="66" t="s">
        <v>535</v>
      </c>
      <c r="B589" s="160" t="s">
        <v>171</v>
      </c>
      <c r="C589" s="161" t="s">
        <v>164</v>
      </c>
      <c r="D589" s="160">
        <v>3825063</v>
      </c>
      <c r="E589" s="76"/>
      <c r="F589" s="76"/>
      <c r="G589" s="76"/>
      <c r="H589" s="60"/>
      <c r="I589" s="76"/>
      <c r="J589" s="76"/>
      <c r="K589" s="76"/>
      <c r="L589" s="60"/>
      <c r="M589" s="76"/>
      <c r="N589" s="76"/>
      <c r="O589" s="76"/>
      <c r="P589" s="60"/>
      <c r="Q589" s="76"/>
      <c r="R589" s="76"/>
      <c r="S589" s="76"/>
      <c r="T589" s="60"/>
      <c r="U589" s="76"/>
      <c r="V589" s="76"/>
      <c r="W589" s="76"/>
      <c r="X589" s="60"/>
      <c r="Y589" s="76"/>
      <c r="Z589" s="76"/>
      <c r="AA589" s="76"/>
      <c r="AB589" s="60"/>
      <c r="AC589" s="76"/>
      <c r="AD589" s="76"/>
      <c r="AE589" s="76"/>
      <c r="AF589" s="60"/>
      <c r="AG589" s="76"/>
      <c r="AH589" s="59"/>
      <c r="AI589" s="59"/>
      <c r="AJ589" s="63"/>
      <c r="AK589" s="59"/>
      <c r="AL589" s="59"/>
      <c r="AM589" s="59"/>
      <c r="AN589" s="63"/>
      <c r="AO589" s="59"/>
      <c r="AP589" s="59"/>
      <c r="AQ589" s="59"/>
      <c r="AR589" s="53">
        <v>8250</v>
      </c>
      <c r="AS589" s="251">
        <v>8250</v>
      </c>
      <c r="AT589" s="251">
        <v>8250</v>
      </c>
      <c r="AU589" s="251">
        <v>8250</v>
      </c>
      <c r="AV589" s="251">
        <v>8250</v>
      </c>
      <c r="AW589" s="251">
        <v>8250</v>
      </c>
      <c r="AX589" s="251">
        <v>8250</v>
      </c>
      <c r="AY589" s="251">
        <v>8250</v>
      </c>
      <c r="AZ589" s="251">
        <v>7000</v>
      </c>
      <c r="BA589" s="251">
        <v>7000</v>
      </c>
      <c r="BB589" s="251">
        <v>7000</v>
      </c>
      <c r="BC589" s="251">
        <v>7000</v>
      </c>
      <c r="BD589" s="251">
        <v>5750</v>
      </c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</row>
    <row r="590" spans="1:67" x14ac:dyDescent="0.35">
      <c r="A590" s="66" t="s">
        <v>536</v>
      </c>
      <c r="B590" s="160" t="s">
        <v>171</v>
      </c>
      <c r="C590" s="161" t="s">
        <v>163</v>
      </c>
      <c r="D590" s="160">
        <v>1344547</v>
      </c>
      <c r="E590" s="55">
        <v>750</v>
      </c>
      <c r="F590" s="55">
        <v>750</v>
      </c>
      <c r="G590" s="55">
        <v>750</v>
      </c>
      <c r="H590" s="53">
        <v>750</v>
      </c>
      <c r="I590" s="55">
        <v>750</v>
      </c>
      <c r="J590" s="55">
        <v>750</v>
      </c>
      <c r="K590" s="55">
        <v>750</v>
      </c>
      <c r="L590" s="53">
        <v>750</v>
      </c>
      <c r="M590" s="55">
        <v>750</v>
      </c>
      <c r="N590" s="55">
        <v>750</v>
      </c>
      <c r="O590" s="55">
        <v>750</v>
      </c>
      <c r="P590" s="60"/>
      <c r="Q590" s="76"/>
      <c r="R590" s="76"/>
      <c r="S590" s="76"/>
      <c r="T590" s="60"/>
      <c r="U590" s="76"/>
      <c r="V590" s="76"/>
      <c r="W590" s="76"/>
      <c r="X590" s="60"/>
      <c r="Y590" s="76"/>
      <c r="Z590" s="76"/>
      <c r="AA590" s="76"/>
      <c r="AB590" s="60"/>
      <c r="AC590" s="76"/>
      <c r="AD590" s="76"/>
      <c r="AE590" s="76"/>
      <c r="AF590" s="60"/>
      <c r="AG590" s="76"/>
      <c r="AH590" s="76"/>
      <c r="AI590" s="76"/>
      <c r="AJ590" s="60"/>
      <c r="AK590" s="76"/>
      <c r="AL590" s="76"/>
      <c r="AM590" s="76"/>
      <c r="AN590" s="60"/>
      <c r="AO590" s="76"/>
      <c r="AP590" s="76"/>
      <c r="AQ590" s="76"/>
      <c r="AR590" s="60"/>
      <c r="AS590" s="76"/>
      <c r="AT590" s="76"/>
      <c r="AU590" s="76"/>
      <c r="AV590" s="76"/>
      <c r="AW590" s="76"/>
      <c r="AX590" s="76"/>
      <c r="AY590" s="76"/>
      <c r="AZ590" s="76"/>
      <c r="BA590" s="76"/>
      <c r="BB590" s="76"/>
      <c r="BC590" s="76"/>
      <c r="BD590" s="76"/>
      <c r="BF590" s="62"/>
      <c r="BG590" s="62"/>
      <c r="BH590" s="62"/>
      <c r="BI590" s="62"/>
      <c r="BJ590" s="62"/>
      <c r="BK590" s="62"/>
      <c r="BL590" s="62"/>
      <c r="BM590" s="62"/>
      <c r="BN590" s="62"/>
      <c r="BO590" s="62"/>
    </row>
    <row r="591" spans="1:67" x14ac:dyDescent="0.35">
      <c r="A591" s="66" t="s">
        <v>537</v>
      </c>
      <c r="B591" s="160" t="s">
        <v>171</v>
      </c>
      <c r="C591" s="161" t="s">
        <v>163</v>
      </c>
      <c r="D591" s="160">
        <v>1344549</v>
      </c>
      <c r="E591" s="55">
        <v>1000</v>
      </c>
      <c r="F591" s="55">
        <v>1000</v>
      </c>
      <c r="G591" s="55">
        <v>1000</v>
      </c>
      <c r="H591" s="53">
        <v>1000</v>
      </c>
      <c r="I591" s="55">
        <v>1000</v>
      </c>
      <c r="J591" s="55">
        <v>1000</v>
      </c>
      <c r="K591" s="55">
        <v>1000</v>
      </c>
      <c r="L591" s="53">
        <v>1000</v>
      </c>
      <c r="M591" s="55">
        <v>1000</v>
      </c>
      <c r="N591" s="55">
        <v>1000</v>
      </c>
      <c r="O591" s="55">
        <v>1000</v>
      </c>
      <c r="P591" s="53">
        <v>1000</v>
      </c>
      <c r="Q591" s="55">
        <v>1000</v>
      </c>
      <c r="R591" s="55">
        <v>1000</v>
      </c>
      <c r="S591" s="55">
        <v>1000</v>
      </c>
      <c r="T591" s="53">
        <v>1000</v>
      </c>
      <c r="U591" s="55">
        <v>1000</v>
      </c>
      <c r="V591" s="55">
        <v>1000</v>
      </c>
      <c r="W591" s="55">
        <v>1000</v>
      </c>
      <c r="X591" s="63"/>
      <c r="Y591" s="76"/>
      <c r="Z591" s="76"/>
      <c r="AA591" s="76"/>
      <c r="AB591" s="60"/>
      <c r="AC591" s="76"/>
      <c r="AD591" s="76"/>
      <c r="AE591" s="76"/>
      <c r="AF591" s="60"/>
      <c r="AG591" s="76"/>
      <c r="AH591" s="76"/>
      <c r="AI591" s="76"/>
      <c r="AJ591" s="60"/>
      <c r="AK591" s="76"/>
      <c r="AL591" s="76"/>
      <c r="AM591" s="76"/>
      <c r="AN591" s="60"/>
      <c r="AO591" s="76"/>
      <c r="AP591" s="76"/>
      <c r="AQ591" s="76"/>
      <c r="AR591" s="60"/>
      <c r="AS591" s="76"/>
      <c r="AT591" s="76"/>
      <c r="AU591" s="76"/>
      <c r="AV591" s="76"/>
      <c r="AW591" s="76"/>
      <c r="AX591" s="76"/>
      <c r="AY591" s="76"/>
      <c r="AZ591" s="76"/>
      <c r="BA591" s="76"/>
      <c r="BB591" s="76"/>
      <c r="BC591" s="76"/>
      <c r="BD591" s="76"/>
      <c r="BF591" s="62"/>
      <c r="BG591" s="62"/>
      <c r="BH591" s="62"/>
      <c r="BI591" s="62"/>
      <c r="BJ591" s="62"/>
      <c r="BK591" s="62"/>
      <c r="BL591" s="62"/>
      <c r="BM591" s="62"/>
      <c r="BN591" s="62"/>
      <c r="BO591" s="62"/>
    </row>
    <row r="592" spans="1:67" x14ac:dyDescent="0.35">
      <c r="A592" s="66" t="s">
        <v>538</v>
      </c>
      <c r="B592" s="160" t="s">
        <v>171</v>
      </c>
      <c r="C592" s="161" t="s">
        <v>163</v>
      </c>
      <c r="D592" s="160">
        <v>1344551</v>
      </c>
      <c r="E592" s="76"/>
      <c r="F592" s="76"/>
      <c r="G592" s="76"/>
      <c r="H592" s="60"/>
      <c r="I592" s="76"/>
      <c r="J592" s="76"/>
      <c r="K592" s="76"/>
      <c r="L592" s="53">
        <v>1000</v>
      </c>
      <c r="M592" s="55">
        <v>1000</v>
      </c>
      <c r="N592" s="55">
        <v>1000</v>
      </c>
      <c r="O592" s="55">
        <v>1000</v>
      </c>
      <c r="P592" s="53">
        <v>1000</v>
      </c>
      <c r="Q592" s="55">
        <v>1000</v>
      </c>
      <c r="R592" s="55">
        <v>1000</v>
      </c>
      <c r="S592" s="55">
        <v>1000</v>
      </c>
      <c r="T592" s="53">
        <v>1000</v>
      </c>
      <c r="U592" s="55">
        <v>1000</v>
      </c>
      <c r="V592" s="55">
        <v>1000</v>
      </c>
      <c r="W592" s="55">
        <v>1000</v>
      </c>
      <c r="X592" s="53">
        <v>1000</v>
      </c>
      <c r="Y592" s="55">
        <v>1000</v>
      </c>
      <c r="Z592" s="55">
        <v>1000</v>
      </c>
      <c r="AA592" s="55">
        <v>1000</v>
      </c>
      <c r="AB592" s="53">
        <v>1000</v>
      </c>
      <c r="AC592" s="55">
        <v>1000</v>
      </c>
      <c r="AD592" s="55">
        <v>1000</v>
      </c>
      <c r="AE592" s="55">
        <v>1000</v>
      </c>
      <c r="AF592" s="60"/>
      <c r="AG592" s="76"/>
      <c r="AH592" s="110"/>
      <c r="AI592" s="110"/>
      <c r="AJ592" s="111"/>
      <c r="AK592" s="110"/>
      <c r="AL592" s="110"/>
      <c r="AM592" s="110"/>
      <c r="AN592" s="111"/>
      <c r="AO592" s="110"/>
      <c r="AP592" s="110"/>
      <c r="AQ592" s="110"/>
      <c r="AR592" s="111"/>
      <c r="AS592" s="110"/>
      <c r="AT592" s="110"/>
      <c r="AU592" s="110"/>
      <c r="AV592" s="110"/>
      <c r="AW592" s="110"/>
      <c r="AX592" s="110"/>
      <c r="AY592" s="110"/>
      <c r="AZ592" s="110"/>
      <c r="BA592" s="110"/>
      <c r="BB592" s="110"/>
      <c r="BC592" s="110"/>
      <c r="BD592" s="110"/>
      <c r="BF592" s="62"/>
      <c r="BG592" s="62"/>
      <c r="BH592" s="62"/>
      <c r="BI592" s="62"/>
      <c r="BJ592" s="62"/>
      <c r="BK592" s="62"/>
      <c r="BL592" s="62"/>
      <c r="BM592" s="173"/>
      <c r="BN592" s="173"/>
      <c r="BO592" s="173"/>
    </row>
    <row r="593" spans="1:67" x14ac:dyDescent="0.35">
      <c r="A593" s="66" t="s">
        <v>539</v>
      </c>
      <c r="B593" s="160" t="s">
        <v>171</v>
      </c>
      <c r="C593" s="161" t="s">
        <v>163</v>
      </c>
      <c r="D593" s="160">
        <v>1344552</v>
      </c>
      <c r="E593" s="76"/>
      <c r="F593" s="76"/>
      <c r="G593" s="76"/>
      <c r="H593" s="60"/>
      <c r="I593" s="76"/>
      <c r="J593" s="76"/>
      <c r="K593" s="76"/>
      <c r="L593" s="60"/>
      <c r="M593" s="76"/>
      <c r="N593" s="76"/>
      <c r="O593" s="76"/>
      <c r="P593" s="60"/>
      <c r="Q593" s="76"/>
      <c r="R593" s="76"/>
      <c r="S593" s="76"/>
      <c r="T593" s="60"/>
      <c r="U593" s="76"/>
      <c r="V593" s="76"/>
      <c r="W593" s="55">
        <v>1000</v>
      </c>
      <c r="X593" s="53">
        <v>1000</v>
      </c>
      <c r="Y593" s="55">
        <v>1000</v>
      </c>
      <c r="Z593" s="55">
        <v>1000</v>
      </c>
      <c r="AA593" s="55">
        <v>1000</v>
      </c>
      <c r="AB593" s="53">
        <v>1000</v>
      </c>
      <c r="AC593" s="55">
        <v>1000</v>
      </c>
      <c r="AD593" s="55">
        <v>1000</v>
      </c>
      <c r="AE593" s="55">
        <v>1000</v>
      </c>
      <c r="AF593" s="53">
        <v>1000</v>
      </c>
      <c r="AG593" s="55">
        <v>1000</v>
      </c>
      <c r="AH593" s="110"/>
      <c r="AI593" s="110"/>
      <c r="AJ593" s="111"/>
      <c r="AK593" s="110"/>
      <c r="AL593" s="110"/>
      <c r="AM593" s="110"/>
      <c r="AN593" s="111"/>
      <c r="AO593" s="110"/>
      <c r="AP593" s="110"/>
      <c r="AQ593" s="110"/>
      <c r="AR593" s="111"/>
      <c r="AS593" s="110"/>
      <c r="AT593" s="110"/>
      <c r="AU593" s="110"/>
      <c r="AV593" s="110"/>
      <c r="AW593" s="110"/>
      <c r="AX593" s="110"/>
      <c r="AY593" s="110"/>
      <c r="AZ593" s="110"/>
      <c r="BA593" s="110"/>
      <c r="BB593" s="110"/>
      <c r="BC593" s="110"/>
      <c r="BD593" s="110"/>
      <c r="BF593" s="62"/>
      <c r="BG593" s="62"/>
      <c r="BH593" s="62"/>
      <c r="BI593" s="62"/>
      <c r="BJ593" s="62"/>
      <c r="BK593" s="62"/>
      <c r="BL593" s="62"/>
      <c r="BM593" s="173"/>
      <c r="BN593" s="173"/>
      <c r="BO593" s="173"/>
    </row>
    <row r="594" spans="1:67" x14ac:dyDescent="0.35">
      <c r="A594" s="66" t="s">
        <v>540</v>
      </c>
      <c r="B594" s="160" t="s">
        <v>171</v>
      </c>
      <c r="C594" s="161" t="s">
        <v>163</v>
      </c>
      <c r="D594" s="160">
        <v>1344554</v>
      </c>
      <c r="E594" s="76"/>
      <c r="F594" s="76"/>
      <c r="G594" s="76"/>
      <c r="H594" s="60"/>
      <c r="I594" s="76"/>
      <c r="J594" s="76"/>
      <c r="K594" s="76"/>
      <c r="L594" s="53">
        <v>1000</v>
      </c>
      <c r="M594" s="55">
        <v>1000</v>
      </c>
      <c r="N594" s="55">
        <v>1000</v>
      </c>
      <c r="O594" s="55">
        <v>1000</v>
      </c>
      <c r="P594" s="53">
        <v>1000</v>
      </c>
      <c r="Q594" s="55">
        <v>1000</v>
      </c>
      <c r="R594" s="55">
        <v>1000</v>
      </c>
      <c r="S594" s="55">
        <v>1000</v>
      </c>
      <c r="T594" s="53">
        <v>1000</v>
      </c>
      <c r="U594" s="55">
        <v>1000</v>
      </c>
      <c r="V594" s="55">
        <v>1000</v>
      </c>
      <c r="W594" s="55">
        <v>1000</v>
      </c>
      <c r="X594" s="53">
        <v>1000</v>
      </c>
      <c r="Y594" s="55">
        <v>1000</v>
      </c>
      <c r="Z594" s="55">
        <v>1000</v>
      </c>
      <c r="AA594" s="55">
        <v>1000</v>
      </c>
      <c r="AB594" s="53">
        <v>1000</v>
      </c>
      <c r="AC594" s="55">
        <v>1000</v>
      </c>
      <c r="AD594" s="55">
        <v>1000</v>
      </c>
      <c r="AE594" s="55">
        <v>1000</v>
      </c>
      <c r="AF594" s="53">
        <v>1000</v>
      </c>
      <c r="AG594" s="55">
        <v>1000</v>
      </c>
      <c r="AH594" s="110"/>
      <c r="AI594" s="110"/>
      <c r="AJ594" s="111"/>
      <c r="AK594" s="110"/>
      <c r="AL594" s="76"/>
      <c r="AM594" s="110"/>
      <c r="AN594" s="111"/>
      <c r="AO594" s="110"/>
      <c r="AP594" s="76"/>
      <c r="AQ594" s="110"/>
      <c r="AR594" s="111"/>
      <c r="AS594" s="110"/>
      <c r="AT594" s="110"/>
      <c r="AU594" s="110"/>
      <c r="AV594" s="110"/>
      <c r="AW594" s="110"/>
      <c r="AX594" s="110"/>
      <c r="AY594" s="110"/>
      <c r="AZ594" s="110"/>
      <c r="BA594" s="110"/>
      <c r="BB594" s="110"/>
      <c r="BC594" s="110"/>
      <c r="BD594" s="110"/>
      <c r="BF594" s="62"/>
      <c r="BG594" s="62"/>
      <c r="BH594" s="62"/>
      <c r="BI594" s="62"/>
      <c r="BJ594" s="62"/>
      <c r="BK594" s="62"/>
      <c r="BL594" s="62"/>
      <c r="BM594" s="173"/>
      <c r="BN594" s="173"/>
      <c r="BO594" s="173"/>
    </row>
    <row r="595" spans="1:67" x14ac:dyDescent="0.35">
      <c r="A595" s="66" t="s">
        <v>541</v>
      </c>
      <c r="B595" s="160" t="s">
        <v>171</v>
      </c>
      <c r="C595" s="161" t="s">
        <v>163</v>
      </c>
      <c r="D595" s="160">
        <v>1344555</v>
      </c>
      <c r="E595" s="76"/>
      <c r="F595" s="76"/>
      <c r="G595" s="76"/>
      <c r="H595" s="60"/>
      <c r="I595" s="76"/>
      <c r="J595" s="76"/>
      <c r="K595" s="76"/>
      <c r="L595" s="60"/>
      <c r="M595" s="76"/>
      <c r="N595" s="76"/>
      <c r="O595" s="76"/>
      <c r="P595" s="60"/>
      <c r="Q595" s="76"/>
      <c r="R595" s="76"/>
      <c r="S595" s="76"/>
      <c r="T595" s="60"/>
      <c r="U595" s="76"/>
      <c r="V595" s="76"/>
      <c r="W595" s="55">
        <v>1000</v>
      </c>
      <c r="X595" s="53">
        <v>1000</v>
      </c>
      <c r="Y595" s="55">
        <v>1000</v>
      </c>
      <c r="Z595" s="55">
        <v>1000</v>
      </c>
      <c r="AA595" s="55">
        <v>1000</v>
      </c>
      <c r="AB595" s="53">
        <v>1000</v>
      </c>
      <c r="AC595" s="55">
        <v>1000</v>
      </c>
      <c r="AD595" s="55">
        <v>1000</v>
      </c>
      <c r="AE595" s="55">
        <v>1000</v>
      </c>
      <c r="AF595" s="53">
        <v>1000</v>
      </c>
      <c r="AG595" s="55">
        <v>1000</v>
      </c>
      <c r="AH595" s="110"/>
      <c r="AI595" s="110"/>
      <c r="AJ595" s="111"/>
      <c r="AK595" s="110"/>
      <c r="AL595" s="110"/>
      <c r="AM595" s="110"/>
      <c r="AN595" s="111"/>
      <c r="AO595" s="110"/>
      <c r="AP595" s="110"/>
      <c r="AQ595" s="110"/>
      <c r="AR595" s="111"/>
      <c r="AS595" s="110"/>
      <c r="AT595" s="110"/>
      <c r="AU595" s="110"/>
      <c r="AV595" s="110"/>
      <c r="AW595" s="110"/>
      <c r="AX595" s="110"/>
      <c r="AY595" s="110"/>
      <c r="AZ595" s="110"/>
      <c r="BA595" s="110"/>
      <c r="BB595" s="110"/>
      <c r="BC595" s="110"/>
      <c r="BD595" s="110"/>
      <c r="BF595" s="62"/>
      <c r="BG595" s="62"/>
      <c r="BH595" s="62"/>
      <c r="BI595" s="62"/>
      <c r="BJ595" s="62"/>
      <c r="BK595" s="62"/>
      <c r="BL595" s="62"/>
      <c r="BM595" s="173"/>
      <c r="BN595" s="173"/>
      <c r="BO595" s="173"/>
    </row>
    <row r="596" spans="1:67" x14ac:dyDescent="0.35">
      <c r="A596" s="66" t="s">
        <v>542</v>
      </c>
      <c r="B596" s="160" t="s">
        <v>171</v>
      </c>
      <c r="C596" s="161" t="s">
        <v>163</v>
      </c>
      <c r="D596" s="160">
        <v>1344556</v>
      </c>
      <c r="E596" s="76"/>
      <c r="F596" s="76"/>
      <c r="G596" s="76"/>
      <c r="H596" s="60"/>
      <c r="I596" s="76"/>
      <c r="J596" s="76"/>
      <c r="K596" s="76"/>
      <c r="L596" s="60"/>
      <c r="M596" s="76"/>
      <c r="N596" s="76"/>
      <c r="O596" s="76"/>
      <c r="P596" s="60"/>
      <c r="Q596" s="76"/>
      <c r="R596" s="76"/>
      <c r="S596" s="76"/>
      <c r="T596" s="60"/>
      <c r="U596" s="76"/>
      <c r="V596" s="76"/>
      <c r="W596" s="55">
        <v>2000</v>
      </c>
      <c r="X596" s="53">
        <v>2000</v>
      </c>
      <c r="Y596" s="55">
        <v>2000</v>
      </c>
      <c r="Z596" s="55">
        <v>2000</v>
      </c>
      <c r="AA596" s="55">
        <v>2000</v>
      </c>
      <c r="AB596" s="53">
        <v>2000</v>
      </c>
      <c r="AC596" s="55">
        <v>2000</v>
      </c>
      <c r="AD596" s="55">
        <v>2000</v>
      </c>
      <c r="AE596" s="55">
        <v>2000</v>
      </c>
      <c r="AF596" s="53">
        <v>2000</v>
      </c>
      <c r="AG596" s="55">
        <v>2000</v>
      </c>
      <c r="AH596" s="110"/>
      <c r="AI596" s="110"/>
      <c r="AJ596" s="111"/>
      <c r="AK596" s="110"/>
      <c r="AL596" s="110"/>
      <c r="AM596" s="110"/>
      <c r="AN596" s="111"/>
      <c r="AO596" s="110"/>
      <c r="AP596" s="110"/>
      <c r="AQ596" s="110"/>
      <c r="AR596" s="111"/>
      <c r="AS596" s="110"/>
      <c r="AT596" s="110"/>
      <c r="AU596" s="110"/>
      <c r="AV596" s="110"/>
      <c r="AW596" s="110"/>
      <c r="AX596" s="110"/>
      <c r="AY596" s="110"/>
      <c r="AZ596" s="110"/>
      <c r="BA596" s="110"/>
      <c r="BB596" s="110"/>
      <c r="BC596" s="110"/>
      <c r="BD596" s="110"/>
      <c r="BF596" s="62"/>
      <c r="BG596" s="62"/>
      <c r="BH596" s="62"/>
      <c r="BI596" s="62"/>
      <c r="BJ596" s="62"/>
      <c r="BK596" s="62"/>
      <c r="BL596" s="62"/>
      <c r="BM596" s="173"/>
      <c r="BN596" s="173"/>
      <c r="BO596" s="173"/>
    </row>
    <row r="597" spans="1:67" x14ac:dyDescent="0.35">
      <c r="A597" s="66" t="s">
        <v>543</v>
      </c>
      <c r="B597" s="160" t="s">
        <v>171</v>
      </c>
      <c r="C597" s="161" t="s">
        <v>163</v>
      </c>
      <c r="D597" s="160">
        <v>1344557</v>
      </c>
      <c r="E597" s="76"/>
      <c r="F597" s="76"/>
      <c r="G597" s="76"/>
      <c r="H597" s="60"/>
      <c r="I597" s="76"/>
      <c r="J597" s="76"/>
      <c r="K597" s="76"/>
      <c r="L597" s="53">
        <v>1250</v>
      </c>
      <c r="M597" s="55">
        <v>1250</v>
      </c>
      <c r="N597" s="55">
        <v>1250</v>
      </c>
      <c r="O597" s="55">
        <v>1250</v>
      </c>
      <c r="P597" s="53">
        <v>1250</v>
      </c>
      <c r="Q597" s="55">
        <v>1250</v>
      </c>
      <c r="R597" s="55">
        <v>1250</v>
      </c>
      <c r="S597" s="55">
        <v>1250</v>
      </c>
      <c r="T597" s="53">
        <v>1250</v>
      </c>
      <c r="U597" s="55">
        <v>1250</v>
      </c>
      <c r="V597" s="55">
        <v>1250</v>
      </c>
      <c r="W597" s="55">
        <v>1250</v>
      </c>
      <c r="X597" s="53">
        <v>1250</v>
      </c>
      <c r="Y597" s="55">
        <v>1250</v>
      </c>
      <c r="Z597" s="55">
        <v>1250</v>
      </c>
      <c r="AA597" s="55">
        <v>1250</v>
      </c>
      <c r="AB597" s="53">
        <v>1250</v>
      </c>
      <c r="AC597" s="55">
        <v>1250</v>
      </c>
      <c r="AD597" s="55">
        <v>1250</v>
      </c>
      <c r="AE597" s="55">
        <v>1250</v>
      </c>
      <c r="AF597" s="53">
        <v>1250</v>
      </c>
      <c r="AG597" s="55">
        <v>1250</v>
      </c>
      <c r="AH597" s="110"/>
      <c r="AI597" s="110"/>
      <c r="AJ597" s="111"/>
      <c r="AK597" s="110"/>
      <c r="AL597" s="110"/>
      <c r="AM597" s="110"/>
      <c r="AN597" s="111"/>
      <c r="AO597" s="110"/>
      <c r="AP597" s="110"/>
      <c r="AQ597" s="110"/>
      <c r="AR597" s="111"/>
      <c r="AS597" s="110"/>
      <c r="AT597" s="110"/>
      <c r="AU597" s="110"/>
      <c r="AV597" s="110"/>
      <c r="AW597" s="110"/>
      <c r="AX597" s="110"/>
      <c r="AY597" s="110"/>
      <c r="AZ597" s="110"/>
      <c r="BA597" s="110"/>
      <c r="BB597" s="110"/>
      <c r="BC597" s="110"/>
      <c r="BD597" s="110"/>
      <c r="BF597" s="62"/>
      <c r="BG597" s="62"/>
      <c r="BH597" s="62"/>
      <c r="BI597" s="62"/>
      <c r="BJ597" s="62"/>
      <c r="BK597" s="62"/>
      <c r="BL597" s="62"/>
      <c r="BM597" s="173"/>
      <c r="BN597" s="173"/>
      <c r="BO597" s="173"/>
    </row>
    <row r="598" spans="1:67" x14ac:dyDescent="0.35">
      <c r="A598" s="66" t="s">
        <v>544</v>
      </c>
      <c r="B598" s="160" t="s">
        <v>171</v>
      </c>
      <c r="C598" s="161" t="s">
        <v>163</v>
      </c>
      <c r="D598" s="160">
        <v>1344558</v>
      </c>
      <c r="E598" s="76"/>
      <c r="F598" s="76"/>
      <c r="G598" s="76"/>
      <c r="H598" s="60"/>
      <c r="I598" s="76"/>
      <c r="J598" s="76"/>
      <c r="K598" s="76"/>
      <c r="L598" s="60"/>
      <c r="M598" s="76"/>
      <c r="N598" s="76"/>
      <c r="O598" s="76"/>
      <c r="P598" s="60"/>
      <c r="Q598" s="76"/>
      <c r="R598" s="76"/>
      <c r="S598" s="76"/>
      <c r="T598" s="60"/>
      <c r="U598" s="76"/>
      <c r="V598" s="76"/>
      <c r="W598" s="55">
        <v>1000</v>
      </c>
      <c r="X598" s="53">
        <v>1000</v>
      </c>
      <c r="Y598" s="55">
        <v>1000</v>
      </c>
      <c r="Z598" s="55">
        <v>1000</v>
      </c>
      <c r="AA598" s="55">
        <v>1000</v>
      </c>
      <c r="AB598" s="53">
        <v>1000</v>
      </c>
      <c r="AC598" s="55">
        <v>1000</v>
      </c>
      <c r="AD598" s="55">
        <v>1000</v>
      </c>
      <c r="AE598" s="55">
        <v>1000</v>
      </c>
      <c r="AF598" s="53">
        <v>1000</v>
      </c>
      <c r="AG598" s="55">
        <v>1000</v>
      </c>
      <c r="AH598" s="110"/>
      <c r="AI598" s="110"/>
      <c r="AJ598" s="111"/>
      <c r="AK598" s="110"/>
      <c r="AL598" s="110"/>
      <c r="AM598" s="110"/>
      <c r="AN598" s="111"/>
      <c r="AO598" s="110"/>
      <c r="AP598" s="110"/>
      <c r="AQ598" s="110"/>
      <c r="AR598" s="111"/>
      <c r="AS598" s="110"/>
      <c r="AT598" s="110"/>
      <c r="AU598" s="110"/>
      <c r="AV598" s="110"/>
      <c r="AW598" s="110"/>
      <c r="AX598" s="110"/>
      <c r="AY598" s="110"/>
      <c r="AZ598" s="110"/>
      <c r="BA598" s="110"/>
      <c r="BB598" s="110"/>
      <c r="BC598" s="110"/>
      <c r="BD598" s="110"/>
      <c r="BF598" s="62"/>
      <c r="BG598" s="62"/>
      <c r="BH598" s="62"/>
      <c r="BI598" s="62"/>
      <c r="BJ598" s="62"/>
      <c r="BK598" s="62"/>
      <c r="BL598" s="62"/>
      <c r="BM598" s="173"/>
      <c r="BN598" s="173"/>
      <c r="BO598" s="173"/>
    </row>
    <row r="599" spans="1:67" x14ac:dyDescent="0.35">
      <c r="A599" s="66" t="s">
        <v>545</v>
      </c>
      <c r="B599" s="160" t="s">
        <v>171</v>
      </c>
      <c r="C599" s="161" t="s">
        <v>163</v>
      </c>
      <c r="D599" s="160">
        <v>1344559</v>
      </c>
      <c r="E599" s="76"/>
      <c r="F599" s="76"/>
      <c r="G599" s="76"/>
      <c r="H599" s="60"/>
      <c r="I599" s="76"/>
      <c r="J599" s="76"/>
      <c r="K599" s="76"/>
      <c r="L599" s="60"/>
      <c r="M599" s="76"/>
      <c r="N599" s="76"/>
      <c r="O599" s="76"/>
      <c r="P599" s="60"/>
      <c r="Q599" s="76"/>
      <c r="R599" s="76"/>
      <c r="S599" s="76"/>
      <c r="T599" s="60"/>
      <c r="U599" s="76"/>
      <c r="V599" s="76"/>
      <c r="W599" s="55">
        <v>3500</v>
      </c>
      <c r="X599" s="53">
        <v>3500</v>
      </c>
      <c r="Y599" s="55">
        <v>3500</v>
      </c>
      <c r="Z599" s="55">
        <v>3500</v>
      </c>
      <c r="AA599" s="55">
        <v>3500</v>
      </c>
      <c r="AB599" s="53">
        <v>3500</v>
      </c>
      <c r="AC599" s="55">
        <v>3500</v>
      </c>
      <c r="AD599" s="55">
        <v>3500</v>
      </c>
      <c r="AE599" s="55">
        <v>3500</v>
      </c>
      <c r="AF599" s="53">
        <v>3500</v>
      </c>
      <c r="AG599" s="55">
        <v>3500</v>
      </c>
      <c r="AH599" s="110"/>
      <c r="AI599" s="110"/>
      <c r="AJ599" s="111"/>
      <c r="AK599" s="110"/>
      <c r="AL599" s="110"/>
      <c r="AM599" s="110"/>
      <c r="AN599" s="111"/>
      <c r="AO599" s="110"/>
      <c r="AP599" s="110"/>
      <c r="AQ599" s="110"/>
      <c r="AR599" s="111"/>
      <c r="AS599" s="110"/>
      <c r="AT599" s="110"/>
      <c r="AU599" s="110"/>
      <c r="AV599" s="110"/>
      <c r="AW599" s="110"/>
      <c r="AX599" s="110"/>
      <c r="AY599" s="110"/>
      <c r="AZ599" s="110"/>
      <c r="BA599" s="110"/>
      <c r="BB599" s="110"/>
      <c r="BC599" s="110"/>
      <c r="BD599" s="110"/>
      <c r="BF599" s="62"/>
      <c r="BG599" s="62"/>
      <c r="BH599" s="62"/>
      <c r="BI599" s="62"/>
      <c r="BJ599" s="62"/>
      <c r="BK599" s="62"/>
      <c r="BL599" s="62"/>
      <c r="BM599" s="173"/>
      <c r="BN599" s="173"/>
      <c r="BO599" s="173"/>
    </row>
    <row r="600" spans="1:67" x14ac:dyDescent="0.35">
      <c r="A600" s="66" t="s">
        <v>546</v>
      </c>
      <c r="B600" s="160" t="s">
        <v>171</v>
      </c>
      <c r="C600" s="161" t="s">
        <v>163</v>
      </c>
      <c r="D600" s="160">
        <v>1344560</v>
      </c>
      <c r="E600" s="76"/>
      <c r="F600" s="76"/>
      <c r="G600" s="76"/>
      <c r="H600" s="60"/>
      <c r="I600" s="76"/>
      <c r="J600" s="76"/>
      <c r="K600" s="76"/>
      <c r="L600" s="53">
        <v>1250</v>
      </c>
      <c r="M600" s="55">
        <v>1250</v>
      </c>
      <c r="N600" s="55">
        <v>1250</v>
      </c>
      <c r="O600" s="55">
        <v>1250</v>
      </c>
      <c r="P600" s="53">
        <v>1250</v>
      </c>
      <c r="Q600" s="55">
        <v>1250</v>
      </c>
      <c r="R600" s="55">
        <v>1250</v>
      </c>
      <c r="S600" s="55">
        <v>1250</v>
      </c>
      <c r="T600" s="53">
        <v>1250</v>
      </c>
      <c r="U600" s="55">
        <v>1250</v>
      </c>
      <c r="V600" s="55">
        <v>1250</v>
      </c>
      <c r="W600" s="55">
        <v>1250</v>
      </c>
      <c r="X600" s="53">
        <v>1250</v>
      </c>
      <c r="Y600" s="55">
        <v>1250</v>
      </c>
      <c r="Z600" s="55">
        <v>1250</v>
      </c>
      <c r="AA600" s="55">
        <v>1250</v>
      </c>
      <c r="AB600" s="53">
        <v>1250</v>
      </c>
      <c r="AC600" s="55">
        <v>1250</v>
      </c>
      <c r="AD600" s="55">
        <v>1250</v>
      </c>
      <c r="AE600" s="55">
        <v>1250</v>
      </c>
      <c r="AF600" s="53">
        <v>1250</v>
      </c>
      <c r="AG600" s="55">
        <v>1250</v>
      </c>
      <c r="AH600" s="110"/>
      <c r="AI600" s="110"/>
      <c r="AJ600" s="111"/>
      <c r="AK600" s="110"/>
      <c r="AL600" s="110"/>
      <c r="AM600" s="110"/>
      <c r="AN600" s="111"/>
      <c r="AO600" s="110"/>
      <c r="AP600" s="110"/>
      <c r="AQ600" s="110"/>
      <c r="AR600" s="111"/>
      <c r="AS600" s="110"/>
      <c r="AT600" s="110"/>
      <c r="AU600" s="110"/>
      <c r="AV600" s="110"/>
      <c r="AW600" s="110"/>
      <c r="AX600" s="110"/>
      <c r="AY600" s="110"/>
      <c r="AZ600" s="110"/>
      <c r="BA600" s="110"/>
      <c r="BB600" s="110"/>
      <c r="BC600" s="110"/>
      <c r="BD600" s="110"/>
      <c r="BF600" s="62"/>
      <c r="BG600" s="62"/>
      <c r="BH600" s="62"/>
      <c r="BI600" s="62"/>
      <c r="BJ600" s="62"/>
      <c r="BK600" s="62"/>
      <c r="BL600" s="62"/>
      <c r="BM600" s="173"/>
      <c r="BN600" s="173"/>
      <c r="BO600" s="173"/>
    </row>
    <row r="601" spans="1:67" x14ac:dyDescent="0.35">
      <c r="A601" s="66" t="s">
        <v>547</v>
      </c>
      <c r="B601" s="160" t="s">
        <v>171</v>
      </c>
      <c r="C601" s="161" t="s">
        <v>163</v>
      </c>
      <c r="D601" s="160">
        <v>1344561</v>
      </c>
      <c r="E601" s="76"/>
      <c r="F601" s="76"/>
      <c r="G601" s="76"/>
      <c r="H601" s="60"/>
      <c r="I601" s="76"/>
      <c r="J601" s="76"/>
      <c r="K601" s="76"/>
      <c r="L601" s="60"/>
      <c r="M601" s="76"/>
      <c r="N601" s="76"/>
      <c r="O601" s="76"/>
      <c r="P601" s="60"/>
      <c r="Q601" s="76"/>
      <c r="R601" s="76"/>
      <c r="S601" s="76"/>
      <c r="T601" s="60"/>
      <c r="U601" s="76"/>
      <c r="V601" s="76"/>
      <c r="W601" s="55">
        <v>2750</v>
      </c>
      <c r="X601" s="53">
        <v>2750</v>
      </c>
      <c r="Y601" s="55">
        <v>2750</v>
      </c>
      <c r="Z601" s="55">
        <v>2750</v>
      </c>
      <c r="AA601" s="55">
        <v>2750</v>
      </c>
      <c r="AB601" s="53">
        <v>2750</v>
      </c>
      <c r="AC601" s="55">
        <v>2750</v>
      </c>
      <c r="AD601" s="55">
        <v>2750</v>
      </c>
      <c r="AE601" s="55">
        <v>2750</v>
      </c>
      <c r="AF601" s="53">
        <v>2750</v>
      </c>
      <c r="AG601" s="55">
        <v>2750</v>
      </c>
      <c r="AH601" s="110"/>
      <c r="AI601" s="110"/>
      <c r="AJ601" s="111"/>
      <c r="AK601" s="110"/>
      <c r="AL601" s="110"/>
      <c r="AM601" s="110"/>
      <c r="AN601" s="111"/>
      <c r="AO601" s="110"/>
      <c r="AP601" s="110"/>
      <c r="AQ601" s="110"/>
      <c r="AR601" s="111"/>
      <c r="AS601" s="110"/>
      <c r="AT601" s="110"/>
      <c r="AU601" s="110"/>
      <c r="AV601" s="110"/>
      <c r="AW601" s="110"/>
      <c r="AX601" s="110"/>
      <c r="AY601" s="110"/>
      <c r="AZ601" s="110"/>
      <c r="BA601" s="110"/>
      <c r="BB601" s="110"/>
      <c r="BC601" s="110"/>
      <c r="BD601" s="110"/>
      <c r="BF601" s="62"/>
      <c r="BG601" s="62"/>
      <c r="BH601" s="62"/>
      <c r="BI601" s="62"/>
      <c r="BJ601" s="62"/>
      <c r="BK601" s="62"/>
      <c r="BL601" s="62"/>
      <c r="BM601" s="173"/>
      <c r="BN601" s="173"/>
      <c r="BO601" s="173"/>
    </row>
    <row r="602" spans="1:67" x14ac:dyDescent="0.35">
      <c r="A602" s="66" t="s">
        <v>548</v>
      </c>
      <c r="B602" s="160" t="s">
        <v>171</v>
      </c>
      <c r="C602" s="161" t="s">
        <v>163</v>
      </c>
      <c r="D602" s="160">
        <v>1344562</v>
      </c>
      <c r="E602" s="76"/>
      <c r="F602" s="76"/>
      <c r="G602" s="76"/>
      <c r="H602" s="60"/>
      <c r="I602" s="76"/>
      <c r="J602" s="76"/>
      <c r="K602" s="76"/>
      <c r="L602" s="53">
        <v>1500</v>
      </c>
      <c r="M602" s="55">
        <v>1500</v>
      </c>
      <c r="N602" s="55">
        <v>1500</v>
      </c>
      <c r="O602" s="55">
        <v>1500</v>
      </c>
      <c r="P602" s="53">
        <v>1500</v>
      </c>
      <c r="Q602" s="55">
        <v>1500</v>
      </c>
      <c r="R602" s="55">
        <v>1500</v>
      </c>
      <c r="S602" s="55">
        <v>1500</v>
      </c>
      <c r="T602" s="53">
        <v>1500</v>
      </c>
      <c r="U602" s="55">
        <v>1500</v>
      </c>
      <c r="V602" s="55">
        <v>1500</v>
      </c>
      <c r="W602" s="55">
        <v>1500</v>
      </c>
      <c r="X602" s="53">
        <v>1500</v>
      </c>
      <c r="Y602" s="55">
        <v>1500</v>
      </c>
      <c r="Z602" s="55">
        <v>1500</v>
      </c>
      <c r="AA602" s="55">
        <v>1500</v>
      </c>
      <c r="AB602" s="53">
        <v>1500</v>
      </c>
      <c r="AC602" s="55">
        <v>1500</v>
      </c>
      <c r="AD602" s="55">
        <v>1500</v>
      </c>
      <c r="AE602" s="55">
        <v>1500</v>
      </c>
      <c r="AF602" s="53">
        <v>1500</v>
      </c>
      <c r="AG602" s="55">
        <v>1500</v>
      </c>
      <c r="AH602" s="110"/>
      <c r="AI602" s="110"/>
      <c r="AJ602" s="111"/>
      <c r="AK602" s="110"/>
      <c r="AL602" s="110"/>
      <c r="AM602" s="110"/>
      <c r="AN602" s="111"/>
      <c r="AO602" s="110"/>
      <c r="AP602" s="110"/>
      <c r="AQ602" s="110"/>
      <c r="AR602" s="111"/>
      <c r="AS602" s="110"/>
      <c r="AT602" s="110"/>
      <c r="AU602" s="110"/>
      <c r="AV602" s="110"/>
      <c r="AW602" s="110"/>
      <c r="AX602" s="110"/>
      <c r="AY602" s="110"/>
      <c r="AZ602" s="110"/>
      <c r="BA602" s="110"/>
      <c r="BB602" s="110"/>
      <c r="BC602" s="110"/>
      <c r="BD602" s="110"/>
      <c r="BF602" s="62"/>
      <c r="BG602" s="62"/>
      <c r="BH602" s="62"/>
      <c r="BI602" s="62"/>
      <c r="BJ602" s="62"/>
      <c r="BK602" s="62"/>
      <c r="BL602" s="62"/>
      <c r="BM602" s="173"/>
      <c r="BN602" s="173"/>
      <c r="BO602" s="173"/>
    </row>
    <row r="603" spans="1:67" x14ac:dyDescent="0.35">
      <c r="A603" s="66" t="s">
        <v>549</v>
      </c>
      <c r="B603" s="160" t="s">
        <v>171</v>
      </c>
      <c r="C603" s="161" t="s">
        <v>163</v>
      </c>
      <c r="D603" s="160">
        <v>1344563</v>
      </c>
      <c r="E603" s="76"/>
      <c r="F603" s="76"/>
      <c r="G603" s="76"/>
      <c r="H603" s="60"/>
      <c r="I603" s="76"/>
      <c r="J603" s="76"/>
      <c r="K603" s="76"/>
      <c r="L603" s="60"/>
      <c r="M603" s="76"/>
      <c r="N603" s="76"/>
      <c r="O603" s="76"/>
      <c r="P603" s="60"/>
      <c r="Q603" s="76"/>
      <c r="R603" s="76"/>
      <c r="S603" s="76"/>
      <c r="T603" s="60"/>
      <c r="U603" s="76"/>
      <c r="V603" s="76"/>
      <c r="W603" s="55">
        <v>3500</v>
      </c>
      <c r="X603" s="53">
        <v>3500</v>
      </c>
      <c r="Y603" s="55">
        <v>3500</v>
      </c>
      <c r="Z603" s="55">
        <v>3500</v>
      </c>
      <c r="AA603" s="55">
        <v>3500</v>
      </c>
      <c r="AB603" s="53">
        <v>3500</v>
      </c>
      <c r="AC603" s="55">
        <v>3500</v>
      </c>
      <c r="AD603" s="55">
        <v>3500</v>
      </c>
      <c r="AE603" s="55">
        <v>3500</v>
      </c>
      <c r="AF603" s="53">
        <v>3500</v>
      </c>
      <c r="AG603" s="55">
        <v>3500</v>
      </c>
      <c r="AH603" s="110"/>
      <c r="AI603" s="110"/>
      <c r="AJ603" s="111"/>
      <c r="AK603" s="110"/>
      <c r="AL603" s="110"/>
      <c r="AM603" s="110"/>
      <c r="AN603" s="111"/>
      <c r="AO603" s="110"/>
      <c r="AP603" s="110"/>
      <c r="AQ603" s="110"/>
      <c r="AR603" s="111"/>
      <c r="AS603" s="110"/>
      <c r="AT603" s="110"/>
      <c r="AU603" s="110"/>
      <c r="AV603" s="110"/>
      <c r="AW603" s="110"/>
      <c r="AX603" s="110"/>
      <c r="AY603" s="110"/>
      <c r="AZ603" s="110"/>
      <c r="BA603" s="110"/>
      <c r="BB603" s="110"/>
      <c r="BC603" s="110"/>
      <c r="BD603" s="110"/>
      <c r="BF603" s="62"/>
      <c r="BG603" s="62"/>
      <c r="BH603" s="62"/>
      <c r="BI603" s="62"/>
      <c r="BJ603" s="62"/>
      <c r="BK603" s="62"/>
      <c r="BL603" s="62"/>
      <c r="BM603" s="173"/>
      <c r="BN603" s="173"/>
      <c r="BO603" s="173"/>
    </row>
    <row r="604" spans="1:67" x14ac:dyDescent="0.35">
      <c r="A604" s="66" t="s">
        <v>550</v>
      </c>
      <c r="B604" s="160" t="s">
        <v>171</v>
      </c>
      <c r="C604" s="161" t="s">
        <v>163</v>
      </c>
      <c r="D604" s="160">
        <v>1344564</v>
      </c>
      <c r="E604" s="76"/>
      <c r="F604" s="76"/>
      <c r="G604" s="76"/>
      <c r="H604" s="60"/>
      <c r="I604" s="76"/>
      <c r="J604" s="76"/>
      <c r="K604" s="76"/>
      <c r="L604" s="60"/>
      <c r="M604" s="76"/>
      <c r="N604" s="76"/>
      <c r="O604" s="76"/>
      <c r="P604" s="60"/>
      <c r="Q604" s="76"/>
      <c r="R604" s="76"/>
      <c r="S604" s="76"/>
      <c r="T604" s="60"/>
      <c r="U604" s="76"/>
      <c r="V604" s="76"/>
      <c r="W604" s="55">
        <v>2250</v>
      </c>
      <c r="X604" s="53">
        <v>2250</v>
      </c>
      <c r="Y604" s="55">
        <v>2250</v>
      </c>
      <c r="Z604" s="55">
        <v>2250</v>
      </c>
      <c r="AA604" s="55">
        <v>2250</v>
      </c>
      <c r="AB604" s="53">
        <v>2250</v>
      </c>
      <c r="AC604" s="55">
        <v>2250</v>
      </c>
      <c r="AD604" s="55">
        <v>2250</v>
      </c>
      <c r="AE604" s="55">
        <v>2250</v>
      </c>
      <c r="AF604" s="53">
        <v>2250</v>
      </c>
      <c r="AG604" s="55">
        <v>2250</v>
      </c>
      <c r="AH604" s="110"/>
      <c r="AI604" s="110"/>
      <c r="AJ604" s="111"/>
      <c r="AK604" s="110"/>
      <c r="AL604" s="110"/>
      <c r="AM604" s="110"/>
      <c r="AN604" s="111"/>
      <c r="AO604" s="110"/>
      <c r="AP604" s="110"/>
      <c r="AQ604" s="110"/>
      <c r="AR604" s="111"/>
      <c r="AS604" s="110"/>
      <c r="AT604" s="110"/>
      <c r="AU604" s="110"/>
      <c r="AV604" s="110"/>
      <c r="AW604" s="110"/>
      <c r="AX604" s="110"/>
      <c r="AY604" s="110"/>
      <c r="AZ604" s="110"/>
      <c r="BA604" s="110"/>
      <c r="BB604" s="110"/>
      <c r="BC604" s="110"/>
      <c r="BD604" s="110"/>
      <c r="BF604" s="62"/>
      <c r="BG604" s="62"/>
      <c r="BH604" s="62"/>
      <c r="BI604" s="62"/>
      <c r="BJ604" s="62"/>
      <c r="BK604" s="62"/>
      <c r="BL604" s="62"/>
      <c r="BM604" s="173"/>
      <c r="BN604" s="173"/>
      <c r="BO604" s="173"/>
    </row>
    <row r="605" spans="1:67" x14ac:dyDescent="0.35">
      <c r="A605" s="66" t="s">
        <v>551</v>
      </c>
      <c r="B605" s="160" t="s">
        <v>171</v>
      </c>
      <c r="C605" s="161" t="s">
        <v>164</v>
      </c>
      <c r="D605" s="160">
        <v>1344565</v>
      </c>
      <c r="E605" s="76"/>
      <c r="F605" s="76"/>
      <c r="G605" s="76"/>
      <c r="H605" s="60"/>
      <c r="I605" s="76"/>
      <c r="J605" s="76"/>
      <c r="K605" s="76"/>
      <c r="L605" s="60"/>
      <c r="M605" s="76"/>
      <c r="N605" s="76"/>
      <c r="O605" s="76"/>
      <c r="P605" s="60"/>
      <c r="Q605" s="76"/>
      <c r="R605" s="76"/>
      <c r="S605" s="76"/>
      <c r="T605" s="53">
        <v>495</v>
      </c>
      <c r="U605" s="55">
        <v>500</v>
      </c>
      <c r="V605" s="55">
        <v>500</v>
      </c>
      <c r="W605" s="55">
        <v>550</v>
      </c>
      <c r="X605" s="53">
        <v>592</v>
      </c>
      <c r="Y605" s="55">
        <v>489</v>
      </c>
      <c r="Z605" s="55">
        <v>489</v>
      </c>
      <c r="AA605" s="55">
        <v>535</v>
      </c>
      <c r="AB605" s="53">
        <v>594</v>
      </c>
      <c r="AC605" s="55">
        <v>539</v>
      </c>
      <c r="AD605" s="55">
        <v>509</v>
      </c>
      <c r="AE605" s="55">
        <v>603</v>
      </c>
      <c r="AF605" s="53">
        <v>740</v>
      </c>
      <c r="AG605" s="55">
        <v>740</v>
      </c>
      <c r="AH605" s="55">
        <v>573</v>
      </c>
      <c r="AI605" s="55">
        <v>413</v>
      </c>
      <c r="AJ605" s="53">
        <v>338</v>
      </c>
      <c r="AK605" s="55">
        <v>429</v>
      </c>
      <c r="AL605" s="55">
        <v>503</v>
      </c>
      <c r="AM605" s="55">
        <v>626</v>
      </c>
      <c r="AN605" s="53">
        <v>803</v>
      </c>
      <c r="AO605" s="55">
        <v>803</v>
      </c>
      <c r="AP605" s="55">
        <v>935</v>
      </c>
      <c r="AQ605" s="55">
        <v>1041</v>
      </c>
      <c r="AR605" s="53">
        <v>1042</v>
      </c>
      <c r="AS605" s="251">
        <v>972</v>
      </c>
      <c r="AT605" s="251">
        <v>972</v>
      </c>
      <c r="AU605" s="251">
        <v>972</v>
      </c>
      <c r="AV605" s="251">
        <v>682</v>
      </c>
      <c r="AW605" s="251">
        <v>352</v>
      </c>
      <c r="AX605" s="251">
        <v>183</v>
      </c>
      <c r="AY605" s="55"/>
      <c r="AZ605" s="55"/>
      <c r="BA605" s="55"/>
      <c r="BB605" s="55"/>
      <c r="BC605" s="55"/>
      <c r="BD605" s="55"/>
      <c r="BF605" s="62"/>
      <c r="BG605" s="62"/>
      <c r="BH605" s="62"/>
      <c r="BI605" s="62"/>
      <c r="BJ605" s="62"/>
      <c r="BK605" s="62"/>
      <c r="BL605" s="62"/>
      <c r="BM605" s="173"/>
      <c r="BN605" s="173"/>
      <c r="BO605" s="173"/>
    </row>
    <row r="606" spans="1:67" x14ac:dyDescent="0.35">
      <c r="A606" s="66" t="s">
        <v>552</v>
      </c>
      <c r="B606" s="160" t="s">
        <v>171</v>
      </c>
      <c r="C606" s="161" t="s">
        <v>163</v>
      </c>
      <c r="D606" s="160">
        <v>1344566</v>
      </c>
      <c r="E606" s="55">
        <v>718</v>
      </c>
      <c r="F606" s="55">
        <v>758</v>
      </c>
      <c r="G606" s="55">
        <v>747</v>
      </c>
      <c r="H606" s="53">
        <v>967</v>
      </c>
      <c r="I606" s="55">
        <v>953</v>
      </c>
      <c r="J606" s="55">
        <v>1000</v>
      </c>
      <c r="K606" s="55">
        <v>983</v>
      </c>
      <c r="L606" s="53">
        <v>881</v>
      </c>
      <c r="M606" s="55">
        <v>729</v>
      </c>
      <c r="N606" s="55">
        <v>602</v>
      </c>
      <c r="O606" s="55">
        <v>451</v>
      </c>
      <c r="P606" s="53">
        <v>312</v>
      </c>
      <c r="Q606" s="55">
        <v>155</v>
      </c>
      <c r="R606" s="55">
        <v>97</v>
      </c>
      <c r="S606" s="55">
        <v>95</v>
      </c>
      <c r="T606" s="53">
        <v>93</v>
      </c>
      <c r="U606" s="55">
        <v>77</v>
      </c>
      <c r="V606" s="55">
        <v>82</v>
      </c>
      <c r="W606" s="55">
        <v>47</v>
      </c>
      <c r="X606" s="53">
        <v>100</v>
      </c>
      <c r="Y606" s="55">
        <v>53</v>
      </c>
      <c r="Z606" s="55">
        <v>31</v>
      </c>
      <c r="AA606" s="55">
        <v>44</v>
      </c>
      <c r="AB606" s="53">
        <v>121</v>
      </c>
      <c r="AC606" s="55">
        <v>242</v>
      </c>
      <c r="AD606" s="55">
        <v>307</v>
      </c>
      <c r="AE606" s="55">
        <v>558</v>
      </c>
      <c r="AF606" s="53">
        <v>830</v>
      </c>
      <c r="AG606" s="55">
        <v>859</v>
      </c>
      <c r="AH606" s="55">
        <v>663</v>
      </c>
      <c r="AI606" s="55">
        <v>625</v>
      </c>
      <c r="AJ606" s="53">
        <v>586</v>
      </c>
      <c r="AK606" s="55">
        <v>548</v>
      </c>
      <c r="AL606" s="55">
        <v>509</v>
      </c>
      <c r="AM606" s="59"/>
      <c r="AN606" s="63"/>
      <c r="AO606" s="59"/>
      <c r="AP606" s="59"/>
      <c r="AQ606" s="59"/>
      <c r="AR606" s="63"/>
      <c r="AS606" s="59"/>
      <c r="AT606" s="59"/>
      <c r="AU606" s="59"/>
      <c r="AV606" s="59"/>
      <c r="AW606" s="59"/>
      <c r="AX606" s="59"/>
      <c r="AY606" s="59"/>
      <c r="AZ606" s="59"/>
      <c r="BA606" s="283">
        <v>750</v>
      </c>
      <c r="BB606" s="283">
        <v>832</v>
      </c>
      <c r="BC606" s="283">
        <v>847</v>
      </c>
      <c r="BD606" s="283">
        <v>836</v>
      </c>
      <c r="BF606" s="62"/>
      <c r="BG606" s="62"/>
      <c r="BH606" s="62"/>
      <c r="BI606" s="62"/>
      <c r="BJ606" s="62"/>
      <c r="BK606" s="62"/>
      <c r="BL606" s="62"/>
      <c r="BM606" s="173"/>
      <c r="BN606" s="173"/>
      <c r="BO606" s="173"/>
    </row>
    <row r="607" spans="1:67" x14ac:dyDescent="0.35">
      <c r="A607" s="78" t="s">
        <v>206</v>
      </c>
      <c r="B607" s="167" t="s">
        <v>171</v>
      </c>
      <c r="C607" s="168" t="s">
        <v>164</v>
      </c>
      <c r="D607" s="167">
        <v>1344567</v>
      </c>
      <c r="E607" s="96">
        <f t="shared" ref="E607:AR607" si="62">SUM(E583:E606)</f>
        <v>3718</v>
      </c>
      <c r="F607" s="96">
        <f t="shared" si="62"/>
        <v>3758</v>
      </c>
      <c r="G607" s="96">
        <f t="shared" si="62"/>
        <v>3747</v>
      </c>
      <c r="H607" s="107">
        <f t="shared" si="62"/>
        <v>3967</v>
      </c>
      <c r="I607" s="96">
        <f t="shared" si="62"/>
        <v>3953</v>
      </c>
      <c r="J607" s="96">
        <f t="shared" si="62"/>
        <v>4000</v>
      </c>
      <c r="K607" s="96">
        <f t="shared" si="62"/>
        <v>3983</v>
      </c>
      <c r="L607" s="107">
        <f t="shared" si="62"/>
        <v>9881</v>
      </c>
      <c r="M607" s="96">
        <f t="shared" si="62"/>
        <v>9729</v>
      </c>
      <c r="N607" s="96">
        <f t="shared" si="62"/>
        <v>9602</v>
      </c>
      <c r="O607" s="96">
        <f t="shared" si="62"/>
        <v>9451</v>
      </c>
      <c r="P607" s="107">
        <f t="shared" si="62"/>
        <v>8562</v>
      </c>
      <c r="Q607" s="96">
        <f t="shared" si="62"/>
        <v>8405</v>
      </c>
      <c r="R607" s="96">
        <f t="shared" si="62"/>
        <v>8347</v>
      </c>
      <c r="S607" s="96">
        <f t="shared" si="62"/>
        <v>8345</v>
      </c>
      <c r="T607" s="107">
        <f t="shared" si="62"/>
        <v>8838</v>
      </c>
      <c r="U607" s="96">
        <f t="shared" si="62"/>
        <v>8827</v>
      </c>
      <c r="V607" s="96">
        <f t="shared" si="62"/>
        <v>8832</v>
      </c>
      <c r="W607" s="96">
        <f t="shared" si="62"/>
        <v>25847</v>
      </c>
      <c r="X607" s="107">
        <f t="shared" si="62"/>
        <v>24942</v>
      </c>
      <c r="Y607" s="96">
        <f t="shared" si="62"/>
        <v>24792</v>
      </c>
      <c r="Z607" s="96">
        <f t="shared" si="62"/>
        <v>24770</v>
      </c>
      <c r="AA607" s="96">
        <f t="shared" si="62"/>
        <v>24829</v>
      </c>
      <c r="AB607" s="107">
        <f t="shared" si="62"/>
        <v>24965</v>
      </c>
      <c r="AC607" s="96">
        <f t="shared" si="62"/>
        <v>25031</v>
      </c>
      <c r="AD607" s="96">
        <f t="shared" si="62"/>
        <v>25066</v>
      </c>
      <c r="AE607" s="96">
        <f t="shared" si="62"/>
        <v>25411</v>
      </c>
      <c r="AF607" s="107">
        <f t="shared" si="62"/>
        <v>24820</v>
      </c>
      <c r="AG607" s="96">
        <f t="shared" si="62"/>
        <v>24849</v>
      </c>
      <c r="AH607" s="96">
        <f t="shared" si="62"/>
        <v>34486</v>
      </c>
      <c r="AI607" s="96">
        <f t="shared" si="62"/>
        <v>33288</v>
      </c>
      <c r="AJ607" s="107">
        <f t="shared" si="62"/>
        <v>33174</v>
      </c>
      <c r="AK607" s="96">
        <f t="shared" si="62"/>
        <v>33227</v>
      </c>
      <c r="AL607" s="96">
        <f t="shared" si="62"/>
        <v>51762</v>
      </c>
      <c r="AM607" s="96">
        <f t="shared" si="62"/>
        <v>51376</v>
      </c>
      <c r="AN607" s="107">
        <f t="shared" si="62"/>
        <v>50553</v>
      </c>
      <c r="AO607" s="96">
        <f t="shared" si="62"/>
        <v>50553</v>
      </c>
      <c r="AP607" s="96">
        <f t="shared" si="62"/>
        <v>63435</v>
      </c>
      <c r="AQ607" s="96">
        <f t="shared" si="62"/>
        <v>63541</v>
      </c>
      <c r="AR607" s="107">
        <f t="shared" si="62"/>
        <v>70542</v>
      </c>
      <c r="AS607" s="254">
        <v>69472</v>
      </c>
      <c r="AT607" s="254">
        <v>67472</v>
      </c>
      <c r="AU607" s="254">
        <v>67472</v>
      </c>
      <c r="AV607" s="254">
        <v>67182</v>
      </c>
      <c r="AW607" s="254">
        <v>66852</v>
      </c>
      <c r="AX607" s="254">
        <v>62683</v>
      </c>
      <c r="AY607" s="254">
        <v>60500</v>
      </c>
      <c r="AZ607" s="254">
        <v>58000</v>
      </c>
      <c r="BA607" s="254">
        <v>58750</v>
      </c>
      <c r="BB607" s="254">
        <v>56082</v>
      </c>
      <c r="BC607" s="254">
        <v>55097</v>
      </c>
      <c r="BD607" s="254">
        <v>68836</v>
      </c>
      <c r="BF607" s="106"/>
      <c r="BG607" s="106"/>
      <c r="BH607" s="106"/>
      <c r="BI607" s="106"/>
      <c r="BJ607" s="106"/>
      <c r="BK607" s="106"/>
      <c r="BL607" s="106"/>
      <c r="BM607" s="195"/>
      <c r="BN607" s="195"/>
      <c r="BO607" s="195"/>
    </row>
    <row r="608" spans="1:67" x14ac:dyDescent="0.35">
      <c r="A608" s="64"/>
      <c r="B608" s="65"/>
      <c r="C608" s="65"/>
      <c r="D608" s="65"/>
      <c r="E608" s="196"/>
      <c r="F608" s="196"/>
      <c r="G608" s="196"/>
      <c r="H608" s="197"/>
      <c r="I608" s="196"/>
      <c r="J608" s="196"/>
      <c r="K608" s="196"/>
      <c r="L608" s="197"/>
      <c r="M608" s="196"/>
      <c r="N608" s="196"/>
      <c r="O608" s="196"/>
      <c r="P608" s="197"/>
      <c r="Q608" s="196"/>
      <c r="R608" s="196"/>
      <c r="S608" s="196"/>
      <c r="T608" s="197"/>
      <c r="U608" s="196"/>
      <c r="V608" s="196"/>
      <c r="W608" s="196"/>
      <c r="X608" s="197"/>
      <c r="Y608" s="196"/>
      <c r="Z608" s="196"/>
      <c r="AA608" s="196"/>
      <c r="AB608" s="116"/>
      <c r="AC608" s="196"/>
      <c r="AD608" s="196"/>
      <c r="AE608" s="196"/>
      <c r="AF608" s="197"/>
      <c r="AG608" s="196"/>
      <c r="AH608" s="198"/>
      <c r="AI608" s="198"/>
      <c r="AJ608" s="199"/>
      <c r="AK608" s="198"/>
      <c r="AL608" s="198"/>
      <c r="AM608" s="198"/>
      <c r="AN608" s="199"/>
      <c r="AO608" s="198"/>
      <c r="AP608" s="198"/>
      <c r="AQ608" s="198"/>
      <c r="AR608" s="199"/>
      <c r="AS608" s="198"/>
      <c r="AT608" s="198"/>
      <c r="AU608" s="198"/>
      <c r="AV608" s="198"/>
      <c r="AW608" s="198"/>
      <c r="AX608" s="198"/>
      <c r="AY608" s="198"/>
      <c r="AZ608" s="198"/>
      <c r="BA608" s="198"/>
      <c r="BB608" s="198"/>
      <c r="BC608" s="198"/>
      <c r="BD608" s="198"/>
      <c r="BF608" s="84"/>
      <c r="BG608" s="84"/>
      <c r="BH608" s="84"/>
      <c r="BI608" s="84"/>
      <c r="BJ608" s="84"/>
      <c r="BK608" s="84"/>
      <c r="BL608" s="84"/>
      <c r="BM608" s="200"/>
      <c r="BN608" s="200"/>
      <c r="BO608" s="200"/>
    </row>
    <row r="609" spans="1:70" x14ac:dyDescent="0.35">
      <c r="A609" s="66" t="s">
        <v>553</v>
      </c>
      <c r="B609" s="160" t="s">
        <v>171</v>
      </c>
      <c r="C609" s="161" t="s">
        <v>164</v>
      </c>
      <c r="D609" s="160">
        <v>1344568</v>
      </c>
      <c r="E609" s="76"/>
      <c r="F609" s="76"/>
      <c r="G609" s="76"/>
      <c r="H609" s="60"/>
      <c r="I609" s="76"/>
      <c r="J609" s="76"/>
      <c r="K609" s="76"/>
      <c r="L609" s="60"/>
      <c r="M609" s="76"/>
      <c r="N609" s="76"/>
      <c r="O609" s="76"/>
      <c r="P609" s="60"/>
      <c r="Q609" s="76"/>
      <c r="R609" s="76"/>
      <c r="S609" s="76"/>
      <c r="T609" s="60"/>
      <c r="U609" s="76"/>
      <c r="V609" s="76"/>
      <c r="W609" s="76"/>
      <c r="X609" s="60"/>
      <c r="Y609" s="76"/>
      <c r="Z609" s="76"/>
      <c r="AA609" s="76"/>
      <c r="AB609" s="60"/>
      <c r="AC609" s="76"/>
      <c r="AD609" s="76"/>
      <c r="AE609" s="76"/>
      <c r="AF609" s="60"/>
      <c r="AG609" s="76"/>
      <c r="AH609" s="55">
        <v>-204</v>
      </c>
      <c r="AI609" s="55">
        <v>-204</v>
      </c>
      <c r="AJ609" s="53">
        <v>-203</v>
      </c>
      <c r="AK609" s="55">
        <v>-203</v>
      </c>
      <c r="AL609" s="55">
        <v>-325</v>
      </c>
      <c r="AM609" s="55">
        <v>-321</v>
      </c>
      <c r="AN609" s="53">
        <v>-318</v>
      </c>
      <c r="AO609" s="55">
        <v>-316</v>
      </c>
      <c r="AP609" s="55">
        <v>-384</v>
      </c>
      <c r="AQ609" s="55">
        <v>-375</v>
      </c>
      <c r="AR609" s="53">
        <v>-393</v>
      </c>
      <c r="AS609" s="251">
        <v>-388</v>
      </c>
      <c r="AT609" s="251">
        <v>-383</v>
      </c>
      <c r="AU609" s="251">
        <v>-379</v>
      </c>
      <c r="AV609" s="251">
        <v>-374</v>
      </c>
      <c r="AW609" s="251">
        <v>-370</v>
      </c>
      <c r="AX609" s="251">
        <v>-365</v>
      </c>
      <c r="AY609" s="251">
        <v>-362</v>
      </c>
      <c r="AZ609" s="251">
        <v>-360</v>
      </c>
      <c r="BA609" s="251">
        <v>-362</v>
      </c>
      <c r="BB609" s="251">
        <v>-359</v>
      </c>
      <c r="BC609" s="251">
        <v>-358</v>
      </c>
      <c r="BD609" s="251">
        <v>-440</v>
      </c>
      <c r="BF609" s="62"/>
      <c r="BG609" s="62"/>
      <c r="BH609" s="62"/>
      <c r="BI609" s="62"/>
      <c r="BJ609" s="62"/>
      <c r="BK609" s="62"/>
      <c r="BL609" s="62"/>
      <c r="BM609" s="62"/>
      <c r="BN609" s="62"/>
      <c r="BO609" s="62"/>
    </row>
    <row r="610" spans="1:70" x14ac:dyDescent="0.35">
      <c r="A610" s="66" t="s">
        <v>554</v>
      </c>
      <c r="B610" s="160" t="s">
        <v>171</v>
      </c>
      <c r="C610" s="161" t="s">
        <v>164</v>
      </c>
      <c r="D610" s="160">
        <v>1344569</v>
      </c>
      <c r="E610" s="55">
        <v>-652</v>
      </c>
      <c r="F610" s="55">
        <v>-691</v>
      </c>
      <c r="G610" s="55">
        <v>-680</v>
      </c>
      <c r="H610" s="53">
        <v>-753</v>
      </c>
      <c r="I610" s="55">
        <v>-784</v>
      </c>
      <c r="J610" s="55">
        <v>-860</v>
      </c>
      <c r="K610" s="55">
        <v>-864</v>
      </c>
      <c r="L610" s="53">
        <v>-1520</v>
      </c>
      <c r="M610" s="55">
        <v>-1377</v>
      </c>
      <c r="N610" s="55">
        <v>-1259</v>
      </c>
      <c r="O610" s="55">
        <v>-1117</v>
      </c>
      <c r="P610" s="53">
        <v>-238</v>
      </c>
      <c r="Q610" s="55">
        <v>-90</v>
      </c>
      <c r="R610" s="55">
        <v>-41</v>
      </c>
      <c r="S610" s="55">
        <v>-48</v>
      </c>
      <c r="T610" s="53">
        <v>-1056</v>
      </c>
      <c r="U610" s="55">
        <v>-1049</v>
      </c>
      <c r="V610" s="55">
        <v>-1063</v>
      </c>
      <c r="W610" s="55">
        <v>-1037</v>
      </c>
      <c r="X610" s="53">
        <v>-100</v>
      </c>
      <c r="Y610" s="55">
        <v>-53</v>
      </c>
      <c r="Z610" s="55">
        <v>-31</v>
      </c>
      <c r="AA610" s="55">
        <v>-44</v>
      </c>
      <c r="AB610" s="53">
        <v>-1371</v>
      </c>
      <c r="AC610" s="55">
        <v>-1608</v>
      </c>
      <c r="AD610" s="55">
        <v>-1636</v>
      </c>
      <c r="AE610" s="55">
        <v>-2841</v>
      </c>
      <c r="AF610" s="53">
        <v>-1307</v>
      </c>
      <c r="AG610" s="55">
        <v>-1311</v>
      </c>
      <c r="AH610" s="55">
        <v>-1154</v>
      </c>
      <c r="AI610" s="55">
        <v>-155</v>
      </c>
      <c r="AJ610" s="53">
        <v>-1155</v>
      </c>
      <c r="AK610" s="55">
        <v>-1156</v>
      </c>
      <c r="AL610" s="55">
        <v>-1158</v>
      </c>
      <c r="AM610" s="55">
        <v>-1000</v>
      </c>
      <c r="AN610" s="53">
        <v>-1491</v>
      </c>
      <c r="AO610" s="55">
        <v>-2681</v>
      </c>
      <c r="AP610" s="55">
        <v>-4998</v>
      </c>
      <c r="AQ610" s="55">
        <v>-4247</v>
      </c>
      <c r="AR610" s="53">
        <v>-2999</v>
      </c>
      <c r="AS610" s="251">
        <v>-2000</v>
      </c>
      <c r="AT610" s="251">
        <v>-3997</v>
      </c>
      <c r="AU610" s="251">
        <v>-5995</v>
      </c>
      <c r="AV610" s="251">
        <v>-8494</v>
      </c>
      <c r="AW610" s="251">
        <v>-8848</v>
      </c>
      <c r="AX610" s="251">
        <v>-7429</v>
      </c>
      <c r="AY610" s="251">
        <v>-5248</v>
      </c>
      <c r="AZ610" s="251">
        <v>-5017</v>
      </c>
      <c r="BA610" s="251">
        <v>-5014</v>
      </c>
      <c r="BB610" s="251">
        <v>-5005</v>
      </c>
      <c r="BC610" s="251">
        <v>-3997</v>
      </c>
      <c r="BD610" s="251">
        <v>-2748</v>
      </c>
      <c r="BF610" s="62"/>
      <c r="BG610" s="62"/>
      <c r="BH610" s="62"/>
      <c r="BI610" s="62"/>
      <c r="BJ610" s="62"/>
      <c r="BK610" s="62"/>
      <c r="BL610" s="62"/>
      <c r="BM610" s="173"/>
      <c r="BN610" s="173"/>
      <c r="BO610" s="173"/>
    </row>
    <row r="611" spans="1:70" x14ac:dyDescent="0.35">
      <c r="A611" s="78" t="s">
        <v>100</v>
      </c>
      <c r="B611" s="167" t="s">
        <v>171</v>
      </c>
      <c r="C611" s="168" t="s">
        <v>164</v>
      </c>
      <c r="D611" s="167">
        <v>1344570</v>
      </c>
      <c r="E611" s="96">
        <f t="shared" ref="E611:AR611" si="63">SUM(E607,E609:E610)</f>
        <v>3066</v>
      </c>
      <c r="F611" s="96">
        <f t="shared" si="63"/>
        <v>3067</v>
      </c>
      <c r="G611" s="96">
        <f t="shared" si="63"/>
        <v>3067</v>
      </c>
      <c r="H611" s="107">
        <f t="shared" si="63"/>
        <v>3214</v>
      </c>
      <c r="I611" s="96">
        <f t="shared" si="63"/>
        <v>3169</v>
      </c>
      <c r="J611" s="96">
        <f t="shared" si="63"/>
        <v>3140</v>
      </c>
      <c r="K611" s="96">
        <f t="shared" si="63"/>
        <v>3119</v>
      </c>
      <c r="L611" s="107">
        <f t="shared" si="63"/>
        <v>8361</v>
      </c>
      <c r="M611" s="96">
        <f t="shared" si="63"/>
        <v>8352</v>
      </c>
      <c r="N611" s="96">
        <f t="shared" si="63"/>
        <v>8343</v>
      </c>
      <c r="O611" s="96">
        <f t="shared" si="63"/>
        <v>8334</v>
      </c>
      <c r="P611" s="107">
        <f t="shared" si="63"/>
        <v>8324</v>
      </c>
      <c r="Q611" s="96">
        <f t="shared" si="63"/>
        <v>8315</v>
      </c>
      <c r="R611" s="96">
        <f t="shared" si="63"/>
        <v>8306</v>
      </c>
      <c r="S611" s="96">
        <f t="shared" si="63"/>
        <v>8297</v>
      </c>
      <c r="T611" s="107">
        <f t="shared" si="63"/>
        <v>7782</v>
      </c>
      <c r="U611" s="96">
        <f t="shared" si="63"/>
        <v>7778</v>
      </c>
      <c r="V611" s="96">
        <f t="shared" si="63"/>
        <v>7769</v>
      </c>
      <c r="W611" s="96">
        <f t="shared" si="63"/>
        <v>24810</v>
      </c>
      <c r="X611" s="107">
        <f t="shared" si="63"/>
        <v>24842</v>
      </c>
      <c r="Y611" s="96">
        <f t="shared" si="63"/>
        <v>24739</v>
      </c>
      <c r="Z611" s="96">
        <f t="shared" si="63"/>
        <v>24739</v>
      </c>
      <c r="AA611" s="96">
        <f t="shared" si="63"/>
        <v>24785</v>
      </c>
      <c r="AB611" s="107">
        <f t="shared" si="63"/>
        <v>23594</v>
      </c>
      <c r="AC611" s="96">
        <f t="shared" si="63"/>
        <v>23423</v>
      </c>
      <c r="AD611" s="96">
        <f t="shared" si="63"/>
        <v>23430</v>
      </c>
      <c r="AE611" s="96">
        <f t="shared" si="63"/>
        <v>22570</v>
      </c>
      <c r="AF611" s="107">
        <f t="shared" si="63"/>
        <v>23513</v>
      </c>
      <c r="AG611" s="96">
        <f t="shared" si="63"/>
        <v>23538</v>
      </c>
      <c r="AH611" s="96">
        <f t="shared" si="63"/>
        <v>33128</v>
      </c>
      <c r="AI611" s="96">
        <f t="shared" si="63"/>
        <v>32929</v>
      </c>
      <c r="AJ611" s="107">
        <f t="shared" si="63"/>
        <v>31816</v>
      </c>
      <c r="AK611" s="96">
        <f t="shared" si="63"/>
        <v>31868</v>
      </c>
      <c r="AL611" s="96">
        <f t="shared" si="63"/>
        <v>50279</v>
      </c>
      <c r="AM611" s="96">
        <f t="shared" si="63"/>
        <v>50055</v>
      </c>
      <c r="AN611" s="107">
        <f t="shared" si="63"/>
        <v>48744</v>
      </c>
      <c r="AO611" s="96">
        <f t="shared" si="63"/>
        <v>47556</v>
      </c>
      <c r="AP611" s="96">
        <f t="shared" si="63"/>
        <v>58053</v>
      </c>
      <c r="AQ611" s="96">
        <f t="shared" si="63"/>
        <v>58919</v>
      </c>
      <c r="AR611" s="107">
        <f t="shared" si="63"/>
        <v>67150</v>
      </c>
      <c r="AS611" s="254">
        <v>67084</v>
      </c>
      <c r="AT611" s="254">
        <v>63092</v>
      </c>
      <c r="AU611" s="254">
        <v>61098</v>
      </c>
      <c r="AV611" s="254">
        <v>58314</v>
      </c>
      <c r="AW611" s="254">
        <v>57634</v>
      </c>
      <c r="AX611" s="254">
        <v>54889</v>
      </c>
      <c r="AY611" s="254">
        <v>54890</v>
      </c>
      <c r="AZ611" s="254">
        <v>52623</v>
      </c>
      <c r="BA611" s="254">
        <v>53374</v>
      </c>
      <c r="BB611" s="254">
        <v>50718</v>
      </c>
      <c r="BC611" s="254">
        <v>50742</v>
      </c>
      <c r="BD611" s="254">
        <v>65648</v>
      </c>
      <c r="BF611" s="106"/>
      <c r="BG611" s="106"/>
      <c r="BH611" s="106"/>
      <c r="BI611" s="106"/>
      <c r="BJ611" s="106"/>
      <c r="BK611" s="106"/>
      <c r="BL611" s="106"/>
      <c r="BM611" s="195"/>
      <c r="BN611" s="195"/>
      <c r="BO611" s="195"/>
    </row>
    <row r="612" spans="1:70" x14ac:dyDescent="0.35">
      <c r="E612" s="76"/>
      <c r="F612" s="76"/>
      <c r="G612" s="76"/>
      <c r="H612" s="60"/>
      <c r="I612" s="76"/>
      <c r="J612" s="76"/>
      <c r="K612" s="76"/>
      <c r="L612" s="60"/>
      <c r="M612" s="76"/>
      <c r="N612" s="76"/>
      <c r="O612" s="76"/>
      <c r="P612" s="60"/>
      <c r="Q612" s="76"/>
      <c r="R612" s="76"/>
      <c r="S612" s="76"/>
      <c r="T612" s="60"/>
      <c r="U612" s="76"/>
      <c r="V612" s="76"/>
      <c r="W612" s="76"/>
      <c r="X612" s="60"/>
      <c r="Y612" s="76"/>
      <c r="Z612" s="76"/>
      <c r="AA612" s="76"/>
      <c r="AB612" s="60"/>
      <c r="AC612" s="76"/>
      <c r="AD612" s="76"/>
      <c r="AE612" s="76"/>
      <c r="AF612" s="60"/>
      <c r="AG612" s="76"/>
      <c r="AH612" s="76"/>
      <c r="AI612" s="76"/>
      <c r="AJ612" s="60"/>
      <c r="AK612" s="76"/>
      <c r="AL612" s="76"/>
      <c r="AM612" s="76"/>
      <c r="AN612" s="60"/>
      <c r="AO612" s="76"/>
      <c r="AP612" s="76"/>
      <c r="AQ612" s="76"/>
      <c r="AR612" s="60"/>
      <c r="AS612" s="76"/>
      <c r="AT612" s="76"/>
      <c r="AU612" s="76"/>
      <c r="AV612" s="76"/>
      <c r="AW612" s="76"/>
      <c r="AX612" s="76"/>
      <c r="AY612" s="76"/>
      <c r="AZ612" s="76"/>
      <c r="BA612" s="76"/>
      <c r="BB612" s="76"/>
      <c r="BC612" s="76"/>
      <c r="BD612" s="76"/>
      <c r="BF612" s="62"/>
      <c r="BG612" s="62"/>
      <c r="BH612" s="62"/>
      <c r="BI612" s="62"/>
      <c r="BJ612" s="62"/>
      <c r="BK612" s="62"/>
      <c r="BL612" s="62"/>
      <c r="BM612" s="62"/>
      <c r="BN612" s="62"/>
      <c r="BO612" s="62"/>
    </row>
    <row r="613" spans="1:70" x14ac:dyDescent="0.35">
      <c r="A613" s="79" t="s">
        <v>555</v>
      </c>
      <c r="B613" s="65"/>
      <c r="C613" s="65"/>
      <c r="D613" s="65"/>
      <c r="E613" s="82"/>
      <c r="F613" s="82"/>
      <c r="G613" s="82"/>
      <c r="H613" s="83"/>
      <c r="I613" s="82"/>
      <c r="J613" s="82"/>
      <c r="K613" s="82"/>
      <c r="L613" s="83"/>
      <c r="M613" s="82"/>
      <c r="N613" s="82"/>
      <c r="O613" s="82"/>
      <c r="P613" s="83"/>
      <c r="Q613" s="82"/>
      <c r="R613" s="82"/>
      <c r="S613" s="82"/>
      <c r="T613" s="83"/>
      <c r="U613" s="82"/>
      <c r="V613" s="82"/>
      <c r="W613" s="82"/>
      <c r="X613" s="83"/>
      <c r="Y613" s="82"/>
      <c r="Z613" s="82"/>
      <c r="AA613" s="82"/>
      <c r="AB613" s="83"/>
      <c r="AC613" s="82"/>
      <c r="AD613" s="82"/>
      <c r="AE613" s="82"/>
      <c r="AF613" s="83"/>
      <c r="AG613" s="82"/>
      <c r="AH613" s="82"/>
      <c r="AI613" s="82"/>
      <c r="AJ613" s="83"/>
      <c r="AK613" s="82"/>
      <c r="AL613" s="82"/>
      <c r="AM613" s="82"/>
      <c r="AN613" s="83"/>
      <c r="AO613" s="82"/>
      <c r="AP613" s="82"/>
      <c r="AQ613" s="82"/>
      <c r="AR613" s="83"/>
      <c r="AS613" s="82"/>
      <c r="AT613" s="82"/>
      <c r="AU613" s="82"/>
      <c r="AV613" s="82"/>
      <c r="AW613" s="82"/>
      <c r="AX613" s="82"/>
      <c r="AY613" s="82"/>
      <c r="AZ613" s="82"/>
      <c r="BA613" s="82"/>
      <c r="BB613" s="82"/>
      <c r="BC613" s="82"/>
      <c r="BD613" s="82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</row>
    <row r="614" spans="1:70" x14ac:dyDescent="0.35">
      <c r="A614" s="85" t="s">
        <v>556</v>
      </c>
      <c r="B614" s="86"/>
      <c r="C614" s="86"/>
      <c r="D614" s="86"/>
      <c r="E614" s="76"/>
      <c r="F614" s="76"/>
      <c r="G614" s="76"/>
      <c r="H614" s="60"/>
      <c r="I614" s="76"/>
      <c r="J614" s="76"/>
      <c r="K614" s="76"/>
      <c r="L614" s="60"/>
      <c r="M614" s="76"/>
      <c r="N614" s="76"/>
      <c r="O614" s="76"/>
      <c r="P614" s="60"/>
      <c r="Q614" s="76"/>
      <c r="R614" s="76"/>
      <c r="S614" s="76"/>
      <c r="T614" s="60"/>
      <c r="U614" s="76"/>
      <c r="V614" s="76"/>
      <c r="W614" s="76"/>
      <c r="X614" s="60"/>
      <c r="Y614" s="76"/>
      <c r="Z614" s="76"/>
      <c r="AA614" s="76"/>
      <c r="AB614" s="60"/>
      <c r="AC614" s="76"/>
      <c r="AD614" s="76"/>
      <c r="AE614" s="76"/>
      <c r="AF614" s="60"/>
      <c r="AG614" s="76"/>
      <c r="AH614" s="76"/>
      <c r="AI614" s="76"/>
      <c r="AJ614" s="60"/>
      <c r="AK614" s="76"/>
      <c r="AL614" s="76"/>
      <c r="AM614" s="76"/>
      <c r="AN614" s="60"/>
      <c r="AO614" s="76"/>
      <c r="AP614" s="76"/>
      <c r="AQ614" s="76"/>
      <c r="AR614" s="60"/>
      <c r="AS614" s="76"/>
      <c r="AT614" s="76"/>
      <c r="AU614" s="76"/>
      <c r="AV614" s="76"/>
      <c r="AW614" s="76"/>
      <c r="AX614" s="76"/>
      <c r="AY614" s="76"/>
      <c r="AZ614" s="76"/>
      <c r="BA614" s="76"/>
      <c r="BB614" s="76"/>
      <c r="BC614" s="76"/>
      <c r="BD614" s="76"/>
      <c r="BF614" s="119"/>
      <c r="BG614" s="119"/>
      <c r="BH614" s="119"/>
      <c r="BI614" s="119"/>
      <c r="BJ614" s="119"/>
      <c r="BK614" s="119"/>
      <c r="BL614" s="119"/>
      <c r="BM614" s="119"/>
      <c r="BN614" s="119"/>
      <c r="BO614" s="119"/>
    </row>
    <row r="615" spans="1:70" x14ac:dyDescent="0.35">
      <c r="A615" s="80" t="s">
        <v>557</v>
      </c>
      <c r="B615" s="160" t="s">
        <v>171</v>
      </c>
      <c r="C615" s="161" t="s">
        <v>164</v>
      </c>
      <c r="D615" s="160">
        <v>3727688</v>
      </c>
      <c r="E615" s="76"/>
      <c r="F615" s="76"/>
      <c r="G615" s="76"/>
      <c r="H615" s="60"/>
      <c r="I615" s="76"/>
      <c r="J615" s="76"/>
      <c r="K615" s="76"/>
      <c r="L615" s="60"/>
      <c r="M615" s="76"/>
      <c r="N615" s="76"/>
      <c r="O615" s="76"/>
      <c r="P615" s="60"/>
      <c r="Q615" s="76"/>
      <c r="R615" s="76"/>
      <c r="S615" s="76"/>
      <c r="T615" s="60"/>
      <c r="U615" s="76"/>
      <c r="V615" s="76"/>
      <c r="W615" s="76"/>
      <c r="X615" s="60"/>
      <c r="Y615" s="76"/>
      <c r="Z615" s="76"/>
      <c r="AA615" s="76"/>
      <c r="AB615" s="60"/>
      <c r="AC615" s="76"/>
      <c r="AD615" s="76"/>
      <c r="AE615" s="76"/>
      <c r="AF615" s="60"/>
      <c r="AG615" s="76"/>
      <c r="AH615" s="76"/>
      <c r="AI615" s="76"/>
      <c r="AJ615" s="60"/>
      <c r="AK615" s="76"/>
      <c r="AL615" s="76"/>
      <c r="AM615" s="76"/>
      <c r="AN615" s="60"/>
      <c r="AO615" s="76"/>
      <c r="AP615" s="76"/>
      <c r="AQ615" s="76"/>
      <c r="AR615" s="60"/>
      <c r="AS615" s="76"/>
      <c r="AT615" s="76"/>
      <c r="AU615" s="76"/>
      <c r="AV615" s="76"/>
      <c r="AW615" s="76"/>
      <c r="AX615" s="76"/>
      <c r="AY615" s="76"/>
      <c r="AZ615" s="76"/>
      <c r="BA615" s="76"/>
      <c r="BB615" s="76"/>
      <c r="BC615" s="76"/>
      <c r="BD615" s="76"/>
      <c r="BF615" s="62"/>
      <c r="BG615" s="57">
        <v>214</v>
      </c>
      <c r="BH615" s="57">
        <v>215</v>
      </c>
      <c r="BI615" s="57">
        <v>1136</v>
      </c>
      <c r="BJ615" s="57">
        <v>-137</v>
      </c>
      <c r="BK615" s="57">
        <v>-129</v>
      </c>
      <c r="BL615" s="57">
        <v>162</v>
      </c>
      <c r="BM615" s="57">
        <v>1835</v>
      </c>
      <c r="BN615" s="57">
        <v>2129</v>
      </c>
      <c r="BO615" s="267">
        <v>2175</v>
      </c>
      <c r="BP615" s="260">
        <v>8652</v>
      </c>
      <c r="BQ615" s="260">
        <v>9039</v>
      </c>
      <c r="BR615" s="260"/>
    </row>
    <row r="616" spans="1:70" x14ac:dyDescent="0.35">
      <c r="A616" s="80" t="s">
        <v>558</v>
      </c>
      <c r="B616" s="160" t="s">
        <v>171</v>
      </c>
      <c r="C616" s="161" t="s">
        <v>164</v>
      </c>
      <c r="D616" s="160">
        <v>3727689</v>
      </c>
      <c r="E616" s="76"/>
      <c r="F616" s="76"/>
      <c r="G616" s="76"/>
      <c r="H616" s="60"/>
      <c r="I616" s="76"/>
      <c r="J616" s="76"/>
      <c r="K616" s="76"/>
      <c r="L616" s="60"/>
      <c r="M616" s="76"/>
      <c r="N616" s="76"/>
      <c r="O616" s="76"/>
      <c r="P616" s="60"/>
      <c r="Q616" s="76"/>
      <c r="R616" s="76"/>
      <c r="S616" s="76"/>
      <c r="T616" s="60"/>
      <c r="U616" s="76"/>
      <c r="V616" s="76"/>
      <c r="W616" s="76"/>
      <c r="X616" s="60"/>
      <c r="Y616" s="76"/>
      <c r="Z616" s="76"/>
      <c r="AA616" s="76"/>
      <c r="AB616" s="60"/>
      <c r="AC616" s="76"/>
      <c r="AD616" s="76"/>
      <c r="AE616" s="76"/>
      <c r="AF616" s="60"/>
      <c r="AG616" s="76"/>
      <c r="AH616" s="76"/>
      <c r="AI616" s="76"/>
      <c r="AJ616" s="60"/>
      <c r="AK616" s="76"/>
      <c r="AL616" s="76"/>
      <c r="AM616" s="76"/>
      <c r="AN616" s="60"/>
      <c r="AO616" s="76"/>
      <c r="AP616" s="76"/>
      <c r="AQ616" s="76"/>
      <c r="AR616" s="60"/>
      <c r="AS616" s="76"/>
      <c r="AT616" s="76"/>
      <c r="AU616" s="76"/>
      <c r="AV616" s="76"/>
      <c r="AW616" s="76"/>
      <c r="AX616" s="76"/>
      <c r="AY616" s="76"/>
      <c r="AZ616" s="76"/>
      <c r="BA616" s="76"/>
      <c r="BB616" s="76"/>
      <c r="BC616" s="76"/>
      <c r="BD616" s="76"/>
      <c r="BF616" s="62"/>
      <c r="BG616" s="57">
        <v>-125</v>
      </c>
      <c r="BH616" s="57">
        <v>473</v>
      </c>
      <c r="BI616" s="57">
        <v>116</v>
      </c>
      <c r="BJ616" s="57">
        <v>-202</v>
      </c>
      <c r="BK616" s="57">
        <v>565</v>
      </c>
      <c r="BL616" s="57">
        <v>914</v>
      </c>
      <c r="BM616" s="57">
        <v>-151</v>
      </c>
      <c r="BN616" s="57">
        <v>155</v>
      </c>
      <c r="BO616" s="267">
        <v>-6686</v>
      </c>
      <c r="BP616" s="260">
        <v>-5505</v>
      </c>
      <c r="BQ616" s="260">
        <v>-4101</v>
      </c>
      <c r="BR616" s="260"/>
    </row>
    <row r="617" spans="1:70" x14ac:dyDescent="0.35">
      <c r="A617" s="81" t="s">
        <v>204</v>
      </c>
      <c r="B617" s="167" t="s">
        <v>171</v>
      </c>
      <c r="C617" s="168" t="s">
        <v>164</v>
      </c>
      <c r="D617" s="167">
        <v>1344581</v>
      </c>
      <c r="E617" s="108"/>
      <c r="F617" s="108"/>
      <c r="G617" s="108"/>
      <c r="H617" s="91"/>
      <c r="I617" s="108"/>
      <c r="J617" s="108"/>
      <c r="K617" s="108"/>
      <c r="L617" s="91"/>
      <c r="M617" s="108"/>
      <c r="N617" s="108"/>
      <c r="O617" s="108"/>
      <c r="P617" s="91"/>
      <c r="Q617" s="108"/>
      <c r="R617" s="108"/>
      <c r="S617" s="108"/>
      <c r="T617" s="91"/>
      <c r="U617" s="108"/>
      <c r="V617" s="108"/>
      <c r="W617" s="108"/>
      <c r="X617" s="91"/>
      <c r="Y617" s="108"/>
      <c r="Z617" s="108"/>
      <c r="AA617" s="108"/>
      <c r="AB617" s="91"/>
      <c r="AC617" s="108"/>
      <c r="AD617" s="108"/>
      <c r="AE617" s="108"/>
      <c r="AF617" s="91"/>
      <c r="AG617" s="108"/>
      <c r="AH617" s="108"/>
      <c r="AI617" s="108"/>
      <c r="AJ617" s="91"/>
      <c r="AK617" s="108"/>
      <c r="AL617" s="108"/>
      <c r="AM617" s="108"/>
      <c r="AN617" s="91"/>
      <c r="AO617" s="108"/>
      <c r="AP617" s="108"/>
      <c r="AQ617" s="108"/>
      <c r="AR617" s="91"/>
      <c r="AS617" s="82"/>
      <c r="AT617" s="82"/>
      <c r="AU617" s="82"/>
      <c r="AV617" s="82"/>
      <c r="AW617" s="82"/>
      <c r="AX617" s="82"/>
      <c r="AY617" s="82"/>
      <c r="AZ617" s="82"/>
      <c r="BA617" s="82"/>
      <c r="BB617" s="82"/>
      <c r="BC617" s="82"/>
      <c r="BD617" s="82"/>
      <c r="BF617" s="106"/>
      <c r="BG617" s="106"/>
      <c r="BH617" s="106"/>
      <c r="BI617" s="106"/>
      <c r="BJ617" s="106"/>
      <c r="BK617" s="106"/>
      <c r="BL617" s="117">
        <f>SUM(BL615:BL616)</f>
        <v>1076</v>
      </c>
      <c r="BM617" s="117">
        <f>SUM(BM615:BM616)</f>
        <v>1684</v>
      </c>
      <c r="BN617" s="117">
        <f>SUM(BN615:BN616)</f>
        <v>2284</v>
      </c>
      <c r="BO617" s="268">
        <v>-4511</v>
      </c>
      <c r="BP617" s="261">
        <v>3147</v>
      </c>
      <c r="BQ617" s="261">
        <v>4938</v>
      </c>
      <c r="BR617" s="261"/>
    </row>
    <row r="618" spans="1:70" x14ac:dyDescent="0.35">
      <c r="A618" s="85"/>
      <c r="B618" s="86"/>
      <c r="C618" s="86"/>
      <c r="D618" s="86"/>
      <c r="E618" s="82"/>
      <c r="F618" s="82"/>
      <c r="G618" s="82"/>
      <c r="H618" s="83"/>
      <c r="I618" s="82"/>
      <c r="J618" s="82"/>
      <c r="K618" s="82"/>
      <c r="L618" s="83"/>
      <c r="M618" s="82"/>
      <c r="N618" s="82"/>
      <c r="O618" s="82"/>
      <c r="P618" s="83"/>
      <c r="Q618" s="82"/>
      <c r="R618" s="82"/>
      <c r="S618" s="82"/>
      <c r="T618" s="83"/>
      <c r="U618" s="82"/>
      <c r="V618" s="82"/>
      <c r="W618" s="82"/>
      <c r="X618" s="83"/>
      <c r="Y618" s="82"/>
      <c r="Z618" s="82"/>
      <c r="AA618" s="82"/>
      <c r="AB618" s="83"/>
      <c r="AC618" s="82"/>
      <c r="AD618" s="82"/>
      <c r="AE618" s="82"/>
      <c r="AF618" s="83"/>
      <c r="AG618" s="82"/>
      <c r="AH618" s="82"/>
      <c r="AI618" s="82"/>
      <c r="AJ618" s="83"/>
      <c r="AK618" s="82"/>
      <c r="AL618" s="82"/>
      <c r="AM618" s="82"/>
      <c r="AN618" s="83"/>
      <c r="AO618" s="82"/>
      <c r="AP618" s="82"/>
      <c r="AQ618" s="82"/>
      <c r="AR618" s="83"/>
      <c r="AS618" s="82"/>
      <c r="AT618" s="82"/>
      <c r="AU618" s="82"/>
      <c r="AV618" s="82"/>
      <c r="AW618" s="82"/>
      <c r="AX618" s="82"/>
      <c r="AY618" s="82"/>
      <c r="AZ618" s="82"/>
      <c r="BA618" s="82"/>
      <c r="BB618" s="82"/>
      <c r="BC618" s="82"/>
      <c r="BD618" s="82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</row>
    <row r="619" spans="1:70" x14ac:dyDescent="0.35">
      <c r="A619" s="85" t="s">
        <v>559</v>
      </c>
      <c r="B619" s="86"/>
      <c r="C619" s="86"/>
      <c r="D619" s="86"/>
      <c r="E619" s="82"/>
      <c r="F619" s="82"/>
      <c r="G619" s="82"/>
      <c r="H619" s="83"/>
      <c r="I619" s="82"/>
      <c r="J619" s="82"/>
      <c r="K619" s="82"/>
      <c r="L619" s="83"/>
      <c r="M619" s="82"/>
      <c r="N619" s="82"/>
      <c r="O619" s="82"/>
      <c r="P619" s="83"/>
      <c r="Q619" s="82"/>
      <c r="R619" s="82"/>
      <c r="S619" s="82"/>
      <c r="T619" s="83"/>
      <c r="U619" s="82"/>
      <c r="V619" s="82"/>
      <c r="W619" s="82"/>
      <c r="X619" s="83"/>
      <c r="Y619" s="82"/>
      <c r="Z619" s="82"/>
      <c r="AA619" s="82"/>
      <c r="AB619" s="83"/>
      <c r="AC619" s="82"/>
      <c r="AD619" s="82"/>
      <c r="AE619" s="82"/>
      <c r="AF619" s="83"/>
      <c r="AG619" s="82"/>
      <c r="AH619" s="82"/>
      <c r="AI619" s="82"/>
      <c r="AJ619" s="83"/>
      <c r="AK619" s="82"/>
      <c r="AL619" s="82"/>
      <c r="AM619" s="82"/>
      <c r="AN619" s="83"/>
      <c r="AO619" s="82"/>
      <c r="AP619" s="82"/>
      <c r="AQ619" s="82"/>
      <c r="AR619" s="83"/>
      <c r="AS619" s="82"/>
      <c r="AT619" s="82"/>
      <c r="AU619" s="82"/>
      <c r="AV619" s="82"/>
      <c r="AW619" s="82"/>
      <c r="AX619" s="82"/>
      <c r="AY619" s="82"/>
      <c r="AZ619" s="82"/>
      <c r="BA619" s="82"/>
      <c r="BB619" s="82"/>
      <c r="BC619" s="82"/>
      <c r="BD619" s="82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</row>
    <row r="620" spans="1:70" x14ac:dyDescent="0.35">
      <c r="A620" s="80" t="s">
        <v>557</v>
      </c>
      <c r="B620" s="160" t="s">
        <v>171</v>
      </c>
      <c r="C620" s="161" t="s">
        <v>164</v>
      </c>
      <c r="D620" s="160">
        <v>3727690</v>
      </c>
      <c r="E620" s="76"/>
      <c r="F620" s="76"/>
      <c r="G620" s="76"/>
      <c r="H620" s="60"/>
      <c r="I620" s="76"/>
      <c r="J620" s="76"/>
      <c r="K620" s="76"/>
      <c r="L620" s="60"/>
      <c r="M620" s="76"/>
      <c r="N620" s="76"/>
      <c r="O620" s="76"/>
      <c r="P620" s="60"/>
      <c r="Q620" s="76"/>
      <c r="R620" s="76"/>
      <c r="S620" s="76"/>
      <c r="T620" s="60"/>
      <c r="U620" s="76"/>
      <c r="V620" s="76"/>
      <c r="W620" s="76"/>
      <c r="X620" s="60"/>
      <c r="Y620" s="76"/>
      <c r="Z620" s="76"/>
      <c r="AA620" s="76"/>
      <c r="AB620" s="60"/>
      <c r="AC620" s="76"/>
      <c r="AD620" s="76"/>
      <c r="AE620" s="76"/>
      <c r="AF620" s="60"/>
      <c r="AG620" s="76"/>
      <c r="AH620" s="76"/>
      <c r="AI620" s="76"/>
      <c r="AJ620" s="60"/>
      <c r="AK620" s="76"/>
      <c r="AL620" s="76"/>
      <c r="AM620" s="76"/>
      <c r="AN620" s="60"/>
      <c r="AO620" s="76"/>
      <c r="AP620" s="76"/>
      <c r="AQ620" s="76"/>
      <c r="AR620" s="60"/>
      <c r="AS620" s="76"/>
      <c r="AT620" s="76"/>
      <c r="AU620" s="76"/>
      <c r="AV620" s="76"/>
      <c r="AW620" s="76"/>
      <c r="AX620" s="76"/>
      <c r="AY620" s="76"/>
      <c r="AZ620" s="76"/>
      <c r="BA620" s="76"/>
      <c r="BB620" s="76"/>
      <c r="BC620" s="76"/>
      <c r="BD620" s="76"/>
      <c r="BF620" s="62"/>
      <c r="BG620" s="57">
        <v>65</v>
      </c>
      <c r="BH620" s="57">
        <v>237</v>
      </c>
      <c r="BI620" s="57">
        <v>208</v>
      </c>
      <c r="BJ620" s="57">
        <v>211</v>
      </c>
      <c r="BK620" s="57">
        <v>322</v>
      </c>
      <c r="BL620" s="57">
        <v>276</v>
      </c>
      <c r="BM620" s="57">
        <v>626</v>
      </c>
      <c r="BN620" s="57">
        <v>763</v>
      </c>
      <c r="BO620" s="267">
        <v>1074</v>
      </c>
      <c r="BP620" s="260">
        <v>2158</v>
      </c>
      <c r="BQ620" s="260">
        <v>2109</v>
      </c>
      <c r="BR620" s="260"/>
    </row>
    <row r="621" spans="1:70" x14ac:dyDescent="0.35">
      <c r="A621" s="80" t="s">
        <v>558</v>
      </c>
      <c r="B621" s="160" t="s">
        <v>171</v>
      </c>
      <c r="C621" s="161" t="s">
        <v>164</v>
      </c>
      <c r="D621" s="160">
        <v>3727691</v>
      </c>
      <c r="E621" s="76"/>
      <c r="F621" s="76"/>
      <c r="G621" s="76"/>
      <c r="H621" s="60"/>
      <c r="I621" s="76"/>
      <c r="J621" s="76"/>
      <c r="K621" s="76"/>
      <c r="L621" s="60"/>
      <c r="M621" s="76"/>
      <c r="N621" s="76"/>
      <c r="O621" s="76"/>
      <c r="P621" s="60"/>
      <c r="Q621" s="76"/>
      <c r="R621" s="76"/>
      <c r="S621" s="76"/>
      <c r="T621" s="60"/>
      <c r="U621" s="76"/>
      <c r="V621" s="76"/>
      <c r="W621" s="76"/>
      <c r="X621" s="60"/>
      <c r="Y621" s="76"/>
      <c r="Z621" s="76"/>
      <c r="AA621" s="76"/>
      <c r="AB621" s="60"/>
      <c r="AC621" s="76"/>
      <c r="AD621" s="76"/>
      <c r="AE621" s="76"/>
      <c r="AF621" s="60"/>
      <c r="AG621" s="76"/>
      <c r="AH621" s="76"/>
      <c r="AI621" s="76"/>
      <c r="AJ621" s="60"/>
      <c r="AK621" s="76"/>
      <c r="AL621" s="76"/>
      <c r="AM621" s="76"/>
      <c r="AN621" s="60"/>
      <c r="AO621" s="76"/>
      <c r="AP621" s="76"/>
      <c r="AQ621" s="76"/>
      <c r="AR621" s="60"/>
      <c r="AS621" s="76"/>
      <c r="AT621" s="76"/>
      <c r="AU621" s="76"/>
      <c r="AV621" s="76"/>
      <c r="AW621" s="76"/>
      <c r="AX621" s="76"/>
      <c r="AY621" s="76"/>
      <c r="AZ621" s="76"/>
      <c r="BA621" s="76"/>
      <c r="BB621" s="76"/>
      <c r="BC621" s="76"/>
      <c r="BD621" s="76"/>
      <c r="BF621" s="62"/>
      <c r="BG621" s="57">
        <v>-11</v>
      </c>
      <c r="BH621" s="57">
        <v>-171</v>
      </c>
      <c r="BI621" s="57">
        <v>-31</v>
      </c>
      <c r="BJ621" s="57">
        <v>-26</v>
      </c>
      <c r="BK621" s="57">
        <v>5</v>
      </c>
      <c r="BL621" s="57">
        <v>8</v>
      </c>
      <c r="BM621" s="57">
        <v>-190</v>
      </c>
      <c r="BN621" s="57">
        <v>-178</v>
      </c>
      <c r="BO621" s="267">
        <v>-1302</v>
      </c>
      <c r="BP621" s="260">
        <v>-498</v>
      </c>
      <c r="BQ621" s="260">
        <v>-453</v>
      </c>
      <c r="BR621" s="260"/>
    </row>
    <row r="622" spans="1:70" x14ac:dyDescent="0.35">
      <c r="A622" s="81" t="s">
        <v>204</v>
      </c>
      <c r="B622" s="167" t="s">
        <v>171</v>
      </c>
      <c r="C622" s="168" t="s">
        <v>164</v>
      </c>
      <c r="D622" s="167">
        <v>1344584</v>
      </c>
      <c r="E622" s="108"/>
      <c r="F622" s="108"/>
      <c r="G622" s="108"/>
      <c r="H622" s="91"/>
      <c r="I622" s="108"/>
      <c r="J622" s="108"/>
      <c r="K622" s="108"/>
      <c r="L622" s="91"/>
      <c r="M622" s="108"/>
      <c r="N622" s="108"/>
      <c r="O622" s="108"/>
      <c r="P622" s="91"/>
      <c r="Q622" s="108"/>
      <c r="R622" s="108"/>
      <c r="S622" s="108"/>
      <c r="T622" s="91"/>
      <c r="U622" s="108"/>
      <c r="V622" s="108"/>
      <c r="W622" s="108"/>
      <c r="X622" s="91"/>
      <c r="Y622" s="108"/>
      <c r="Z622" s="108"/>
      <c r="AA622" s="108"/>
      <c r="AB622" s="91"/>
      <c r="AC622" s="108"/>
      <c r="AD622" s="108"/>
      <c r="AE622" s="108"/>
      <c r="AF622" s="91"/>
      <c r="AG622" s="108"/>
      <c r="AH622" s="108"/>
      <c r="AI622" s="108"/>
      <c r="AJ622" s="91"/>
      <c r="AK622" s="108"/>
      <c r="AL622" s="108"/>
      <c r="AM622" s="108"/>
      <c r="AN622" s="91"/>
      <c r="AO622" s="108"/>
      <c r="AP622" s="108"/>
      <c r="AQ622" s="108"/>
      <c r="AR622" s="91"/>
      <c r="AS622" s="82"/>
      <c r="AT622" s="82"/>
      <c r="AU622" s="82"/>
      <c r="AV622" s="82"/>
      <c r="AW622" s="82"/>
      <c r="AX622" s="82"/>
      <c r="AY622" s="82"/>
      <c r="AZ622" s="82"/>
      <c r="BA622" s="82"/>
      <c r="BB622" s="82"/>
      <c r="BC622" s="82"/>
      <c r="BD622" s="82"/>
      <c r="BF622" s="106"/>
      <c r="BG622" s="106"/>
      <c r="BH622" s="106"/>
      <c r="BI622" s="106"/>
      <c r="BJ622" s="106"/>
      <c r="BK622" s="106"/>
      <c r="BL622" s="117">
        <f>SUM(BL620:BL621)</f>
        <v>284</v>
      </c>
      <c r="BM622" s="117">
        <f>SUM(BM620:BM621)</f>
        <v>436</v>
      </c>
      <c r="BN622" s="117">
        <f>SUM(BN620:BN621)</f>
        <v>585</v>
      </c>
      <c r="BO622" s="268">
        <v>-228</v>
      </c>
      <c r="BP622" s="261">
        <v>1660</v>
      </c>
      <c r="BQ622" s="261">
        <v>1656</v>
      </c>
      <c r="BR622" s="261"/>
    </row>
    <row r="623" spans="1:70" x14ac:dyDescent="0.35">
      <c r="A623" s="85"/>
      <c r="B623" s="86"/>
      <c r="C623" s="86"/>
      <c r="D623" s="86"/>
      <c r="E623" s="82"/>
      <c r="F623" s="82"/>
      <c r="G623" s="82"/>
      <c r="H623" s="83"/>
      <c r="I623" s="82"/>
      <c r="J623" s="82"/>
      <c r="K623" s="82"/>
      <c r="L623" s="83"/>
      <c r="M623" s="82"/>
      <c r="N623" s="82"/>
      <c r="O623" s="82"/>
      <c r="P623" s="83"/>
      <c r="Q623" s="82"/>
      <c r="R623" s="82"/>
      <c r="S623" s="82"/>
      <c r="T623" s="83"/>
      <c r="U623" s="82"/>
      <c r="V623" s="82"/>
      <c r="W623" s="82"/>
      <c r="X623" s="83"/>
      <c r="Y623" s="82"/>
      <c r="Z623" s="82"/>
      <c r="AA623" s="82"/>
      <c r="AB623" s="83"/>
      <c r="AC623" s="82"/>
      <c r="AD623" s="82"/>
      <c r="AE623" s="82"/>
      <c r="AF623" s="83"/>
      <c r="AG623" s="82"/>
      <c r="AH623" s="82"/>
      <c r="AI623" s="82"/>
      <c r="AJ623" s="83"/>
      <c r="AK623" s="82"/>
      <c r="AL623" s="82"/>
      <c r="AM623" s="82"/>
      <c r="AN623" s="83"/>
      <c r="AO623" s="82"/>
      <c r="AP623" s="82"/>
      <c r="AQ623" s="82"/>
      <c r="AR623" s="83"/>
      <c r="AS623" s="82"/>
      <c r="AT623" s="82"/>
      <c r="AU623" s="82"/>
      <c r="AV623" s="82"/>
      <c r="AW623" s="82"/>
      <c r="AX623" s="82"/>
      <c r="AY623" s="82"/>
      <c r="AZ623" s="82"/>
      <c r="BA623" s="82"/>
      <c r="BB623" s="82"/>
      <c r="BC623" s="82"/>
      <c r="BD623" s="82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</row>
    <row r="624" spans="1:70" x14ac:dyDescent="0.35">
      <c r="A624" s="85" t="s">
        <v>176</v>
      </c>
      <c r="B624" s="86"/>
      <c r="C624" s="86"/>
      <c r="D624" s="86"/>
      <c r="E624" s="82"/>
      <c r="F624" s="82"/>
      <c r="G624" s="82"/>
      <c r="H624" s="83"/>
      <c r="I624" s="82"/>
      <c r="J624" s="82"/>
      <c r="K624" s="82"/>
      <c r="L624" s="83"/>
      <c r="M624" s="82"/>
      <c r="N624" s="82"/>
      <c r="O624" s="82"/>
      <c r="P624" s="83"/>
      <c r="Q624" s="82"/>
      <c r="R624" s="82"/>
      <c r="S624" s="82"/>
      <c r="T624" s="83"/>
      <c r="U624" s="82"/>
      <c r="V624" s="82"/>
      <c r="W624" s="82"/>
      <c r="X624" s="83"/>
      <c r="Y624" s="82"/>
      <c r="Z624" s="82"/>
      <c r="AA624" s="82"/>
      <c r="AB624" s="83"/>
      <c r="AC624" s="82"/>
      <c r="AD624" s="82"/>
      <c r="AE624" s="82"/>
      <c r="AF624" s="83"/>
      <c r="AG624" s="82"/>
      <c r="AH624" s="82"/>
      <c r="AI624" s="82"/>
      <c r="AJ624" s="83"/>
      <c r="AK624" s="82"/>
      <c r="AL624" s="82"/>
      <c r="AM624" s="82"/>
      <c r="AN624" s="83"/>
      <c r="AO624" s="82"/>
      <c r="AP624" s="82"/>
      <c r="AQ624" s="82"/>
      <c r="AR624" s="83"/>
      <c r="AS624" s="82"/>
      <c r="AT624" s="82"/>
      <c r="AU624" s="82"/>
      <c r="AV624" s="82"/>
      <c r="AW624" s="82"/>
      <c r="AX624" s="82"/>
      <c r="AY624" s="82"/>
      <c r="AZ624" s="82"/>
      <c r="BA624" s="82"/>
      <c r="BB624" s="82"/>
      <c r="BC624" s="82"/>
      <c r="BD624" s="82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</row>
    <row r="625" spans="1:70" x14ac:dyDescent="0.35">
      <c r="A625" s="80" t="s">
        <v>557</v>
      </c>
      <c r="B625" s="160" t="s">
        <v>171</v>
      </c>
      <c r="C625" s="161" t="s">
        <v>164</v>
      </c>
      <c r="D625" s="160">
        <v>3727692</v>
      </c>
      <c r="E625" s="76"/>
      <c r="F625" s="76"/>
      <c r="G625" s="76"/>
      <c r="H625" s="60"/>
      <c r="I625" s="76"/>
      <c r="J625" s="76"/>
      <c r="K625" s="76"/>
      <c r="L625" s="60"/>
      <c r="M625" s="76"/>
      <c r="N625" s="76"/>
      <c r="O625" s="76"/>
      <c r="P625" s="60"/>
      <c r="Q625" s="76"/>
      <c r="R625" s="76"/>
      <c r="S625" s="76"/>
      <c r="T625" s="60"/>
      <c r="U625" s="76"/>
      <c r="V625" s="76"/>
      <c r="W625" s="76"/>
      <c r="X625" s="60"/>
      <c r="Y625" s="76"/>
      <c r="Z625" s="76"/>
      <c r="AA625" s="76"/>
      <c r="AB625" s="60"/>
      <c r="AC625" s="76"/>
      <c r="AD625" s="76"/>
      <c r="AE625" s="76"/>
      <c r="AF625" s="60"/>
      <c r="AG625" s="76"/>
      <c r="AH625" s="76"/>
      <c r="AI625" s="76"/>
      <c r="AJ625" s="60"/>
      <c r="AK625" s="76"/>
      <c r="AL625" s="76"/>
      <c r="AM625" s="76"/>
      <c r="AN625" s="60"/>
      <c r="AO625" s="76"/>
      <c r="AP625" s="76"/>
      <c r="AQ625" s="76"/>
      <c r="AR625" s="60"/>
      <c r="AS625" s="76"/>
      <c r="AT625" s="76"/>
      <c r="AU625" s="76"/>
      <c r="AV625" s="76"/>
      <c r="AW625" s="76"/>
      <c r="AX625" s="76"/>
      <c r="AY625" s="76"/>
      <c r="AZ625" s="76"/>
      <c r="BA625" s="76"/>
      <c r="BB625" s="76"/>
      <c r="BC625" s="76"/>
      <c r="BD625" s="76"/>
      <c r="BF625" s="57">
        <v>173</v>
      </c>
      <c r="BG625" s="57">
        <v>204</v>
      </c>
      <c r="BH625" s="57">
        <v>417</v>
      </c>
      <c r="BI625" s="57">
        <v>327</v>
      </c>
      <c r="BJ625" s="57">
        <v>724</v>
      </c>
      <c r="BK625" s="57">
        <v>563</v>
      </c>
      <c r="BL625" s="57">
        <v>1140</v>
      </c>
      <c r="BM625" s="57">
        <v>956</v>
      </c>
      <c r="BN625" s="57">
        <v>2209</v>
      </c>
      <c r="BO625" s="267">
        <v>1682</v>
      </c>
      <c r="BP625" s="260">
        <v>2186</v>
      </c>
      <c r="BQ625" s="260">
        <v>2765</v>
      </c>
      <c r="BR625" s="260"/>
    </row>
    <row r="626" spans="1:70" x14ac:dyDescent="0.35">
      <c r="A626" s="80" t="s">
        <v>558</v>
      </c>
      <c r="B626" s="160" t="s">
        <v>171</v>
      </c>
      <c r="C626" s="161" t="s">
        <v>164</v>
      </c>
      <c r="D626" s="160">
        <v>3727693</v>
      </c>
      <c r="E626" s="76"/>
      <c r="F626" s="76"/>
      <c r="G626" s="76"/>
      <c r="H626" s="60"/>
      <c r="I626" s="76"/>
      <c r="J626" s="76"/>
      <c r="K626" s="76"/>
      <c r="L626" s="60"/>
      <c r="M626" s="76"/>
      <c r="N626" s="76"/>
      <c r="O626" s="76"/>
      <c r="P626" s="60"/>
      <c r="Q626" s="76"/>
      <c r="R626" s="76"/>
      <c r="S626" s="76"/>
      <c r="T626" s="60"/>
      <c r="U626" s="76"/>
      <c r="V626" s="76"/>
      <c r="W626" s="76"/>
      <c r="X626" s="60"/>
      <c r="Y626" s="76"/>
      <c r="Z626" s="76"/>
      <c r="AA626" s="76"/>
      <c r="AB626" s="60"/>
      <c r="AC626" s="76"/>
      <c r="AD626" s="76"/>
      <c r="AE626" s="76"/>
      <c r="AF626" s="60"/>
      <c r="AG626" s="76"/>
      <c r="AH626" s="76"/>
      <c r="AI626" s="76"/>
      <c r="AJ626" s="60"/>
      <c r="AK626" s="76"/>
      <c r="AL626" s="76"/>
      <c r="AM626" s="76"/>
      <c r="AN626" s="60"/>
      <c r="AO626" s="76"/>
      <c r="AP626" s="76"/>
      <c r="AQ626" s="76"/>
      <c r="AR626" s="60"/>
      <c r="AS626" s="76"/>
      <c r="AT626" s="76"/>
      <c r="AU626" s="76"/>
      <c r="AV626" s="76"/>
      <c r="AW626" s="76"/>
      <c r="AX626" s="76"/>
      <c r="AY626" s="76"/>
      <c r="AZ626" s="76"/>
      <c r="BA626" s="76"/>
      <c r="BB626" s="76"/>
      <c r="BC626" s="76"/>
      <c r="BD626" s="76"/>
      <c r="BF626" s="57">
        <v>-23</v>
      </c>
      <c r="BG626" s="57">
        <v>-180</v>
      </c>
      <c r="BH626" s="57">
        <v>-221</v>
      </c>
      <c r="BI626" s="57">
        <v>-331</v>
      </c>
      <c r="BJ626" s="57">
        <v>199</v>
      </c>
      <c r="BK626" s="57">
        <v>-129</v>
      </c>
      <c r="BL626" s="57">
        <v>-126</v>
      </c>
      <c r="BM626" s="57">
        <v>-213</v>
      </c>
      <c r="BN626" s="57">
        <v>-287</v>
      </c>
      <c r="BO626" s="267">
        <v>-160</v>
      </c>
      <c r="BP626" s="260">
        <v>127</v>
      </c>
      <c r="BQ626" s="260">
        <v>-94</v>
      </c>
      <c r="BR626" s="260"/>
    </row>
    <row r="627" spans="1:70" x14ac:dyDescent="0.35">
      <c r="A627" s="81" t="s">
        <v>204</v>
      </c>
      <c r="B627" s="167" t="s">
        <v>171</v>
      </c>
      <c r="C627" s="168" t="s">
        <v>164</v>
      </c>
      <c r="D627" s="167">
        <v>1344587</v>
      </c>
      <c r="E627" s="108"/>
      <c r="F627" s="108"/>
      <c r="G627" s="108"/>
      <c r="H627" s="91"/>
      <c r="I627" s="108"/>
      <c r="J627" s="108"/>
      <c r="K627" s="108"/>
      <c r="L627" s="91"/>
      <c r="M627" s="108"/>
      <c r="N627" s="108"/>
      <c r="O627" s="108"/>
      <c r="P627" s="91"/>
      <c r="Q627" s="108"/>
      <c r="R627" s="108"/>
      <c r="S627" s="108"/>
      <c r="T627" s="91"/>
      <c r="U627" s="108"/>
      <c r="V627" s="108"/>
      <c r="W627" s="108"/>
      <c r="X627" s="91"/>
      <c r="Y627" s="108"/>
      <c r="Z627" s="108"/>
      <c r="AA627" s="108"/>
      <c r="AB627" s="91"/>
      <c r="AC627" s="108"/>
      <c r="AD627" s="108"/>
      <c r="AE627" s="108"/>
      <c r="AF627" s="91"/>
      <c r="AG627" s="108"/>
      <c r="AH627" s="108"/>
      <c r="AI627" s="108"/>
      <c r="AJ627" s="91"/>
      <c r="AK627" s="108"/>
      <c r="AL627" s="108"/>
      <c r="AM627" s="108"/>
      <c r="AN627" s="91"/>
      <c r="AO627" s="108"/>
      <c r="AP627" s="108"/>
      <c r="AQ627" s="108"/>
      <c r="AR627" s="91"/>
      <c r="AS627" s="82"/>
      <c r="AT627" s="82"/>
      <c r="AU627" s="82"/>
      <c r="AV627" s="82"/>
      <c r="AW627" s="82"/>
      <c r="AX627" s="82"/>
      <c r="AY627" s="82"/>
      <c r="AZ627" s="82"/>
      <c r="BA627" s="82"/>
      <c r="BB627" s="82"/>
      <c r="BC627" s="82"/>
      <c r="BD627" s="82"/>
      <c r="BF627" s="106"/>
      <c r="BG627" s="106"/>
      <c r="BH627" s="106"/>
      <c r="BI627" s="106"/>
      <c r="BJ627" s="106"/>
      <c r="BK627" s="106"/>
      <c r="BL627" s="117">
        <f>SUM(BL625:BL626)</f>
        <v>1014</v>
      </c>
      <c r="BM627" s="117">
        <f>SUM(BM625:BM626)</f>
        <v>743</v>
      </c>
      <c r="BN627" s="117">
        <f>SUM(BN625:BN626)</f>
        <v>1922</v>
      </c>
      <c r="BO627" s="268">
        <v>1522</v>
      </c>
      <c r="BP627" s="261">
        <v>2313</v>
      </c>
      <c r="BQ627" s="261">
        <v>2671</v>
      </c>
      <c r="BR627" s="261"/>
    </row>
    <row r="628" spans="1:70" x14ac:dyDescent="0.35">
      <c r="A628" s="79"/>
      <c r="B628" s="65"/>
      <c r="C628" s="65"/>
      <c r="D628" s="65"/>
      <c r="E628" s="82"/>
      <c r="F628" s="82"/>
      <c r="G628" s="82"/>
      <c r="H628" s="83"/>
      <c r="I628" s="82"/>
      <c r="J628" s="82"/>
      <c r="K628" s="82"/>
      <c r="L628" s="83"/>
      <c r="M628" s="82"/>
      <c r="N628" s="82"/>
      <c r="O628" s="82"/>
      <c r="P628" s="83"/>
      <c r="Q628" s="82"/>
      <c r="R628" s="82"/>
      <c r="S628" s="82"/>
      <c r="T628" s="83"/>
      <c r="U628" s="82"/>
      <c r="V628" s="82"/>
      <c r="W628" s="82"/>
      <c r="X628" s="83"/>
      <c r="Y628" s="82"/>
      <c r="Z628" s="82"/>
      <c r="AA628" s="82"/>
      <c r="AB628" s="83"/>
      <c r="AC628" s="82"/>
      <c r="AD628" s="82"/>
      <c r="AE628" s="82"/>
      <c r="AF628" s="83"/>
      <c r="AG628" s="82"/>
      <c r="AH628" s="82"/>
      <c r="AI628" s="82"/>
      <c r="AJ628" s="83"/>
      <c r="AK628" s="82"/>
      <c r="AL628" s="82"/>
      <c r="AM628" s="82"/>
      <c r="AN628" s="83"/>
      <c r="AO628" s="82"/>
      <c r="AP628" s="82"/>
      <c r="AQ628" s="82"/>
      <c r="AR628" s="83"/>
      <c r="AS628" s="82"/>
      <c r="AT628" s="82"/>
      <c r="AU628" s="82"/>
      <c r="AV628" s="82"/>
      <c r="AW628" s="82"/>
      <c r="AX628" s="82"/>
      <c r="AY628" s="82"/>
      <c r="AZ628" s="82"/>
      <c r="BA628" s="82"/>
      <c r="BB628" s="82"/>
      <c r="BC628" s="82"/>
      <c r="BD628" s="82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</row>
    <row r="629" spans="1:70" x14ac:dyDescent="0.35">
      <c r="A629" s="85" t="s">
        <v>560</v>
      </c>
      <c r="B629" s="86"/>
      <c r="C629" s="86"/>
      <c r="D629" s="86"/>
      <c r="E629" s="82"/>
      <c r="F629" s="82"/>
      <c r="G629" s="82"/>
      <c r="H629" s="83"/>
      <c r="I629" s="82"/>
      <c r="J629" s="82"/>
      <c r="K629" s="82"/>
      <c r="L629" s="83"/>
      <c r="M629" s="82"/>
      <c r="N629" s="82"/>
      <c r="O629" s="82"/>
      <c r="P629" s="83"/>
      <c r="Q629" s="82"/>
      <c r="R629" s="82"/>
      <c r="S629" s="82"/>
      <c r="T629" s="83"/>
      <c r="U629" s="82"/>
      <c r="V629" s="82"/>
      <c r="W629" s="82"/>
      <c r="X629" s="83"/>
      <c r="Y629" s="82"/>
      <c r="Z629" s="82"/>
      <c r="AA629" s="82"/>
      <c r="AB629" s="83"/>
      <c r="AC629" s="82"/>
      <c r="AD629" s="82"/>
      <c r="AE629" s="82"/>
      <c r="AF629" s="83"/>
      <c r="AG629" s="82"/>
      <c r="AH629" s="82"/>
      <c r="AI629" s="82"/>
      <c r="AJ629" s="83"/>
      <c r="AK629" s="82"/>
      <c r="AL629" s="82"/>
      <c r="AM629" s="82"/>
      <c r="AN629" s="83"/>
      <c r="AO629" s="82"/>
      <c r="AP629" s="82"/>
      <c r="AQ629" s="82"/>
      <c r="AR629" s="83"/>
      <c r="AS629" s="82"/>
      <c r="AT629" s="82"/>
      <c r="AU629" s="82"/>
      <c r="AV629" s="82"/>
      <c r="AW629" s="82"/>
      <c r="AX629" s="82"/>
      <c r="AY629" s="82"/>
      <c r="AZ629" s="82"/>
      <c r="BA629" s="82"/>
      <c r="BB629" s="82"/>
      <c r="BC629" s="82"/>
      <c r="BD629" s="82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</row>
    <row r="630" spans="1:70" x14ac:dyDescent="0.35">
      <c r="A630" s="80" t="s">
        <v>561</v>
      </c>
      <c r="B630" s="160" t="s">
        <v>171</v>
      </c>
      <c r="C630" s="161" t="s">
        <v>164</v>
      </c>
      <c r="D630" s="160">
        <v>3727694</v>
      </c>
      <c r="E630" s="76"/>
      <c r="F630" s="76"/>
      <c r="G630" s="76"/>
      <c r="H630" s="60"/>
      <c r="I630" s="76"/>
      <c r="J630" s="76"/>
      <c r="K630" s="76"/>
      <c r="L630" s="60"/>
      <c r="M630" s="76"/>
      <c r="N630" s="76"/>
      <c r="O630" s="76"/>
      <c r="P630" s="60"/>
      <c r="Q630" s="76"/>
      <c r="R630" s="76"/>
      <c r="S630" s="76"/>
      <c r="T630" s="60"/>
      <c r="U630" s="76"/>
      <c r="V630" s="76"/>
      <c r="W630" s="76"/>
      <c r="X630" s="60"/>
      <c r="Y630" s="76"/>
      <c r="Z630" s="76"/>
      <c r="AA630" s="76"/>
      <c r="AB630" s="60"/>
      <c r="AC630" s="76"/>
      <c r="AD630" s="76"/>
      <c r="AE630" s="76"/>
      <c r="AF630" s="60"/>
      <c r="AG630" s="76"/>
      <c r="AH630" s="76"/>
      <c r="AI630" s="76"/>
      <c r="AJ630" s="60"/>
      <c r="AK630" s="76"/>
      <c r="AL630" s="76"/>
      <c r="AM630" s="76"/>
      <c r="AN630" s="60"/>
      <c r="AO630" s="76"/>
      <c r="AP630" s="76"/>
      <c r="AQ630" s="76"/>
      <c r="AR630" s="60"/>
      <c r="AS630" s="76"/>
      <c r="AT630" s="76"/>
      <c r="AU630" s="76"/>
      <c r="AV630" s="76"/>
      <c r="AW630" s="76"/>
      <c r="AX630" s="76"/>
      <c r="AY630" s="76"/>
      <c r="AZ630" s="76"/>
      <c r="BA630" s="76"/>
      <c r="BB630" s="76"/>
      <c r="BC630" s="76"/>
      <c r="BD630" s="76"/>
      <c r="BF630" s="57">
        <v>144</v>
      </c>
      <c r="BG630" s="61"/>
      <c r="BH630" s="61"/>
      <c r="BI630" s="61"/>
      <c r="BJ630" s="61"/>
      <c r="BK630" s="61"/>
      <c r="BL630" s="119"/>
      <c r="BM630" s="119"/>
      <c r="BN630" s="119"/>
      <c r="BO630" s="119"/>
    </row>
    <row r="631" spans="1:70" x14ac:dyDescent="0.35">
      <c r="A631" s="81" t="s">
        <v>560</v>
      </c>
      <c r="B631" s="167" t="s">
        <v>171</v>
      </c>
      <c r="C631" s="168" t="s">
        <v>164</v>
      </c>
      <c r="D631" s="167">
        <v>1344574</v>
      </c>
      <c r="E631" s="108"/>
      <c r="F631" s="108"/>
      <c r="G631" s="108"/>
      <c r="H631" s="91"/>
      <c r="I631" s="108"/>
      <c r="J631" s="108"/>
      <c r="K631" s="108"/>
      <c r="L631" s="91"/>
      <c r="M631" s="108"/>
      <c r="N631" s="108"/>
      <c r="O631" s="108"/>
      <c r="P631" s="91"/>
      <c r="Q631" s="108"/>
      <c r="R631" s="108"/>
      <c r="S631" s="108"/>
      <c r="T631" s="91"/>
      <c r="U631" s="108"/>
      <c r="V631" s="108"/>
      <c r="W631" s="108"/>
      <c r="X631" s="91"/>
      <c r="Y631" s="108"/>
      <c r="Z631" s="108"/>
      <c r="AA631" s="108"/>
      <c r="AB631" s="91"/>
      <c r="AC631" s="108"/>
      <c r="AD631" s="108"/>
      <c r="AE631" s="108"/>
      <c r="AF631" s="91"/>
      <c r="AG631" s="108"/>
      <c r="AH631" s="108"/>
      <c r="AI631" s="108"/>
      <c r="AJ631" s="91"/>
      <c r="AK631" s="108"/>
      <c r="AL631" s="108"/>
      <c r="AM631" s="108"/>
      <c r="AN631" s="91"/>
      <c r="AO631" s="108"/>
      <c r="AP631" s="108"/>
      <c r="AQ631" s="108"/>
      <c r="AR631" s="91"/>
      <c r="AS631" s="82"/>
      <c r="AT631" s="82"/>
      <c r="AU631" s="82"/>
      <c r="AV631" s="82"/>
      <c r="AW631" s="82"/>
      <c r="AX631" s="82"/>
      <c r="AY631" s="82"/>
      <c r="AZ631" s="82"/>
      <c r="BA631" s="82"/>
      <c r="BB631" s="82"/>
      <c r="BC631" s="82"/>
      <c r="BD631" s="82"/>
      <c r="BF631" s="117">
        <f t="shared" ref="BF631:BK631" si="64">SUM(BF615,BF620,BF625,BF630)</f>
        <v>317</v>
      </c>
      <c r="BG631" s="117">
        <f t="shared" si="64"/>
        <v>483</v>
      </c>
      <c r="BH631" s="117">
        <f t="shared" si="64"/>
        <v>869</v>
      </c>
      <c r="BI631" s="117">
        <f t="shared" si="64"/>
        <v>1671</v>
      </c>
      <c r="BJ631" s="117">
        <f t="shared" si="64"/>
        <v>798</v>
      </c>
      <c r="BK631" s="117">
        <f t="shared" si="64"/>
        <v>756</v>
      </c>
      <c r="BL631" s="117"/>
      <c r="BM631" s="117"/>
      <c r="BN631" s="117"/>
      <c r="BO631" s="117"/>
    </row>
    <row r="632" spans="1:70" x14ac:dyDescent="0.35">
      <c r="A632" s="85"/>
      <c r="B632" s="86"/>
      <c r="C632" s="86"/>
      <c r="D632" s="86"/>
      <c r="E632" s="82"/>
      <c r="F632" s="82"/>
      <c r="G632" s="82"/>
      <c r="H632" s="83"/>
      <c r="I632" s="82"/>
      <c r="J632" s="82"/>
      <c r="K632" s="82"/>
      <c r="L632" s="83"/>
      <c r="M632" s="82"/>
      <c r="N632" s="82"/>
      <c r="O632" s="82"/>
      <c r="P632" s="83"/>
      <c r="Q632" s="82"/>
      <c r="R632" s="82"/>
      <c r="S632" s="82"/>
      <c r="T632" s="83"/>
      <c r="U632" s="82"/>
      <c r="V632" s="82"/>
      <c r="W632" s="82"/>
      <c r="X632" s="83"/>
      <c r="Y632" s="82"/>
      <c r="Z632" s="82"/>
      <c r="AA632" s="82"/>
      <c r="AB632" s="83"/>
      <c r="AC632" s="82"/>
      <c r="AD632" s="82"/>
      <c r="AE632" s="82"/>
      <c r="AF632" s="83"/>
      <c r="AG632" s="82"/>
      <c r="AH632" s="82"/>
      <c r="AI632" s="82"/>
      <c r="AJ632" s="83"/>
      <c r="AK632" s="82"/>
      <c r="AL632" s="82"/>
      <c r="AM632" s="82"/>
      <c r="AN632" s="83"/>
      <c r="AO632" s="82"/>
      <c r="AP632" s="82"/>
      <c r="AQ632" s="82"/>
      <c r="AR632" s="83"/>
      <c r="AS632" s="82"/>
      <c r="AT632" s="82"/>
      <c r="AU632" s="82"/>
      <c r="AV632" s="82"/>
      <c r="AW632" s="82"/>
      <c r="AX632" s="82"/>
      <c r="AY632" s="82"/>
      <c r="AZ632" s="82"/>
      <c r="BA632" s="82"/>
      <c r="BB632" s="82"/>
      <c r="BC632" s="82"/>
      <c r="BD632" s="82"/>
      <c r="BF632" s="201"/>
      <c r="BG632" s="201"/>
      <c r="BH632" s="201"/>
      <c r="BI632" s="201"/>
      <c r="BJ632" s="201"/>
      <c r="BK632" s="201"/>
      <c r="BL632" s="201"/>
      <c r="BM632" s="201"/>
      <c r="BN632" s="201"/>
      <c r="BO632" s="201"/>
    </row>
    <row r="633" spans="1:70" x14ac:dyDescent="0.35">
      <c r="A633" s="85" t="s">
        <v>562</v>
      </c>
      <c r="B633" s="86"/>
      <c r="C633" s="86"/>
      <c r="D633" s="86"/>
      <c r="E633" s="82"/>
      <c r="F633" s="82"/>
      <c r="G633" s="82"/>
      <c r="H633" s="83"/>
      <c r="I633" s="82"/>
      <c r="J633" s="82"/>
      <c r="K633" s="82"/>
      <c r="L633" s="83"/>
      <c r="M633" s="82"/>
      <c r="N633" s="82"/>
      <c r="O633" s="82"/>
      <c r="P633" s="83"/>
      <c r="Q633" s="82"/>
      <c r="R633" s="82"/>
      <c r="S633" s="82"/>
      <c r="T633" s="83"/>
      <c r="U633" s="82"/>
      <c r="V633" s="82"/>
      <c r="W633" s="82"/>
      <c r="X633" s="83"/>
      <c r="Y633" s="82"/>
      <c r="Z633" s="82"/>
      <c r="AA633" s="82"/>
      <c r="AB633" s="83"/>
      <c r="AC633" s="82"/>
      <c r="AD633" s="82"/>
      <c r="AE633" s="82"/>
      <c r="AF633" s="83"/>
      <c r="AG633" s="82"/>
      <c r="AH633" s="82"/>
      <c r="AI633" s="82"/>
      <c r="AJ633" s="83"/>
      <c r="AK633" s="82"/>
      <c r="AL633" s="82"/>
      <c r="AM633" s="82"/>
      <c r="AN633" s="83"/>
      <c r="AO633" s="82"/>
      <c r="AP633" s="82"/>
      <c r="AQ633" s="82"/>
      <c r="AR633" s="83"/>
      <c r="AS633" s="82"/>
      <c r="AT633" s="82"/>
      <c r="AU633" s="82"/>
      <c r="AV633" s="82"/>
      <c r="AW633" s="82"/>
      <c r="AX633" s="82"/>
      <c r="AY633" s="82"/>
      <c r="AZ633" s="82"/>
      <c r="BA633" s="82"/>
      <c r="BB633" s="82"/>
      <c r="BC633" s="82"/>
      <c r="BD633" s="82"/>
      <c r="BF633" s="201"/>
      <c r="BG633" s="201"/>
      <c r="BH633" s="201"/>
      <c r="BI633" s="201"/>
      <c r="BJ633" s="201"/>
      <c r="BK633" s="201"/>
      <c r="BL633" s="201"/>
      <c r="BM633" s="201"/>
      <c r="BN633" s="201"/>
      <c r="BO633" s="201"/>
    </row>
    <row r="634" spans="1:70" x14ac:dyDescent="0.35">
      <c r="A634" s="80" t="s">
        <v>561</v>
      </c>
      <c r="B634" s="160" t="s">
        <v>171</v>
      </c>
      <c r="C634" s="161" t="s">
        <v>164</v>
      </c>
      <c r="D634" s="160">
        <v>3727695</v>
      </c>
      <c r="E634" s="76"/>
      <c r="F634" s="76"/>
      <c r="G634" s="76"/>
      <c r="H634" s="60"/>
      <c r="I634" s="76"/>
      <c r="J634" s="76"/>
      <c r="K634" s="76"/>
      <c r="L634" s="60"/>
      <c r="M634" s="76"/>
      <c r="N634" s="76"/>
      <c r="O634" s="76"/>
      <c r="P634" s="60"/>
      <c r="Q634" s="76"/>
      <c r="R634" s="76"/>
      <c r="S634" s="76"/>
      <c r="T634" s="60"/>
      <c r="U634" s="76"/>
      <c r="V634" s="76"/>
      <c r="W634" s="76"/>
      <c r="X634" s="60"/>
      <c r="Y634" s="76"/>
      <c r="Z634" s="76"/>
      <c r="AA634" s="76"/>
      <c r="AB634" s="60"/>
      <c r="AC634" s="76"/>
      <c r="AD634" s="76"/>
      <c r="AE634" s="76"/>
      <c r="AF634" s="60"/>
      <c r="AG634" s="76"/>
      <c r="AH634" s="76"/>
      <c r="AI634" s="76"/>
      <c r="AJ634" s="60"/>
      <c r="AK634" s="76"/>
      <c r="AL634" s="76"/>
      <c r="AM634" s="76"/>
      <c r="AN634" s="60"/>
      <c r="AO634" s="76"/>
      <c r="AP634" s="76"/>
      <c r="AQ634" s="76"/>
      <c r="AR634" s="60"/>
      <c r="AS634" s="76"/>
      <c r="AT634" s="76"/>
      <c r="AU634" s="76"/>
      <c r="AV634" s="76"/>
      <c r="AW634" s="76"/>
      <c r="AX634" s="76"/>
      <c r="AY634" s="76"/>
      <c r="AZ634" s="76"/>
      <c r="BA634" s="76"/>
      <c r="BB634" s="76"/>
      <c r="BC634" s="76"/>
      <c r="BD634" s="76"/>
      <c r="BF634" s="57">
        <v>-133</v>
      </c>
      <c r="BG634" s="61"/>
      <c r="BH634" s="61"/>
      <c r="BI634" s="61"/>
      <c r="BJ634" s="61"/>
      <c r="BK634" s="61"/>
      <c r="BL634" s="119"/>
      <c r="BM634" s="119"/>
      <c r="BN634" s="119"/>
      <c r="BO634" s="119"/>
    </row>
    <row r="635" spans="1:70" x14ac:dyDescent="0.35">
      <c r="A635" s="81" t="s">
        <v>562</v>
      </c>
      <c r="B635" s="167" t="s">
        <v>171</v>
      </c>
      <c r="C635" s="168" t="s">
        <v>164</v>
      </c>
      <c r="D635" s="167">
        <v>1344578</v>
      </c>
      <c r="E635" s="108"/>
      <c r="F635" s="108"/>
      <c r="G635" s="108"/>
      <c r="H635" s="91"/>
      <c r="I635" s="108"/>
      <c r="J635" s="108"/>
      <c r="K635" s="108"/>
      <c r="L635" s="91"/>
      <c r="M635" s="108"/>
      <c r="N635" s="108"/>
      <c r="O635" s="108"/>
      <c r="P635" s="91"/>
      <c r="Q635" s="108"/>
      <c r="R635" s="108"/>
      <c r="S635" s="108"/>
      <c r="T635" s="91"/>
      <c r="U635" s="108"/>
      <c r="V635" s="108"/>
      <c r="W635" s="108"/>
      <c r="X635" s="91"/>
      <c r="Y635" s="108"/>
      <c r="Z635" s="108"/>
      <c r="AA635" s="108"/>
      <c r="AB635" s="91"/>
      <c r="AC635" s="108"/>
      <c r="AD635" s="108"/>
      <c r="AE635" s="108"/>
      <c r="AF635" s="91"/>
      <c r="AG635" s="108"/>
      <c r="AH635" s="108"/>
      <c r="AI635" s="108"/>
      <c r="AJ635" s="91"/>
      <c r="AK635" s="108"/>
      <c r="AL635" s="108"/>
      <c r="AM635" s="108"/>
      <c r="AN635" s="91"/>
      <c r="AO635" s="108"/>
      <c r="AP635" s="108"/>
      <c r="AQ635" s="108"/>
      <c r="AR635" s="91"/>
      <c r="AS635" s="254">
        <v>-472</v>
      </c>
      <c r="AT635" s="254">
        <v>-2744</v>
      </c>
      <c r="AU635" s="254">
        <v>-1196</v>
      </c>
      <c r="AV635" s="254">
        <v>-1464</v>
      </c>
      <c r="AW635" s="254">
        <v>-938</v>
      </c>
      <c r="AX635" s="254">
        <v>-785</v>
      </c>
      <c r="AY635" s="254">
        <v>-1317</v>
      </c>
      <c r="AZ635" s="254">
        <v>-1608</v>
      </c>
      <c r="BA635" s="254">
        <v>507</v>
      </c>
      <c r="BB635" s="254">
        <v>11</v>
      </c>
      <c r="BC635" s="254">
        <v>10130</v>
      </c>
      <c r="BD635" s="254">
        <v>822</v>
      </c>
      <c r="BF635" s="117">
        <f t="shared" ref="BF635:BK635" si="65">SUM(BF616,BF621,BF626,BF634)</f>
        <v>-156</v>
      </c>
      <c r="BG635" s="117">
        <f t="shared" si="65"/>
        <v>-316</v>
      </c>
      <c r="BH635" s="117">
        <f t="shared" si="65"/>
        <v>81</v>
      </c>
      <c r="BI635" s="117">
        <f t="shared" si="65"/>
        <v>-246</v>
      </c>
      <c r="BJ635" s="117">
        <f t="shared" si="65"/>
        <v>-29</v>
      </c>
      <c r="BK635" s="117">
        <f t="shared" si="65"/>
        <v>441</v>
      </c>
      <c r="BL635" s="117"/>
      <c r="BM635" s="117"/>
      <c r="BN635" s="117"/>
      <c r="BO635" s="268">
        <v>-8148</v>
      </c>
      <c r="BP635" s="261">
        <v>-5876</v>
      </c>
      <c r="BQ635" s="261">
        <v>-4648</v>
      </c>
      <c r="BR635" s="261">
        <v>11470</v>
      </c>
    </row>
    <row r="636" spans="1:70" x14ac:dyDescent="0.35">
      <c r="A636" s="85"/>
      <c r="B636" s="86"/>
      <c r="C636" s="86"/>
      <c r="D636" s="86"/>
      <c r="E636" s="82"/>
      <c r="F636" s="82"/>
      <c r="G636" s="82"/>
      <c r="H636" s="83"/>
      <c r="I636" s="82"/>
      <c r="J636" s="82"/>
      <c r="K636" s="82"/>
      <c r="L636" s="83"/>
      <c r="M636" s="82"/>
      <c r="N636" s="82"/>
      <c r="O636" s="82"/>
      <c r="P636" s="83"/>
      <c r="Q636" s="82"/>
      <c r="R636" s="82"/>
      <c r="S636" s="82"/>
      <c r="T636" s="83"/>
      <c r="U636" s="82"/>
      <c r="V636" s="82"/>
      <c r="W636" s="82"/>
      <c r="X636" s="83"/>
      <c r="Y636" s="82"/>
      <c r="Z636" s="82"/>
      <c r="AA636" s="82"/>
      <c r="AB636" s="83"/>
      <c r="AC636" s="82"/>
      <c r="AD636" s="82"/>
      <c r="AE636" s="82"/>
      <c r="AF636" s="83"/>
      <c r="AG636" s="82"/>
      <c r="AH636" s="82"/>
      <c r="AI636" s="82"/>
      <c r="AJ636" s="83"/>
      <c r="AK636" s="82"/>
      <c r="AL636" s="82"/>
      <c r="AM636" s="82"/>
      <c r="AN636" s="83"/>
      <c r="AO636" s="82"/>
      <c r="AP636" s="82"/>
      <c r="AQ636" s="82"/>
      <c r="AR636" s="83"/>
      <c r="AS636" s="82"/>
      <c r="AT636" s="82"/>
      <c r="AU636" s="82"/>
      <c r="AV636" s="82"/>
      <c r="AW636" s="82"/>
      <c r="AX636" s="82"/>
      <c r="AY636" s="82"/>
      <c r="AZ636" s="82"/>
      <c r="BA636" s="82"/>
      <c r="BB636" s="82"/>
      <c r="BC636" s="82"/>
      <c r="BD636" s="82"/>
      <c r="BF636" s="201"/>
      <c r="BG636" s="201"/>
      <c r="BH636" s="201"/>
      <c r="BI636" s="201"/>
      <c r="BJ636" s="201"/>
      <c r="BK636" s="201"/>
      <c r="BL636" s="201"/>
      <c r="BM636" s="201"/>
      <c r="BN636" s="201"/>
      <c r="BO636" s="201"/>
    </row>
    <row r="637" spans="1:70" x14ac:dyDescent="0.35">
      <c r="A637" s="67" t="s">
        <v>563</v>
      </c>
      <c r="B637" s="167" t="s">
        <v>171</v>
      </c>
      <c r="C637" s="168" t="s">
        <v>164</v>
      </c>
      <c r="D637" s="167">
        <v>1344588</v>
      </c>
      <c r="E637" s="108"/>
      <c r="F637" s="108"/>
      <c r="G637" s="108"/>
      <c r="H637" s="91"/>
      <c r="I637" s="108"/>
      <c r="J637" s="108"/>
      <c r="K637" s="108"/>
      <c r="L637" s="91"/>
      <c r="M637" s="108"/>
      <c r="N637" s="108"/>
      <c r="O637" s="108"/>
      <c r="P637" s="91"/>
      <c r="Q637" s="108"/>
      <c r="R637" s="108"/>
      <c r="S637" s="108"/>
      <c r="T637" s="91"/>
      <c r="U637" s="108"/>
      <c r="V637" s="108"/>
      <c r="W637" s="108"/>
      <c r="X637" s="91"/>
      <c r="Y637" s="108"/>
      <c r="Z637" s="108"/>
      <c r="AA637" s="108"/>
      <c r="AB637" s="91"/>
      <c r="AC637" s="108"/>
      <c r="AD637" s="108"/>
      <c r="AE637" s="108"/>
      <c r="AF637" s="91"/>
      <c r="AG637" s="108"/>
      <c r="AH637" s="108"/>
      <c r="AI637" s="108"/>
      <c r="AJ637" s="91"/>
      <c r="AK637" s="108"/>
      <c r="AL637" s="108"/>
      <c r="AM637" s="108"/>
      <c r="AN637" s="91"/>
      <c r="AO637" s="108"/>
      <c r="AP637" s="108"/>
      <c r="AQ637" s="108"/>
      <c r="AR637" s="91"/>
      <c r="AS637" s="254">
        <v>-948</v>
      </c>
      <c r="AT637" s="254">
        <v>-804</v>
      </c>
      <c r="AU637" s="254">
        <v>-2306</v>
      </c>
      <c r="AV637" s="254">
        <v>-3062</v>
      </c>
      <c r="AW637" s="254">
        <v>-2467</v>
      </c>
      <c r="AX637" s="254">
        <v>-1767</v>
      </c>
      <c r="AY637" s="254">
        <v>-2706</v>
      </c>
      <c r="AZ637" s="254">
        <v>-2325</v>
      </c>
      <c r="BA637" s="254">
        <v>-4553</v>
      </c>
      <c r="BB637" s="254">
        <v>-2678</v>
      </c>
      <c r="BC637" s="254">
        <v>-6910</v>
      </c>
      <c r="BD637" s="254">
        <v>-4946</v>
      </c>
      <c r="BF637" s="117">
        <f t="shared" ref="BF637:BN637" si="66">SUM(BF631,BF635,BF617,BF622,BF627)</f>
        <v>161</v>
      </c>
      <c r="BG637" s="117">
        <f t="shared" si="66"/>
        <v>167</v>
      </c>
      <c r="BH637" s="117">
        <f t="shared" si="66"/>
        <v>950</v>
      </c>
      <c r="BI637" s="117">
        <f t="shared" si="66"/>
        <v>1425</v>
      </c>
      <c r="BJ637" s="117">
        <f t="shared" si="66"/>
        <v>769</v>
      </c>
      <c r="BK637" s="117">
        <f t="shared" si="66"/>
        <v>1197</v>
      </c>
      <c r="BL637" s="117">
        <f t="shared" si="66"/>
        <v>2374</v>
      </c>
      <c r="BM637" s="117">
        <f t="shared" si="66"/>
        <v>2863</v>
      </c>
      <c r="BN637" s="117">
        <f t="shared" si="66"/>
        <v>4791</v>
      </c>
      <c r="BO637" s="268">
        <v>-3217</v>
      </c>
      <c r="BP637" s="261">
        <v>7120</v>
      </c>
      <c r="BQ637" s="261">
        <v>9265</v>
      </c>
      <c r="BR637" s="261">
        <v>-19087</v>
      </c>
    </row>
    <row r="638" spans="1:70" x14ac:dyDescent="0.35">
      <c r="A638" s="66"/>
      <c r="B638" s="77"/>
      <c r="C638" s="77"/>
      <c r="D638" s="77"/>
      <c r="E638" s="76"/>
      <c r="F638" s="76"/>
      <c r="G638" s="76"/>
      <c r="H638" s="60"/>
      <c r="I638" s="76"/>
      <c r="J638" s="76"/>
      <c r="K638" s="76"/>
      <c r="L638" s="60"/>
      <c r="M638" s="76"/>
      <c r="N638" s="76"/>
      <c r="O638" s="76"/>
      <c r="P638" s="60"/>
      <c r="Q638" s="76"/>
      <c r="R638" s="76"/>
      <c r="S638" s="76"/>
      <c r="T638" s="60"/>
      <c r="U638" s="76"/>
      <c r="V638" s="76"/>
      <c r="W638" s="76"/>
      <c r="X638" s="60"/>
      <c r="Y638" s="76"/>
      <c r="Z638" s="76"/>
      <c r="AA638" s="76"/>
      <c r="AB638" s="60"/>
      <c r="AC638" s="76"/>
      <c r="AD638" s="76"/>
      <c r="AE638" s="76"/>
      <c r="AF638" s="60"/>
      <c r="AG638" s="76"/>
      <c r="AH638" s="76"/>
      <c r="AI638" s="76"/>
      <c r="AJ638" s="60"/>
      <c r="AK638" s="76"/>
      <c r="AL638" s="76"/>
      <c r="AM638" s="76"/>
      <c r="AN638" s="60"/>
      <c r="AO638" s="76"/>
      <c r="AP638" s="76"/>
      <c r="AQ638" s="76"/>
      <c r="AR638" s="60"/>
      <c r="AS638" s="76"/>
      <c r="AT638" s="76"/>
      <c r="AU638" s="76"/>
      <c r="AV638" s="76"/>
      <c r="AW638" s="76"/>
      <c r="AX638" s="76"/>
      <c r="AY638" s="76"/>
      <c r="AZ638" s="76"/>
      <c r="BA638" s="76"/>
      <c r="BB638" s="76"/>
      <c r="BC638" s="76"/>
      <c r="BD638" s="76"/>
      <c r="BF638" s="62"/>
      <c r="BG638" s="62"/>
      <c r="BH638" s="62"/>
      <c r="BI638" s="62"/>
      <c r="BJ638" s="62"/>
      <c r="BK638" s="62"/>
      <c r="BL638" s="62"/>
      <c r="BM638" s="62"/>
      <c r="BN638" s="62"/>
      <c r="BO638" s="62"/>
    </row>
    <row r="639" spans="1:70" x14ac:dyDescent="0.35">
      <c r="A639" s="79" t="s">
        <v>564</v>
      </c>
      <c r="B639" s="65"/>
      <c r="C639" s="65"/>
      <c r="D639" s="65"/>
      <c r="E639" s="82"/>
      <c r="F639" s="82"/>
      <c r="G639" s="82"/>
      <c r="H639" s="83"/>
      <c r="I639" s="82"/>
      <c r="J639" s="82"/>
      <c r="K639" s="82"/>
      <c r="L639" s="83"/>
      <c r="M639" s="82"/>
      <c r="N639" s="82"/>
      <c r="O639" s="82"/>
      <c r="P639" s="83"/>
      <c r="Q639" s="82"/>
      <c r="R639" s="82"/>
      <c r="S639" s="82"/>
      <c r="T639" s="83"/>
      <c r="U639" s="82"/>
      <c r="V639" s="82"/>
      <c r="W639" s="82"/>
      <c r="X639" s="83"/>
      <c r="Y639" s="82"/>
      <c r="Z639" s="82"/>
      <c r="AA639" s="82"/>
      <c r="AB639" s="83"/>
      <c r="AC639" s="82"/>
      <c r="AD639" s="82"/>
      <c r="AE639" s="82"/>
      <c r="AF639" s="83"/>
      <c r="AG639" s="82"/>
      <c r="AH639" s="82"/>
      <c r="AI639" s="82"/>
      <c r="AJ639" s="83"/>
      <c r="AK639" s="82"/>
      <c r="AL639" s="82"/>
      <c r="AM639" s="82"/>
      <c r="AN639" s="83"/>
      <c r="AO639" s="82"/>
      <c r="AP639" s="82"/>
      <c r="AQ639" s="82"/>
      <c r="AR639" s="83"/>
      <c r="AS639" s="82"/>
      <c r="AT639" s="82"/>
      <c r="AU639" s="82"/>
      <c r="AV639" s="82"/>
      <c r="AW639" s="82"/>
      <c r="AX639" s="82"/>
      <c r="AY639" s="82"/>
      <c r="AZ639" s="82"/>
      <c r="BA639" s="82"/>
      <c r="BB639" s="82"/>
      <c r="BC639" s="82"/>
      <c r="BD639" s="82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</row>
    <row r="640" spans="1:70" x14ac:dyDescent="0.35">
      <c r="A640" s="66" t="s">
        <v>375</v>
      </c>
      <c r="B640" s="160" t="s">
        <v>171</v>
      </c>
      <c r="C640" s="161" t="s">
        <v>164</v>
      </c>
      <c r="D640" s="160">
        <v>1344589</v>
      </c>
      <c r="E640" s="76"/>
      <c r="F640" s="76"/>
      <c r="G640" s="76"/>
      <c r="H640" s="60"/>
      <c r="I640" s="76"/>
      <c r="J640" s="76"/>
      <c r="K640" s="76"/>
      <c r="L640" s="60"/>
      <c r="M640" s="76"/>
      <c r="N640" s="76"/>
      <c r="O640" s="76"/>
      <c r="P640" s="60"/>
      <c r="Q640" s="76"/>
      <c r="R640" s="76"/>
      <c r="S640" s="76"/>
      <c r="T640" s="60"/>
      <c r="U640" s="76"/>
      <c r="V640" s="76"/>
      <c r="W640" s="76"/>
      <c r="X640" s="60"/>
      <c r="Y640" s="76"/>
      <c r="Z640" s="76"/>
      <c r="AA640" s="76"/>
      <c r="AB640" s="60"/>
      <c r="AC640" s="76"/>
      <c r="AD640" s="76"/>
      <c r="AE640" s="76"/>
      <c r="AF640" s="60"/>
      <c r="AG640" s="76"/>
      <c r="AH640" s="76"/>
      <c r="AI640" s="76"/>
      <c r="AJ640" s="60"/>
      <c r="AK640" s="76"/>
      <c r="AL640" s="76"/>
      <c r="AM640" s="76"/>
      <c r="AN640" s="60"/>
      <c r="AO640" s="76"/>
      <c r="AP640" s="76"/>
      <c r="AQ640" s="76"/>
      <c r="AR640" s="60"/>
      <c r="AS640" s="76"/>
      <c r="AT640" s="76"/>
      <c r="AU640" s="76"/>
      <c r="AV640" s="76"/>
      <c r="AW640" s="76"/>
      <c r="AX640" s="76"/>
      <c r="AY640" s="76"/>
      <c r="AZ640" s="76"/>
      <c r="BA640" s="76"/>
      <c r="BB640" s="76"/>
      <c r="BC640" s="76"/>
      <c r="BD640" s="76"/>
      <c r="BF640" s="57">
        <v>704</v>
      </c>
      <c r="BG640" s="57">
        <v>292</v>
      </c>
      <c r="BH640" s="57">
        <v>2186</v>
      </c>
      <c r="BI640" s="57">
        <v>4551</v>
      </c>
      <c r="BJ640" s="57">
        <v>5630</v>
      </c>
      <c r="BK640" s="57">
        <v>11157</v>
      </c>
      <c r="BL640" s="57">
        <v>13285</v>
      </c>
      <c r="BM640" s="57">
        <v>20219</v>
      </c>
      <c r="BN640" s="57">
        <v>35879</v>
      </c>
      <c r="BO640" s="267">
        <v>-8225</v>
      </c>
      <c r="BP640" s="260">
        <v>32328</v>
      </c>
      <c r="BQ640" s="260">
        <v>61947</v>
      </c>
      <c r="BR640" s="260"/>
    </row>
    <row r="641" spans="1:70" x14ac:dyDescent="0.35">
      <c r="A641" s="66" t="s">
        <v>282</v>
      </c>
      <c r="B641" s="160" t="s">
        <v>171</v>
      </c>
      <c r="C641" s="161" t="s">
        <v>164</v>
      </c>
      <c r="D641" s="160">
        <v>1344590</v>
      </c>
      <c r="E641" s="76"/>
      <c r="F641" s="76"/>
      <c r="G641" s="76"/>
      <c r="H641" s="60"/>
      <c r="I641" s="76"/>
      <c r="J641" s="76"/>
      <c r="K641" s="76"/>
      <c r="L641" s="60"/>
      <c r="M641" s="76"/>
      <c r="N641" s="76"/>
      <c r="O641" s="76"/>
      <c r="P641" s="60"/>
      <c r="Q641" s="76"/>
      <c r="R641" s="76"/>
      <c r="S641" s="76"/>
      <c r="T641" s="60"/>
      <c r="U641" s="76"/>
      <c r="V641" s="76"/>
      <c r="W641" s="76"/>
      <c r="X641" s="60"/>
      <c r="Y641" s="76"/>
      <c r="Z641" s="76"/>
      <c r="AA641" s="76"/>
      <c r="AB641" s="60"/>
      <c r="AC641" s="76"/>
      <c r="AD641" s="76"/>
      <c r="AE641" s="76"/>
      <c r="AF641" s="60"/>
      <c r="AG641" s="76"/>
      <c r="AH641" s="76"/>
      <c r="AI641" s="76"/>
      <c r="AJ641" s="60"/>
      <c r="AK641" s="76"/>
      <c r="AL641" s="76"/>
      <c r="AM641" s="76"/>
      <c r="AN641" s="60"/>
      <c r="AO641" s="76"/>
      <c r="AP641" s="76"/>
      <c r="AQ641" s="76"/>
      <c r="AR641" s="60"/>
      <c r="AS641" s="76"/>
      <c r="AT641" s="76"/>
      <c r="AU641" s="76"/>
      <c r="AV641" s="76"/>
      <c r="AW641" s="76"/>
      <c r="AX641" s="76"/>
      <c r="AY641" s="76"/>
      <c r="AZ641" s="76"/>
      <c r="BA641" s="76"/>
      <c r="BB641" s="76"/>
      <c r="BC641" s="76"/>
      <c r="BD641" s="76"/>
      <c r="BF641" s="57">
        <v>-198</v>
      </c>
      <c r="BG641" s="57">
        <v>-403</v>
      </c>
      <c r="BH641" s="57">
        <v>-618</v>
      </c>
      <c r="BI641" s="57">
        <v>-659</v>
      </c>
      <c r="BJ641" s="57">
        <v>-1824</v>
      </c>
      <c r="BK641" s="57">
        <v>104</v>
      </c>
      <c r="BL641" s="57">
        <v>691</v>
      </c>
      <c r="BM641" s="57">
        <v>3959</v>
      </c>
      <c r="BN641" s="57">
        <v>2272</v>
      </c>
      <c r="BO641" s="267">
        <v>2289</v>
      </c>
      <c r="BP641" s="260">
        <v>5229</v>
      </c>
      <c r="BQ641" s="260">
        <v>6667</v>
      </c>
      <c r="BR641" s="260"/>
    </row>
    <row r="642" spans="1:70" x14ac:dyDescent="0.35">
      <c r="A642" s="67" t="s">
        <v>565</v>
      </c>
      <c r="B642" s="167" t="s">
        <v>171</v>
      </c>
      <c r="C642" s="168" t="s">
        <v>164</v>
      </c>
      <c r="D642" s="167">
        <v>1344591</v>
      </c>
      <c r="E642" s="108"/>
      <c r="F642" s="108"/>
      <c r="G642" s="108"/>
      <c r="H642" s="91"/>
      <c r="I642" s="108"/>
      <c r="J642" s="108"/>
      <c r="K642" s="108"/>
      <c r="L642" s="91"/>
      <c r="M642" s="108"/>
      <c r="N642" s="108"/>
      <c r="O642" s="108"/>
      <c r="P642" s="91"/>
      <c r="Q642" s="108"/>
      <c r="R642" s="108"/>
      <c r="S642" s="108"/>
      <c r="T642" s="91"/>
      <c r="U642" s="108"/>
      <c r="V642" s="108"/>
      <c r="W642" s="108"/>
      <c r="X642" s="91"/>
      <c r="Y642" s="108"/>
      <c r="Z642" s="108"/>
      <c r="AA642" s="108"/>
      <c r="AB642" s="91"/>
      <c r="AC642" s="108"/>
      <c r="AD642" s="108"/>
      <c r="AE642" s="108"/>
      <c r="AF642" s="91"/>
      <c r="AG642" s="108"/>
      <c r="AH642" s="108"/>
      <c r="AI642" s="108"/>
      <c r="AJ642" s="91"/>
      <c r="AK642" s="108"/>
      <c r="AL642" s="108"/>
      <c r="AM642" s="108"/>
      <c r="AN642" s="91"/>
      <c r="AO642" s="108"/>
      <c r="AP642" s="108"/>
      <c r="AQ642" s="108"/>
      <c r="AR642" s="91"/>
      <c r="AS642" s="254">
        <v>4119</v>
      </c>
      <c r="AT642" s="254">
        <v>7563</v>
      </c>
      <c r="AU642" s="254">
        <v>12189</v>
      </c>
      <c r="AV642" s="254">
        <v>13686</v>
      </c>
      <c r="AW642" s="254">
        <v>12983</v>
      </c>
      <c r="AX642" s="254">
        <v>15245</v>
      </c>
      <c r="AY642" s="254">
        <v>18037</v>
      </c>
      <c r="AZ642" s="254">
        <v>22349</v>
      </c>
      <c r="BA642" s="254">
        <v>21679</v>
      </c>
      <c r="BB642" s="254">
        <v>20857</v>
      </c>
      <c r="BC642" s="254">
        <v>28170</v>
      </c>
      <c r="BD642" s="254">
        <v>26605</v>
      </c>
      <c r="BF642" s="117">
        <f t="shared" ref="BF642:BN642" si="67">SUM(BF640:BF641)</f>
        <v>506</v>
      </c>
      <c r="BG642" s="117">
        <f t="shared" si="67"/>
        <v>-111</v>
      </c>
      <c r="BH642" s="117">
        <f t="shared" si="67"/>
        <v>1568</v>
      </c>
      <c r="BI642" s="117">
        <f t="shared" si="67"/>
        <v>3892</v>
      </c>
      <c r="BJ642" s="117">
        <f t="shared" si="67"/>
        <v>3806</v>
      </c>
      <c r="BK642" s="117">
        <f t="shared" si="67"/>
        <v>11261</v>
      </c>
      <c r="BL642" s="117">
        <f t="shared" si="67"/>
        <v>13976</v>
      </c>
      <c r="BM642" s="117">
        <f t="shared" si="67"/>
        <v>24178</v>
      </c>
      <c r="BN642" s="117">
        <f t="shared" si="67"/>
        <v>38151</v>
      </c>
      <c r="BO642" s="268">
        <v>-5936</v>
      </c>
      <c r="BP642" s="261">
        <v>37557</v>
      </c>
      <c r="BQ642" s="261">
        <v>68614</v>
      </c>
      <c r="BR642" s="261">
        <v>97311</v>
      </c>
    </row>
    <row r="643" spans="1:70" x14ac:dyDescent="0.35">
      <c r="A643" s="85"/>
      <c r="B643" s="86"/>
      <c r="C643" s="86"/>
      <c r="D643" s="86"/>
      <c r="E643" s="82"/>
      <c r="F643" s="82"/>
      <c r="G643" s="82"/>
      <c r="H643" s="83"/>
      <c r="I643" s="82"/>
      <c r="J643" s="82"/>
      <c r="K643" s="82"/>
      <c r="L643" s="83"/>
      <c r="M643" s="82"/>
      <c r="N643" s="82"/>
      <c r="O643" s="82"/>
      <c r="P643" s="83"/>
      <c r="Q643" s="82"/>
      <c r="R643" s="82"/>
      <c r="S643" s="82"/>
      <c r="T643" s="83"/>
      <c r="U643" s="82"/>
      <c r="V643" s="82"/>
      <c r="W643" s="82"/>
      <c r="X643" s="83"/>
      <c r="Y643" s="82"/>
      <c r="Z643" s="82"/>
      <c r="AA643" s="82"/>
      <c r="AB643" s="83"/>
      <c r="AC643" s="82"/>
      <c r="AD643" s="82"/>
      <c r="AE643" s="82"/>
      <c r="AF643" s="83"/>
      <c r="AG643" s="82"/>
      <c r="AH643" s="82"/>
      <c r="AI643" s="82"/>
      <c r="AJ643" s="83"/>
      <c r="AK643" s="82"/>
      <c r="AL643" s="82"/>
      <c r="AM643" s="82"/>
      <c r="AN643" s="83"/>
      <c r="AO643" s="82"/>
      <c r="AP643" s="82"/>
      <c r="AQ643" s="82"/>
      <c r="AR643" s="83"/>
      <c r="AS643" s="82"/>
      <c r="AT643" s="82"/>
      <c r="AU643" s="82"/>
      <c r="AV643" s="82"/>
      <c r="AW643" s="82"/>
      <c r="AX643" s="82"/>
      <c r="AY643" s="82"/>
      <c r="AZ643" s="82"/>
      <c r="BA643" s="82"/>
      <c r="BB643" s="82"/>
      <c r="BC643" s="82"/>
      <c r="BD643" s="82"/>
      <c r="BF643" s="200"/>
      <c r="BG643" s="200"/>
      <c r="BH643" s="200"/>
      <c r="BI643" s="200"/>
      <c r="BJ643" s="200"/>
      <c r="BK643" s="200"/>
      <c r="BL643" s="200"/>
      <c r="BM643" s="200"/>
      <c r="BN643" s="200"/>
      <c r="BO643" s="200"/>
    </row>
    <row r="644" spans="1:70" x14ac:dyDescent="0.35">
      <c r="A644" s="79" t="s">
        <v>566</v>
      </c>
      <c r="B644" s="65"/>
      <c r="C644" s="65"/>
      <c r="D644" s="65"/>
      <c r="E644" s="76"/>
      <c r="F644" s="76"/>
      <c r="G644" s="76"/>
      <c r="H644" s="60"/>
      <c r="I644" s="76"/>
      <c r="J644" s="76"/>
      <c r="K644" s="76"/>
      <c r="L644" s="60"/>
      <c r="M644" s="76"/>
      <c r="N644" s="76"/>
      <c r="O644" s="76"/>
      <c r="P644" s="60"/>
      <c r="Q644" s="76"/>
      <c r="R644" s="76"/>
      <c r="S644" s="76"/>
      <c r="T644" s="60"/>
      <c r="U644" s="76"/>
      <c r="V644" s="76"/>
      <c r="W644" s="76"/>
      <c r="X644" s="60"/>
      <c r="Y644" s="76"/>
      <c r="Z644" s="76"/>
      <c r="AA644" s="76"/>
      <c r="AB644" s="60"/>
      <c r="AC644" s="76"/>
      <c r="AD644" s="76"/>
      <c r="AE644" s="76"/>
      <c r="AF644" s="60"/>
      <c r="AG644" s="76"/>
      <c r="AH644" s="76"/>
      <c r="AI644" s="76"/>
      <c r="AJ644" s="60"/>
      <c r="AK644" s="76"/>
      <c r="AL644" s="76"/>
      <c r="AM644" s="76"/>
      <c r="AN644" s="60"/>
      <c r="AO644" s="76"/>
      <c r="AP644" s="76"/>
      <c r="AQ644" s="76"/>
      <c r="AR644" s="60"/>
      <c r="AS644" s="76"/>
      <c r="AT644" s="76"/>
      <c r="AU644" s="76"/>
      <c r="AV644" s="76"/>
      <c r="AW644" s="76"/>
      <c r="AX644" s="76"/>
      <c r="AY644" s="76"/>
      <c r="AZ644" s="76"/>
      <c r="BA644" s="76"/>
      <c r="BB644" s="76"/>
      <c r="BC644" s="76"/>
      <c r="BD644" s="76"/>
      <c r="BF644" s="62"/>
      <c r="BG644" s="62"/>
      <c r="BH644" s="62"/>
      <c r="BI644" s="62"/>
      <c r="BJ644" s="62"/>
      <c r="BK644" s="62"/>
      <c r="BL644" s="62"/>
      <c r="BM644" s="62"/>
      <c r="BN644" s="62"/>
      <c r="BO644" s="62"/>
    </row>
    <row r="645" spans="1:70" x14ac:dyDescent="0.35">
      <c r="A645" s="66" t="s">
        <v>567</v>
      </c>
      <c r="B645" s="160" t="s">
        <v>171</v>
      </c>
      <c r="C645" s="161" t="s">
        <v>164</v>
      </c>
      <c r="D645" s="160">
        <v>1344592</v>
      </c>
      <c r="E645" s="76"/>
      <c r="F645" s="76"/>
      <c r="G645" s="76"/>
      <c r="H645" s="60"/>
      <c r="I645" s="76"/>
      <c r="J645" s="76"/>
      <c r="K645" s="76"/>
      <c r="L645" s="60"/>
      <c r="M645" s="76"/>
      <c r="N645" s="76"/>
      <c r="O645" s="76"/>
      <c r="P645" s="60"/>
      <c r="Q645" s="76"/>
      <c r="R645" s="76"/>
      <c r="S645" s="76"/>
      <c r="T645" s="60"/>
      <c r="U645" s="76"/>
      <c r="V645" s="76"/>
      <c r="W645" s="76"/>
      <c r="X645" s="60"/>
      <c r="Y645" s="76"/>
      <c r="Z645" s="76"/>
      <c r="AA645" s="76"/>
      <c r="AB645" s="60"/>
      <c r="AC645" s="76"/>
      <c r="AD645" s="76"/>
      <c r="AE645" s="76"/>
      <c r="AF645" s="60"/>
      <c r="AG645" s="76"/>
      <c r="AH645" s="76"/>
      <c r="AI645" s="76"/>
      <c r="AJ645" s="60"/>
      <c r="AK645" s="76"/>
      <c r="AL645" s="76"/>
      <c r="AM645" s="76"/>
      <c r="AN645" s="60"/>
      <c r="AO645" s="76"/>
      <c r="AP645" s="76"/>
      <c r="AQ645" s="76"/>
      <c r="AR645" s="60"/>
      <c r="AS645" s="76"/>
      <c r="AT645" s="76"/>
      <c r="AU645" s="76"/>
      <c r="AV645" s="76"/>
      <c r="AW645" s="76"/>
      <c r="AX645" s="76"/>
      <c r="AY645" s="76"/>
      <c r="AZ645" s="76"/>
      <c r="BA645" s="76"/>
      <c r="BB645" s="76"/>
      <c r="BC645" s="76"/>
      <c r="BD645" s="76"/>
      <c r="BF645" s="57">
        <v>177</v>
      </c>
      <c r="BG645" s="57">
        <v>-39</v>
      </c>
      <c r="BH645" s="57">
        <v>549</v>
      </c>
      <c r="BI645" s="57">
        <v>1362</v>
      </c>
      <c r="BJ645" s="57">
        <v>1332</v>
      </c>
      <c r="BK645" s="57">
        <v>2365</v>
      </c>
      <c r="BL645" s="57">
        <v>2935</v>
      </c>
      <c r="BM645" s="57">
        <v>5078</v>
      </c>
      <c r="BN645" s="57">
        <v>8012</v>
      </c>
      <c r="BO645" s="267">
        <v>-1246</v>
      </c>
      <c r="BP645" s="260">
        <v>7887</v>
      </c>
      <c r="BQ645" s="260">
        <v>14409</v>
      </c>
      <c r="BR645" s="260"/>
    </row>
    <row r="646" spans="1:70" x14ac:dyDescent="0.35">
      <c r="A646" s="85" t="s">
        <v>568</v>
      </c>
      <c r="B646" s="86"/>
      <c r="C646" s="86"/>
      <c r="D646" s="86"/>
      <c r="E646" s="76"/>
      <c r="F646" s="76"/>
      <c r="G646" s="76"/>
      <c r="H646" s="60"/>
      <c r="I646" s="76"/>
      <c r="J646" s="76"/>
      <c r="K646" s="76"/>
      <c r="L646" s="60"/>
      <c r="M646" s="76"/>
      <c r="N646" s="76"/>
      <c r="O646" s="76"/>
      <c r="P646" s="60"/>
      <c r="Q646" s="76"/>
      <c r="R646" s="76"/>
      <c r="S646" s="76"/>
      <c r="T646" s="60"/>
      <c r="U646" s="76"/>
      <c r="V646" s="76"/>
      <c r="W646" s="76"/>
      <c r="X646" s="60"/>
      <c r="Y646" s="76"/>
      <c r="Z646" s="76"/>
      <c r="AA646" s="76"/>
      <c r="AB646" s="60"/>
      <c r="AC646" s="76"/>
      <c r="AD646" s="76"/>
      <c r="AE646" s="76"/>
      <c r="AF646" s="60"/>
      <c r="AG646" s="76"/>
      <c r="AH646" s="76"/>
      <c r="AI646" s="76"/>
      <c r="AJ646" s="60"/>
      <c r="AK646" s="76"/>
      <c r="AL646" s="76"/>
      <c r="AM646" s="76"/>
      <c r="AN646" s="60"/>
      <c r="AO646" s="76"/>
      <c r="AP646" s="76"/>
      <c r="AQ646" s="76"/>
      <c r="AR646" s="60"/>
      <c r="AS646" s="76"/>
      <c r="AT646" s="76"/>
      <c r="AU646" s="76"/>
      <c r="AV646" s="76"/>
      <c r="AW646" s="76"/>
      <c r="AX646" s="76"/>
      <c r="AY646" s="76"/>
      <c r="AZ646" s="76"/>
      <c r="BA646" s="76"/>
      <c r="BB646" s="76"/>
      <c r="BC646" s="76"/>
      <c r="BD646" s="76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</row>
    <row r="647" spans="1:70" x14ac:dyDescent="0.35">
      <c r="A647" s="80" t="s">
        <v>569</v>
      </c>
      <c r="B647" s="160" t="s">
        <v>171</v>
      </c>
      <c r="C647" s="161" t="s">
        <v>164</v>
      </c>
      <c r="D647" s="160">
        <v>1344593</v>
      </c>
      <c r="E647" s="76"/>
      <c r="F647" s="76"/>
      <c r="G647" s="76"/>
      <c r="H647" s="60"/>
      <c r="I647" s="76"/>
      <c r="J647" s="76"/>
      <c r="K647" s="76"/>
      <c r="L647" s="60"/>
      <c r="M647" s="76"/>
      <c r="N647" s="76"/>
      <c r="O647" s="76"/>
      <c r="P647" s="60"/>
      <c r="Q647" s="76"/>
      <c r="R647" s="76"/>
      <c r="S647" s="76"/>
      <c r="T647" s="60"/>
      <c r="U647" s="76"/>
      <c r="V647" s="76"/>
      <c r="W647" s="76"/>
      <c r="X647" s="60"/>
      <c r="Y647" s="76"/>
      <c r="Z647" s="76"/>
      <c r="AA647" s="76"/>
      <c r="AB647" s="60"/>
      <c r="AC647" s="76"/>
      <c r="AD647" s="76"/>
      <c r="AE647" s="76"/>
      <c r="AF647" s="60"/>
      <c r="AG647" s="76"/>
      <c r="AH647" s="76"/>
      <c r="AI647" s="76"/>
      <c r="AJ647" s="60"/>
      <c r="AK647" s="76"/>
      <c r="AL647" s="76"/>
      <c r="AM647" s="76"/>
      <c r="AN647" s="60"/>
      <c r="AO647" s="76"/>
      <c r="AP647" s="76"/>
      <c r="AQ647" s="76"/>
      <c r="AR647" s="60"/>
      <c r="AS647" s="76"/>
      <c r="AT647" s="76"/>
      <c r="AU647" s="76"/>
      <c r="AV647" s="76"/>
      <c r="AW647" s="76"/>
      <c r="AX647" s="76"/>
      <c r="AY647" s="76"/>
      <c r="AZ647" s="76"/>
      <c r="BA647" s="76"/>
      <c r="BB647" s="76"/>
      <c r="BC647" s="76"/>
      <c r="BD647" s="76"/>
      <c r="BF647" s="57">
        <v>-41</v>
      </c>
      <c r="BG647" s="57">
        <v>136</v>
      </c>
      <c r="BH647" s="57">
        <v>350</v>
      </c>
      <c r="BI647" s="57">
        <v>-69</v>
      </c>
      <c r="BJ647" s="57">
        <v>1178</v>
      </c>
      <c r="BK647" s="119"/>
      <c r="BL647" s="119"/>
      <c r="BM647" s="119"/>
      <c r="BN647" s="119"/>
      <c r="BO647" s="267">
        <v>-370</v>
      </c>
      <c r="BP647" s="260">
        <v>594</v>
      </c>
      <c r="BQ647" s="260">
        <v>199</v>
      </c>
      <c r="BR647" s="260"/>
    </row>
    <row r="648" spans="1:70" x14ac:dyDescent="0.35">
      <c r="A648" s="80" t="s">
        <v>570</v>
      </c>
      <c r="B648" s="160" t="s">
        <v>171</v>
      </c>
      <c r="C648" s="161" t="s">
        <v>164</v>
      </c>
      <c r="D648" s="160">
        <v>1344594</v>
      </c>
      <c r="E648" s="76"/>
      <c r="F648" s="76"/>
      <c r="G648" s="76"/>
      <c r="H648" s="60"/>
      <c r="I648" s="76"/>
      <c r="J648" s="76"/>
      <c r="K648" s="76"/>
      <c r="L648" s="60"/>
      <c r="M648" s="76"/>
      <c r="N648" s="76"/>
      <c r="O648" s="76"/>
      <c r="P648" s="60"/>
      <c r="Q648" s="76"/>
      <c r="R648" s="76"/>
      <c r="S648" s="76"/>
      <c r="T648" s="60"/>
      <c r="U648" s="76"/>
      <c r="V648" s="76"/>
      <c r="W648" s="76"/>
      <c r="X648" s="60"/>
      <c r="Y648" s="76"/>
      <c r="Z648" s="76"/>
      <c r="AA648" s="76"/>
      <c r="AB648" s="60"/>
      <c r="AC648" s="76"/>
      <c r="AD648" s="76"/>
      <c r="AE648" s="76"/>
      <c r="AF648" s="60"/>
      <c r="AG648" s="76"/>
      <c r="AH648" s="76"/>
      <c r="AI648" s="76"/>
      <c r="AJ648" s="60"/>
      <c r="AK648" s="76"/>
      <c r="AL648" s="76"/>
      <c r="AM648" s="76"/>
      <c r="AN648" s="60"/>
      <c r="AO648" s="76"/>
      <c r="AP648" s="76"/>
      <c r="AQ648" s="76"/>
      <c r="AR648" s="60"/>
      <c r="AS648" s="76"/>
      <c r="AT648" s="76"/>
      <c r="AU648" s="76"/>
      <c r="AV648" s="76"/>
      <c r="AW648" s="76"/>
      <c r="AX648" s="76"/>
      <c r="AY648" s="76"/>
      <c r="AZ648" s="76"/>
      <c r="BA648" s="76"/>
      <c r="BB648" s="76"/>
      <c r="BC648" s="76"/>
      <c r="BD648" s="76"/>
      <c r="BF648" s="62"/>
      <c r="BG648" s="62"/>
      <c r="BH648" s="62"/>
      <c r="BI648" s="62"/>
      <c r="BJ648" s="62"/>
      <c r="BK648" s="57">
        <v>119</v>
      </c>
      <c r="BL648" s="57">
        <v>381</v>
      </c>
      <c r="BM648" s="57">
        <v>-538</v>
      </c>
      <c r="BN648" s="57">
        <v>-1349</v>
      </c>
      <c r="BO648" s="267">
        <v>-370</v>
      </c>
      <c r="BP648" s="260">
        <v>594</v>
      </c>
      <c r="BQ648" s="260">
        <v>199</v>
      </c>
      <c r="BR648" s="260"/>
    </row>
    <row r="649" spans="1:70" x14ac:dyDescent="0.35">
      <c r="A649" s="80" t="s">
        <v>571</v>
      </c>
      <c r="B649" s="160" t="s">
        <v>171</v>
      </c>
      <c r="C649" s="161" t="s">
        <v>164</v>
      </c>
      <c r="D649" s="160">
        <v>1344595</v>
      </c>
      <c r="E649" s="76"/>
      <c r="F649" s="76"/>
      <c r="G649" s="76"/>
      <c r="H649" s="60"/>
      <c r="I649" s="76"/>
      <c r="J649" s="76"/>
      <c r="K649" s="76"/>
      <c r="L649" s="60"/>
      <c r="M649" s="76"/>
      <c r="N649" s="76"/>
      <c r="O649" s="76"/>
      <c r="P649" s="60"/>
      <c r="Q649" s="76"/>
      <c r="R649" s="76"/>
      <c r="S649" s="76"/>
      <c r="T649" s="60"/>
      <c r="U649" s="76"/>
      <c r="V649" s="76"/>
      <c r="W649" s="76"/>
      <c r="X649" s="60"/>
      <c r="Y649" s="76"/>
      <c r="Z649" s="76"/>
      <c r="AA649" s="76"/>
      <c r="AB649" s="60"/>
      <c r="AC649" s="76"/>
      <c r="AD649" s="76"/>
      <c r="AE649" s="76"/>
      <c r="AF649" s="60"/>
      <c r="AG649" s="76"/>
      <c r="AH649" s="76"/>
      <c r="AI649" s="76"/>
      <c r="AJ649" s="60"/>
      <c r="AK649" s="76"/>
      <c r="AL649" s="76"/>
      <c r="AM649" s="76"/>
      <c r="AN649" s="60"/>
      <c r="AO649" s="76"/>
      <c r="AP649" s="76"/>
      <c r="AQ649" s="76"/>
      <c r="AR649" s="60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F649" s="57">
        <v>14</v>
      </c>
      <c r="BG649" s="57">
        <v>29</v>
      </c>
      <c r="BH649" s="57">
        <v>37</v>
      </c>
      <c r="BI649" s="57">
        <v>110</v>
      </c>
      <c r="BJ649" s="57">
        <v>114</v>
      </c>
      <c r="BK649" s="57">
        <v>263</v>
      </c>
      <c r="BL649" s="57">
        <v>221</v>
      </c>
      <c r="BM649" s="57">
        <v>343</v>
      </c>
      <c r="BN649" s="57">
        <v>465</v>
      </c>
      <c r="BO649" s="267">
        <v>-173</v>
      </c>
      <c r="BP649" s="260">
        <v>1307</v>
      </c>
      <c r="BQ649" s="260">
        <v>1306</v>
      </c>
      <c r="BR649" s="260"/>
    </row>
    <row r="650" spans="1:70" x14ac:dyDescent="0.35">
      <c r="A650" s="80" t="s">
        <v>215</v>
      </c>
      <c r="B650" s="160" t="s">
        <v>171</v>
      </c>
      <c r="C650" s="161" t="s">
        <v>164</v>
      </c>
      <c r="D650" s="160">
        <v>1344596</v>
      </c>
      <c r="E650" s="76"/>
      <c r="F650" s="76"/>
      <c r="G650" s="76"/>
      <c r="H650" s="60"/>
      <c r="I650" s="76"/>
      <c r="J650" s="76"/>
      <c r="K650" s="76"/>
      <c r="L650" s="60"/>
      <c r="M650" s="76"/>
      <c r="N650" s="76"/>
      <c r="O650" s="76"/>
      <c r="P650" s="60"/>
      <c r="Q650" s="76"/>
      <c r="R650" s="76"/>
      <c r="S650" s="76"/>
      <c r="T650" s="60"/>
      <c r="U650" s="76"/>
      <c r="V650" s="76"/>
      <c r="W650" s="76"/>
      <c r="X650" s="60"/>
      <c r="Y650" s="76"/>
      <c r="Z650" s="76"/>
      <c r="AA650" s="76"/>
      <c r="AB650" s="60"/>
      <c r="AC650" s="76"/>
      <c r="AD650" s="76"/>
      <c r="AE650" s="76"/>
      <c r="AF650" s="60"/>
      <c r="AG650" s="76"/>
      <c r="AH650" s="76"/>
      <c r="AI650" s="76"/>
      <c r="AJ650" s="60"/>
      <c r="AK650" s="76"/>
      <c r="AL650" s="76"/>
      <c r="AM650" s="76"/>
      <c r="AN650" s="60"/>
      <c r="AO650" s="76"/>
      <c r="AP650" s="76"/>
      <c r="AQ650" s="76"/>
      <c r="AR650" s="60"/>
      <c r="AS650" s="76"/>
      <c r="AT650" s="76"/>
      <c r="AU650" s="76"/>
      <c r="AV650" s="76"/>
      <c r="AW650" s="76"/>
      <c r="AX650" s="76"/>
      <c r="AY650" s="76"/>
      <c r="AZ650" s="76"/>
      <c r="BA650" s="76"/>
      <c r="BB650" s="76"/>
      <c r="BC650" s="76"/>
      <c r="BD650" s="76"/>
      <c r="BF650" s="57">
        <v>-84</v>
      </c>
      <c r="BG650" s="57">
        <v>-85</v>
      </c>
      <c r="BH650" s="57">
        <v>-99</v>
      </c>
      <c r="BI650" s="57">
        <v>-119</v>
      </c>
      <c r="BJ650" s="57">
        <v>-220</v>
      </c>
      <c r="BK650" s="57">
        <v>-419</v>
      </c>
      <c r="BL650" s="57">
        <v>-466</v>
      </c>
      <c r="BM650" s="57">
        <v>-639</v>
      </c>
      <c r="BN650" s="57">
        <v>-1136</v>
      </c>
      <c r="BO650" s="267">
        <v>-1006</v>
      </c>
      <c r="BP650" s="260">
        <v>-2362</v>
      </c>
      <c r="BQ650" s="260">
        <v>-2805</v>
      </c>
      <c r="BR650" s="260"/>
    </row>
    <row r="651" spans="1:70" x14ac:dyDescent="0.35">
      <c r="A651" s="80" t="s">
        <v>205</v>
      </c>
      <c r="B651" s="160" t="s">
        <v>171</v>
      </c>
      <c r="C651" s="161" t="s">
        <v>164</v>
      </c>
      <c r="D651" s="160">
        <v>1344597</v>
      </c>
      <c r="E651" s="76"/>
      <c r="F651" s="76"/>
      <c r="G651" s="76"/>
      <c r="H651" s="60"/>
      <c r="I651" s="76"/>
      <c r="J651" s="76"/>
      <c r="K651" s="76"/>
      <c r="L651" s="60"/>
      <c r="M651" s="76"/>
      <c r="N651" s="76"/>
      <c r="O651" s="76"/>
      <c r="P651" s="60"/>
      <c r="Q651" s="76"/>
      <c r="R651" s="76"/>
      <c r="S651" s="76"/>
      <c r="T651" s="60"/>
      <c r="U651" s="76"/>
      <c r="V651" s="76"/>
      <c r="W651" s="76"/>
      <c r="X651" s="60"/>
      <c r="Y651" s="76"/>
      <c r="Z651" s="76"/>
      <c r="AA651" s="76"/>
      <c r="AB651" s="60"/>
      <c r="AC651" s="76"/>
      <c r="AD651" s="76"/>
      <c r="AE651" s="76"/>
      <c r="AF651" s="60"/>
      <c r="AG651" s="76"/>
      <c r="AH651" s="76"/>
      <c r="AI651" s="76"/>
      <c r="AJ651" s="60"/>
      <c r="AK651" s="76"/>
      <c r="AL651" s="76"/>
      <c r="AM651" s="76"/>
      <c r="AN651" s="60"/>
      <c r="AO651" s="76"/>
      <c r="AP651" s="76"/>
      <c r="AQ651" s="76"/>
      <c r="AR651" s="60"/>
      <c r="AS651" s="76"/>
      <c r="AT651" s="76"/>
      <c r="AU651" s="76"/>
      <c r="AV651" s="76"/>
      <c r="AW651" s="76"/>
      <c r="AX651" s="76"/>
      <c r="AY651" s="76"/>
      <c r="AZ651" s="76"/>
      <c r="BA651" s="76"/>
      <c r="BB651" s="76"/>
      <c r="BC651" s="76"/>
      <c r="BD651" s="76"/>
      <c r="BF651" s="57">
        <v>86</v>
      </c>
      <c r="BG651" s="57">
        <v>117</v>
      </c>
      <c r="BH651" s="57">
        <v>149</v>
      </c>
      <c r="BI651" s="57">
        <v>189</v>
      </c>
      <c r="BJ651" s="57">
        <v>-917</v>
      </c>
      <c r="BK651" s="57">
        <v>-1086</v>
      </c>
      <c r="BL651" s="57">
        <v>-850</v>
      </c>
      <c r="BM651" s="57">
        <v>-1107</v>
      </c>
      <c r="BN651" s="57">
        <v>-1094</v>
      </c>
      <c r="BO651" s="267">
        <v>612</v>
      </c>
      <c r="BP651" s="260">
        <v>1047</v>
      </c>
      <c r="BQ651" s="260">
        <v>-1688</v>
      </c>
      <c r="BR651" s="260"/>
    </row>
    <row r="652" spans="1:70" x14ac:dyDescent="0.35">
      <c r="A652" s="80" t="s">
        <v>572</v>
      </c>
      <c r="B652" s="160" t="s">
        <v>171</v>
      </c>
      <c r="C652" s="161" t="s">
        <v>164</v>
      </c>
      <c r="D652" s="160">
        <v>1344598</v>
      </c>
      <c r="E652" s="76"/>
      <c r="F652" s="76"/>
      <c r="G652" s="76"/>
      <c r="H652" s="60"/>
      <c r="I652" s="76"/>
      <c r="J652" s="76"/>
      <c r="K652" s="76"/>
      <c r="L652" s="60"/>
      <c r="M652" s="76"/>
      <c r="N652" s="76"/>
      <c r="O652" s="76"/>
      <c r="P652" s="60"/>
      <c r="Q652" s="76"/>
      <c r="R652" s="76"/>
      <c r="S652" s="76"/>
      <c r="T652" s="60"/>
      <c r="U652" s="76"/>
      <c r="V652" s="76"/>
      <c r="W652" s="76"/>
      <c r="X652" s="60"/>
      <c r="Y652" s="76"/>
      <c r="Z652" s="76"/>
      <c r="AA652" s="76"/>
      <c r="AB652" s="60"/>
      <c r="AC652" s="76"/>
      <c r="AD652" s="76"/>
      <c r="AE652" s="76"/>
      <c r="AF652" s="60"/>
      <c r="AG652" s="76"/>
      <c r="AH652" s="76"/>
      <c r="AI652" s="76"/>
      <c r="AJ652" s="60"/>
      <c r="AK652" s="76"/>
      <c r="AL652" s="76"/>
      <c r="AM652" s="76"/>
      <c r="AN652" s="60"/>
      <c r="AO652" s="76"/>
      <c r="AP652" s="76"/>
      <c r="AQ652" s="76"/>
      <c r="AR652" s="60"/>
      <c r="AS652" s="76"/>
      <c r="AT652" s="76"/>
      <c r="AU652" s="76"/>
      <c r="AV652" s="76"/>
      <c r="AW652" s="76"/>
      <c r="AX652" s="76"/>
      <c r="AY652" s="76"/>
      <c r="AZ652" s="76"/>
      <c r="BA652" s="76"/>
      <c r="BB652" s="76"/>
      <c r="BC652" s="76"/>
      <c r="BD652" s="76"/>
      <c r="BF652" s="57">
        <v>-11</v>
      </c>
      <c r="BG652" s="57">
        <v>-20</v>
      </c>
      <c r="BH652" s="57">
        <v>-44</v>
      </c>
      <c r="BI652" s="57">
        <v>-94</v>
      </c>
      <c r="BJ652" s="119"/>
      <c r="BK652" s="119"/>
      <c r="BL652" s="119"/>
      <c r="BM652" s="119"/>
      <c r="BN652" s="119"/>
      <c r="BO652" s="119"/>
    </row>
    <row r="653" spans="1:70" x14ac:dyDescent="0.35">
      <c r="A653" s="80" t="s">
        <v>573</v>
      </c>
      <c r="B653" s="160" t="s">
        <v>171</v>
      </c>
      <c r="C653" s="161" t="s">
        <v>164</v>
      </c>
      <c r="D653" s="160">
        <v>1344599</v>
      </c>
      <c r="E653" s="76"/>
      <c r="F653" s="76"/>
      <c r="G653" s="76"/>
      <c r="H653" s="60"/>
      <c r="I653" s="76"/>
      <c r="J653" s="76"/>
      <c r="K653" s="76"/>
      <c r="L653" s="60"/>
      <c r="M653" s="76"/>
      <c r="N653" s="76"/>
      <c r="O653" s="76"/>
      <c r="P653" s="60"/>
      <c r="Q653" s="76"/>
      <c r="R653" s="76"/>
      <c r="S653" s="76"/>
      <c r="T653" s="60"/>
      <c r="U653" s="76"/>
      <c r="V653" s="76"/>
      <c r="W653" s="76"/>
      <c r="X653" s="60"/>
      <c r="Y653" s="76"/>
      <c r="Z653" s="76"/>
      <c r="AA653" s="76"/>
      <c r="AB653" s="60"/>
      <c r="AC653" s="76"/>
      <c r="AD653" s="76"/>
      <c r="AE653" s="76"/>
      <c r="AF653" s="60"/>
      <c r="AG653" s="76"/>
      <c r="AH653" s="76"/>
      <c r="AI653" s="76"/>
      <c r="AJ653" s="60"/>
      <c r="AK653" s="76"/>
      <c r="AL653" s="76"/>
      <c r="AM653" s="76"/>
      <c r="AN653" s="60"/>
      <c r="AO653" s="76"/>
      <c r="AP653" s="76"/>
      <c r="AQ653" s="76"/>
      <c r="AR653" s="60"/>
      <c r="AS653" s="76"/>
      <c r="AT653" s="76"/>
      <c r="AU653" s="76"/>
      <c r="AV653" s="76"/>
      <c r="AW653" s="76"/>
      <c r="AX653" s="76"/>
      <c r="AY653" s="76"/>
      <c r="AZ653" s="76"/>
      <c r="BA653" s="76"/>
      <c r="BB653" s="76"/>
      <c r="BC653" s="76"/>
      <c r="BD653" s="76"/>
      <c r="BF653" s="62"/>
      <c r="BG653" s="62"/>
      <c r="BH653" s="62"/>
      <c r="BI653" s="62"/>
      <c r="BJ653" s="57">
        <v>-789</v>
      </c>
      <c r="BK653" s="57">
        <v>-157</v>
      </c>
      <c r="BL653" s="62"/>
      <c r="BM653" s="62"/>
      <c r="BN653" s="62"/>
      <c r="BO653" s="62"/>
    </row>
    <row r="654" spans="1:70" x14ac:dyDescent="0.35">
      <c r="A654" s="80" t="s">
        <v>574</v>
      </c>
      <c r="B654" s="160" t="s">
        <v>171</v>
      </c>
      <c r="C654" s="161" t="s">
        <v>164</v>
      </c>
      <c r="D654" s="160">
        <v>1344600</v>
      </c>
      <c r="E654" s="76"/>
      <c r="F654" s="76"/>
      <c r="G654" s="76"/>
      <c r="H654" s="60"/>
      <c r="I654" s="76"/>
      <c r="J654" s="76"/>
      <c r="K654" s="76"/>
      <c r="L654" s="60"/>
      <c r="M654" s="76"/>
      <c r="N654" s="76"/>
      <c r="O654" s="76"/>
      <c r="P654" s="60"/>
      <c r="Q654" s="76"/>
      <c r="R654" s="76"/>
      <c r="S654" s="76"/>
      <c r="T654" s="60"/>
      <c r="U654" s="76"/>
      <c r="V654" s="76"/>
      <c r="W654" s="76"/>
      <c r="X654" s="60"/>
      <c r="Y654" s="76"/>
      <c r="Z654" s="76"/>
      <c r="AA654" s="76"/>
      <c r="AB654" s="60"/>
      <c r="AC654" s="76"/>
      <c r="AD654" s="76"/>
      <c r="AE654" s="76"/>
      <c r="AF654" s="60"/>
      <c r="AG654" s="76"/>
      <c r="AH654" s="76"/>
      <c r="AI654" s="76"/>
      <c r="AJ654" s="60"/>
      <c r="AK654" s="76"/>
      <c r="AL654" s="76"/>
      <c r="AM654" s="76"/>
      <c r="AN654" s="60"/>
      <c r="AO654" s="76"/>
      <c r="AP654" s="76"/>
      <c r="AQ654" s="76"/>
      <c r="AR654" s="60"/>
      <c r="AS654" s="76"/>
      <c r="AT654" s="76"/>
      <c r="AU654" s="76"/>
      <c r="AV654" s="76"/>
      <c r="AW654" s="76"/>
      <c r="AX654" s="76"/>
      <c r="AY654" s="76"/>
      <c r="AZ654" s="76"/>
      <c r="BA654" s="76"/>
      <c r="BB654" s="76"/>
      <c r="BC654" s="76"/>
      <c r="BD654" s="76"/>
      <c r="BF654" s="62"/>
      <c r="BG654" s="62"/>
      <c r="BH654" s="62"/>
      <c r="BI654" s="62"/>
      <c r="BJ654" s="62"/>
      <c r="BK654" s="62"/>
      <c r="BL654" s="62"/>
      <c r="BM654" s="57">
        <v>-372</v>
      </c>
      <c r="BN654" s="57">
        <v>-301</v>
      </c>
      <c r="BO654" s="267">
        <v>-1258</v>
      </c>
      <c r="BP654" s="260">
        <v>-1429</v>
      </c>
      <c r="BQ654" s="260">
        <v>-2379</v>
      </c>
      <c r="BR654" s="260"/>
    </row>
    <row r="655" spans="1:70" x14ac:dyDescent="0.35">
      <c r="A655" s="80" t="s">
        <v>575</v>
      </c>
      <c r="B655" s="160" t="s">
        <v>171</v>
      </c>
      <c r="C655" s="161" t="s">
        <v>164</v>
      </c>
      <c r="D655" s="160">
        <v>1344601</v>
      </c>
      <c r="E655" s="76"/>
      <c r="F655" s="76"/>
      <c r="G655" s="76"/>
      <c r="H655" s="60"/>
      <c r="I655" s="76"/>
      <c r="J655" s="76"/>
      <c r="K655" s="76"/>
      <c r="L655" s="60"/>
      <c r="M655" s="76"/>
      <c r="N655" s="76"/>
      <c r="O655" s="76"/>
      <c r="P655" s="60"/>
      <c r="Q655" s="76"/>
      <c r="R655" s="76"/>
      <c r="S655" s="76"/>
      <c r="T655" s="60"/>
      <c r="U655" s="76"/>
      <c r="V655" s="76"/>
      <c r="W655" s="76"/>
      <c r="X655" s="60"/>
      <c r="Y655" s="76"/>
      <c r="Z655" s="76"/>
      <c r="AA655" s="76"/>
      <c r="AB655" s="60"/>
      <c r="AC655" s="76"/>
      <c r="AD655" s="76"/>
      <c r="AE655" s="76"/>
      <c r="AF655" s="60"/>
      <c r="AG655" s="76"/>
      <c r="AH655" s="76"/>
      <c r="AI655" s="76"/>
      <c r="AJ655" s="60"/>
      <c r="AK655" s="76"/>
      <c r="AL655" s="76"/>
      <c r="AM655" s="76"/>
      <c r="AN655" s="60"/>
      <c r="AO655" s="76"/>
      <c r="AP655" s="76"/>
      <c r="AQ655" s="76"/>
      <c r="AR655" s="60"/>
      <c r="AS655" s="76"/>
      <c r="AT655" s="76"/>
      <c r="AU655" s="76"/>
      <c r="AV655" s="76"/>
      <c r="AW655" s="76"/>
      <c r="AX655" s="76"/>
      <c r="AY655" s="76"/>
      <c r="AZ655" s="76"/>
      <c r="BA655" s="76"/>
      <c r="BB655" s="76"/>
      <c r="BC655" s="76"/>
      <c r="BD655" s="76"/>
      <c r="BF655" s="57">
        <v>20</v>
      </c>
      <c r="BG655" s="57">
        <v>29</v>
      </c>
      <c r="BH655" s="57">
        <v>8</v>
      </c>
      <c r="BI655" s="57">
        <v>46</v>
      </c>
      <c r="BJ655" s="57">
        <v>71</v>
      </c>
      <c r="BK655" s="57">
        <v>112</v>
      </c>
      <c r="BL655" s="57">
        <v>153</v>
      </c>
      <c r="BM655" s="57">
        <v>98</v>
      </c>
      <c r="BN655" s="57">
        <v>194</v>
      </c>
      <c r="BO655" s="267">
        <v>224</v>
      </c>
      <c r="BP655" s="260">
        <v>76</v>
      </c>
      <c r="BQ655" s="260">
        <v>223</v>
      </c>
      <c r="BR655" s="260"/>
    </row>
    <row r="656" spans="1:70" x14ac:dyDescent="0.35">
      <c r="A656" s="81" t="s">
        <v>204</v>
      </c>
      <c r="B656" s="167" t="s">
        <v>171</v>
      </c>
      <c r="C656" s="168" t="s">
        <v>164</v>
      </c>
      <c r="D656" s="167">
        <v>1344602</v>
      </c>
      <c r="E656" s="108"/>
      <c r="F656" s="108"/>
      <c r="G656" s="108"/>
      <c r="H656" s="91"/>
      <c r="I656" s="108"/>
      <c r="J656" s="108"/>
      <c r="K656" s="108"/>
      <c r="L656" s="91"/>
      <c r="M656" s="108"/>
      <c r="N656" s="108"/>
      <c r="O656" s="108"/>
      <c r="P656" s="91"/>
      <c r="Q656" s="108"/>
      <c r="R656" s="108"/>
      <c r="S656" s="108"/>
      <c r="T656" s="91"/>
      <c r="U656" s="108"/>
      <c r="V656" s="108"/>
      <c r="W656" s="108"/>
      <c r="X656" s="91"/>
      <c r="Y656" s="108"/>
      <c r="Z656" s="108"/>
      <c r="AA656" s="108"/>
      <c r="AB656" s="91"/>
      <c r="AC656" s="108"/>
      <c r="AD656" s="108"/>
      <c r="AE656" s="108"/>
      <c r="AF656" s="91"/>
      <c r="AG656" s="108"/>
      <c r="AH656" s="108"/>
      <c r="AI656" s="108"/>
      <c r="AJ656" s="91"/>
      <c r="AK656" s="108"/>
      <c r="AL656" s="108"/>
      <c r="AM656" s="108"/>
      <c r="AN656" s="91"/>
      <c r="AO656" s="108"/>
      <c r="AP656" s="108"/>
      <c r="AQ656" s="108"/>
      <c r="AR656" s="91"/>
      <c r="AS656" s="82"/>
      <c r="AT656" s="82"/>
      <c r="AU656" s="82"/>
      <c r="AV656" s="82"/>
      <c r="AW656" s="82"/>
      <c r="AX656" s="82"/>
      <c r="AY656" s="82"/>
      <c r="AZ656" s="82"/>
      <c r="BA656" s="82"/>
      <c r="BB656" s="82"/>
      <c r="BC656" s="82"/>
      <c r="BD656" s="82"/>
      <c r="BF656" s="117">
        <f t="shared" ref="BF656:BN656" si="68">SUM(BF645,BF647:BF655)</f>
        <v>161</v>
      </c>
      <c r="BG656" s="117">
        <f t="shared" si="68"/>
        <v>167</v>
      </c>
      <c r="BH656" s="117">
        <f t="shared" si="68"/>
        <v>950</v>
      </c>
      <c r="BI656" s="117">
        <f t="shared" si="68"/>
        <v>1425</v>
      </c>
      <c r="BJ656" s="117">
        <f t="shared" si="68"/>
        <v>769</v>
      </c>
      <c r="BK656" s="117">
        <f t="shared" si="68"/>
        <v>1197</v>
      </c>
      <c r="BL656" s="117">
        <f t="shared" si="68"/>
        <v>2374</v>
      </c>
      <c r="BM656" s="117">
        <f t="shared" si="68"/>
        <v>2863</v>
      </c>
      <c r="BN656" s="117">
        <f t="shared" si="68"/>
        <v>4791</v>
      </c>
      <c r="BO656" s="268">
        <v>-3217</v>
      </c>
      <c r="BP656" s="261">
        <v>7120</v>
      </c>
      <c r="BQ656" s="261">
        <v>9265</v>
      </c>
      <c r="BR656" s="261"/>
    </row>
    <row r="657" spans="1:67" x14ac:dyDescent="0.35">
      <c r="E657" s="115"/>
      <c r="F657" s="115"/>
      <c r="G657" s="115"/>
      <c r="H657" s="60"/>
      <c r="I657" s="115"/>
      <c r="J657" s="115"/>
      <c r="K657" s="115"/>
      <c r="L657" s="60"/>
      <c r="M657" s="115"/>
      <c r="N657" s="115"/>
      <c r="O657" s="115"/>
      <c r="P657" s="60"/>
      <c r="Q657" s="115"/>
      <c r="R657" s="115"/>
      <c r="S657" s="115"/>
      <c r="T657" s="60"/>
      <c r="U657" s="115"/>
      <c r="V657" s="115"/>
      <c r="W657" s="115"/>
      <c r="X657" s="60"/>
      <c r="Y657" s="115"/>
      <c r="Z657" s="115"/>
      <c r="AA657" s="115"/>
      <c r="AB657" s="60"/>
      <c r="AC657" s="115"/>
      <c r="AD657" s="115"/>
      <c r="AE657" s="115"/>
      <c r="AF657" s="60"/>
      <c r="AG657" s="115"/>
      <c r="AH657" s="115"/>
      <c r="AI657" s="115"/>
      <c r="AJ657" s="60"/>
      <c r="AK657" s="115"/>
      <c r="AL657" s="115"/>
      <c r="AM657" s="115"/>
      <c r="AN657" s="116"/>
      <c r="AO657" s="115"/>
      <c r="AP657" s="115"/>
      <c r="AQ657" s="115"/>
      <c r="AR657" s="116"/>
      <c r="AS657" s="115"/>
      <c r="AT657" s="115"/>
      <c r="AU657" s="115"/>
      <c r="AV657" s="115"/>
      <c r="AW657" s="115"/>
      <c r="AX657" s="115"/>
      <c r="AY657" s="115"/>
      <c r="AZ657" s="115"/>
      <c r="BA657" s="115"/>
      <c r="BB657" s="115"/>
      <c r="BC657" s="115"/>
      <c r="BD657" s="115"/>
      <c r="BF657" s="119"/>
      <c r="BG657" s="119"/>
      <c r="BH657" s="119"/>
      <c r="BI657" s="119"/>
      <c r="BJ657" s="119"/>
      <c r="BK657" s="119"/>
      <c r="BL657" s="119"/>
      <c r="BM657" s="119"/>
      <c r="BN657" s="119"/>
      <c r="BO657" s="119"/>
    </row>
    <row r="658" spans="1:67" x14ac:dyDescent="0.35">
      <c r="A658" s="64" t="s">
        <v>218</v>
      </c>
      <c r="B658" s="65"/>
      <c r="C658" s="65"/>
      <c r="D658" s="65"/>
      <c r="E658" s="76"/>
      <c r="F658" s="76"/>
      <c r="G658" s="76"/>
      <c r="H658" s="60"/>
      <c r="I658" s="76"/>
      <c r="J658" s="76"/>
      <c r="K658" s="76"/>
      <c r="L658" s="60"/>
      <c r="M658" s="76"/>
      <c r="N658" s="76"/>
      <c r="O658" s="76"/>
      <c r="P658" s="60"/>
      <c r="Q658" s="76"/>
      <c r="R658" s="76"/>
      <c r="S658" s="76"/>
      <c r="T658" s="60"/>
      <c r="U658" s="76"/>
      <c r="V658" s="76"/>
      <c r="W658" s="76"/>
      <c r="X658" s="60"/>
      <c r="Y658" s="76"/>
      <c r="Z658" s="76"/>
      <c r="AA658" s="76"/>
      <c r="AB658" s="60"/>
      <c r="AC658" s="76"/>
      <c r="AD658" s="76"/>
      <c r="AE658" s="76"/>
      <c r="AF658" s="60"/>
      <c r="AG658" s="76"/>
      <c r="AH658" s="76"/>
      <c r="AI658" s="76"/>
      <c r="AJ658" s="60"/>
      <c r="AK658" s="76"/>
      <c r="AL658" s="76"/>
      <c r="AM658" s="76"/>
      <c r="AN658" s="60"/>
      <c r="AO658" s="76"/>
      <c r="AP658" s="76"/>
      <c r="AQ658" s="76"/>
      <c r="AR658" s="60"/>
      <c r="AS658" s="76"/>
      <c r="AT658" s="76"/>
      <c r="AU658" s="76"/>
      <c r="AV658" s="76"/>
      <c r="AW658" s="76"/>
      <c r="AX658" s="76"/>
      <c r="AY658" s="76"/>
      <c r="AZ658" s="76"/>
      <c r="BA658" s="76"/>
      <c r="BB658" s="76"/>
      <c r="BC658" s="76"/>
      <c r="BD658" s="76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</row>
    <row r="659" spans="1:67" x14ac:dyDescent="0.35">
      <c r="A659" s="85" t="s">
        <v>576</v>
      </c>
      <c r="B659" s="86"/>
      <c r="C659" s="86"/>
      <c r="D659" s="86"/>
      <c r="E659" s="76"/>
      <c r="F659" s="76"/>
      <c r="G659" s="76"/>
      <c r="H659" s="60"/>
      <c r="I659" s="76"/>
      <c r="J659" s="76"/>
      <c r="K659" s="76"/>
      <c r="L659" s="60"/>
      <c r="M659" s="76"/>
      <c r="N659" s="76"/>
      <c r="O659" s="76"/>
      <c r="P659" s="60"/>
      <c r="Q659" s="76"/>
      <c r="R659" s="76"/>
      <c r="S659" s="76"/>
      <c r="T659" s="60"/>
      <c r="U659" s="76"/>
      <c r="V659" s="76"/>
      <c r="W659" s="76"/>
      <c r="X659" s="60"/>
      <c r="Y659" s="76"/>
      <c r="Z659" s="76"/>
      <c r="AA659" s="76"/>
      <c r="AB659" s="60"/>
      <c r="AC659" s="76"/>
      <c r="AD659" s="76"/>
      <c r="AE659" s="76"/>
      <c r="AF659" s="60"/>
      <c r="AG659" s="76"/>
      <c r="AH659" s="76"/>
      <c r="AI659" s="76"/>
      <c r="AJ659" s="60"/>
      <c r="AK659" s="76"/>
      <c r="AL659" s="76"/>
      <c r="AM659" s="76"/>
      <c r="AN659" s="60"/>
      <c r="AO659" s="76"/>
      <c r="AP659" s="76"/>
      <c r="AQ659" s="76"/>
      <c r="AR659" s="60"/>
      <c r="AS659" s="76"/>
      <c r="AT659" s="76"/>
      <c r="AU659" s="76"/>
      <c r="AV659" s="76"/>
      <c r="AW659" s="76"/>
      <c r="AX659" s="76"/>
      <c r="AY659" s="76"/>
      <c r="AZ659" s="76"/>
      <c r="BA659" s="76"/>
      <c r="BB659" s="76"/>
      <c r="BC659" s="76"/>
      <c r="BD659" s="76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</row>
    <row r="660" spans="1:67" x14ac:dyDescent="0.35">
      <c r="A660" s="101" t="s">
        <v>577</v>
      </c>
      <c r="B660" s="102"/>
      <c r="C660" s="102"/>
      <c r="D660" s="102"/>
      <c r="E660" s="76"/>
      <c r="F660" s="76"/>
      <c r="G660" s="76"/>
      <c r="H660" s="60"/>
      <c r="I660" s="76"/>
      <c r="J660" s="76"/>
      <c r="K660" s="76"/>
      <c r="L660" s="60"/>
      <c r="M660" s="76"/>
      <c r="N660" s="76"/>
      <c r="O660" s="76"/>
      <c r="P660" s="60"/>
      <c r="Q660" s="76"/>
      <c r="R660" s="76"/>
      <c r="S660" s="76"/>
      <c r="T660" s="60"/>
      <c r="U660" s="76"/>
      <c r="V660" s="76"/>
      <c r="W660" s="76"/>
      <c r="X660" s="60"/>
      <c r="Y660" s="76"/>
      <c r="Z660" s="76"/>
      <c r="AA660" s="76"/>
      <c r="AB660" s="60"/>
      <c r="AC660" s="76"/>
      <c r="AD660" s="76"/>
      <c r="AE660" s="76"/>
      <c r="AF660" s="60"/>
      <c r="AG660" s="76"/>
      <c r="AH660" s="76"/>
      <c r="AI660" s="76"/>
      <c r="AJ660" s="60"/>
      <c r="AK660" s="76"/>
      <c r="AL660" s="76"/>
      <c r="AM660" s="76"/>
      <c r="AN660" s="60"/>
      <c r="AO660" s="76"/>
      <c r="AP660" s="76"/>
      <c r="AQ660" s="76"/>
      <c r="AR660" s="60"/>
      <c r="AS660" s="76"/>
      <c r="AT660" s="76"/>
      <c r="AU660" s="76"/>
      <c r="AV660" s="76"/>
      <c r="AW660" s="76"/>
      <c r="AX660" s="76"/>
      <c r="AY660" s="76"/>
      <c r="AZ660" s="76"/>
      <c r="BA660" s="76"/>
      <c r="BB660" s="76"/>
      <c r="BC660" s="76"/>
      <c r="BD660" s="76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</row>
    <row r="661" spans="1:67" x14ac:dyDescent="0.35">
      <c r="A661" s="202" t="s">
        <v>578</v>
      </c>
      <c r="B661" s="160" t="s">
        <v>171</v>
      </c>
      <c r="C661" s="161" t="s">
        <v>164</v>
      </c>
      <c r="D661" s="160">
        <v>2127501</v>
      </c>
      <c r="E661" s="76"/>
      <c r="F661" s="76"/>
      <c r="G661" s="76"/>
      <c r="H661" s="53">
        <v>429</v>
      </c>
      <c r="I661" s="76"/>
      <c r="J661" s="76"/>
      <c r="K661" s="76"/>
      <c r="L661" s="53">
        <v>457</v>
      </c>
      <c r="M661" s="76"/>
      <c r="N661" s="76"/>
      <c r="O661" s="76"/>
      <c r="P661" s="53">
        <v>457</v>
      </c>
      <c r="Q661" s="76"/>
      <c r="R661" s="76"/>
      <c r="S661" s="76"/>
      <c r="T661" s="53">
        <v>499</v>
      </c>
      <c r="U661" s="76"/>
      <c r="V661" s="76"/>
      <c r="W661" s="76"/>
      <c r="X661" s="53">
        <v>2486</v>
      </c>
      <c r="Y661" s="76"/>
      <c r="Z661" s="76"/>
      <c r="AA661" s="76"/>
      <c r="AB661" s="53">
        <v>2542</v>
      </c>
      <c r="AC661" s="76"/>
      <c r="AD661" s="76"/>
      <c r="AE661" s="76"/>
      <c r="AF661" s="53">
        <v>2303</v>
      </c>
      <c r="AG661" s="76"/>
      <c r="AH661" s="76"/>
      <c r="AI661" s="76"/>
      <c r="AJ661" s="53">
        <v>2289</v>
      </c>
      <c r="AK661" s="76"/>
      <c r="AL661" s="76"/>
      <c r="AM661" s="76"/>
      <c r="AN661" s="53">
        <v>2286</v>
      </c>
      <c r="AO661" s="76"/>
      <c r="AP661" s="76"/>
      <c r="AQ661" s="76"/>
      <c r="AR661" s="53">
        <v>2407</v>
      </c>
      <c r="AS661" s="55"/>
      <c r="AT661" s="55"/>
      <c r="AU661" s="55"/>
      <c r="AV661" s="251">
        <v>2643</v>
      </c>
      <c r="AW661" s="55"/>
      <c r="AX661" s="55"/>
      <c r="AY661" s="55"/>
      <c r="AZ661" s="251">
        <v>2629</v>
      </c>
      <c r="BA661" s="251"/>
      <c r="BB661" s="251"/>
      <c r="BC661" s="251"/>
      <c r="BD661" s="251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</row>
    <row r="662" spans="1:67" x14ac:dyDescent="0.35">
      <c r="A662" s="203" t="s">
        <v>579</v>
      </c>
      <c r="B662" s="160" t="s">
        <v>171</v>
      </c>
      <c r="C662" s="161" t="s">
        <v>164</v>
      </c>
      <c r="D662" s="160">
        <v>2127502</v>
      </c>
      <c r="E662" s="76"/>
      <c r="F662" s="76"/>
      <c r="G662" s="76"/>
      <c r="H662" s="53">
        <v>-156</v>
      </c>
      <c r="I662" s="76"/>
      <c r="J662" s="76"/>
      <c r="K662" s="76"/>
      <c r="L662" s="53">
        <v>-199</v>
      </c>
      <c r="M662" s="76"/>
      <c r="N662" s="76"/>
      <c r="O662" s="76"/>
      <c r="P662" s="53">
        <v>-250</v>
      </c>
      <c r="Q662" s="76"/>
      <c r="R662" s="76"/>
      <c r="S662" s="76"/>
      <c r="T662" s="53">
        <v>-299</v>
      </c>
      <c r="U662" s="76"/>
      <c r="V662" s="76"/>
      <c r="W662" s="76"/>
      <c r="X662" s="53">
        <v>-418</v>
      </c>
      <c r="Y662" s="76"/>
      <c r="Z662" s="76"/>
      <c r="AA662" s="76"/>
      <c r="AB662" s="53">
        <v>-431</v>
      </c>
      <c r="AC662" s="76"/>
      <c r="AD662" s="76"/>
      <c r="AE662" s="76"/>
      <c r="AF662" s="53">
        <v>-340</v>
      </c>
      <c r="AG662" s="76"/>
      <c r="AH662" s="76"/>
      <c r="AI662" s="76"/>
      <c r="AJ662" s="53">
        <v>-445</v>
      </c>
      <c r="AK662" s="76"/>
      <c r="AL662" s="76"/>
      <c r="AM662" s="76"/>
      <c r="AN662" s="53">
        <v>-548</v>
      </c>
      <c r="AO662" s="76"/>
      <c r="AP662" s="76"/>
      <c r="AQ662" s="76"/>
      <c r="AR662" s="53">
        <v>-601</v>
      </c>
      <c r="AS662" s="55"/>
      <c r="AT662" s="55"/>
      <c r="AU662" s="55"/>
      <c r="AV662" s="251">
        <v>-738</v>
      </c>
      <c r="AW662" s="55"/>
      <c r="AX662" s="55"/>
      <c r="AY662" s="55"/>
      <c r="AZ662" s="251">
        <v>-860</v>
      </c>
      <c r="BA662" s="251"/>
      <c r="BB662" s="251"/>
      <c r="BC662" s="251"/>
      <c r="BD662" s="251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</row>
    <row r="663" spans="1:67" x14ac:dyDescent="0.35">
      <c r="A663" s="204" t="s">
        <v>580</v>
      </c>
      <c r="B663" s="167" t="s">
        <v>171</v>
      </c>
      <c r="C663" s="168" t="s">
        <v>164</v>
      </c>
      <c r="D663" s="167">
        <v>2127503</v>
      </c>
      <c r="E663" s="108"/>
      <c r="F663" s="108"/>
      <c r="G663" s="108"/>
      <c r="H663" s="107">
        <f>SUM(H661:H662)</f>
        <v>273</v>
      </c>
      <c r="I663" s="108"/>
      <c r="J663" s="108"/>
      <c r="K663" s="108"/>
      <c r="L663" s="107">
        <f>SUM(L661:L662)</f>
        <v>258</v>
      </c>
      <c r="M663" s="108"/>
      <c r="N663" s="108"/>
      <c r="O663" s="108"/>
      <c r="P663" s="107">
        <f>SUM(P661:P662)</f>
        <v>207</v>
      </c>
      <c r="Q663" s="108"/>
      <c r="R663" s="108"/>
      <c r="S663" s="108"/>
      <c r="T663" s="107">
        <f>SUM(T661:T662)</f>
        <v>200</v>
      </c>
      <c r="U663" s="108"/>
      <c r="V663" s="108"/>
      <c r="W663" s="108"/>
      <c r="X663" s="107">
        <f>SUM(X661:X662)</f>
        <v>2068</v>
      </c>
      <c r="Y663" s="108"/>
      <c r="Z663" s="108"/>
      <c r="AA663" s="108"/>
      <c r="AB663" s="107">
        <f>SUM(AB661:AB662)</f>
        <v>2111</v>
      </c>
      <c r="AC663" s="108"/>
      <c r="AD663" s="108"/>
      <c r="AE663" s="108"/>
      <c r="AF663" s="107">
        <f>SUM(AF661:AF662)</f>
        <v>1963</v>
      </c>
      <c r="AG663" s="108"/>
      <c r="AH663" s="108"/>
      <c r="AI663" s="108"/>
      <c r="AJ663" s="107">
        <f>SUM(AJ661:AJ662)</f>
        <v>1844</v>
      </c>
      <c r="AK663" s="108"/>
      <c r="AL663" s="108"/>
      <c r="AM663" s="108"/>
      <c r="AN663" s="107">
        <f>SUM(AN661:AN662)</f>
        <v>1738</v>
      </c>
      <c r="AO663" s="108"/>
      <c r="AP663" s="108"/>
      <c r="AQ663" s="108"/>
      <c r="AR663" s="107">
        <f>SUM(AR661:AR662)</f>
        <v>1806</v>
      </c>
      <c r="AS663" s="196"/>
      <c r="AT663" s="196"/>
      <c r="AU663" s="196"/>
      <c r="AV663" s="254">
        <v>1905</v>
      </c>
      <c r="AW663" s="196"/>
      <c r="AX663" s="196"/>
      <c r="AY663" s="196"/>
      <c r="AZ663" s="254">
        <v>1769</v>
      </c>
      <c r="BA663" s="254"/>
      <c r="BB663" s="254"/>
      <c r="BC663" s="254"/>
      <c r="BD663" s="254"/>
      <c r="BF663" s="106"/>
      <c r="BG663" s="106"/>
      <c r="BH663" s="106"/>
      <c r="BI663" s="106"/>
      <c r="BJ663" s="106"/>
      <c r="BK663" s="106"/>
      <c r="BL663" s="106"/>
      <c r="BM663" s="106"/>
      <c r="BN663" s="106"/>
      <c r="BO663" s="106"/>
    </row>
    <row r="664" spans="1:67" x14ac:dyDescent="0.35">
      <c r="A664" s="80"/>
      <c r="B664" s="92"/>
      <c r="C664" s="92"/>
      <c r="D664" s="92"/>
      <c r="E664" s="76"/>
      <c r="F664" s="76"/>
      <c r="G664" s="76"/>
      <c r="H664" s="116"/>
      <c r="I664" s="76"/>
      <c r="J664" s="76"/>
      <c r="K664" s="76"/>
      <c r="L664" s="116"/>
      <c r="M664" s="76"/>
      <c r="N664" s="76"/>
      <c r="O664" s="76"/>
      <c r="P664" s="116"/>
      <c r="Q664" s="76"/>
      <c r="R664" s="76"/>
      <c r="S664" s="76"/>
      <c r="T664" s="116"/>
      <c r="U664" s="76"/>
      <c r="V664" s="76"/>
      <c r="W664" s="76"/>
      <c r="X664" s="116"/>
      <c r="Y664" s="76"/>
      <c r="Z664" s="76"/>
      <c r="AA664" s="76"/>
      <c r="AB664" s="116"/>
      <c r="AC664" s="76"/>
      <c r="AD664" s="76"/>
      <c r="AE664" s="76"/>
      <c r="AF664" s="116"/>
      <c r="AG664" s="76"/>
      <c r="AH664" s="76"/>
      <c r="AI664" s="76"/>
      <c r="AJ664" s="116"/>
      <c r="AK664" s="76"/>
      <c r="AL664" s="76"/>
      <c r="AM664" s="76"/>
      <c r="AN664" s="60"/>
      <c r="AO664" s="76"/>
      <c r="AP664" s="76"/>
      <c r="AQ664" s="76"/>
      <c r="AR664" s="60"/>
      <c r="AS664" s="76"/>
      <c r="AT664" s="76"/>
      <c r="AU664" s="76"/>
      <c r="AV664" s="76"/>
      <c r="AW664" s="76"/>
      <c r="AX664" s="76"/>
      <c r="AY664" s="76"/>
      <c r="AZ664" s="76"/>
      <c r="BA664" s="76"/>
      <c r="BB664" s="76"/>
      <c r="BC664" s="76"/>
      <c r="BD664" s="76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</row>
    <row r="665" spans="1:67" x14ac:dyDescent="0.35">
      <c r="A665" s="101" t="s">
        <v>581</v>
      </c>
      <c r="B665" s="102"/>
      <c r="C665" s="102"/>
      <c r="D665" s="102"/>
      <c r="E665" s="76"/>
      <c r="F665" s="76"/>
      <c r="G665" s="76"/>
      <c r="H665" s="116"/>
      <c r="I665" s="76"/>
      <c r="J665" s="76"/>
      <c r="K665" s="76"/>
      <c r="L665" s="116"/>
      <c r="M665" s="76"/>
      <c r="N665" s="76"/>
      <c r="O665" s="76"/>
      <c r="P665" s="116"/>
      <c r="Q665" s="76"/>
      <c r="R665" s="76"/>
      <c r="S665" s="76"/>
      <c r="T665" s="116"/>
      <c r="U665" s="76"/>
      <c r="V665" s="76"/>
      <c r="W665" s="76"/>
      <c r="X665" s="116"/>
      <c r="Y665" s="76"/>
      <c r="Z665" s="76"/>
      <c r="AA665" s="76"/>
      <c r="AB665" s="116"/>
      <c r="AC665" s="76"/>
      <c r="AD665" s="76"/>
      <c r="AE665" s="76"/>
      <c r="AF665" s="116"/>
      <c r="AG665" s="76"/>
      <c r="AH665" s="76"/>
      <c r="AI665" s="76"/>
      <c r="AJ665" s="116"/>
      <c r="AK665" s="76"/>
      <c r="AL665" s="76"/>
      <c r="AM665" s="76"/>
      <c r="AN665" s="60"/>
      <c r="AO665" s="76"/>
      <c r="AP665" s="76"/>
      <c r="AQ665" s="76"/>
      <c r="AR665" s="60"/>
      <c r="AS665" s="76"/>
      <c r="AT665" s="76"/>
      <c r="AU665" s="76"/>
      <c r="AV665" s="76"/>
      <c r="AW665" s="76"/>
      <c r="AX665" s="76"/>
      <c r="AY665" s="76"/>
      <c r="AZ665" s="76"/>
      <c r="BA665" s="76"/>
      <c r="BB665" s="76"/>
      <c r="BC665" s="76"/>
      <c r="BD665" s="76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</row>
    <row r="666" spans="1:67" x14ac:dyDescent="0.35">
      <c r="A666" s="202" t="s">
        <v>578</v>
      </c>
      <c r="B666" s="160" t="s">
        <v>171</v>
      </c>
      <c r="C666" s="161" t="s">
        <v>164</v>
      </c>
      <c r="D666" s="160">
        <v>2127504</v>
      </c>
      <c r="E666" s="76"/>
      <c r="F666" s="76"/>
      <c r="G666" s="76"/>
      <c r="H666" s="53">
        <v>173</v>
      </c>
      <c r="I666" s="76"/>
      <c r="J666" s="76"/>
      <c r="K666" s="76"/>
      <c r="L666" s="53">
        <v>172</v>
      </c>
      <c r="M666" s="76"/>
      <c r="N666" s="76"/>
      <c r="O666" s="76"/>
      <c r="P666" s="53">
        <v>130</v>
      </c>
      <c r="Q666" s="76"/>
      <c r="R666" s="76"/>
      <c r="S666" s="76"/>
      <c r="T666" s="53">
        <v>397</v>
      </c>
      <c r="U666" s="76"/>
      <c r="V666" s="76"/>
      <c r="W666" s="76"/>
      <c r="X666" s="53">
        <v>1013</v>
      </c>
      <c r="Y666" s="76"/>
      <c r="Z666" s="76"/>
      <c r="AA666" s="76"/>
      <c r="AB666" s="53">
        <v>1430</v>
      </c>
      <c r="AC666" s="76"/>
      <c r="AD666" s="76"/>
      <c r="AE666" s="76"/>
      <c r="AF666" s="53">
        <v>1702</v>
      </c>
      <c r="AG666" s="76"/>
      <c r="AH666" s="76"/>
      <c r="AI666" s="76"/>
      <c r="AJ666" s="53">
        <v>1917</v>
      </c>
      <c r="AK666" s="76"/>
      <c r="AL666" s="76"/>
      <c r="AM666" s="76"/>
      <c r="AN666" s="53">
        <v>2327</v>
      </c>
      <c r="AO666" s="76"/>
      <c r="AP666" s="76"/>
      <c r="AQ666" s="76"/>
      <c r="AR666" s="53">
        <v>3661</v>
      </c>
      <c r="AS666" s="55"/>
      <c r="AT666" s="55"/>
      <c r="AU666" s="55"/>
      <c r="AV666" s="251">
        <v>4800</v>
      </c>
      <c r="AW666" s="55"/>
      <c r="AX666" s="55"/>
      <c r="AY666" s="55"/>
      <c r="AZ666" s="251">
        <v>5767</v>
      </c>
      <c r="BA666" s="251"/>
      <c r="BB666" s="251"/>
      <c r="BC666" s="251"/>
      <c r="BD666" s="251"/>
      <c r="BF666" s="62"/>
      <c r="BG666" s="62"/>
      <c r="BH666" s="62"/>
      <c r="BI666" s="62"/>
      <c r="BJ666" s="62"/>
      <c r="BK666" s="62"/>
      <c r="BL666" s="62"/>
      <c r="BM666" s="62"/>
      <c r="BN666" s="62"/>
      <c r="BO666" s="62"/>
    </row>
    <row r="667" spans="1:67" x14ac:dyDescent="0.35">
      <c r="A667" s="203" t="s">
        <v>579</v>
      </c>
      <c r="B667" s="160" t="s">
        <v>171</v>
      </c>
      <c r="C667" s="161" t="s">
        <v>164</v>
      </c>
      <c r="D667" s="160">
        <v>2127505</v>
      </c>
      <c r="E667" s="76"/>
      <c r="F667" s="76"/>
      <c r="G667" s="76"/>
      <c r="H667" s="53">
        <v>-110</v>
      </c>
      <c r="I667" s="76"/>
      <c r="J667" s="76"/>
      <c r="K667" s="76"/>
      <c r="L667" s="53">
        <v>-125</v>
      </c>
      <c r="M667" s="76"/>
      <c r="N667" s="76"/>
      <c r="O667" s="76"/>
      <c r="P667" s="53">
        <v>-99</v>
      </c>
      <c r="Q667" s="76"/>
      <c r="R667" s="76"/>
      <c r="S667" s="76"/>
      <c r="T667" s="53">
        <v>-212</v>
      </c>
      <c r="U667" s="76"/>
      <c r="V667" s="76"/>
      <c r="W667" s="76"/>
      <c r="X667" s="53">
        <v>-213</v>
      </c>
      <c r="Y667" s="76"/>
      <c r="Z667" s="76"/>
      <c r="AA667" s="76"/>
      <c r="AB667" s="53">
        <v>-224</v>
      </c>
      <c r="AC667" s="76"/>
      <c r="AD667" s="76"/>
      <c r="AE667" s="76"/>
      <c r="AF667" s="53">
        <v>-302</v>
      </c>
      <c r="AG667" s="76"/>
      <c r="AH667" s="76"/>
      <c r="AI667" s="76"/>
      <c r="AJ667" s="53">
        <v>-418</v>
      </c>
      <c r="AK667" s="76"/>
      <c r="AL667" s="76"/>
      <c r="AM667" s="76"/>
      <c r="AN667" s="53">
        <v>-565</v>
      </c>
      <c r="AO667" s="76"/>
      <c r="AP667" s="76"/>
      <c r="AQ667" s="76"/>
      <c r="AR667" s="53">
        <v>-813</v>
      </c>
      <c r="AS667" s="55"/>
      <c r="AT667" s="55"/>
      <c r="AU667" s="55"/>
      <c r="AV667" s="251">
        <v>-1129</v>
      </c>
      <c r="AW667" s="55"/>
      <c r="AX667" s="55"/>
      <c r="AY667" s="55"/>
      <c r="AZ667" s="251">
        <v>-1541</v>
      </c>
      <c r="BA667" s="251"/>
      <c r="BB667" s="251"/>
      <c r="BC667" s="251"/>
      <c r="BD667" s="251"/>
      <c r="BF667" s="62"/>
      <c r="BG667" s="62"/>
      <c r="BH667" s="62"/>
      <c r="BI667" s="62"/>
      <c r="BJ667" s="62"/>
      <c r="BK667" s="62"/>
      <c r="BL667" s="62"/>
      <c r="BM667" s="62"/>
      <c r="BN667" s="62"/>
      <c r="BO667" s="62"/>
    </row>
    <row r="668" spans="1:67" x14ac:dyDescent="0.35">
      <c r="A668" s="204" t="s">
        <v>580</v>
      </c>
      <c r="B668" s="167" t="s">
        <v>171</v>
      </c>
      <c r="C668" s="168" t="s">
        <v>164</v>
      </c>
      <c r="D668" s="167">
        <v>2127506</v>
      </c>
      <c r="E668" s="108"/>
      <c r="F668" s="108"/>
      <c r="G668" s="108"/>
      <c r="H668" s="107">
        <f>SUM(H666:H667)</f>
        <v>63</v>
      </c>
      <c r="I668" s="108"/>
      <c r="J668" s="108"/>
      <c r="K668" s="108"/>
      <c r="L668" s="107">
        <f>SUM(L666:L667)</f>
        <v>47</v>
      </c>
      <c r="M668" s="108"/>
      <c r="N668" s="108"/>
      <c r="O668" s="108"/>
      <c r="P668" s="107">
        <f>SUM(P666:P667)</f>
        <v>31</v>
      </c>
      <c r="Q668" s="108"/>
      <c r="R668" s="108"/>
      <c r="S668" s="108"/>
      <c r="T668" s="107">
        <f>SUM(T666:T667)</f>
        <v>185</v>
      </c>
      <c r="U668" s="108"/>
      <c r="V668" s="108"/>
      <c r="W668" s="108"/>
      <c r="X668" s="107">
        <f>SUM(X666:X667)</f>
        <v>800</v>
      </c>
      <c r="Y668" s="108"/>
      <c r="Z668" s="108"/>
      <c r="AA668" s="108"/>
      <c r="AB668" s="107">
        <f>SUM(AB666:AB667)</f>
        <v>1206</v>
      </c>
      <c r="AC668" s="108"/>
      <c r="AD668" s="108"/>
      <c r="AE668" s="108"/>
      <c r="AF668" s="107">
        <f>SUM(AF666:AF667)</f>
        <v>1400</v>
      </c>
      <c r="AG668" s="108"/>
      <c r="AH668" s="108"/>
      <c r="AI668" s="108"/>
      <c r="AJ668" s="107">
        <f>SUM(AJ666:AJ667)</f>
        <v>1499</v>
      </c>
      <c r="AK668" s="108"/>
      <c r="AL668" s="108"/>
      <c r="AM668" s="108"/>
      <c r="AN668" s="107">
        <f>SUM(AN666:AN667)</f>
        <v>1762</v>
      </c>
      <c r="AO668" s="108"/>
      <c r="AP668" s="108"/>
      <c r="AQ668" s="108"/>
      <c r="AR668" s="107">
        <f>SUM(AR666:AR667)</f>
        <v>2848</v>
      </c>
      <c r="AS668" s="196"/>
      <c r="AT668" s="196"/>
      <c r="AU668" s="196"/>
      <c r="AV668" s="254">
        <v>3671</v>
      </c>
      <c r="AW668" s="196"/>
      <c r="AX668" s="196"/>
      <c r="AY668" s="196"/>
      <c r="AZ668" s="254">
        <v>4226</v>
      </c>
      <c r="BA668" s="254"/>
      <c r="BB668" s="254"/>
      <c r="BC668" s="254"/>
      <c r="BD668" s="254"/>
      <c r="BF668" s="106"/>
      <c r="BG668" s="106"/>
      <c r="BH668" s="106"/>
      <c r="BI668" s="106"/>
      <c r="BJ668" s="106"/>
      <c r="BK668" s="106"/>
      <c r="BL668" s="106"/>
      <c r="BM668" s="106"/>
      <c r="BN668" s="106"/>
      <c r="BO668" s="106"/>
    </row>
    <row r="669" spans="1:67" x14ac:dyDescent="0.35">
      <c r="A669" s="80"/>
      <c r="B669" s="92"/>
      <c r="C669" s="92"/>
      <c r="D669" s="92"/>
      <c r="E669" s="76"/>
      <c r="F669" s="76"/>
      <c r="G669" s="76"/>
      <c r="H669" s="116"/>
      <c r="I669" s="76"/>
      <c r="J669" s="76"/>
      <c r="K669" s="76"/>
      <c r="L669" s="116"/>
      <c r="M669" s="76"/>
      <c r="N669" s="76"/>
      <c r="O669" s="76"/>
      <c r="P669" s="116"/>
      <c r="Q669" s="76"/>
      <c r="R669" s="76"/>
      <c r="S669" s="76"/>
      <c r="T669" s="116"/>
      <c r="U669" s="76"/>
      <c r="V669" s="76"/>
      <c r="W669" s="76"/>
      <c r="X669" s="116"/>
      <c r="Y669" s="76"/>
      <c r="Z669" s="76"/>
      <c r="AA669" s="76"/>
      <c r="AB669" s="116"/>
      <c r="AC669" s="76"/>
      <c r="AD669" s="76"/>
      <c r="AE669" s="76"/>
      <c r="AF669" s="116"/>
      <c r="AG669" s="76"/>
      <c r="AH669" s="76"/>
      <c r="AI669" s="76"/>
      <c r="AJ669" s="116"/>
      <c r="AK669" s="76"/>
      <c r="AL669" s="76"/>
      <c r="AM669" s="76"/>
      <c r="AN669" s="60"/>
      <c r="AO669" s="76"/>
      <c r="AP669" s="76"/>
      <c r="AQ669" s="76"/>
      <c r="AR669" s="60"/>
      <c r="AS669" s="76"/>
      <c r="AT669" s="76"/>
      <c r="AU669" s="76"/>
      <c r="AV669" s="76"/>
      <c r="AW669" s="76"/>
      <c r="AX669" s="76"/>
      <c r="AY669" s="76"/>
      <c r="AZ669" s="76"/>
      <c r="BA669" s="76"/>
      <c r="BB669" s="76"/>
      <c r="BC669" s="76"/>
      <c r="BD669" s="76"/>
      <c r="BF669" s="62"/>
      <c r="BG669" s="62"/>
      <c r="BH669" s="62"/>
      <c r="BI669" s="62"/>
      <c r="BJ669" s="62"/>
      <c r="BK669" s="62"/>
      <c r="BL669" s="62"/>
      <c r="BM669" s="62"/>
      <c r="BN669" s="62"/>
      <c r="BO669" s="62"/>
    </row>
    <row r="670" spans="1:67" x14ac:dyDescent="0.35">
      <c r="A670" s="101" t="s">
        <v>582</v>
      </c>
      <c r="B670" s="102"/>
      <c r="C670" s="102"/>
      <c r="D670" s="102"/>
      <c r="E670" s="76"/>
      <c r="F670" s="76"/>
      <c r="G670" s="76"/>
      <c r="H670" s="116"/>
      <c r="I670" s="76"/>
      <c r="J670" s="76"/>
      <c r="K670" s="76"/>
      <c r="L670" s="116"/>
      <c r="M670" s="76"/>
      <c r="N670" s="76"/>
      <c r="O670" s="76"/>
      <c r="P670" s="116"/>
      <c r="Q670" s="76"/>
      <c r="R670" s="76"/>
      <c r="S670" s="76"/>
      <c r="T670" s="116"/>
      <c r="U670" s="76"/>
      <c r="V670" s="76"/>
      <c r="W670" s="76"/>
      <c r="X670" s="116"/>
      <c r="Y670" s="76"/>
      <c r="Z670" s="76"/>
      <c r="AA670" s="76"/>
      <c r="AB670" s="116"/>
      <c r="AC670" s="76"/>
      <c r="AD670" s="76"/>
      <c r="AE670" s="76"/>
      <c r="AF670" s="116"/>
      <c r="AG670" s="76"/>
      <c r="AH670" s="76"/>
      <c r="AI670" s="76"/>
      <c r="AJ670" s="116"/>
      <c r="AK670" s="76"/>
      <c r="AL670" s="76"/>
      <c r="AM670" s="76"/>
      <c r="AN670" s="60"/>
      <c r="AO670" s="76"/>
      <c r="AP670" s="76"/>
      <c r="AQ670" s="76"/>
      <c r="AR670" s="60"/>
      <c r="AS670" s="76"/>
      <c r="AT670" s="76"/>
      <c r="AU670" s="76"/>
      <c r="AV670" s="76"/>
      <c r="AW670" s="76"/>
      <c r="AX670" s="76"/>
      <c r="AY670" s="76"/>
      <c r="AZ670" s="76"/>
      <c r="BA670" s="76"/>
      <c r="BB670" s="76"/>
      <c r="BC670" s="76"/>
      <c r="BD670" s="76"/>
      <c r="BF670" s="62"/>
      <c r="BG670" s="62"/>
      <c r="BH670" s="62"/>
      <c r="BI670" s="62"/>
      <c r="BJ670" s="62"/>
      <c r="BK670" s="62"/>
      <c r="BL670" s="62"/>
      <c r="BM670" s="62"/>
      <c r="BN670" s="62"/>
      <c r="BO670" s="62"/>
    </row>
    <row r="671" spans="1:67" x14ac:dyDescent="0.35">
      <c r="A671" s="202" t="s">
        <v>578</v>
      </c>
      <c r="B671" s="160" t="s">
        <v>171</v>
      </c>
      <c r="C671" s="161" t="s">
        <v>164</v>
      </c>
      <c r="D671" s="160">
        <v>2127507</v>
      </c>
      <c r="E671" s="76"/>
      <c r="F671" s="76"/>
      <c r="G671" s="76"/>
      <c r="H671" s="53">
        <v>278</v>
      </c>
      <c r="I671" s="76"/>
      <c r="J671" s="76"/>
      <c r="K671" s="76"/>
      <c r="L671" s="53">
        <v>370</v>
      </c>
      <c r="M671" s="76"/>
      <c r="N671" s="76"/>
      <c r="O671" s="76"/>
      <c r="P671" s="53">
        <v>559</v>
      </c>
      <c r="Q671" s="76"/>
      <c r="R671" s="76"/>
      <c r="S671" s="76"/>
      <c r="T671" s="53">
        <v>705</v>
      </c>
      <c r="U671" s="76"/>
      <c r="V671" s="76"/>
      <c r="W671" s="76"/>
      <c r="X671" s="53">
        <v>640</v>
      </c>
      <c r="Y671" s="76"/>
      <c r="Z671" s="76"/>
      <c r="AA671" s="76"/>
      <c r="AB671" s="53">
        <v>941</v>
      </c>
      <c r="AC671" s="76"/>
      <c r="AD671" s="76"/>
      <c r="AE671" s="76"/>
      <c r="AF671" s="53">
        <v>1011</v>
      </c>
      <c r="AG671" s="76"/>
      <c r="AH671" s="76"/>
      <c r="AI671" s="76"/>
      <c r="AJ671" s="53">
        <v>948</v>
      </c>
      <c r="AK671" s="76"/>
      <c r="AL671" s="76"/>
      <c r="AM671" s="76"/>
      <c r="AN671" s="53">
        <v>976</v>
      </c>
      <c r="AO671" s="76"/>
      <c r="AP671" s="76"/>
      <c r="AQ671" s="76"/>
      <c r="AR671" s="53">
        <v>883</v>
      </c>
      <c r="AS671" s="55"/>
      <c r="AT671" s="55"/>
      <c r="AU671" s="55"/>
      <c r="AV671" s="251">
        <v>743</v>
      </c>
      <c r="AW671" s="55"/>
      <c r="AX671" s="55"/>
      <c r="AY671" s="55"/>
      <c r="AZ671" s="251">
        <v>1246</v>
      </c>
      <c r="BA671" s="251"/>
      <c r="BB671" s="251"/>
      <c r="BC671" s="251"/>
      <c r="BD671" s="251"/>
      <c r="BF671" s="62"/>
      <c r="BG671" s="62"/>
      <c r="BH671" s="62"/>
      <c r="BI671" s="62"/>
      <c r="BJ671" s="62"/>
      <c r="BK671" s="62"/>
      <c r="BL671" s="62"/>
      <c r="BM671" s="62"/>
      <c r="BN671" s="62"/>
      <c r="BO671" s="62"/>
    </row>
    <row r="672" spans="1:67" x14ac:dyDescent="0.35">
      <c r="A672" s="203" t="s">
        <v>579</v>
      </c>
      <c r="B672" s="160" t="s">
        <v>171</v>
      </c>
      <c r="C672" s="161" t="s">
        <v>164</v>
      </c>
      <c r="D672" s="160">
        <v>2127508</v>
      </c>
      <c r="E672" s="76"/>
      <c r="F672" s="76"/>
      <c r="G672" s="76"/>
      <c r="H672" s="53">
        <v>-74</v>
      </c>
      <c r="I672" s="76"/>
      <c r="J672" s="76"/>
      <c r="K672" s="76"/>
      <c r="L672" s="53">
        <v>-129</v>
      </c>
      <c r="M672" s="76"/>
      <c r="N672" s="76"/>
      <c r="O672" s="76"/>
      <c r="P672" s="53">
        <v>-205</v>
      </c>
      <c r="Q672" s="76"/>
      <c r="R672" s="76"/>
      <c r="S672" s="76"/>
      <c r="T672" s="53">
        <v>-353</v>
      </c>
      <c r="U672" s="76"/>
      <c r="V672" s="76"/>
      <c r="W672" s="76"/>
      <c r="X672" s="53">
        <v>-252</v>
      </c>
      <c r="Y672" s="76"/>
      <c r="Z672" s="76"/>
      <c r="AA672" s="76"/>
      <c r="AB672" s="53">
        <v>-377</v>
      </c>
      <c r="AC672" s="76"/>
      <c r="AD672" s="76"/>
      <c r="AE672" s="76"/>
      <c r="AF672" s="53">
        <v>-477</v>
      </c>
      <c r="AG672" s="76"/>
      <c r="AH672" s="76"/>
      <c r="AI672" s="76"/>
      <c r="AJ672" s="53">
        <v>-555</v>
      </c>
      <c r="AK672" s="76"/>
      <c r="AL672" s="76"/>
      <c r="AM672" s="76"/>
      <c r="AN672" s="53">
        <v>-610</v>
      </c>
      <c r="AO672" s="76"/>
      <c r="AP672" s="76"/>
      <c r="AQ672" s="76"/>
      <c r="AR672" s="53">
        <v>-643</v>
      </c>
      <c r="AS672" s="55"/>
      <c r="AT672" s="55"/>
      <c r="AU672" s="55"/>
      <c r="AV672" s="251">
        <v>-340</v>
      </c>
      <c r="AW672" s="55"/>
      <c r="AX672" s="55"/>
      <c r="AY672" s="55"/>
      <c r="AZ672" s="251">
        <v>-284</v>
      </c>
      <c r="BA672" s="251"/>
      <c r="BB672" s="251"/>
      <c r="BC672" s="251"/>
      <c r="BD672" s="251"/>
      <c r="BF672" s="62"/>
      <c r="BG672" s="62"/>
      <c r="BH672" s="62"/>
      <c r="BI672" s="62"/>
      <c r="BJ672" s="62"/>
      <c r="BK672" s="62"/>
      <c r="BL672" s="62"/>
      <c r="BM672" s="62"/>
      <c r="BN672" s="62"/>
      <c r="BO672" s="62"/>
    </row>
    <row r="673" spans="1:67" x14ac:dyDescent="0.35">
      <c r="A673" s="204" t="s">
        <v>580</v>
      </c>
      <c r="B673" s="167" t="s">
        <v>171</v>
      </c>
      <c r="C673" s="168" t="s">
        <v>164</v>
      </c>
      <c r="D673" s="167">
        <v>2127509</v>
      </c>
      <c r="E673" s="108"/>
      <c r="F673" s="108"/>
      <c r="G673" s="108"/>
      <c r="H673" s="107">
        <f>SUM(H671:H672)</f>
        <v>204</v>
      </c>
      <c r="I673" s="108"/>
      <c r="J673" s="108"/>
      <c r="K673" s="108"/>
      <c r="L673" s="107">
        <f>SUM(L671:L672)</f>
        <v>241</v>
      </c>
      <c r="M673" s="108"/>
      <c r="N673" s="108"/>
      <c r="O673" s="108"/>
      <c r="P673" s="107">
        <f>SUM(P671:P672)</f>
        <v>354</v>
      </c>
      <c r="Q673" s="108"/>
      <c r="R673" s="108"/>
      <c r="S673" s="108"/>
      <c r="T673" s="107">
        <f>SUM(T671:T672)</f>
        <v>352</v>
      </c>
      <c r="U673" s="108"/>
      <c r="V673" s="108"/>
      <c r="W673" s="108"/>
      <c r="X673" s="107">
        <f>SUM(X671:X672)</f>
        <v>388</v>
      </c>
      <c r="Y673" s="108"/>
      <c r="Z673" s="108"/>
      <c r="AA673" s="108"/>
      <c r="AB673" s="107">
        <f>SUM(AB671:AB672)</f>
        <v>564</v>
      </c>
      <c r="AC673" s="108"/>
      <c r="AD673" s="108"/>
      <c r="AE673" s="108"/>
      <c r="AF673" s="107">
        <f>SUM(AF671:AF672)</f>
        <v>534</v>
      </c>
      <c r="AG673" s="108"/>
      <c r="AH673" s="108"/>
      <c r="AI673" s="108"/>
      <c r="AJ673" s="107">
        <f>SUM(AJ671:AJ672)</f>
        <v>393</v>
      </c>
      <c r="AK673" s="108"/>
      <c r="AL673" s="108"/>
      <c r="AM673" s="108"/>
      <c r="AN673" s="107">
        <f>SUM(AN671:AN672)</f>
        <v>366</v>
      </c>
      <c r="AO673" s="108"/>
      <c r="AP673" s="108"/>
      <c r="AQ673" s="108"/>
      <c r="AR673" s="107">
        <f>SUM(AR671:AR672)</f>
        <v>240</v>
      </c>
      <c r="AS673" s="196"/>
      <c r="AT673" s="196"/>
      <c r="AU673" s="196"/>
      <c r="AV673" s="254">
        <v>403</v>
      </c>
      <c r="AW673" s="196"/>
      <c r="AX673" s="196"/>
      <c r="AY673" s="196"/>
      <c r="AZ673" s="254">
        <v>962</v>
      </c>
      <c r="BA673" s="254"/>
      <c r="BB673" s="254"/>
      <c r="BC673" s="254"/>
      <c r="BD673" s="254"/>
      <c r="BF673" s="106"/>
      <c r="BG673" s="106"/>
      <c r="BH673" s="106"/>
      <c r="BI673" s="106"/>
      <c r="BJ673" s="106"/>
      <c r="BK673" s="106"/>
      <c r="BL673" s="106"/>
      <c r="BM673" s="106"/>
      <c r="BN673" s="106"/>
      <c r="BO673" s="106"/>
    </row>
    <row r="674" spans="1:67" x14ac:dyDescent="0.35">
      <c r="A674" s="80"/>
      <c r="B674" s="92"/>
      <c r="C674" s="92"/>
      <c r="D674" s="92"/>
      <c r="E674" s="76"/>
      <c r="F674" s="76"/>
      <c r="G674" s="76"/>
      <c r="H674" s="116"/>
      <c r="I674" s="76"/>
      <c r="J674" s="76"/>
      <c r="K674" s="76"/>
      <c r="L674" s="116"/>
      <c r="M674" s="76"/>
      <c r="N674" s="76"/>
      <c r="O674" s="76"/>
      <c r="P674" s="116"/>
      <c r="Q674" s="76"/>
      <c r="R674" s="76"/>
      <c r="S674" s="76"/>
      <c r="T674" s="116"/>
      <c r="U674" s="76"/>
      <c r="V674" s="76"/>
      <c r="W674" s="76"/>
      <c r="X674" s="116"/>
      <c r="Y674" s="76"/>
      <c r="Z674" s="76"/>
      <c r="AA674" s="76"/>
      <c r="AB674" s="116"/>
      <c r="AC674" s="76"/>
      <c r="AD674" s="76"/>
      <c r="AE674" s="76"/>
      <c r="AF674" s="116"/>
      <c r="AG674" s="76"/>
      <c r="AH674" s="76"/>
      <c r="AI674" s="76"/>
      <c r="AJ674" s="116"/>
      <c r="AK674" s="76"/>
      <c r="AL674" s="76"/>
      <c r="AM674" s="76"/>
      <c r="AN674" s="60"/>
      <c r="AO674" s="76"/>
      <c r="AP674" s="76"/>
      <c r="AQ674" s="76"/>
      <c r="AR674" s="60"/>
      <c r="AS674" s="76"/>
      <c r="AT674" s="76"/>
      <c r="AU674" s="76"/>
      <c r="AV674" s="76"/>
      <c r="AW674" s="76"/>
      <c r="AX674" s="76"/>
      <c r="AY674" s="76"/>
      <c r="AZ674" s="76"/>
      <c r="BA674" s="76"/>
      <c r="BB674" s="76"/>
      <c r="BC674" s="76"/>
      <c r="BD674" s="76"/>
      <c r="BF674" s="62"/>
      <c r="BG674" s="62"/>
      <c r="BH674" s="62"/>
      <c r="BI674" s="62"/>
      <c r="BJ674" s="62"/>
      <c r="BK674" s="62"/>
      <c r="BL674" s="62"/>
      <c r="BM674" s="62"/>
      <c r="BN674" s="62"/>
      <c r="BO674" s="62"/>
    </row>
    <row r="675" spans="1:67" x14ac:dyDescent="0.35">
      <c r="A675" s="101" t="s">
        <v>583</v>
      </c>
      <c r="B675" s="102"/>
      <c r="C675" s="102"/>
      <c r="D675" s="102"/>
      <c r="E675" s="76"/>
      <c r="F675" s="76"/>
      <c r="G675" s="76"/>
      <c r="H675" s="116"/>
      <c r="I675" s="76"/>
      <c r="J675" s="76"/>
      <c r="K675" s="76"/>
      <c r="L675" s="116"/>
      <c r="M675" s="76"/>
      <c r="N675" s="76"/>
      <c r="O675" s="76"/>
      <c r="P675" s="116"/>
      <c r="Q675" s="76"/>
      <c r="R675" s="76"/>
      <c r="S675" s="76"/>
      <c r="T675" s="116"/>
      <c r="U675" s="76"/>
      <c r="V675" s="76"/>
      <c r="W675" s="76"/>
      <c r="X675" s="116"/>
      <c r="Y675" s="76"/>
      <c r="Z675" s="76"/>
      <c r="AA675" s="76"/>
      <c r="AB675" s="116"/>
      <c r="AC675" s="76"/>
      <c r="AD675" s="76"/>
      <c r="AE675" s="76"/>
      <c r="AF675" s="116"/>
      <c r="AG675" s="76"/>
      <c r="AH675" s="76"/>
      <c r="AI675" s="76"/>
      <c r="AJ675" s="116"/>
      <c r="AK675" s="76"/>
      <c r="AL675" s="76"/>
      <c r="AM675" s="76"/>
      <c r="AN675" s="60"/>
      <c r="AO675" s="76"/>
      <c r="AP675" s="76"/>
      <c r="AQ675" s="76"/>
      <c r="AR675" s="60"/>
      <c r="AS675" s="76"/>
      <c r="AT675" s="76"/>
      <c r="AU675" s="76"/>
      <c r="AV675" s="76"/>
      <c r="AW675" s="76"/>
      <c r="AX675" s="76"/>
      <c r="AY675" s="76"/>
      <c r="AZ675" s="76"/>
      <c r="BA675" s="76"/>
      <c r="BB675" s="76"/>
      <c r="BC675" s="76"/>
      <c r="BD675" s="76"/>
      <c r="BF675" s="62"/>
      <c r="BG675" s="62"/>
      <c r="BH675" s="62"/>
      <c r="BI675" s="62"/>
      <c r="BJ675" s="62"/>
      <c r="BK675" s="62"/>
      <c r="BL675" s="62"/>
      <c r="BM675" s="62"/>
      <c r="BN675" s="62"/>
      <c r="BO675" s="62"/>
    </row>
    <row r="676" spans="1:67" x14ac:dyDescent="0.35">
      <c r="A676" s="202" t="s">
        <v>578</v>
      </c>
      <c r="B676" s="160" t="s">
        <v>171</v>
      </c>
      <c r="C676" s="161" t="s">
        <v>164</v>
      </c>
      <c r="D676" s="160">
        <v>2127510</v>
      </c>
      <c r="E676" s="76"/>
      <c r="F676" s="76"/>
      <c r="G676" s="76"/>
      <c r="H676" s="53">
        <v>368</v>
      </c>
      <c r="I676" s="76"/>
      <c r="J676" s="76"/>
      <c r="K676" s="76"/>
      <c r="L676" s="53">
        <v>535</v>
      </c>
      <c r="M676" s="76"/>
      <c r="N676" s="76"/>
      <c r="O676" s="76"/>
      <c r="P676" s="53">
        <v>331</v>
      </c>
      <c r="Q676" s="76"/>
      <c r="R676" s="76"/>
      <c r="S676" s="76"/>
      <c r="T676" s="53">
        <v>299</v>
      </c>
      <c r="U676" s="76"/>
      <c r="V676" s="76"/>
      <c r="W676" s="76"/>
      <c r="X676" s="53">
        <v>283</v>
      </c>
      <c r="Y676" s="76"/>
      <c r="Z676" s="76"/>
      <c r="AA676" s="76"/>
      <c r="AB676" s="53">
        <v>437</v>
      </c>
      <c r="AC676" s="76"/>
      <c r="AD676" s="76"/>
      <c r="AE676" s="76"/>
      <c r="AF676" s="53">
        <v>282</v>
      </c>
      <c r="AG676" s="76"/>
      <c r="AH676" s="76"/>
      <c r="AI676" s="76"/>
      <c r="AJ676" s="53">
        <v>179</v>
      </c>
      <c r="AK676" s="76"/>
      <c r="AL676" s="76"/>
      <c r="AM676" s="76"/>
      <c r="AN676" s="53">
        <v>197</v>
      </c>
      <c r="AO676" s="76"/>
      <c r="AP676" s="76"/>
      <c r="AQ676" s="76"/>
      <c r="AR676" s="53">
        <v>184</v>
      </c>
      <c r="AS676" s="55"/>
      <c r="AT676" s="55"/>
      <c r="AU676" s="55"/>
      <c r="AV676" s="251">
        <v>749</v>
      </c>
      <c r="AW676" s="55"/>
      <c r="AX676" s="55"/>
      <c r="AY676" s="55"/>
      <c r="AZ676" s="251">
        <v>764</v>
      </c>
      <c r="BA676" s="251"/>
      <c r="BB676" s="251"/>
      <c r="BC676" s="251"/>
      <c r="BD676" s="251"/>
      <c r="BF676" s="62"/>
      <c r="BG676" s="62"/>
      <c r="BH676" s="62"/>
      <c r="BI676" s="62"/>
      <c r="BJ676" s="62"/>
      <c r="BK676" s="62"/>
      <c r="BL676" s="62"/>
      <c r="BM676" s="62"/>
      <c r="BN676" s="62"/>
      <c r="BO676" s="62"/>
    </row>
    <row r="677" spans="1:67" x14ac:dyDescent="0.35">
      <c r="A677" s="203" t="s">
        <v>579</v>
      </c>
      <c r="B677" s="160" t="s">
        <v>171</v>
      </c>
      <c r="C677" s="161" t="s">
        <v>164</v>
      </c>
      <c r="D677" s="160">
        <v>2127511</v>
      </c>
      <c r="E677" s="76"/>
      <c r="F677" s="76"/>
      <c r="G677" s="76"/>
      <c r="H677" s="53">
        <v>-263</v>
      </c>
      <c r="I677" s="76"/>
      <c r="J677" s="76"/>
      <c r="K677" s="76"/>
      <c r="L677" s="53">
        <v>-317</v>
      </c>
      <c r="M677" s="76"/>
      <c r="N677" s="76"/>
      <c r="O677" s="76"/>
      <c r="P677" s="53">
        <v>-161</v>
      </c>
      <c r="Q677" s="76"/>
      <c r="R677" s="76"/>
      <c r="S677" s="76"/>
      <c r="T677" s="53">
        <v>-182</v>
      </c>
      <c r="U677" s="76"/>
      <c r="V677" s="76"/>
      <c r="W677" s="76"/>
      <c r="X677" s="53">
        <v>-168</v>
      </c>
      <c r="Y677" s="76"/>
      <c r="Z677" s="76"/>
      <c r="AA677" s="76"/>
      <c r="AB677" s="53">
        <v>-208</v>
      </c>
      <c r="AC677" s="76"/>
      <c r="AD677" s="76"/>
      <c r="AE677" s="76"/>
      <c r="AF677" s="53">
        <v>-130</v>
      </c>
      <c r="AG677" s="76"/>
      <c r="AH677" s="76"/>
      <c r="AI677" s="76"/>
      <c r="AJ677" s="53">
        <v>-77</v>
      </c>
      <c r="AK677" s="76"/>
      <c r="AL677" s="76"/>
      <c r="AM677" s="76"/>
      <c r="AN677" s="53">
        <v>-103</v>
      </c>
      <c r="AO677" s="76"/>
      <c r="AP677" s="76"/>
      <c r="AQ677" s="76"/>
      <c r="AR677" s="53">
        <v>-128</v>
      </c>
      <c r="AS677" s="55"/>
      <c r="AT677" s="55"/>
      <c r="AU677" s="55"/>
      <c r="AV677" s="251">
        <v>-188</v>
      </c>
      <c r="AW677" s="55"/>
      <c r="AX677" s="55"/>
      <c r="AY677" s="55"/>
      <c r="AZ677" s="251">
        <v>-282</v>
      </c>
      <c r="BA677" s="251"/>
      <c r="BB677" s="251"/>
      <c r="BC677" s="251"/>
      <c r="BD677" s="251"/>
      <c r="BF677" s="62"/>
      <c r="BG677" s="62"/>
      <c r="BH677" s="62"/>
      <c r="BI677" s="62"/>
      <c r="BJ677" s="62"/>
      <c r="BK677" s="62"/>
      <c r="BL677" s="62"/>
      <c r="BM677" s="62"/>
      <c r="BN677" s="62"/>
      <c r="BO677" s="62"/>
    </row>
    <row r="678" spans="1:67" x14ac:dyDescent="0.35">
      <c r="A678" s="204" t="s">
        <v>580</v>
      </c>
      <c r="B678" s="167" t="s">
        <v>171</v>
      </c>
      <c r="C678" s="168" t="s">
        <v>164</v>
      </c>
      <c r="D678" s="167">
        <v>2127512</v>
      </c>
      <c r="E678" s="108"/>
      <c r="F678" s="108"/>
      <c r="G678" s="108"/>
      <c r="H678" s="107">
        <f>SUM(H676:H677)</f>
        <v>105</v>
      </c>
      <c r="I678" s="108"/>
      <c r="J678" s="108"/>
      <c r="K678" s="108"/>
      <c r="L678" s="107">
        <f>SUM(L676:L677)</f>
        <v>218</v>
      </c>
      <c r="M678" s="108"/>
      <c r="N678" s="108"/>
      <c r="O678" s="108"/>
      <c r="P678" s="107">
        <f>SUM(P676:P677)</f>
        <v>170</v>
      </c>
      <c r="Q678" s="108"/>
      <c r="R678" s="108"/>
      <c r="S678" s="108"/>
      <c r="T678" s="107">
        <f>SUM(T676:T677)</f>
        <v>117</v>
      </c>
      <c r="U678" s="108"/>
      <c r="V678" s="108"/>
      <c r="W678" s="108"/>
      <c r="X678" s="107">
        <f>SUM(X676:X677)</f>
        <v>115</v>
      </c>
      <c r="Y678" s="108"/>
      <c r="Z678" s="108"/>
      <c r="AA678" s="108"/>
      <c r="AB678" s="107">
        <f>SUM(AB676:AB677)</f>
        <v>229</v>
      </c>
      <c r="AC678" s="108"/>
      <c r="AD678" s="108"/>
      <c r="AE678" s="108"/>
      <c r="AF678" s="107">
        <f>SUM(AF676:AF677)</f>
        <v>152</v>
      </c>
      <c r="AG678" s="108"/>
      <c r="AH678" s="108"/>
      <c r="AI678" s="108"/>
      <c r="AJ678" s="107">
        <f>SUM(AJ676:AJ677)</f>
        <v>102</v>
      </c>
      <c r="AK678" s="108"/>
      <c r="AL678" s="108"/>
      <c r="AM678" s="108"/>
      <c r="AN678" s="107">
        <f>SUM(AN676:AN677)</f>
        <v>94</v>
      </c>
      <c r="AO678" s="108"/>
      <c r="AP678" s="108"/>
      <c r="AQ678" s="108"/>
      <c r="AR678" s="107">
        <f>SUM(AR676:AR677)</f>
        <v>56</v>
      </c>
      <c r="AS678" s="196"/>
      <c r="AT678" s="196"/>
      <c r="AU678" s="196"/>
      <c r="AV678" s="254">
        <v>561</v>
      </c>
      <c r="AW678" s="196"/>
      <c r="AX678" s="196"/>
      <c r="AY678" s="196"/>
      <c r="AZ678" s="254">
        <v>482</v>
      </c>
      <c r="BA678" s="254"/>
      <c r="BB678" s="254"/>
      <c r="BC678" s="254"/>
      <c r="BD678" s="254"/>
      <c r="BF678" s="106"/>
      <c r="BG678" s="106"/>
      <c r="BH678" s="106"/>
      <c r="BI678" s="106"/>
      <c r="BJ678" s="106"/>
      <c r="BK678" s="106"/>
      <c r="BL678" s="106"/>
      <c r="BM678" s="106"/>
      <c r="BN678" s="106"/>
      <c r="BO678" s="106"/>
    </row>
    <row r="679" spans="1:67" x14ac:dyDescent="0.35">
      <c r="A679" s="66"/>
      <c r="B679" s="77"/>
      <c r="C679" s="77"/>
      <c r="D679" s="77"/>
      <c r="E679" s="76"/>
      <c r="F679" s="76"/>
      <c r="G679" s="76"/>
      <c r="H679" s="116"/>
      <c r="I679" s="76"/>
      <c r="J679" s="76"/>
      <c r="K679" s="76"/>
      <c r="L679" s="116"/>
      <c r="M679" s="76"/>
      <c r="N679" s="76"/>
      <c r="O679" s="76"/>
      <c r="P679" s="116"/>
      <c r="Q679" s="76"/>
      <c r="R679" s="76"/>
      <c r="S679" s="76"/>
      <c r="T679" s="116"/>
      <c r="U679" s="76"/>
      <c r="V679" s="76"/>
      <c r="W679" s="76"/>
      <c r="X679" s="116"/>
      <c r="Y679" s="76"/>
      <c r="Z679" s="76"/>
      <c r="AA679" s="76"/>
      <c r="AB679" s="116"/>
      <c r="AC679" s="76"/>
      <c r="AD679" s="76"/>
      <c r="AE679" s="76"/>
      <c r="AF679" s="116"/>
      <c r="AG679" s="76"/>
      <c r="AH679" s="76"/>
      <c r="AI679" s="76"/>
      <c r="AJ679" s="116"/>
      <c r="AK679" s="76"/>
      <c r="AL679" s="76"/>
      <c r="AM679" s="76"/>
      <c r="AN679" s="60"/>
      <c r="AO679" s="76"/>
      <c r="AP679" s="76"/>
      <c r="AQ679" s="76"/>
      <c r="AR679" s="60"/>
      <c r="AS679" s="76"/>
      <c r="AT679" s="76"/>
      <c r="AU679" s="76"/>
      <c r="AV679" s="76"/>
      <c r="AW679" s="76"/>
      <c r="AX679" s="76"/>
      <c r="AY679" s="76"/>
      <c r="AZ679" s="76"/>
      <c r="BA679" s="76"/>
      <c r="BB679" s="76"/>
      <c r="BC679" s="76"/>
      <c r="BD679" s="76"/>
      <c r="BF679" s="62"/>
      <c r="BG679" s="62"/>
      <c r="BH679" s="62"/>
      <c r="BI679" s="62"/>
      <c r="BJ679" s="62"/>
      <c r="BK679" s="62"/>
      <c r="BL679" s="62"/>
      <c r="BM679" s="62"/>
      <c r="BN679" s="62"/>
      <c r="BO679" s="62"/>
    </row>
    <row r="680" spans="1:67" x14ac:dyDescent="0.35">
      <c r="A680" s="85" t="s">
        <v>576</v>
      </c>
      <c r="B680" s="86"/>
      <c r="C680" s="86"/>
      <c r="D680" s="86"/>
      <c r="E680" s="76"/>
      <c r="F680" s="76"/>
      <c r="G680" s="76"/>
      <c r="H680" s="116"/>
      <c r="I680" s="76"/>
      <c r="J680" s="76"/>
      <c r="K680" s="76"/>
      <c r="L680" s="116"/>
      <c r="M680" s="76"/>
      <c r="N680" s="76"/>
      <c r="O680" s="76"/>
      <c r="P680" s="116"/>
      <c r="Q680" s="76"/>
      <c r="R680" s="76"/>
      <c r="S680" s="76"/>
      <c r="T680" s="116"/>
      <c r="U680" s="76"/>
      <c r="V680" s="76"/>
      <c r="W680" s="76"/>
      <c r="X680" s="116"/>
      <c r="Y680" s="76"/>
      <c r="Z680" s="76"/>
      <c r="AA680" s="76"/>
      <c r="AB680" s="116"/>
      <c r="AC680" s="76"/>
      <c r="AD680" s="76"/>
      <c r="AE680" s="76"/>
      <c r="AF680" s="116"/>
      <c r="AG680" s="76"/>
      <c r="AH680" s="76"/>
      <c r="AI680" s="76"/>
      <c r="AJ680" s="116"/>
      <c r="AK680" s="76"/>
      <c r="AL680" s="76"/>
      <c r="AM680" s="76"/>
      <c r="AN680" s="60"/>
      <c r="AO680" s="76"/>
      <c r="AP680" s="76"/>
      <c r="AQ680" s="76"/>
      <c r="AR680" s="60"/>
      <c r="AS680" s="76"/>
      <c r="AT680" s="76"/>
      <c r="AU680" s="76"/>
      <c r="AV680" s="76"/>
      <c r="AW680" s="76"/>
      <c r="AX680" s="76"/>
      <c r="AY680" s="76"/>
      <c r="AZ680" s="76"/>
      <c r="BA680" s="76"/>
      <c r="BB680" s="76"/>
      <c r="BC680" s="76"/>
      <c r="BD680" s="76"/>
      <c r="BF680" s="62"/>
      <c r="BG680" s="62"/>
      <c r="BH680" s="62"/>
      <c r="BI680" s="62"/>
      <c r="BJ680" s="62"/>
      <c r="BK680" s="62"/>
      <c r="BL680" s="62"/>
      <c r="BM680" s="62"/>
      <c r="BN680" s="62"/>
      <c r="BO680" s="62"/>
    </row>
    <row r="681" spans="1:67" x14ac:dyDescent="0.35">
      <c r="A681" s="205" t="s">
        <v>578</v>
      </c>
      <c r="B681" s="160" t="s">
        <v>171</v>
      </c>
      <c r="C681" s="161" t="s">
        <v>164</v>
      </c>
      <c r="D681" s="160">
        <v>2127513</v>
      </c>
      <c r="E681" s="76"/>
      <c r="F681" s="76"/>
      <c r="G681" s="76"/>
      <c r="H681" s="60"/>
      <c r="I681" s="76"/>
      <c r="J681" s="76"/>
      <c r="K681" s="76"/>
      <c r="L681" s="60"/>
      <c r="M681" s="76"/>
      <c r="N681" s="76"/>
      <c r="O681" s="76"/>
      <c r="P681" s="60"/>
      <c r="Q681" s="76"/>
      <c r="R681" s="76"/>
      <c r="S681" s="76"/>
      <c r="T681" s="60"/>
      <c r="U681" s="76"/>
      <c r="V681" s="76"/>
      <c r="W681" s="76"/>
      <c r="X681" s="60"/>
      <c r="Y681" s="76"/>
      <c r="Z681" s="76"/>
      <c r="AA681" s="76"/>
      <c r="AB681" s="60"/>
      <c r="AC681" s="76"/>
      <c r="AD681" s="76"/>
      <c r="AE681" s="76"/>
      <c r="AF681" s="60"/>
      <c r="AG681" s="76"/>
      <c r="AH681" s="76"/>
      <c r="AI681" s="76"/>
      <c r="AJ681" s="53">
        <v>5333</v>
      </c>
      <c r="AK681" s="76"/>
      <c r="AL681" s="76"/>
      <c r="AM681" s="76"/>
      <c r="AN681" s="53">
        <v>5786</v>
      </c>
      <c r="AO681" s="76"/>
      <c r="AP681" s="76"/>
      <c r="AQ681" s="76"/>
      <c r="AR681" s="53">
        <v>7135</v>
      </c>
      <c r="AS681" s="55"/>
      <c r="AT681" s="55"/>
      <c r="AU681" s="55"/>
      <c r="AV681" s="251">
        <v>8935</v>
      </c>
      <c r="AW681" s="55"/>
      <c r="AX681" s="55"/>
      <c r="AY681" s="55"/>
      <c r="AZ681" s="251">
        <v>10406</v>
      </c>
      <c r="BA681" s="251"/>
      <c r="BB681" s="251"/>
      <c r="BC681" s="251"/>
      <c r="BD681" s="251"/>
      <c r="BF681" s="62"/>
      <c r="BG681" s="62"/>
      <c r="BH681" s="62"/>
      <c r="BI681" s="62"/>
      <c r="BJ681" s="62"/>
      <c r="BK681" s="62"/>
      <c r="BL681" s="62"/>
      <c r="BM681" s="62"/>
      <c r="BN681" s="62"/>
      <c r="BO681" s="62"/>
    </row>
    <row r="682" spans="1:67" x14ac:dyDescent="0.35">
      <c r="A682" s="202" t="s">
        <v>579</v>
      </c>
      <c r="B682" s="160" t="s">
        <v>171</v>
      </c>
      <c r="C682" s="161" t="s">
        <v>164</v>
      </c>
      <c r="D682" s="160">
        <v>2127514</v>
      </c>
      <c r="E682" s="76"/>
      <c r="F682" s="76"/>
      <c r="G682" s="76"/>
      <c r="H682" s="60"/>
      <c r="I682" s="76"/>
      <c r="J682" s="76"/>
      <c r="K682" s="76"/>
      <c r="L682" s="60"/>
      <c r="M682" s="76"/>
      <c r="N682" s="76"/>
      <c r="O682" s="76"/>
      <c r="P682" s="60"/>
      <c r="Q682" s="76"/>
      <c r="R682" s="76"/>
      <c r="S682" s="76"/>
      <c r="T682" s="60"/>
      <c r="U682" s="76"/>
      <c r="V682" s="76"/>
      <c r="W682" s="76"/>
      <c r="X682" s="60"/>
      <c r="Y682" s="76"/>
      <c r="Z682" s="76"/>
      <c r="AA682" s="76"/>
      <c r="AB682" s="60"/>
      <c r="AC682" s="76"/>
      <c r="AD682" s="76"/>
      <c r="AE682" s="76"/>
      <c r="AF682" s="60"/>
      <c r="AG682" s="76"/>
      <c r="AH682" s="76"/>
      <c r="AI682" s="76"/>
      <c r="AJ682" s="53">
        <v>-1495</v>
      </c>
      <c r="AK682" s="76"/>
      <c r="AL682" s="76"/>
      <c r="AM682" s="76"/>
      <c r="AN682" s="53">
        <v>-1826</v>
      </c>
      <c r="AO682" s="76"/>
      <c r="AP682" s="76"/>
      <c r="AQ682" s="76"/>
      <c r="AR682" s="53">
        <v>-2185</v>
      </c>
      <c r="AS682" s="55"/>
      <c r="AT682" s="55"/>
      <c r="AU682" s="55"/>
      <c r="AV682" s="251">
        <v>-2395</v>
      </c>
      <c r="AW682" s="55"/>
      <c r="AX682" s="55"/>
      <c r="AY682" s="55"/>
      <c r="AZ682" s="251">
        <v>-2967</v>
      </c>
      <c r="BA682" s="251"/>
      <c r="BB682" s="251"/>
      <c r="BC682" s="251"/>
      <c r="BD682" s="251"/>
      <c r="BF682" s="62"/>
      <c r="BG682" s="62"/>
      <c r="BH682" s="62"/>
      <c r="BI682" s="62"/>
      <c r="BJ682" s="62"/>
      <c r="BK682" s="62"/>
      <c r="BL682" s="62"/>
      <c r="BM682" s="62"/>
      <c r="BN682" s="62"/>
      <c r="BO682" s="62"/>
    </row>
    <row r="683" spans="1:67" x14ac:dyDescent="0.35">
      <c r="A683" s="206" t="s">
        <v>580</v>
      </c>
      <c r="B683" s="167" t="s">
        <v>171</v>
      </c>
      <c r="C683" s="168" t="s">
        <v>164</v>
      </c>
      <c r="D683" s="167">
        <v>2127515</v>
      </c>
      <c r="E683" s="108"/>
      <c r="F683" s="108"/>
      <c r="G683" s="108"/>
      <c r="H683" s="91"/>
      <c r="I683" s="108"/>
      <c r="J683" s="108"/>
      <c r="K683" s="108"/>
      <c r="L683" s="91"/>
      <c r="M683" s="108"/>
      <c r="N683" s="108"/>
      <c r="O683" s="108"/>
      <c r="P683" s="91"/>
      <c r="Q683" s="108"/>
      <c r="R683" s="108"/>
      <c r="S683" s="108"/>
      <c r="T683" s="91"/>
      <c r="U683" s="108"/>
      <c r="V683" s="108"/>
      <c r="W683" s="108"/>
      <c r="X683" s="91"/>
      <c r="Y683" s="108"/>
      <c r="Z683" s="108"/>
      <c r="AA683" s="108"/>
      <c r="AB683" s="91"/>
      <c r="AC683" s="108"/>
      <c r="AD683" s="108"/>
      <c r="AE683" s="108"/>
      <c r="AF683" s="91"/>
      <c r="AG683" s="108"/>
      <c r="AH683" s="108"/>
      <c r="AI683" s="108"/>
      <c r="AJ683" s="107">
        <f>SUM(AJ681:AJ682)</f>
        <v>3838</v>
      </c>
      <c r="AK683" s="108"/>
      <c r="AL683" s="108"/>
      <c r="AM683" s="108"/>
      <c r="AN683" s="107">
        <f>SUM(AN681:AN682)</f>
        <v>3960</v>
      </c>
      <c r="AO683" s="108"/>
      <c r="AP683" s="108"/>
      <c r="AQ683" s="108"/>
      <c r="AR683" s="107">
        <f>SUM(AR681:AR682)</f>
        <v>4950</v>
      </c>
      <c r="AS683" s="196"/>
      <c r="AT683" s="196"/>
      <c r="AU683" s="196"/>
      <c r="AV683" s="254">
        <v>6540</v>
      </c>
      <c r="AW683" s="196"/>
      <c r="AX683" s="196"/>
      <c r="AY683" s="196"/>
      <c r="AZ683" s="254">
        <v>7439</v>
      </c>
      <c r="BA683" s="254"/>
      <c r="BB683" s="254"/>
      <c r="BC683" s="254"/>
      <c r="BD683" s="254"/>
      <c r="BF683" s="106"/>
      <c r="BG683" s="106"/>
      <c r="BH683" s="106"/>
      <c r="BI683" s="106"/>
      <c r="BJ683" s="106"/>
      <c r="BK683" s="106"/>
      <c r="BL683" s="106"/>
      <c r="BM683" s="106"/>
      <c r="BN683" s="106"/>
      <c r="BO683" s="106"/>
    </row>
    <row r="684" spans="1:67" x14ac:dyDescent="0.35">
      <c r="A684" s="66"/>
      <c r="B684" s="77"/>
      <c r="C684" s="77"/>
      <c r="D684" s="77"/>
      <c r="E684" s="76"/>
      <c r="F684" s="76"/>
      <c r="G684" s="76"/>
      <c r="H684" s="116"/>
      <c r="I684" s="76"/>
      <c r="J684" s="76"/>
      <c r="K684" s="76"/>
      <c r="L684" s="116"/>
      <c r="M684" s="76"/>
      <c r="N684" s="76"/>
      <c r="O684" s="76"/>
      <c r="P684" s="116"/>
      <c r="Q684" s="76"/>
      <c r="R684" s="76"/>
      <c r="S684" s="76"/>
      <c r="T684" s="116"/>
      <c r="U684" s="76"/>
      <c r="V684" s="76"/>
      <c r="W684" s="76"/>
      <c r="X684" s="116"/>
      <c r="Y684" s="76"/>
      <c r="Z684" s="76"/>
      <c r="AA684" s="76"/>
      <c r="AB684" s="116"/>
      <c r="AC684" s="76"/>
      <c r="AD684" s="76"/>
      <c r="AE684" s="76"/>
      <c r="AF684" s="116"/>
      <c r="AG684" s="76"/>
      <c r="AH684" s="76"/>
      <c r="AI684" s="76"/>
      <c r="AJ684" s="116"/>
      <c r="AK684" s="76"/>
      <c r="AL684" s="76"/>
      <c r="AM684" s="76"/>
      <c r="AN684" s="60"/>
      <c r="AO684" s="76"/>
      <c r="AP684" s="76"/>
      <c r="AQ684" s="76"/>
      <c r="AR684" s="60"/>
      <c r="AS684" s="76"/>
      <c r="AT684" s="76"/>
      <c r="AU684" s="76"/>
      <c r="AV684" s="76"/>
      <c r="AW684" s="76"/>
      <c r="AX684" s="76"/>
      <c r="AY684" s="76"/>
      <c r="AZ684" s="76"/>
      <c r="BA684" s="76"/>
      <c r="BB684" s="76"/>
      <c r="BC684" s="76"/>
      <c r="BD684" s="76"/>
      <c r="BF684" s="62"/>
      <c r="BG684" s="62"/>
      <c r="BH684" s="62"/>
      <c r="BI684" s="62"/>
      <c r="BJ684" s="62"/>
      <c r="BK684" s="62"/>
      <c r="BL684" s="62"/>
      <c r="BM684" s="62"/>
      <c r="BN684" s="62"/>
      <c r="BO684" s="62"/>
    </row>
    <row r="685" spans="1:67" x14ac:dyDescent="0.35">
      <c r="A685" s="85" t="s">
        <v>584</v>
      </c>
      <c r="B685" s="86"/>
      <c r="C685" s="86"/>
      <c r="D685" s="86"/>
      <c r="E685" s="76"/>
      <c r="F685" s="76"/>
      <c r="G685" s="76"/>
      <c r="H685" s="116"/>
      <c r="I685" s="76"/>
      <c r="J685" s="76"/>
      <c r="K685" s="76"/>
      <c r="L685" s="116"/>
      <c r="M685" s="76"/>
      <c r="N685" s="76"/>
      <c r="O685" s="76"/>
      <c r="P685" s="116"/>
      <c r="Q685" s="76"/>
      <c r="R685" s="76"/>
      <c r="S685" s="76"/>
      <c r="T685" s="116"/>
      <c r="U685" s="76"/>
      <c r="V685" s="76"/>
      <c r="W685" s="76"/>
      <c r="X685" s="116"/>
      <c r="Y685" s="76"/>
      <c r="Z685" s="76"/>
      <c r="AA685" s="76"/>
      <c r="AB685" s="116"/>
      <c r="AC685" s="76"/>
      <c r="AD685" s="76"/>
      <c r="AE685" s="76"/>
      <c r="AF685" s="116"/>
      <c r="AG685" s="76"/>
      <c r="AH685" s="76"/>
      <c r="AI685" s="76"/>
      <c r="AJ685" s="116"/>
      <c r="AK685" s="76"/>
      <c r="AL685" s="76"/>
      <c r="AM685" s="76"/>
      <c r="AN685" s="60"/>
      <c r="AO685" s="76"/>
      <c r="AP685" s="76"/>
      <c r="AQ685" s="76"/>
      <c r="AR685" s="60"/>
      <c r="AS685" s="76"/>
      <c r="AT685" s="76"/>
      <c r="AU685" s="76"/>
      <c r="AV685" s="76"/>
      <c r="AW685" s="76"/>
      <c r="AX685" s="76"/>
      <c r="AY685" s="76"/>
      <c r="AZ685" s="76"/>
      <c r="BA685" s="76"/>
      <c r="BB685" s="76"/>
      <c r="BC685" s="76"/>
      <c r="BD685" s="76"/>
      <c r="BF685" s="62"/>
      <c r="BG685" s="62"/>
      <c r="BH685" s="62"/>
      <c r="BI685" s="62"/>
      <c r="BJ685" s="62"/>
      <c r="BK685" s="62"/>
      <c r="BL685" s="62"/>
      <c r="BM685" s="62"/>
      <c r="BN685" s="62"/>
      <c r="BO685" s="62"/>
    </row>
    <row r="686" spans="1:67" x14ac:dyDescent="0.35">
      <c r="A686" s="205" t="s">
        <v>578</v>
      </c>
      <c r="B686" s="160" t="s">
        <v>171</v>
      </c>
      <c r="C686" s="161" t="s">
        <v>164</v>
      </c>
      <c r="D686" s="160">
        <v>2127516</v>
      </c>
      <c r="E686" s="76"/>
      <c r="F686" s="76"/>
      <c r="G686" s="76"/>
      <c r="H686" s="60"/>
      <c r="I686" s="76"/>
      <c r="J686" s="76"/>
      <c r="K686" s="76"/>
      <c r="L686" s="60"/>
      <c r="M686" s="76"/>
      <c r="N686" s="76"/>
      <c r="O686" s="76"/>
      <c r="P686" s="60"/>
      <c r="Q686" s="76"/>
      <c r="R686" s="76"/>
      <c r="S686" s="76"/>
      <c r="T686" s="60"/>
      <c r="U686" s="76"/>
      <c r="V686" s="76"/>
      <c r="W686" s="76"/>
      <c r="X686" s="60"/>
      <c r="Y686" s="76"/>
      <c r="Z686" s="76"/>
      <c r="AA686" s="76"/>
      <c r="AB686" s="60"/>
      <c r="AC686" s="76"/>
      <c r="AD686" s="76"/>
      <c r="AE686" s="76"/>
      <c r="AF686" s="60"/>
      <c r="AG686" s="76"/>
      <c r="AH686" s="76"/>
      <c r="AI686" s="76"/>
      <c r="AJ686" s="53">
        <v>1143</v>
      </c>
      <c r="AK686" s="76"/>
      <c r="AL686" s="76"/>
      <c r="AM686" s="76"/>
      <c r="AN686" s="53">
        <v>1147</v>
      </c>
      <c r="AO686" s="76"/>
      <c r="AP686" s="76"/>
      <c r="AQ686" s="76"/>
      <c r="AR686" s="53">
        <v>1147</v>
      </c>
      <c r="AS686" s="55"/>
      <c r="AT686" s="55"/>
      <c r="AU686" s="55"/>
      <c r="AV686" s="251">
        <v>1147</v>
      </c>
      <c r="AW686" s="55"/>
      <c r="AX686" s="55"/>
      <c r="AY686" s="55"/>
      <c r="AZ686" s="251">
        <v>1163</v>
      </c>
      <c r="BA686" s="251"/>
      <c r="BB686" s="251"/>
      <c r="BC686" s="251"/>
      <c r="BD686" s="251"/>
      <c r="BF686" s="62"/>
      <c r="BG686" s="62"/>
      <c r="BH686" s="62"/>
      <c r="BI686" s="62"/>
      <c r="BJ686" s="62"/>
      <c r="BK686" s="62"/>
      <c r="BL686" s="62"/>
      <c r="BM686" s="62"/>
      <c r="BN686" s="62"/>
      <c r="BO686" s="62"/>
    </row>
    <row r="687" spans="1:67" x14ac:dyDescent="0.35">
      <c r="A687" s="207" t="s">
        <v>580</v>
      </c>
      <c r="B687" s="167" t="s">
        <v>171</v>
      </c>
      <c r="C687" s="168" t="s">
        <v>164</v>
      </c>
      <c r="D687" s="167">
        <v>2127517</v>
      </c>
      <c r="E687" s="108"/>
      <c r="F687" s="108"/>
      <c r="G687" s="108"/>
      <c r="H687" s="91"/>
      <c r="I687" s="108"/>
      <c r="J687" s="108"/>
      <c r="K687" s="108"/>
      <c r="L687" s="91"/>
      <c r="M687" s="108"/>
      <c r="N687" s="108"/>
      <c r="O687" s="108"/>
      <c r="P687" s="91"/>
      <c r="Q687" s="108"/>
      <c r="R687" s="108"/>
      <c r="S687" s="108"/>
      <c r="T687" s="91"/>
      <c r="U687" s="108"/>
      <c r="V687" s="108"/>
      <c r="W687" s="108"/>
      <c r="X687" s="91"/>
      <c r="Y687" s="108"/>
      <c r="Z687" s="108"/>
      <c r="AA687" s="108"/>
      <c r="AB687" s="91"/>
      <c r="AC687" s="108"/>
      <c r="AD687" s="108"/>
      <c r="AE687" s="108"/>
      <c r="AF687" s="91"/>
      <c r="AG687" s="108"/>
      <c r="AH687" s="108"/>
      <c r="AI687" s="108"/>
      <c r="AJ687" s="71">
        <v>1143</v>
      </c>
      <c r="AK687" s="108"/>
      <c r="AL687" s="108"/>
      <c r="AM687" s="108"/>
      <c r="AN687" s="71">
        <v>1147</v>
      </c>
      <c r="AO687" s="108"/>
      <c r="AP687" s="108"/>
      <c r="AQ687" s="108"/>
      <c r="AR687" s="71">
        <v>1147</v>
      </c>
      <c r="AS687" s="249"/>
      <c r="AT687" s="249"/>
      <c r="AU687" s="249"/>
      <c r="AV687" s="256">
        <v>1147</v>
      </c>
      <c r="AW687" s="249"/>
      <c r="AX687" s="249"/>
      <c r="AY687" s="249"/>
      <c r="AZ687" s="256">
        <v>1163</v>
      </c>
      <c r="BA687" s="256"/>
      <c r="BB687" s="256"/>
      <c r="BC687" s="256"/>
      <c r="BD687" s="256"/>
      <c r="BF687" s="106"/>
      <c r="BG687" s="106"/>
      <c r="BH687" s="106"/>
      <c r="BI687" s="106"/>
      <c r="BJ687" s="106"/>
      <c r="BK687" s="106"/>
      <c r="BL687" s="106"/>
      <c r="BM687" s="106"/>
      <c r="BN687" s="106"/>
      <c r="BO687" s="106"/>
    </row>
    <row r="688" spans="1:67" x14ac:dyDescent="0.35">
      <c r="A688" s="66"/>
      <c r="B688" s="77"/>
      <c r="C688" s="77"/>
      <c r="D688" s="77"/>
      <c r="E688" s="76"/>
      <c r="F688" s="76"/>
      <c r="G688" s="76"/>
      <c r="H688" s="116"/>
      <c r="I688" s="76"/>
      <c r="J688" s="76"/>
      <c r="K688" s="76"/>
      <c r="L688" s="116"/>
      <c r="M688" s="76"/>
      <c r="N688" s="76"/>
      <c r="O688" s="76"/>
      <c r="P688" s="116"/>
      <c r="Q688" s="76"/>
      <c r="R688" s="76"/>
      <c r="S688" s="76"/>
      <c r="T688" s="116"/>
      <c r="U688" s="76"/>
      <c r="V688" s="76"/>
      <c r="W688" s="76"/>
      <c r="X688" s="116"/>
      <c r="Y688" s="76"/>
      <c r="Z688" s="76"/>
      <c r="AA688" s="76"/>
      <c r="AB688" s="116"/>
      <c r="AC688" s="76"/>
      <c r="AD688" s="76"/>
      <c r="AE688" s="76"/>
      <c r="AF688" s="116"/>
      <c r="AG688" s="76"/>
      <c r="AH688" s="76"/>
      <c r="AI688" s="76"/>
      <c r="AJ688" s="116"/>
      <c r="AK688" s="76"/>
      <c r="AL688" s="76"/>
      <c r="AM688" s="76"/>
      <c r="AN688" s="60"/>
      <c r="AO688" s="76"/>
      <c r="AP688" s="76"/>
      <c r="AQ688" s="76"/>
      <c r="AR688" s="60"/>
      <c r="AS688" s="76"/>
      <c r="AT688" s="76"/>
      <c r="AU688" s="76"/>
      <c r="AV688" s="76"/>
      <c r="AW688" s="76"/>
      <c r="AX688" s="76"/>
      <c r="AY688" s="76"/>
      <c r="AZ688" s="76"/>
      <c r="BA688" s="76"/>
      <c r="BB688" s="76"/>
      <c r="BC688" s="76"/>
      <c r="BD688" s="76"/>
      <c r="BF688" s="62"/>
      <c r="BG688" s="62"/>
      <c r="BH688" s="62"/>
      <c r="BI688" s="62"/>
      <c r="BJ688" s="62"/>
      <c r="BK688" s="62"/>
      <c r="BL688" s="62"/>
      <c r="BM688" s="62"/>
      <c r="BN688" s="62"/>
      <c r="BO688" s="62"/>
    </row>
    <row r="689" spans="1:67" x14ac:dyDescent="0.35">
      <c r="A689" s="208" t="s">
        <v>585</v>
      </c>
      <c r="B689" s="181"/>
      <c r="C689" s="181"/>
      <c r="D689" s="181"/>
      <c r="E689" s="76"/>
      <c r="F689" s="76"/>
      <c r="G689" s="76"/>
      <c r="H689" s="60"/>
      <c r="I689" s="76"/>
      <c r="J689" s="76"/>
      <c r="K689" s="76"/>
      <c r="L689" s="60"/>
      <c r="M689" s="76"/>
      <c r="N689" s="76"/>
      <c r="O689" s="76"/>
      <c r="P689" s="60"/>
      <c r="Q689" s="76"/>
      <c r="R689" s="76"/>
      <c r="S689" s="76"/>
      <c r="T689" s="60"/>
      <c r="U689" s="76"/>
      <c r="V689" s="76"/>
      <c r="W689" s="76"/>
      <c r="X689" s="60"/>
      <c r="Y689" s="76"/>
      <c r="Z689" s="76"/>
      <c r="AA689" s="76"/>
      <c r="AB689" s="60"/>
      <c r="AC689" s="76"/>
      <c r="AD689" s="76"/>
      <c r="AE689" s="76"/>
      <c r="AF689" s="60"/>
      <c r="AG689" s="76"/>
      <c r="AH689" s="76"/>
      <c r="AI689" s="76"/>
      <c r="AJ689" s="116"/>
      <c r="AK689" s="76"/>
      <c r="AL689" s="76"/>
      <c r="AM689" s="76"/>
      <c r="AN689" s="60"/>
      <c r="AO689" s="76"/>
      <c r="AP689" s="76"/>
      <c r="AQ689" s="76"/>
      <c r="AR689" s="60"/>
      <c r="AS689" s="76"/>
      <c r="AT689" s="76"/>
      <c r="AU689" s="76"/>
      <c r="AV689" s="76"/>
      <c r="AW689" s="76"/>
      <c r="AX689" s="76"/>
      <c r="AY689" s="76"/>
      <c r="AZ689" s="76"/>
      <c r="BA689" s="76"/>
      <c r="BB689" s="76"/>
      <c r="BC689" s="76"/>
      <c r="BD689" s="76"/>
      <c r="BF689" s="62"/>
      <c r="BG689" s="62"/>
      <c r="BH689" s="62"/>
      <c r="BI689" s="62"/>
      <c r="BJ689" s="62"/>
      <c r="BK689" s="62"/>
      <c r="BL689" s="62"/>
      <c r="BM689" s="62"/>
      <c r="BN689" s="62"/>
      <c r="BO689" s="62"/>
    </row>
    <row r="690" spans="1:67" x14ac:dyDescent="0.35">
      <c r="A690" s="182" t="s">
        <v>578</v>
      </c>
      <c r="B690" s="160" t="s">
        <v>171</v>
      </c>
      <c r="C690" s="161" t="s">
        <v>164</v>
      </c>
      <c r="D690" s="160">
        <v>2127518</v>
      </c>
      <c r="E690" s="76"/>
      <c r="F690" s="76"/>
      <c r="G690" s="76"/>
      <c r="H690" s="53">
        <v>1248</v>
      </c>
      <c r="I690" s="76"/>
      <c r="J690" s="76"/>
      <c r="K690" s="76"/>
      <c r="L690" s="53">
        <v>1534</v>
      </c>
      <c r="M690" s="76"/>
      <c r="N690" s="76"/>
      <c r="O690" s="76"/>
      <c r="P690" s="53">
        <v>1477</v>
      </c>
      <c r="Q690" s="76"/>
      <c r="R690" s="76"/>
      <c r="S690" s="76"/>
      <c r="T690" s="53">
        <v>1900</v>
      </c>
      <c r="U690" s="76"/>
      <c r="V690" s="76"/>
      <c r="W690" s="76"/>
      <c r="X690" s="53">
        <v>4422</v>
      </c>
      <c r="Y690" s="76"/>
      <c r="Z690" s="76"/>
      <c r="AA690" s="76"/>
      <c r="AB690" s="53">
        <v>5350</v>
      </c>
      <c r="AC690" s="76"/>
      <c r="AD690" s="76"/>
      <c r="AE690" s="76"/>
      <c r="AF690" s="53">
        <v>5298</v>
      </c>
      <c r="AG690" s="76"/>
      <c r="AH690" s="76"/>
      <c r="AI690" s="76"/>
      <c r="AJ690" s="53">
        <v>6476</v>
      </c>
      <c r="AK690" s="76"/>
      <c r="AL690" s="76"/>
      <c r="AM690" s="76"/>
      <c r="AN690" s="53">
        <v>6933</v>
      </c>
      <c r="AO690" s="76"/>
      <c r="AP690" s="76"/>
      <c r="AQ690" s="76"/>
      <c r="AR690" s="53">
        <v>8282</v>
      </c>
      <c r="AS690" s="55"/>
      <c r="AT690" s="55"/>
      <c r="AU690" s="55"/>
      <c r="AV690" s="251">
        <v>10082</v>
      </c>
      <c r="AW690" s="55"/>
      <c r="AX690" s="55"/>
      <c r="AY690" s="55"/>
      <c r="AZ690" s="251">
        <v>11569</v>
      </c>
      <c r="BA690" s="251"/>
      <c r="BB690" s="251"/>
      <c r="BC690" s="251"/>
      <c r="BD690" s="251"/>
      <c r="BF690" s="62"/>
      <c r="BG690" s="62"/>
      <c r="BH690" s="62"/>
      <c r="BI690" s="62"/>
      <c r="BJ690" s="62"/>
      <c r="BK690" s="62"/>
      <c r="BL690" s="62"/>
      <c r="BM690" s="62"/>
      <c r="BN690" s="62"/>
      <c r="BO690" s="62"/>
    </row>
    <row r="691" spans="1:67" x14ac:dyDescent="0.35">
      <c r="A691" s="205" t="s">
        <v>579</v>
      </c>
      <c r="B691" s="160" t="s">
        <v>171</v>
      </c>
      <c r="C691" s="161" t="s">
        <v>164</v>
      </c>
      <c r="D691" s="160">
        <v>2127519</v>
      </c>
      <c r="E691" s="76"/>
      <c r="F691" s="76"/>
      <c r="G691" s="76"/>
      <c r="H691" s="53">
        <v>-603</v>
      </c>
      <c r="I691" s="76"/>
      <c r="J691" s="76"/>
      <c r="K691" s="76"/>
      <c r="L691" s="53">
        <v>-770</v>
      </c>
      <c r="M691" s="76"/>
      <c r="N691" s="76"/>
      <c r="O691" s="76"/>
      <c r="P691" s="53">
        <v>-715</v>
      </c>
      <c r="Q691" s="76"/>
      <c r="R691" s="76"/>
      <c r="S691" s="76"/>
      <c r="T691" s="53">
        <v>-1046</v>
      </c>
      <c r="U691" s="76"/>
      <c r="V691" s="76"/>
      <c r="W691" s="76"/>
      <c r="X691" s="53">
        <v>-1051</v>
      </c>
      <c r="Y691" s="76"/>
      <c r="Z691" s="76"/>
      <c r="AA691" s="76"/>
      <c r="AB691" s="53">
        <v>-1240</v>
      </c>
      <c r="AC691" s="76"/>
      <c r="AD691" s="76"/>
      <c r="AE691" s="76"/>
      <c r="AF691" s="53">
        <v>-1249</v>
      </c>
      <c r="AG691" s="76"/>
      <c r="AH691" s="76"/>
      <c r="AI691" s="76"/>
      <c r="AJ691" s="53">
        <v>-1495</v>
      </c>
      <c r="AK691" s="76"/>
      <c r="AL691" s="76"/>
      <c r="AM691" s="76"/>
      <c r="AN691" s="53">
        <v>-1826</v>
      </c>
      <c r="AO691" s="76"/>
      <c r="AP691" s="76"/>
      <c r="AQ691" s="76"/>
      <c r="AR691" s="53">
        <v>-2185</v>
      </c>
      <c r="AS691" s="55"/>
      <c r="AT691" s="55"/>
      <c r="AU691" s="55"/>
      <c r="AV691" s="251">
        <v>-2395</v>
      </c>
      <c r="AW691" s="55"/>
      <c r="AX691" s="55"/>
      <c r="AY691" s="55"/>
      <c r="AZ691" s="251">
        <v>-2967</v>
      </c>
      <c r="BA691" s="251"/>
      <c r="BB691" s="251"/>
      <c r="BC691" s="251"/>
      <c r="BD691" s="251"/>
      <c r="BF691" s="62"/>
      <c r="BG691" s="62"/>
      <c r="BH691" s="62"/>
      <c r="BI691" s="62"/>
      <c r="BJ691" s="62"/>
      <c r="BK691" s="62"/>
      <c r="BL691" s="62"/>
      <c r="BM691" s="62"/>
      <c r="BN691" s="62"/>
      <c r="BO691" s="62"/>
    </row>
    <row r="692" spans="1:67" x14ac:dyDescent="0.35">
      <c r="A692" s="207" t="s">
        <v>580</v>
      </c>
      <c r="B692" s="167" t="s">
        <v>171</v>
      </c>
      <c r="C692" s="168" t="s">
        <v>164</v>
      </c>
      <c r="D692" s="167">
        <v>2127520</v>
      </c>
      <c r="E692" s="108"/>
      <c r="F692" s="108"/>
      <c r="G692" s="108"/>
      <c r="H692" s="107">
        <f>SUM(H690:H691)</f>
        <v>645</v>
      </c>
      <c r="I692" s="108"/>
      <c r="J692" s="108"/>
      <c r="K692" s="108"/>
      <c r="L692" s="107">
        <f>SUM(L690:L691)</f>
        <v>764</v>
      </c>
      <c r="M692" s="108"/>
      <c r="N692" s="108"/>
      <c r="O692" s="108"/>
      <c r="P692" s="107">
        <f>SUM(P690:P691)</f>
        <v>762</v>
      </c>
      <c r="Q692" s="108"/>
      <c r="R692" s="108"/>
      <c r="S692" s="108"/>
      <c r="T692" s="107">
        <f>SUM(T690:T691)</f>
        <v>854</v>
      </c>
      <c r="U692" s="108"/>
      <c r="V692" s="108"/>
      <c r="W692" s="108"/>
      <c r="X692" s="107">
        <f>SUM(X690:X691)</f>
        <v>3371</v>
      </c>
      <c r="Y692" s="108"/>
      <c r="Z692" s="108"/>
      <c r="AA692" s="108"/>
      <c r="AB692" s="107">
        <f>SUM(AB690:AB691)</f>
        <v>4110</v>
      </c>
      <c r="AC692" s="108"/>
      <c r="AD692" s="108"/>
      <c r="AE692" s="108"/>
      <c r="AF692" s="107">
        <f>SUM(AF690:AF691)</f>
        <v>4049</v>
      </c>
      <c r="AG692" s="108"/>
      <c r="AH692" s="108"/>
      <c r="AI692" s="108"/>
      <c r="AJ692" s="107">
        <f>SUM(AJ690:AJ691)</f>
        <v>4981</v>
      </c>
      <c r="AK692" s="108"/>
      <c r="AL692" s="108"/>
      <c r="AM692" s="108"/>
      <c r="AN692" s="107">
        <f>SUM(AN690:AN691)</f>
        <v>5107</v>
      </c>
      <c r="AO692" s="108"/>
      <c r="AP692" s="108"/>
      <c r="AQ692" s="108"/>
      <c r="AR692" s="107">
        <f>SUM(AR690:AR691)</f>
        <v>6097</v>
      </c>
      <c r="AS692" s="196"/>
      <c r="AT692" s="196"/>
      <c r="AU692" s="196"/>
      <c r="AV692" s="254">
        <v>7687</v>
      </c>
      <c r="AW692" s="196"/>
      <c r="AX692" s="196"/>
      <c r="AY692" s="196"/>
      <c r="AZ692" s="254">
        <v>8602</v>
      </c>
      <c r="BA692" s="254"/>
      <c r="BB692" s="254"/>
      <c r="BC692" s="254"/>
      <c r="BD692" s="254"/>
      <c r="BF692" s="106"/>
      <c r="BG692" s="106"/>
      <c r="BH692" s="106"/>
      <c r="BI692" s="106"/>
      <c r="BJ692" s="106"/>
      <c r="BK692" s="106"/>
      <c r="BL692" s="106"/>
      <c r="BM692" s="106"/>
      <c r="BN692" s="106"/>
      <c r="BO692" s="106"/>
    </row>
    <row r="693" spans="1:67" x14ac:dyDescent="0.35">
      <c r="E693" s="76"/>
      <c r="F693" s="76"/>
      <c r="G693" s="76"/>
      <c r="H693" s="60"/>
      <c r="I693" s="76"/>
      <c r="J693" s="76"/>
      <c r="K693" s="76"/>
      <c r="L693" s="60"/>
      <c r="M693" s="76"/>
      <c r="N693" s="76"/>
      <c r="O693" s="76"/>
      <c r="P693" s="60"/>
      <c r="Q693" s="76"/>
      <c r="R693" s="76"/>
      <c r="S693" s="76"/>
      <c r="T693" s="60"/>
      <c r="U693" s="76"/>
      <c r="V693" s="76"/>
      <c r="W693" s="76"/>
      <c r="X693" s="60"/>
      <c r="Y693" s="76"/>
      <c r="Z693" s="76"/>
      <c r="AA693" s="76"/>
      <c r="AB693" s="60"/>
      <c r="AC693" s="76"/>
      <c r="AD693" s="76"/>
      <c r="AE693" s="76"/>
      <c r="AF693" s="60"/>
      <c r="AG693" s="76"/>
      <c r="AH693" s="76"/>
      <c r="AI693" s="76"/>
      <c r="AJ693" s="60"/>
      <c r="AK693" s="76"/>
      <c r="AL693" s="76"/>
      <c r="AM693" s="76"/>
      <c r="AN693" s="60"/>
      <c r="AO693" s="76"/>
      <c r="AP693" s="76"/>
      <c r="AQ693" s="76"/>
      <c r="AR693" s="60"/>
      <c r="AS693" s="76"/>
      <c r="AT693" s="76"/>
      <c r="AU693" s="76"/>
      <c r="AV693" s="76"/>
      <c r="AW693" s="76"/>
      <c r="AX693" s="76"/>
      <c r="AY693" s="76"/>
      <c r="AZ693" s="76"/>
      <c r="BA693" s="76"/>
      <c r="BB693" s="76"/>
      <c r="BC693" s="76"/>
      <c r="BD693" s="76"/>
      <c r="BF693" s="62"/>
      <c r="BG693" s="62"/>
      <c r="BH693" s="62"/>
      <c r="BI693" s="62"/>
      <c r="BJ693" s="62"/>
      <c r="BK693" s="62"/>
      <c r="BL693" s="62"/>
      <c r="BM693" s="62"/>
      <c r="BN693" s="62"/>
      <c r="BO693" s="62"/>
    </row>
    <row r="694" spans="1:67" x14ac:dyDescent="0.35">
      <c r="A694" s="64" t="s">
        <v>586</v>
      </c>
      <c r="B694" s="65"/>
      <c r="C694" s="65"/>
      <c r="D694" s="65"/>
      <c r="E694" s="76"/>
      <c r="F694" s="76"/>
      <c r="G694" s="76"/>
      <c r="H694" s="60"/>
      <c r="I694" s="76"/>
      <c r="J694" s="76"/>
      <c r="K694" s="76"/>
      <c r="L694" s="60"/>
      <c r="M694" s="76"/>
      <c r="N694" s="76"/>
      <c r="O694" s="76"/>
      <c r="P694" s="60"/>
      <c r="Q694" s="76"/>
      <c r="R694" s="76"/>
      <c r="S694" s="76"/>
      <c r="T694" s="60"/>
      <c r="U694" s="76"/>
      <c r="V694" s="76"/>
      <c r="W694" s="76"/>
      <c r="X694" s="60"/>
      <c r="Y694" s="76"/>
      <c r="Z694" s="76"/>
      <c r="AA694" s="76"/>
      <c r="AB694" s="60"/>
      <c r="AC694" s="76"/>
      <c r="AD694" s="76"/>
      <c r="AE694" s="76"/>
      <c r="AF694" s="60"/>
      <c r="AG694" s="76"/>
      <c r="AH694" s="76"/>
      <c r="AI694" s="76"/>
      <c r="AJ694" s="60"/>
      <c r="AK694" s="76"/>
      <c r="AL694" s="76"/>
      <c r="AM694" s="76"/>
      <c r="AN694" s="60"/>
      <c r="AO694" s="76"/>
      <c r="AP694" s="76"/>
      <c r="AQ694" s="76"/>
      <c r="AR694" s="60"/>
      <c r="AS694" s="76"/>
      <c r="AT694" s="76"/>
      <c r="AU694" s="76"/>
      <c r="AV694" s="76"/>
      <c r="AW694" s="76"/>
      <c r="AX694" s="76"/>
      <c r="AY694" s="76"/>
      <c r="AZ694" s="76"/>
      <c r="BA694" s="76"/>
      <c r="BB694" s="76"/>
      <c r="BC694" s="76"/>
      <c r="BD694" s="76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</row>
    <row r="695" spans="1:67" x14ac:dyDescent="0.35">
      <c r="A695" s="85" t="s">
        <v>403</v>
      </c>
      <c r="B695" s="86"/>
      <c r="C695" s="86"/>
      <c r="D695" s="86"/>
      <c r="E695" s="76"/>
      <c r="F695" s="76"/>
      <c r="G695" s="76"/>
      <c r="H695" s="60"/>
      <c r="I695" s="76"/>
      <c r="J695" s="76"/>
      <c r="K695" s="76"/>
      <c r="L695" s="60"/>
      <c r="M695" s="76"/>
      <c r="N695" s="76"/>
      <c r="O695" s="76"/>
      <c r="P695" s="60"/>
      <c r="Q695" s="76"/>
      <c r="R695" s="76"/>
      <c r="S695" s="76"/>
      <c r="T695" s="60"/>
      <c r="U695" s="76"/>
      <c r="V695" s="76"/>
      <c r="W695" s="76"/>
      <c r="X695" s="60"/>
      <c r="Y695" s="76"/>
      <c r="Z695" s="76"/>
      <c r="AA695" s="76"/>
      <c r="AB695" s="60"/>
      <c r="AC695" s="76"/>
      <c r="AD695" s="76"/>
      <c r="AE695" s="76"/>
      <c r="AF695" s="60"/>
      <c r="AG695" s="76"/>
      <c r="AH695" s="76"/>
      <c r="AI695" s="76"/>
      <c r="AJ695" s="60"/>
      <c r="AK695" s="76"/>
      <c r="AL695" s="76"/>
      <c r="AM695" s="76"/>
      <c r="AN695" s="60"/>
      <c r="AO695" s="76"/>
      <c r="AP695" s="76"/>
      <c r="AQ695" s="76"/>
      <c r="AR695" s="60"/>
      <c r="AS695" s="76"/>
      <c r="AT695" s="76"/>
      <c r="AU695" s="76"/>
      <c r="AV695" s="76"/>
      <c r="AW695" s="76"/>
      <c r="AX695" s="76"/>
      <c r="AY695" s="76"/>
      <c r="AZ695" s="76"/>
      <c r="BA695" s="76"/>
      <c r="BB695" s="76"/>
      <c r="BC695" s="76"/>
      <c r="BD695" s="76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</row>
    <row r="696" spans="1:67" x14ac:dyDescent="0.35">
      <c r="A696" s="80" t="s">
        <v>587</v>
      </c>
      <c r="B696" s="160" t="s">
        <v>171</v>
      </c>
      <c r="C696" s="161" t="s">
        <v>164</v>
      </c>
      <c r="D696" s="160">
        <v>2127521</v>
      </c>
      <c r="E696" s="76"/>
      <c r="F696" s="76"/>
      <c r="G696" s="76"/>
      <c r="H696" s="53">
        <v>53</v>
      </c>
      <c r="I696" s="76"/>
      <c r="J696" s="76"/>
      <c r="K696" s="76"/>
      <c r="L696" s="53">
        <v>357</v>
      </c>
      <c r="M696" s="76"/>
      <c r="N696" s="76"/>
      <c r="O696" s="76"/>
      <c r="P696" s="53">
        <v>107</v>
      </c>
      <c r="Q696" s="76"/>
      <c r="R696" s="76"/>
      <c r="S696" s="76"/>
      <c r="T696" s="53">
        <v>198</v>
      </c>
      <c r="U696" s="76"/>
      <c r="V696" s="76"/>
      <c r="W696" s="76"/>
      <c r="X696" s="53">
        <v>211</v>
      </c>
      <c r="Y696" s="76"/>
      <c r="Z696" s="76"/>
      <c r="AA696" s="76"/>
      <c r="AB696" s="53">
        <v>222</v>
      </c>
      <c r="AC696" s="76"/>
      <c r="AD696" s="76"/>
      <c r="AE696" s="76"/>
      <c r="AF696" s="53">
        <v>188</v>
      </c>
      <c r="AG696" s="76"/>
      <c r="AH696" s="76"/>
      <c r="AI696" s="76"/>
      <c r="AJ696" s="53">
        <v>245</v>
      </c>
      <c r="AK696" s="76"/>
      <c r="AL696" s="76"/>
      <c r="AM696" s="76"/>
      <c r="AN696" s="53">
        <v>228</v>
      </c>
      <c r="AO696" s="76"/>
      <c r="AP696" s="76"/>
      <c r="AQ696" s="76"/>
      <c r="AR696" s="53">
        <v>386</v>
      </c>
      <c r="AS696" s="55"/>
      <c r="AT696" s="55"/>
      <c r="AU696" s="55"/>
      <c r="AV696" s="251">
        <v>610</v>
      </c>
      <c r="AW696" s="55"/>
      <c r="AX696" s="55"/>
      <c r="AY696" s="55"/>
      <c r="AZ696" s="251">
        <v>692</v>
      </c>
      <c r="BA696" s="251"/>
      <c r="BB696" s="251"/>
      <c r="BC696" s="251"/>
      <c r="BD696" s="251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</row>
    <row r="697" spans="1:67" x14ac:dyDescent="0.35">
      <c r="A697" s="80" t="s">
        <v>588</v>
      </c>
      <c r="B697" s="160" t="s">
        <v>171</v>
      </c>
      <c r="C697" s="161" t="s">
        <v>164</v>
      </c>
      <c r="D697" s="160">
        <v>2127522</v>
      </c>
      <c r="E697" s="76"/>
      <c r="F697" s="76"/>
      <c r="G697" s="76"/>
      <c r="H697" s="53">
        <v>427</v>
      </c>
      <c r="I697" s="76"/>
      <c r="J697" s="76"/>
      <c r="K697" s="76"/>
      <c r="L697" s="53">
        <v>669</v>
      </c>
      <c r="M697" s="76"/>
      <c r="N697" s="76"/>
      <c r="O697" s="76"/>
      <c r="P697" s="53">
        <v>856</v>
      </c>
      <c r="Q697" s="76"/>
      <c r="R697" s="76"/>
      <c r="S697" s="76"/>
      <c r="T697" s="53">
        <v>1062</v>
      </c>
      <c r="U697" s="76"/>
      <c r="V697" s="76"/>
      <c r="W697" s="76"/>
      <c r="X697" s="53">
        <v>2149</v>
      </c>
      <c r="Y697" s="76"/>
      <c r="Z697" s="76"/>
      <c r="AA697" s="76"/>
      <c r="AB697" s="53">
        <v>2551</v>
      </c>
      <c r="AC697" s="76"/>
      <c r="AD697" s="76"/>
      <c r="AE697" s="76"/>
      <c r="AF697" s="53">
        <v>3232</v>
      </c>
      <c r="AG697" s="76"/>
      <c r="AH697" s="76"/>
      <c r="AI697" s="76"/>
      <c r="AJ697" s="53">
        <v>3876</v>
      </c>
      <c r="AK697" s="76"/>
      <c r="AL697" s="76"/>
      <c r="AM697" s="76"/>
      <c r="AN697" s="53">
        <v>2417</v>
      </c>
      <c r="AO697" s="76"/>
      <c r="AP697" s="76"/>
      <c r="AQ697" s="76"/>
      <c r="AR697" s="53">
        <v>2831</v>
      </c>
      <c r="AS697" s="55"/>
      <c r="AT697" s="55"/>
      <c r="AU697" s="55"/>
      <c r="AV697" s="251">
        <v>2796</v>
      </c>
      <c r="AW697" s="55"/>
      <c r="AX697" s="55"/>
      <c r="AY697" s="55"/>
      <c r="AZ697" s="251">
        <v>2687</v>
      </c>
      <c r="BA697" s="251"/>
      <c r="BB697" s="251"/>
      <c r="BC697" s="251"/>
      <c r="BD697" s="251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</row>
    <row r="698" spans="1:67" x14ac:dyDescent="0.35">
      <c r="A698" s="80" t="s">
        <v>589</v>
      </c>
      <c r="B698" s="160" t="s">
        <v>171</v>
      </c>
      <c r="C698" s="161" t="s">
        <v>164</v>
      </c>
      <c r="D698" s="160">
        <v>2127523</v>
      </c>
      <c r="E698" s="76"/>
      <c r="F698" s="76"/>
      <c r="G698" s="76"/>
      <c r="H698" s="53">
        <v>590</v>
      </c>
      <c r="I698" s="76"/>
      <c r="J698" s="76"/>
      <c r="K698" s="76"/>
      <c r="L698" s="53">
        <v>780</v>
      </c>
      <c r="M698" s="76"/>
      <c r="N698" s="76"/>
      <c r="O698" s="76"/>
      <c r="P698" s="53">
        <v>854</v>
      </c>
      <c r="Q698" s="76"/>
      <c r="R698" s="76"/>
      <c r="S698" s="76"/>
      <c r="T698" s="53">
        <v>968</v>
      </c>
      <c r="U698" s="76"/>
      <c r="V698" s="76"/>
      <c r="W698" s="76"/>
      <c r="X698" s="53">
        <v>901</v>
      </c>
      <c r="Y698" s="76"/>
      <c r="Z698" s="76"/>
      <c r="AA698" s="76"/>
      <c r="AB698" s="53">
        <v>1064</v>
      </c>
      <c r="AC698" s="76"/>
      <c r="AD698" s="76"/>
      <c r="AE698" s="76"/>
      <c r="AF698" s="53">
        <v>1373</v>
      </c>
      <c r="AG698" s="76"/>
      <c r="AH698" s="76"/>
      <c r="AI698" s="76"/>
      <c r="AJ698" s="53">
        <v>2457</v>
      </c>
      <c r="AK698" s="76"/>
      <c r="AL698" s="76"/>
      <c r="AM698" s="76"/>
      <c r="AN698" s="53">
        <v>2821</v>
      </c>
      <c r="AO698" s="76"/>
      <c r="AP698" s="76"/>
      <c r="AQ698" s="76"/>
      <c r="AR698" s="53">
        <v>3280</v>
      </c>
      <c r="AS698" s="55"/>
      <c r="AT698" s="55"/>
      <c r="AU698" s="55"/>
      <c r="AV698" s="251">
        <v>3751</v>
      </c>
      <c r="AW698" s="55"/>
      <c r="AX698" s="55"/>
      <c r="AY698" s="55"/>
      <c r="AZ698" s="251">
        <v>4254</v>
      </c>
      <c r="BA698" s="251"/>
      <c r="BB698" s="251"/>
      <c r="BC698" s="251"/>
      <c r="BD698" s="251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</row>
    <row r="699" spans="1:67" x14ac:dyDescent="0.35">
      <c r="A699" s="80" t="s">
        <v>205</v>
      </c>
      <c r="B699" s="160" t="s">
        <v>171</v>
      </c>
      <c r="C699" s="161" t="s">
        <v>164</v>
      </c>
      <c r="D699" s="160">
        <v>2127524</v>
      </c>
      <c r="E699" s="76"/>
      <c r="F699" s="76"/>
      <c r="G699" s="76"/>
      <c r="H699" s="53">
        <v>396</v>
      </c>
      <c r="I699" s="76"/>
      <c r="J699" s="76"/>
      <c r="K699" s="76"/>
      <c r="L699" s="53">
        <v>534</v>
      </c>
      <c r="M699" s="76"/>
      <c r="N699" s="76"/>
      <c r="O699" s="76"/>
      <c r="P699" s="53">
        <v>727</v>
      </c>
      <c r="Q699" s="76"/>
      <c r="R699" s="76"/>
      <c r="S699" s="76"/>
      <c r="T699" s="53">
        <v>1073</v>
      </c>
      <c r="U699" s="76"/>
      <c r="V699" s="76"/>
      <c r="W699" s="76"/>
      <c r="X699" s="53">
        <v>1026</v>
      </c>
      <c r="Y699" s="76"/>
      <c r="Z699" s="76"/>
      <c r="AA699" s="76"/>
      <c r="AB699" s="53">
        <v>1293</v>
      </c>
      <c r="AC699" s="76"/>
      <c r="AD699" s="76"/>
      <c r="AE699" s="76"/>
      <c r="AF699" s="53">
        <v>1585</v>
      </c>
      <c r="AG699" s="76"/>
      <c r="AH699" s="76"/>
      <c r="AI699" s="76"/>
      <c r="AJ699" s="53">
        <v>2033</v>
      </c>
      <c r="AK699" s="76"/>
      <c r="AL699" s="76"/>
      <c r="AM699" s="76"/>
      <c r="AN699" s="53">
        <v>2738</v>
      </c>
      <c r="AO699" s="76"/>
      <c r="AP699" s="76"/>
      <c r="AQ699" s="76"/>
      <c r="AR699" s="53">
        <v>4295</v>
      </c>
      <c r="AS699" s="55"/>
      <c r="AT699" s="55"/>
      <c r="AU699" s="55"/>
      <c r="AV699" s="251">
        <v>5279</v>
      </c>
      <c r="AW699" s="55"/>
      <c r="AX699" s="55"/>
      <c r="AY699" s="55"/>
      <c r="AZ699" s="251">
        <v>4089</v>
      </c>
      <c r="BA699" s="251"/>
      <c r="BB699" s="251"/>
      <c r="BC699" s="251"/>
      <c r="BD699" s="251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</row>
    <row r="700" spans="1:67" x14ac:dyDescent="0.35">
      <c r="A700" s="80" t="s">
        <v>590</v>
      </c>
      <c r="B700" s="160" t="s">
        <v>171</v>
      </c>
      <c r="C700" s="161" t="s">
        <v>164</v>
      </c>
      <c r="D700" s="160">
        <v>2127527</v>
      </c>
      <c r="E700" s="76"/>
      <c r="F700" s="76"/>
      <c r="G700" s="76"/>
      <c r="H700" s="60"/>
      <c r="I700" s="76"/>
      <c r="J700" s="76"/>
      <c r="K700" s="76"/>
      <c r="L700" s="60"/>
      <c r="M700" s="76"/>
      <c r="N700" s="76"/>
      <c r="O700" s="76"/>
      <c r="P700" s="53">
        <v>222</v>
      </c>
      <c r="Q700" s="76"/>
      <c r="R700" s="76"/>
      <c r="S700" s="76"/>
      <c r="T700" s="53">
        <v>179</v>
      </c>
      <c r="U700" s="76"/>
      <c r="V700" s="76"/>
      <c r="W700" s="76"/>
      <c r="X700" s="53">
        <v>279</v>
      </c>
      <c r="Y700" s="76"/>
      <c r="Z700" s="76"/>
      <c r="AA700" s="76"/>
      <c r="AB700" s="53">
        <v>2386</v>
      </c>
      <c r="AC700" s="76"/>
      <c r="AD700" s="76"/>
      <c r="AE700" s="76"/>
      <c r="AF700" s="53">
        <v>2385</v>
      </c>
      <c r="AG700" s="76"/>
      <c r="AH700" s="76"/>
      <c r="AI700" s="76"/>
      <c r="AJ700" s="53">
        <v>1886</v>
      </c>
      <c r="AK700" s="76"/>
      <c r="AL700" s="76"/>
      <c r="AM700" s="76"/>
      <c r="AN700" s="53">
        <v>941</v>
      </c>
      <c r="AO700" s="76"/>
      <c r="AP700" s="76"/>
      <c r="AQ700" s="76"/>
      <c r="AR700" s="53">
        <v>1009</v>
      </c>
      <c r="AS700" s="55"/>
      <c r="AT700" s="55"/>
      <c r="AU700" s="55"/>
      <c r="AV700" s="251">
        <v>1114</v>
      </c>
      <c r="AW700" s="55"/>
      <c r="AX700" s="55"/>
      <c r="AY700" s="55"/>
      <c r="AZ700" s="251">
        <v>1133</v>
      </c>
      <c r="BA700" s="251"/>
      <c r="BB700" s="251"/>
      <c r="BC700" s="251"/>
      <c r="BD700" s="251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</row>
    <row r="701" spans="1:67" x14ac:dyDescent="0.35">
      <c r="A701" s="80" t="s">
        <v>83</v>
      </c>
      <c r="B701" s="160" t="s">
        <v>171</v>
      </c>
      <c r="C701" s="161" t="s">
        <v>164</v>
      </c>
      <c r="D701" s="160">
        <v>2127528</v>
      </c>
      <c r="E701" s="76"/>
      <c r="F701" s="76"/>
      <c r="G701" s="76"/>
      <c r="H701" s="60"/>
      <c r="I701" s="76"/>
      <c r="J701" s="76"/>
      <c r="K701" s="76"/>
      <c r="L701" s="60"/>
      <c r="M701" s="76"/>
      <c r="N701" s="76"/>
      <c r="O701" s="76"/>
      <c r="P701" s="60"/>
      <c r="Q701" s="76"/>
      <c r="R701" s="76"/>
      <c r="S701" s="76"/>
      <c r="T701" s="60"/>
      <c r="U701" s="76"/>
      <c r="V701" s="76"/>
      <c r="W701" s="76"/>
      <c r="X701" s="60"/>
      <c r="Y701" s="76"/>
      <c r="Z701" s="76"/>
      <c r="AA701" s="76"/>
      <c r="AB701" s="60"/>
      <c r="AC701" s="76"/>
      <c r="AD701" s="76"/>
      <c r="AE701" s="76"/>
      <c r="AF701" s="53">
        <v>6648</v>
      </c>
      <c r="AG701" s="76"/>
      <c r="AH701" s="76"/>
      <c r="AI701" s="76"/>
      <c r="AJ701" s="53">
        <v>10183</v>
      </c>
      <c r="AK701" s="76"/>
      <c r="AL701" s="76"/>
      <c r="AM701" s="76"/>
      <c r="AN701" s="53">
        <v>15399</v>
      </c>
      <c r="AO701" s="76"/>
      <c r="AP701" s="76"/>
      <c r="AQ701" s="76"/>
      <c r="AR701" s="53">
        <v>18285</v>
      </c>
      <c r="AS701" s="55"/>
      <c r="AT701" s="55"/>
      <c r="AU701" s="55"/>
      <c r="AV701" s="251">
        <v>19922</v>
      </c>
      <c r="AW701" s="55"/>
      <c r="AX701" s="55"/>
      <c r="AY701" s="55"/>
      <c r="AZ701" s="251">
        <v>20921</v>
      </c>
      <c r="BA701" s="251"/>
      <c r="BB701" s="251"/>
      <c r="BC701" s="251"/>
      <c r="BD701" s="251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</row>
    <row r="702" spans="1:67" x14ac:dyDescent="0.35">
      <c r="A702" s="80" t="s">
        <v>217</v>
      </c>
      <c r="B702" s="160" t="s">
        <v>171</v>
      </c>
      <c r="C702" s="161" t="s">
        <v>164</v>
      </c>
      <c r="D702" s="160">
        <v>3825064</v>
      </c>
      <c r="E702" s="76"/>
      <c r="F702" s="76"/>
      <c r="G702" s="76"/>
      <c r="H702" s="60"/>
      <c r="I702" s="76"/>
      <c r="J702" s="76"/>
      <c r="K702" s="76"/>
      <c r="L702" s="60"/>
      <c r="M702" s="76"/>
      <c r="N702" s="76"/>
      <c r="O702" s="76"/>
      <c r="P702" s="60"/>
      <c r="Q702" s="76"/>
      <c r="R702" s="76"/>
      <c r="S702" s="76"/>
      <c r="T702" s="60"/>
      <c r="U702" s="76"/>
      <c r="V702" s="76"/>
      <c r="W702" s="76"/>
      <c r="X702" s="60"/>
      <c r="Y702" s="76"/>
      <c r="Z702" s="76"/>
      <c r="AA702" s="76"/>
      <c r="AB702" s="60"/>
      <c r="AC702" s="76"/>
      <c r="AD702" s="76"/>
      <c r="AE702" s="76"/>
      <c r="AF702" s="63"/>
      <c r="AG702" s="76"/>
      <c r="AH702" s="76"/>
      <c r="AI702" s="76"/>
      <c r="AJ702" s="63"/>
      <c r="AK702" s="76"/>
      <c r="AL702" s="76"/>
      <c r="AM702" s="76"/>
      <c r="AN702" s="63"/>
      <c r="AO702" s="76"/>
      <c r="AP702" s="76"/>
      <c r="AQ702" s="76"/>
      <c r="AR702" s="53">
        <v>6824</v>
      </c>
      <c r="AS702" s="55"/>
      <c r="AT702" s="55"/>
      <c r="AU702" s="55"/>
      <c r="AV702" s="251">
        <v>14800</v>
      </c>
      <c r="AW702" s="55"/>
      <c r="AX702" s="55"/>
      <c r="AY702" s="55"/>
      <c r="AZ702" s="251">
        <v>22701</v>
      </c>
      <c r="BA702" s="251"/>
      <c r="BB702" s="251"/>
      <c r="BC702" s="251"/>
      <c r="BD702" s="251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</row>
    <row r="703" spans="1:67" x14ac:dyDescent="0.35">
      <c r="A703" s="80" t="s">
        <v>591</v>
      </c>
      <c r="B703" s="160" t="s">
        <v>171</v>
      </c>
      <c r="C703" s="161" t="s">
        <v>164</v>
      </c>
      <c r="D703" s="160">
        <v>2127529</v>
      </c>
      <c r="E703" s="76"/>
      <c r="F703" s="76"/>
      <c r="G703" s="76"/>
      <c r="H703" s="53">
        <v>177</v>
      </c>
      <c r="I703" s="76"/>
      <c r="J703" s="76"/>
      <c r="K703" s="76"/>
      <c r="L703" s="53">
        <v>242</v>
      </c>
      <c r="M703" s="76"/>
      <c r="N703" s="76"/>
      <c r="O703" s="76"/>
      <c r="P703" s="53">
        <v>268</v>
      </c>
      <c r="Q703" s="76"/>
      <c r="R703" s="76"/>
      <c r="S703" s="76"/>
      <c r="T703" s="53">
        <v>171</v>
      </c>
      <c r="U703" s="76"/>
      <c r="V703" s="76"/>
      <c r="W703" s="76"/>
      <c r="X703" s="53">
        <v>167</v>
      </c>
      <c r="Y703" s="76"/>
      <c r="Z703" s="76"/>
      <c r="AA703" s="76"/>
      <c r="AB703" s="53">
        <v>94</v>
      </c>
      <c r="AC703" s="76"/>
      <c r="AD703" s="76"/>
      <c r="AE703" s="76"/>
      <c r="AF703" s="53">
        <v>728</v>
      </c>
      <c r="AG703" s="76"/>
      <c r="AH703" s="76"/>
      <c r="AI703" s="76"/>
      <c r="AJ703" s="53">
        <v>559</v>
      </c>
      <c r="AK703" s="76"/>
      <c r="AL703" s="76"/>
      <c r="AM703" s="76"/>
      <c r="AN703" s="53">
        <v>603</v>
      </c>
      <c r="AO703" s="76"/>
      <c r="AP703" s="76"/>
      <c r="AQ703" s="76"/>
      <c r="AR703" s="53">
        <v>1023</v>
      </c>
      <c r="AS703" s="55"/>
      <c r="AT703" s="55"/>
      <c r="AU703" s="55"/>
      <c r="AV703" s="251">
        <v>745</v>
      </c>
      <c r="AW703" s="55"/>
      <c r="AX703" s="55"/>
      <c r="AY703" s="55"/>
      <c r="AZ703" s="251">
        <v>1688</v>
      </c>
      <c r="BA703" s="251"/>
      <c r="BB703" s="251"/>
      <c r="BC703" s="251"/>
      <c r="BD703" s="251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</row>
    <row r="704" spans="1:67" x14ac:dyDescent="0.35">
      <c r="A704" s="80" t="s">
        <v>191</v>
      </c>
      <c r="B704" s="160" t="s">
        <v>171</v>
      </c>
      <c r="C704" s="161" t="s">
        <v>164</v>
      </c>
      <c r="D704" s="160">
        <v>2127525</v>
      </c>
      <c r="E704" s="76"/>
      <c r="F704" s="76"/>
      <c r="G704" s="76"/>
      <c r="H704" s="53">
        <v>249</v>
      </c>
      <c r="I704" s="76"/>
      <c r="J704" s="76"/>
      <c r="K704" s="76"/>
      <c r="L704" s="53">
        <v>156</v>
      </c>
      <c r="M704" s="76"/>
      <c r="N704" s="76"/>
      <c r="O704" s="76"/>
      <c r="P704" s="53">
        <v>189</v>
      </c>
      <c r="Q704" s="76"/>
      <c r="R704" s="76"/>
      <c r="S704" s="76"/>
      <c r="T704" s="53">
        <v>330</v>
      </c>
      <c r="U704" s="76"/>
      <c r="V704" s="76"/>
      <c r="W704" s="76"/>
      <c r="X704" s="53">
        <v>349</v>
      </c>
      <c r="Y704" s="76"/>
      <c r="Z704" s="76"/>
      <c r="AA704" s="76"/>
      <c r="AB704" s="53">
        <v>321</v>
      </c>
      <c r="AC704" s="76"/>
      <c r="AD704" s="76"/>
      <c r="AE704" s="76"/>
      <c r="AF704" s="60"/>
      <c r="AG704" s="76"/>
      <c r="AH704" s="76"/>
      <c r="AI704" s="76"/>
      <c r="AJ704" s="60"/>
      <c r="AK704" s="76"/>
      <c r="AL704" s="76"/>
      <c r="AM704" s="76"/>
      <c r="AN704" s="60"/>
      <c r="AO704" s="76"/>
      <c r="AP704" s="76"/>
      <c r="AQ704" s="76"/>
      <c r="AR704" s="60"/>
      <c r="AS704" s="76"/>
      <c r="AT704" s="76"/>
      <c r="AU704" s="76"/>
      <c r="AV704" s="76"/>
      <c r="AW704" s="76"/>
      <c r="AX704" s="76"/>
      <c r="AY704" s="76"/>
      <c r="AZ704" s="76"/>
      <c r="BA704" s="76"/>
      <c r="BB704" s="76"/>
      <c r="BC704" s="76"/>
      <c r="BD704" s="76"/>
      <c r="BF704" s="62"/>
      <c r="BG704" s="62"/>
      <c r="BH704" s="62"/>
      <c r="BI704" s="62"/>
      <c r="BJ704" s="62"/>
      <c r="BK704" s="62"/>
      <c r="BL704" s="62"/>
      <c r="BM704" s="62"/>
      <c r="BN704" s="62"/>
      <c r="BO704" s="62"/>
    </row>
    <row r="705" spans="1:67" x14ac:dyDescent="0.35">
      <c r="A705" s="80" t="s">
        <v>592</v>
      </c>
      <c r="B705" s="160" t="s">
        <v>171</v>
      </c>
      <c r="C705" s="161" t="s">
        <v>164</v>
      </c>
      <c r="D705" s="160">
        <v>2127526</v>
      </c>
      <c r="E705" s="76"/>
      <c r="F705" s="76"/>
      <c r="G705" s="76"/>
      <c r="H705" s="53">
        <v>164</v>
      </c>
      <c r="I705" s="76"/>
      <c r="J705" s="76"/>
      <c r="K705" s="76"/>
      <c r="L705" s="53">
        <v>154</v>
      </c>
      <c r="M705" s="76"/>
      <c r="N705" s="76"/>
      <c r="O705" s="76"/>
      <c r="P705" s="53">
        <v>148</v>
      </c>
      <c r="Q705" s="76"/>
      <c r="R705" s="76"/>
      <c r="S705" s="76"/>
      <c r="T705" s="53">
        <v>66</v>
      </c>
      <c r="U705" s="76"/>
      <c r="V705" s="76"/>
      <c r="W705" s="76"/>
      <c r="X705" s="53">
        <v>35</v>
      </c>
      <c r="Y705" s="76"/>
      <c r="Z705" s="76"/>
      <c r="AA705" s="76"/>
      <c r="AB705" s="53">
        <v>69</v>
      </c>
      <c r="AC705" s="76"/>
      <c r="AD705" s="76"/>
      <c r="AE705" s="76"/>
      <c r="AF705" s="60"/>
      <c r="AG705" s="76"/>
      <c r="AH705" s="76"/>
      <c r="AI705" s="76"/>
      <c r="AJ705" s="60"/>
      <c r="AK705" s="76"/>
      <c r="AL705" s="76"/>
      <c r="AM705" s="76"/>
      <c r="AN705" s="60"/>
      <c r="AO705" s="76"/>
      <c r="AP705" s="76"/>
      <c r="AQ705" s="76"/>
      <c r="AR705" s="60"/>
      <c r="AS705" s="76"/>
      <c r="AT705" s="76"/>
      <c r="AU705" s="76"/>
      <c r="AV705" s="76"/>
      <c r="AW705" s="76"/>
      <c r="AX705" s="76"/>
      <c r="AY705" s="76"/>
      <c r="AZ705" s="76"/>
      <c r="BA705" s="76"/>
      <c r="BB705" s="76"/>
      <c r="BC705" s="76"/>
      <c r="BD705" s="76"/>
      <c r="BF705" s="62"/>
      <c r="BG705" s="62"/>
      <c r="BH705" s="62"/>
      <c r="BI705" s="62"/>
      <c r="BJ705" s="62"/>
      <c r="BK705" s="62"/>
      <c r="BL705" s="62"/>
      <c r="BM705" s="62"/>
      <c r="BN705" s="62"/>
      <c r="BO705" s="62"/>
    </row>
    <row r="706" spans="1:67" x14ac:dyDescent="0.35">
      <c r="A706" s="80" t="s">
        <v>215</v>
      </c>
      <c r="B706" s="160" t="s">
        <v>171</v>
      </c>
      <c r="C706" s="161" t="s">
        <v>164</v>
      </c>
      <c r="D706" s="160">
        <v>2127530</v>
      </c>
      <c r="E706" s="76"/>
      <c r="F706" s="76"/>
      <c r="G706" s="76"/>
      <c r="H706" s="53">
        <v>107</v>
      </c>
      <c r="I706" s="76"/>
      <c r="J706" s="76"/>
      <c r="K706" s="76"/>
      <c r="L706" s="53">
        <v>115</v>
      </c>
      <c r="M706" s="76"/>
      <c r="N706" s="76"/>
      <c r="O706" s="76"/>
      <c r="P706" s="53">
        <v>41</v>
      </c>
      <c r="Q706" s="76"/>
      <c r="R706" s="76"/>
      <c r="S706" s="76"/>
      <c r="T706" s="53">
        <v>39</v>
      </c>
      <c r="U706" s="76"/>
      <c r="V706" s="76"/>
      <c r="W706" s="76"/>
      <c r="X706" s="53">
        <v>381</v>
      </c>
      <c r="Y706" s="76"/>
      <c r="Z706" s="76"/>
      <c r="AA706" s="76"/>
      <c r="AB706" s="53">
        <v>734</v>
      </c>
      <c r="AC706" s="76"/>
      <c r="AD706" s="76"/>
      <c r="AE706" s="76"/>
      <c r="AF706" s="53">
        <v>772</v>
      </c>
      <c r="AG706" s="76"/>
      <c r="AH706" s="76"/>
      <c r="AI706" s="76"/>
      <c r="AJ706" s="53">
        <v>207</v>
      </c>
      <c r="AK706" s="76"/>
      <c r="AL706" s="76"/>
      <c r="AM706" s="76"/>
      <c r="AN706" s="53">
        <v>626</v>
      </c>
      <c r="AO706" s="76"/>
      <c r="AP706" s="76"/>
      <c r="AQ706" s="76"/>
      <c r="AR706" s="53">
        <v>950</v>
      </c>
      <c r="AS706" s="55"/>
      <c r="AT706" s="55"/>
      <c r="AU706" s="55"/>
      <c r="AV706" s="251">
        <v>1582</v>
      </c>
      <c r="AW706" s="55"/>
      <c r="AX706" s="55"/>
      <c r="AY706" s="55"/>
      <c r="AZ706" s="251">
        <v>1773</v>
      </c>
      <c r="BA706" s="251"/>
      <c r="BB706" s="251"/>
      <c r="BC706" s="251"/>
      <c r="BD706" s="251"/>
      <c r="BF706" s="62"/>
      <c r="BG706" s="62"/>
      <c r="BH706" s="62"/>
      <c r="BI706" s="62"/>
      <c r="BJ706" s="62"/>
      <c r="BK706" s="62"/>
      <c r="BL706" s="62"/>
      <c r="BM706" s="62"/>
      <c r="BN706" s="62"/>
      <c r="BO706" s="62"/>
    </row>
    <row r="707" spans="1:67" x14ac:dyDescent="0.35">
      <c r="A707" s="81" t="s">
        <v>593</v>
      </c>
      <c r="B707" s="167" t="s">
        <v>171</v>
      </c>
      <c r="C707" s="168" t="s">
        <v>164</v>
      </c>
      <c r="D707" s="167">
        <v>2127531</v>
      </c>
      <c r="E707" s="108"/>
      <c r="F707" s="108"/>
      <c r="G707" s="108"/>
      <c r="H707" s="107">
        <f>SUM(H696:H706)</f>
        <v>2163</v>
      </c>
      <c r="I707" s="108"/>
      <c r="J707" s="108"/>
      <c r="K707" s="108"/>
      <c r="L707" s="107">
        <f>SUM(L696:L706)</f>
        <v>3007</v>
      </c>
      <c r="M707" s="108"/>
      <c r="N707" s="108"/>
      <c r="O707" s="108"/>
      <c r="P707" s="107">
        <f>SUM(P696:P706)</f>
        <v>3412</v>
      </c>
      <c r="Q707" s="108"/>
      <c r="R707" s="108"/>
      <c r="S707" s="108"/>
      <c r="T707" s="107">
        <f>SUM(T696:T706)</f>
        <v>4086</v>
      </c>
      <c r="U707" s="108"/>
      <c r="V707" s="108"/>
      <c r="W707" s="108"/>
      <c r="X707" s="107">
        <f>SUM(X696:X706)</f>
        <v>5498</v>
      </c>
      <c r="Y707" s="108"/>
      <c r="Z707" s="108"/>
      <c r="AA707" s="108"/>
      <c r="AB707" s="107">
        <f>SUM(AB696:AB706)</f>
        <v>8734</v>
      </c>
      <c r="AC707" s="108"/>
      <c r="AD707" s="108"/>
      <c r="AE707" s="108"/>
      <c r="AF707" s="107">
        <f>SUM(AF696:AF706)</f>
        <v>16911</v>
      </c>
      <c r="AG707" s="108"/>
      <c r="AH707" s="108"/>
      <c r="AI707" s="108"/>
      <c r="AJ707" s="107">
        <f>SUM(AJ696:AJ706)</f>
        <v>21446</v>
      </c>
      <c r="AK707" s="108"/>
      <c r="AL707" s="108"/>
      <c r="AM707" s="108"/>
      <c r="AN707" s="107">
        <f>SUM(AN696:AN706)</f>
        <v>25773</v>
      </c>
      <c r="AO707" s="108"/>
      <c r="AP707" s="108"/>
      <c r="AQ707" s="108"/>
      <c r="AR707" s="107">
        <f>SUM(AR696:AR706)</f>
        <v>38883</v>
      </c>
      <c r="AS707" s="196"/>
      <c r="AT707" s="196"/>
      <c r="AU707" s="196"/>
      <c r="AV707" s="254">
        <v>50599</v>
      </c>
      <c r="AW707" s="196"/>
      <c r="AX707" s="196"/>
      <c r="AY707" s="196"/>
      <c r="AZ707" s="254">
        <v>59938</v>
      </c>
      <c r="BA707" s="254"/>
      <c r="BB707" s="254"/>
      <c r="BC707" s="254"/>
      <c r="BD707" s="254"/>
      <c r="BF707" s="106"/>
      <c r="BG707" s="106"/>
      <c r="BH707" s="106"/>
      <c r="BI707" s="106"/>
      <c r="BJ707" s="106"/>
      <c r="BK707" s="106"/>
      <c r="BL707" s="106"/>
      <c r="BM707" s="106"/>
      <c r="BN707" s="106"/>
      <c r="BO707" s="106"/>
    </row>
    <row r="708" spans="1:67" x14ac:dyDescent="0.35">
      <c r="A708" s="66"/>
      <c r="B708" s="77"/>
      <c r="C708" s="77"/>
      <c r="D708" s="77"/>
      <c r="E708" s="76"/>
      <c r="F708" s="76"/>
      <c r="G708" s="76"/>
      <c r="H708" s="116"/>
      <c r="I708" s="76"/>
      <c r="J708" s="76"/>
      <c r="K708" s="76"/>
      <c r="L708" s="116"/>
      <c r="M708" s="76"/>
      <c r="N708" s="76"/>
      <c r="O708" s="76"/>
      <c r="P708" s="116"/>
      <c r="Q708" s="76"/>
      <c r="R708" s="76"/>
      <c r="S708" s="76"/>
      <c r="T708" s="116"/>
      <c r="U708" s="76"/>
      <c r="V708" s="76"/>
      <c r="W708" s="76"/>
      <c r="X708" s="116"/>
      <c r="Y708" s="76"/>
      <c r="Z708" s="76"/>
      <c r="AA708" s="76"/>
      <c r="AB708" s="116"/>
      <c r="AC708" s="76"/>
      <c r="AD708" s="76"/>
      <c r="AE708" s="76"/>
      <c r="AF708" s="116"/>
      <c r="AG708" s="76"/>
      <c r="AH708" s="76"/>
      <c r="AI708" s="76"/>
      <c r="AJ708" s="116"/>
      <c r="AK708" s="76"/>
      <c r="AL708" s="76"/>
      <c r="AM708" s="76"/>
      <c r="AN708" s="60"/>
      <c r="AO708" s="76"/>
      <c r="AP708" s="76"/>
      <c r="AQ708" s="76"/>
      <c r="AR708" s="60"/>
      <c r="AS708" s="76"/>
      <c r="AT708" s="76"/>
      <c r="AU708" s="76"/>
      <c r="AV708" s="76"/>
      <c r="AW708" s="76"/>
      <c r="AX708" s="76"/>
      <c r="AY708" s="76"/>
      <c r="AZ708" s="76"/>
      <c r="BA708" s="76"/>
      <c r="BB708" s="76"/>
      <c r="BC708" s="76"/>
      <c r="BD708" s="76"/>
      <c r="BF708" s="62"/>
      <c r="BG708" s="62"/>
      <c r="BH708" s="62"/>
      <c r="BI708" s="62"/>
      <c r="BJ708" s="62"/>
      <c r="BK708" s="62"/>
      <c r="BL708" s="62"/>
      <c r="BM708" s="62"/>
      <c r="BN708" s="62"/>
      <c r="BO708" s="62"/>
    </row>
    <row r="709" spans="1:67" x14ac:dyDescent="0.35">
      <c r="A709" s="80" t="s">
        <v>594</v>
      </c>
      <c r="B709" s="160" t="s">
        <v>171</v>
      </c>
      <c r="C709" s="161" t="s">
        <v>164</v>
      </c>
      <c r="D709" s="160">
        <v>2127532</v>
      </c>
      <c r="E709" s="76"/>
      <c r="F709" s="76"/>
      <c r="G709" s="76"/>
      <c r="H709" s="53">
        <v>-698</v>
      </c>
      <c r="I709" s="76"/>
      <c r="J709" s="76"/>
      <c r="K709" s="76"/>
      <c r="L709" s="53">
        <v>-901</v>
      </c>
      <c r="M709" s="76"/>
      <c r="N709" s="76"/>
      <c r="O709" s="76"/>
      <c r="P709" s="53">
        <v>-1069</v>
      </c>
      <c r="Q709" s="76"/>
      <c r="R709" s="76"/>
      <c r="S709" s="76"/>
      <c r="T709" s="53">
        <v>-1012</v>
      </c>
      <c r="U709" s="76"/>
      <c r="V709" s="76"/>
      <c r="W709" s="76"/>
      <c r="X709" s="53">
        <v>-2538</v>
      </c>
      <c r="Y709" s="76"/>
      <c r="Z709" s="76"/>
      <c r="AA709" s="76"/>
      <c r="AB709" s="53">
        <v>-4950</v>
      </c>
      <c r="AC709" s="76"/>
      <c r="AD709" s="76"/>
      <c r="AE709" s="76"/>
      <c r="AF709" s="53">
        <v>-5754</v>
      </c>
      <c r="AG709" s="76"/>
      <c r="AH709" s="76"/>
      <c r="AI709" s="76"/>
      <c r="AJ709" s="53">
        <v>-5803</v>
      </c>
      <c r="AK709" s="76"/>
      <c r="AL709" s="76"/>
      <c r="AM709" s="76"/>
      <c r="AN709" s="53">
        <v>-3596</v>
      </c>
      <c r="AO709" s="76"/>
      <c r="AP709" s="76"/>
      <c r="AQ709" s="76"/>
      <c r="AR709" s="53">
        <v>-4374</v>
      </c>
      <c r="AS709" s="55"/>
      <c r="AT709" s="55"/>
      <c r="AU709" s="55"/>
      <c r="AV709" s="251">
        <v>-4811</v>
      </c>
      <c r="AW709" s="55"/>
      <c r="AX709" s="55"/>
      <c r="AY709" s="55"/>
      <c r="AZ709" s="251">
        <v>-4893</v>
      </c>
      <c r="BA709" s="251"/>
      <c r="BB709" s="251"/>
      <c r="BC709" s="251"/>
      <c r="BD709" s="251"/>
      <c r="BF709" s="62"/>
      <c r="BG709" s="62"/>
      <c r="BH709" s="62"/>
      <c r="BI709" s="62"/>
      <c r="BJ709" s="62"/>
      <c r="BK709" s="62"/>
      <c r="BL709" s="62"/>
      <c r="BM709" s="62"/>
      <c r="BN709" s="62"/>
      <c r="BO709" s="62"/>
    </row>
    <row r="710" spans="1:67" x14ac:dyDescent="0.35">
      <c r="A710" s="81" t="s">
        <v>595</v>
      </c>
      <c r="B710" s="167" t="s">
        <v>171</v>
      </c>
      <c r="C710" s="168" t="s">
        <v>164</v>
      </c>
      <c r="D710" s="167">
        <v>2127533</v>
      </c>
      <c r="E710" s="108"/>
      <c r="F710" s="108"/>
      <c r="G710" s="108"/>
      <c r="H710" s="107">
        <f>SUM(H707,H709)</f>
        <v>1465</v>
      </c>
      <c r="I710" s="108"/>
      <c r="J710" s="108"/>
      <c r="K710" s="108"/>
      <c r="L710" s="107">
        <f>SUM(L707,L709)</f>
        <v>2106</v>
      </c>
      <c r="M710" s="108"/>
      <c r="N710" s="108"/>
      <c r="O710" s="108"/>
      <c r="P710" s="107">
        <f>SUM(P707,P709)</f>
        <v>2343</v>
      </c>
      <c r="Q710" s="108"/>
      <c r="R710" s="108"/>
      <c r="S710" s="108"/>
      <c r="T710" s="107">
        <f>SUM(T707,T709)</f>
        <v>3074</v>
      </c>
      <c r="U710" s="108"/>
      <c r="V710" s="108"/>
      <c r="W710" s="108"/>
      <c r="X710" s="107">
        <f>SUM(X707,X709)</f>
        <v>2960</v>
      </c>
      <c r="Y710" s="108"/>
      <c r="Z710" s="108"/>
      <c r="AA710" s="108"/>
      <c r="AB710" s="107">
        <f>SUM(AB707,AB709)</f>
        <v>3784</v>
      </c>
      <c r="AC710" s="108"/>
      <c r="AD710" s="108"/>
      <c r="AE710" s="108"/>
      <c r="AF710" s="107">
        <f>SUM(AF707,AF709)</f>
        <v>11157</v>
      </c>
      <c r="AG710" s="108"/>
      <c r="AH710" s="108"/>
      <c r="AI710" s="108"/>
      <c r="AJ710" s="107">
        <f>SUM(AJ707,AJ709)</f>
        <v>15643</v>
      </c>
      <c r="AK710" s="108"/>
      <c r="AL710" s="108"/>
      <c r="AM710" s="108"/>
      <c r="AN710" s="107">
        <f>SUM(AN707,AN709)</f>
        <v>22177</v>
      </c>
      <c r="AO710" s="108"/>
      <c r="AP710" s="108"/>
      <c r="AQ710" s="108"/>
      <c r="AR710" s="107">
        <f>SUM(AR707,AR709)</f>
        <v>34509</v>
      </c>
      <c r="AS710" s="196"/>
      <c r="AT710" s="196"/>
      <c r="AU710" s="196"/>
      <c r="AV710" s="254">
        <v>45788</v>
      </c>
      <c r="AW710" s="196"/>
      <c r="AX710" s="196"/>
      <c r="AY710" s="196"/>
      <c r="AZ710" s="254">
        <v>55045</v>
      </c>
      <c r="BA710" s="254"/>
      <c r="BB710" s="254"/>
      <c r="BC710" s="254"/>
      <c r="BD710" s="254"/>
      <c r="BF710" s="106"/>
      <c r="BG710" s="106"/>
      <c r="BH710" s="106"/>
      <c r="BI710" s="106"/>
      <c r="BJ710" s="106"/>
      <c r="BK710" s="106"/>
      <c r="BL710" s="106"/>
      <c r="BM710" s="106"/>
      <c r="BN710" s="106"/>
      <c r="BO710" s="106"/>
    </row>
    <row r="711" spans="1:67" x14ac:dyDescent="0.35">
      <c r="A711" s="80"/>
      <c r="B711" s="92"/>
      <c r="C711" s="92"/>
      <c r="D711" s="92"/>
      <c r="E711" s="76"/>
      <c r="F711" s="76"/>
      <c r="G711" s="76"/>
      <c r="H711" s="116"/>
      <c r="I711" s="76"/>
      <c r="J711" s="76"/>
      <c r="K711" s="76"/>
      <c r="L711" s="116"/>
      <c r="M711" s="76"/>
      <c r="N711" s="76"/>
      <c r="O711" s="76"/>
      <c r="P711" s="116"/>
      <c r="Q711" s="76"/>
      <c r="R711" s="76"/>
      <c r="S711" s="76"/>
      <c r="T711" s="116"/>
      <c r="U711" s="76"/>
      <c r="V711" s="76"/>
      <c r="W711" s="76"/>
      <c r="X711" s="116"/>
      <c r="Y711" s="76"/>
      <c r="Z711" s="76"/>
      <c r="AA711" s="76"/>
      <c r="AB711" s="116"/>
      <c r="AC711" s="76"/>
      <c r="AD711" s="76"/>
      <c r="AE711" s="76"/>
      <c r="AF711" s="116"/>
      <c r="AG711" s="76"/>
      <c r="AH711" s="76"/>
      <c r="AI711" s="76"/>
      <c r="AJ711" s="116"/>
      <c r="AK711" s="76"/>
      <c r="AL711" s="76"/>
      <c r="AM711" s="76"/>
      <c r="AN711" s="60"/>
      <c r="AO711" s="76"/>
      <c r="AP711" s="76"/>
      <c r="AQ711" s="76"/>
      <c r="AR711" s="60"/>
      <c r="AS711" s="76"/>
      <c r="AT711" s="76"/>
      <c r="AU711" s="76"/>
      <c r="AV711" s="76"/>
      <c r="AW711" s="76"/>
      <c r="AX711" s="76"/>
      <c r="AY711" s="76"/>
      <c r="AZ711" s="76"/>
      <c r="BA711" s="76"/>
      <c r="BB711" s="76"/>
      <c r="BC711" s="76"/>
      <c r="BD711" s="76"/>
      <c r="BF711" s="62"/>
      <c r="BG711" s="62"/>
      <c r="BH711" s="62"/>
      <c r="BI711" s="62"/>
      <c r="BJ711" s="62"/>
      <c r="BK711" s="62"/>
      <c r="BL711" s="62"/>
      <c r="BM711" s="62"/>
      <c r="BN711" s="62"/>
      <c r="BO711" s="62"/>
    </row>
    <row r="712" spans="1:67" x14ac:dyDescent="0.35">
      <c r="A712" s="85" t="s">
        <v>596</v>
      </c>
      <c r="B712" s="86"/>
      <c r="C712" s="86"/>
      <c r="D712" s="86"/>
      <c r="E712" s="76"/>
      <c r="F712" s="76"/>
      <c r="G712" s="76"/>
      <c r="H712" s="116"/>
      <c r="I712" s="76"/>
      <c r="J712" s="76"/>
      <c r="K712" s="76"/>
      <c r="L712" s="116"/>
      <c r="M712" s="76"/>
      <c r="N712" s="76"/>
      <c r="O712" s="76"/>
      <c r="P712" s="116"/>
      <c r="Q712" s="76"/>
      <c r="R712" s="76"/>
      <c r="S712" s="76"/>
      <c r="T712" s="116"/>
      <c r="U712" s="76"/>
      <c r="V712" s="76"/>
      <c r="W712" s="76"/>
      <c r="X712" s="116"/>
      <c r="Y712" s="76"/>
      <c r="Z712" s="76"/>
      <c r="AA712" s="76"/>
      <c r="AB712" s="116"/>
      <c r="AC712" s="76"/>
      <c r="AD712" s="76"/>
      <c r="AE712" s="76"/>
      <c r="AF712" s="116"/>
      <c r="AG712" s="76"/>
      <c r="AH712" s="76"/>
      <c r="AI712" s="76"/>
      <c r="AJ712" s="116"/>
      <c r="AK712" s="76"/>
      <c r="AL712" s="76"/>
      <c r="AM712" s="76"/>
      <c r="AN712" s="60"/>
      <c r="AO712" s="76"/>
      <c r="AP712" s="76"/>
      <c r="AQ712" s="76"/>
      <c r="AR712" s="60"/>
      <c r="AS712" s="76"/>
      <c r="AT712" s="76"/>
      <c r="AU712" s="76"/>
      <c r="AV712" s="76"/>
      <c r="AW712" s="76"/>
      <c r="AX712" s="76"/>
      <c r="AY712" s="76"/>
      <c r="AZ712" s="76"/>
      <c r="BA712" s="76"/>
      <c r="BB712" s="76"/>
      <c r="BC712" s="76"/>
      <c r="BD712" s="76"/>
      <c r="BF712" s="62"/>
      <c r="BG712" s="62"/>
      <c r="BH712" s="62"/>
      <c r="BI712" s="62"/>
      <c r="BJ712" s="62"/>
      <c r="BK712" s="62"/>
      <c r="BL712" s="62"/>
      <c r="BM712" s="62"/>
      <c r="BN712" s="62"/>
      <c r="BO712" s="62"/>
    </row>
    <row r="713" spans="1:67" x14ac:dyDescent="0.35">
      <c r="A713" s="80" t="s">
        <v>590</v>
      </c>
      <c r="B713" s="160" t="s">
        <v>171</v>
      </c>
      <c r="C713" s="161" t="s">
        <v>164</v>
      </c>
      <c r="D713" s="160">
        <v>2127534</v>
      </c>
      <c r="E713" s="76"/>
      <c r="F713" s="76"/>
      <c r="G713" s="76"/>
      <c r="H713" s="53">
        <v>-1021</v>
      </c>
      <c r="I713" s="76"/>
      <c r="J713" s="76"/>
      <c r="K713" s="76"/>
      <c r="L713" s="53">
        <v>-1609</v>
      </c>
      <c r="M713" s="76"/>
      <c r="N713" s="76"/>
      <c r="O713" s="76"/>
      <c r="P713" s="53">
        <v>-1970</v>
      </c>
      <c r="Q713" s="76"/>
      <c r="R713" s="76"/>
      <c r="S713" s="76"/>
      <c r="T713" s="53">
        <v>-2332</v>
      </c>
      <c r="U713" s="76"/>
      <c r="V713" s="76"/>
      <c r="W713" s="76"/>
      <c r="X713" s="53">
        <v>-2568</v>
      </c>
      <c r="Y713" s="76"/>
      <c r="Z713" s="76"/>
      <c r="AA713" s="76"/>
      <c r="AB713" s="53">
        <v>-3579</v>
      </c>
      <c r="AC713" s="76"/>
      <c r="AD713" s="76"/>
      <c r="AE713" s="76"/>
      <c r="AF713" s="53">
        <v>-5507</v>
      </c>
      <c r="AG713" s="76"/>
      <c r="AH713" s="76"/>
      <c r="AI713" s="76"/>
      <c r="AJ713" s="53">
        <v>-5508</v>
      </c>
      <c r="AK713" s="76"/>
      <c r="AL713" s="76"/>
      <c r="AM713" s="76"/>
      <c r="AN713" s="53">
        <v>-3562</v>
      </c>
      <c r="AO713" s="76"/>
      <c r="AP713" s="76"/>
      <c r="AQ713" s="76"/>
      <c r="AR713" s="53">
        <v>-9039</v>
      </c>
      <c r="AS713" s="55"/>
      <c r="AT713" s="55"/>
      <c r="AU713" s="55"/>
      <c r="AV713" s="251">
        <v>-12454</v>
      </c>
      <c r="AW713" s="55"/>
      <c r="AX713" s="55"/>
      <c r="AY713" s="55"/>
      <c r="AZ713" s="251">
        <v>-16240</v>
      </c>
      <c r="BA713" s="251"/>
      <c r="BB713" s="251"/>
      <c r="BC713" s="251"/>
      <c r="BD713" s="251"/>
      <c r="BF713" s="62"/>
      <c r="BG713" s="62"/>
      <c r="BH713" s="62"/>
      <c r="BI713" s="62"/>
      <c r="BJ713" s="62"/>
      <c r="BK713" s="62"/>
      <c r="BL713" s="62"/>
      <c r="BM713" s="62"/>
      <c r="BN713" s="62"/>
      <c r="BO713" s="62"/>
    </row>
    <row r="714" spans="1:67" x14ac:dyDescent="0.35">
      <c r="A714" s="80" t="s">
        <v>189</v>
      </c>
      <c r="B714" s="160" t="s">
        <v>171</v>
      </c>
      <c r="C714" s="161" t="s">
        <v>164</v>
      </c>
      <c r="D714" s="160">
        <v>2127536</v>
      </c>
      <c r="E714" s="76"/>
      <c r="F714" s="76"/>
      <c r="G714" s="76"/>
      <c r="H714" s="60"/>
      <c r="I714" s="76"/>
      <c r="J714" s="76"/>
      <c r="K714" s="76"/>
      <c r="L714" s="60"/>
      <c r="M714" s="76"/>
      <c r="N714" s="76"/>
      <c r="O714" s="76"/>
      <c r="P714" s="60"/>
      <c r="Q714" s="76"/>
      <c r="R714" s="76"/>
      <c r="S714" s="76"/>
      <c r="T714" s="60"/>
      <c r="U714" s="76"/>
      <c r="V714" s="76"/>
      <c r="W714" s="76"/>
      <c r="X714" s="60"/>
      <c r="Y714" s="76"/>
      <c r="Z714" s="76"/>
      <c r="AA714" s="76"/>
      <c r="AB714" s="60"/>
      <c r="AC714" s="76"/>
      <c r="AD714" s="76"/>
      <c r="AE714" s="76"/>
      <c r="AF714" s="53">
        <v>-6331</v>
      </c>
      <c r="AG714" s="76"/>
      <c r="AH714" s="76"/>
      <c r="AI714" s="76"/>
      <c r="AJ714" s="53">
        <v>-9539</v>
      </c>
      <c r="AK714" s="76"/>
      <c r="AL714" s="76"/>
      <c r="AM714" s="76"/>
      <c r="AN714" s="53">
        <v>-14422</v>
      </c>
      <c r="AO714" s="76"/>
      <c r="AP714" s="76"/>
      <c r="AQ714" s="76"/>
      <c r="AR714" s="53">
        <v>-17140</v>
      </c>
      <c r="AS714" s="55"/>
      <c r="AT714" s="55"/>
      <c r="AU714" s="55"/>
      <c r="AV714" s="251">
        <v>-18648</v>
      </c>
      <c r="AW714" s="55"/>
      <c r="AX714" s="55"/>
      <c r="AY714" s="55"/>
      <c r="AZ714" s="251">
        <v>-19517</v>
      </c>
      <c r="BA714" s="251"/>
      <c r="BB714" s="251"/>
      <c r="BC714" s="251"/>
      <c r="BD714" s="251"/>
      <c r="BF714" s="62"/>
      <c r="BG714" s="62"/>
      <c r="BH714" s="62"/>
      <c r="BI714" s="62"/>
      <c r="BJ714" s="62"/>
      <c r="BK714" s="62"/>
      <c r="BL714" s="62"/>
      <c r="BM714" s="62"/>
      <c r="BN714" s="62"/>
      <c r="BO714" s="62"/>
    </row>
    <row r="715" spans="1:67" x14ac:dyDescent="0.35">
      <c r="A715" s="80" t="s">
        <v>592</v>
      </c>
      <c r="B715" s="160" t="s">
        <v>171</v>
      </c>
      <c r="C715" s="161" t="s">
        <v>164</v>
      </c>
      <c r="D715" s="160">
        <v>2492331</v>
      </c>
      <c r="E715" s="76"/>
      <c r="F715" s="76"/>
      <c r="G715" s="76"/>
      <c r="H715" s="63"/>
      <c r="I715" s="76"/>
      <c r="J715" s="76"/>
      <c r="K715" s="76"/>
      <c r="L715" s="63"/>
      <c r="M715" s="76"/>
      <c r="N715" s="76"/>
      <c r="O715" s="76"/>
      <c r="P715" s="63"/>
      <c r="Q715" s="76"/>
      <c r="R715" s="76"/>
      <c r="S715" s="76"/>
      <c r="T715" s="63"/>
      <c r="U715" s="76"/>
      <c r="V715" s="76"/>
      <c r="W715" s="76"/>
      <c r="X715" s="63"/>
      <c r="Y715" s="76"/>
      <c r="Z715" s="76"/>
      <c r="AA715" s="76"/>
      <c r="AB715" s="63"/>
      <c r="AC715" s="76"/>
      <c r="AD715" s="76"/>
      <c r="AE715" s="76"/>
      <c r="AF715" s="60"/>
      <c r="AG715" s="76"/>
      <c r="AH715" s="76"/>
      <c r="AI715" s="76"/>
      <c r="AJ715" s="60"/>
      <c r="AK715" s="76"/>
      <c r="AL715" s="76"/>
      <c r="AM715" s="76"/>
      <c r="AN715" s="53">
        <v>-4019</v>
      </c>
      <c r="AO715" s="76"/>
      <c r="AP715" s="76"/>
      <c r="AQ715" s="76"/>
      <c r="AR715" s="60"/>
      <c r="AS715" s="76"/>
      <c r="AT715" s="76"/>
      <c r="AU715" s="76"/>
      <c r="AV715" s="76"/>
      <c r="AW715" s="76"/>
      <c r="AX715" s="76"/>
      <c r="AY715" s="76"/>
      <c r="AZ715" s="76"/>
      <c r="BA715" s="76"/>
      <c r="BB715" s="76"/>
      <c r="BC715" s="76"/>
      <c r="BD715" s="76"/>
      <c r="BF715" s="62"/>
      <c r="BG715" s="62"/>
      <c r="BH715" s="62"/>
      <c r="BI715" s="62"/>
      <c r="BJ715" s="62"/>
      <c r="BK715" s="62"/>
      <c r="BL715" s="62"/>
      <c r="BM715" s="62"/>
      <c r="BN715" s="62"/>
      <c r="BO715" s="62"/>
    </row>
    <row r="716" spans="1:67" x14ac:dyDescent="0.35">
      <c r="A716" s="80" t="s">
        <v>597</v>
      </c>
      <c r="B716" s="160" t="s">
        <v>171</v>
      </c>
      <c r="C716" s="161" t="s">
        <v>164</v>
      </c>
      <c r="D716" s="160">
        <v>2127535</v>
      </c>
      <c r="E716" s="76"/>
      <c r="F716" s="76"/>
      <c r="G716" s="76"/>
      <c r="H716" s="53">
        <v>-201</v>
      </c>
      <c r="I716" s="76"/>
      <c r="J716" s="76"/>
      <c r="K716" s="76"/>
      <c r="L716" s="53">
        <v>-195</v>
      </c>
      <c r="M716" s="76"/>
      <c r="N716" s="76"/>
      <c r="O716" s="76"/>
      <c r="P716" s="53">
        <v>-203</v>
      </c>
      <c r="Q716" s="76"/>
      <c r="R716" s="76"/>
      <c r="S716" s="76"/>
      <c r="T716" s="53">
        <v>-226</v>
      </c>
      <c r="U716" s="76"/>
      <c r="V716" s="76"/>
      <c r="W716" s="76"/>
      <c r="X716" s="53">
        <v>-531</v>
      </c>
      <c r="Y716" s="76"/>
      <c r="Z716" s="76"/>
      <c r="AA716" s="76"/>
      <c r="AB716" s="53">
        <v>-682</v>
      </c>
      <c r="AC716" s="76"/>
      <c r="AD716" s="76"/>
      <c r="AE716" s="76"/>
      <c r="AF716" s="60"/>
      <c r="AG716" s="76"/>
      <c r="AH716" s="76"/>
      <c r="AI716" s="76"/>
      <c r="AJ716" s="60"/>
      <c r="AK716" s="76"/>
      <c r="AL716" s="76"/>
      <c r="AM716" s="76"/>
      <c r="AN716" s="60"/>
      <c r="AO716" s="76"/>
      <c r="AP716" s="76"/>
      <c r="AQ716" s="76"/>
      <c r="AR716" s="60"/>
      <c r="AS716" s="76"/>
      <c r="AT716" s="76"/>
      <c r="AU716" s="76"/>
      <c r="AV716" s="76"/>
      <c r="AW716" s="76"/>
      <c r="AX716" s="76"/>
      <c r="AY716" s="76"/>
      <c r="AZ716" s="76"/>
      <c r="BA716" s="76"/>
      <c r="BB716" s="76"/>
      <c r="BC716" s="76"/>
      <c r="BD716" s="76"/>
      <c r="BF716" s="62"/>
      <c r="BG716" s="62"/>
      <c r="BH716" s="62"/>
      <c r="BI716" s="62"/>
      <c r="BJ716" s="62"/>
      <c r="BK716" s="62"/>
      <c r="BL716" s="62"/>
      <c r="BM716" s="62"/>
      <c r="BN716" s="62"/>
      <c r="BO716" s="62"/>
    </row>
    <row r="717" spans="1:67" x14ac:dyDescent="0.35">
      <c r="A717" s="80" t="s">
        <v>591</v>
      </c>
      <c r="B717" s="160" t="s">
        <v>171</v>
      </c>
      <c r="C717" s="161" t="s">
        <v>164</v>
      </c>
      <c r="D717" s="160">
        <v>2127537</v>
      </c>
      <c r="E717" s="76"/>
      <c r="F717" s="76"/>
      <c r="G717" s="76"/>
      <c r="H717" s="53">
        <v>-16</v>
      </c>
      <c r="I717" s="76"/>
      <c r="J717" s="76"/>
      <c r="K717" s="76"/>
      <c r="L717" s="53">
        <v>-31</v>
      </c>
      <c r="M717" s="76"/>
      <c r="N717" s="76"/>
      <c r="O717" s="76"/>
      <c r="P717" s="53">
        <v>-88</v>
      </c>
      <c r="Q717" s="76"/>
      <c r="R717" s="76"/>
      <c r="S717" s="76"/>
      <c r="T717" s="53">
        <v>-62</v>
      </c>
      <c r="U717" s="76"/>
      <c r="V717" s="76"/>
      <c r="W717" s="76"/>
      <c r="X717" s="53">
        <v>-58</v>
      </c>
      <c r="Y717" s="76"/>
      <c r="Z717" s="76"/>
      <c r="AA717" s="76"/>
      <c r="AB717" s="53">
        <v>-67</v>
      </c>
      <c r="AC717" s="76"/>
      <c r="AD717" s="76"/>
      <c r="AE717" s="76"/>
      <c r="AF717" s="53">
        <v>-640</v>
      </c>
      <c r="AG717" s="76"/>
      <c r="AH717" s="76"/>
      <c r="AI717" s="76"/>
      <c r="AJ717" s="53">
        <v>-1462</v>
      </c>
      <c r="AK717" s="76"/>
      <c r="AL717" s="76"/>
      <c r="AM717" s="76"/>
      <c r="AN717" s="53">
        <v>-668</v>
      </c>
      <c r="AO717" s="76"/>
      <c r="AP717" s="76"/>
      <c r="AQ717" s="76"/>
      <c r="AR717" s="53">
        <v>-817</v>
      </c>
      <c r="AS717" s="55"/>
      <c r="AT717" s="55"/>
      <c r="AU717" s="55"/>
      <c r="AV717" s="251">
        <v>-1489</v>
      </c>
      <c r="AW717" s="55"/>
      <c r="AX717" s="55"/>
      <c r="AY717" s="55"/>
      <c r="AZ717" s="251">
        <v>-3323</v>
      </c>
      <c r="BA717" s="251"/>
      <c r="BB717" s="251"/>
      <c r="BC717" s="251"/>
      <c r="BD717" s="251"/>
      <c r="BF717" s="62"/>
      <c r="BG717" s="62"/>
      <c r="BH717" s="62"/>
      <c r="BI717" s="62"/>
      <c r="BJ717" s="62"/>
      <c r="BK717" s="62"/>
      <c r="BL717" s="62"/>
      <c r="BM717" s="62"/>
      <c r="BN717" s="62"/>
      <c r="BO717" s="62"/>
    </row>
    <row r="718" spans="1:67" x14ac:dyDescent="0.35">
      <c r="A718" s="81" t="s">
        <v>598</v>
      </c>
      <c r="B718" s="167" t="s">
        <v>171</v>
      </c>
      <c r="C718" s="168" t="s">
        <v>164</v>
      </c>
      <c r="D718" s="167">
        <v>2127538</v>
      </c>
      <c r="E718" s="108"/>
      <c r="F718" s="108"/>
      <c r="G718" s="108"/>
      <c r="H718" s="107">
        <f>SUM(H710,H713:H717)</f>
        <v>227</v>
      </c>
      <c r="I718" s="108"/>
      <c r="J718" s="108"/>
      <c r="K718" s="108"/>
      <c r="L718" s="107">
        <f>SUM(L710,L713:L717)</f>
        <v>271</v>
      </c>
      <c r="M718" s="108"/>
      <c r="N718" s="108"/>
      <c r="O718" s="108"/>
      <c r="P718" s="107">
        <f>SUM(P710,P713:P717)</f>
        <v>82</v>
      </c>
      <c r="Q718" s="108"/>
      <c r="R718" s="108"/>
      <c r="S718" s="108"/>
      <c r="T718" s="107">
        <f>SUM(T710,T713:T717)</f>
        <v>454</v>
      </c>
      <c r="U718" s="108"/>
      <c r="V718" s="108"/>
      <c r="W718" s="108"/>
      <c r="X718" s="107">
        <f>SUM(X710,X713:X717)</f>
        <v>-197</v>
      </c>
      <c r="Y718" s="108"/>
      <c r="Z718" s="108"/>
      <c r="AA718" s="108"/>
      <c r="AB718" s="107">
        <f>SUM(AB710,AB713:AB717)</f>
        <v>-544</v>
      </c>
      <c r="AC718" s="108"/>
      <c r="AD718" s="108"/>
      <c r="AE718" s="108"/>
      <c r="AF718" s="107">
        <f>SUM(AF710,AF713:AF717)</f>
        <v>-1321</v>
      </c>
      <c r="AG718" s="108"/>
      <c r="AH718" s="108"/>
      <c r="AI718" s="108"/>
      <c r="AJ718" s="107">
        <f>SUM(AJ710,AJ713:AJ717)</f>
        <v>-866</v>
      </c>
      <c r="AK718" s="108"/>
      <c r="AL718" s="108"/>
      <c r="AM718" s="108"/>
      <c r="AN718" s="107">
        <f>SUM(AN710,AN713:AN717)</f>
        <v>-494</v>
      </c>
      <c r="AO718" s="108"/>
      <c r="AP718" s="108"/>
      <c r="AQ718" s="108"/>
      <c r="AR718" s="107">
        <f>SUM(AR710,AR713:AR717)</f>
        <v>7513</v>
      </c>
      <c r="AS718" s="196"/>
      <c r="AT718" s="196"/>
      <c r="AU718" s="196"/>
      <c r="AV718" s="254">
        <v>13197</v>
      </c>
      <c r="AW718" s="196"/>
      <c r="AX718" s="196"/>
      <c r="AY718" s="196"/>
      <c r="AZ718" s="254">
        <v>15965</v>
      </c>
      <c r="BA718" s="254"/>
      <c r="BB718" s="254"/>
      <c r="BC718" s="254"/>
      <c r="BD718" s="254"/>
      <c r="BF718" s="106"/>
      <c r="BG718" s="106"/>
      <c r="BH718" s="106"/>
      <c r="BI718" s="106"/>
      <c r="BJ718" s="106"/>
      <c r="BK718" s="106"/>
      <c r="BL718" s="106"/>
      <c r="BM718" s="106"/>
      <c r="BN718" s="106"/>
      <c r="BO718" s="106"/>
    </row>
    <row r="719" spans="1:67" x14ac:dyDescent="0.35">
      <c r="A719" s="66"/>
      <c r="B719" s="77"/>
      <c r="C719" s="77"/>
      <c r="D719" s="77"/>
      <c r="E719" s="76"/>
      <c r="F719" s="76"/>
      <c r="G719" s="76"/>
      <c r="H719" s="60"/>
      <c r="I719" s="76"/>
      <c r="J719" s="76"/>
      <c r="K719" s="76"/>
      <c r="L719" s="60"/>
      <c r="M719" s="76"/>
      <c r="N719" s="76"/>
      <c r="O719" s="76"/>
      <c r="P719" s="60"/>
      <c r="Q719" s="76"/>
      <c r="R719" s="76"/>
      <c r="S719" s="76"/>
      <c r="T719" s="60"/>
      <c r="U719" s="76"/>
      <c r="V719" s="76"/>
      <c r="W719" s="76"/>
      <c r="X719" s="60"/>
      <c r="Y719" s="76"/>
      <c r="Z719" s="76"/>
      <c r="AA719" s="76"/>
      <c r="AB719" s="60"/>
      <c r="AC719" s="76"/>
      <c r="AD719" s="76"/>
      <c r="AE719" s="76"/>
      <c r="AF719" s="60"/>
      <c r="AG719" s="76"/>
      <c r="AH719" s="76"/>
      <c r="AI719" s="76"/>
      <c r="AJ719" s="60"/>
      <c r="AK719" s="76"/>
      <c r="AL719" s="76"/>
      <c r="AM719" s="76"/>
      <c r="AN719" s="60"/>
      <c r="AO719" s="76"/>
      <c r="AP719" s="76"/>
      <c r="AQ719" s="76"/>
      <c r="AR719" s="60"/>
      <c r="AS719" s="76"/>
      <c r="AT719" s="76"/>
      <c r="AU719" s="76"/>
      <c r="AV719" s="76"/>
      <c r="AW719" s="76"/>
      <c r="AX719" s="76"/>
      <c r="AY719" s="76"/>
      <c r="AZ719" s="76"/>
      <c r="BA719" s="76"/>
      <c r="BB719" s="76"/>
      <c r="BC719" s="76"/>
      <c r="BD719" s="76"/>
      <c r="BF719" s="62"/>
      <c r="BG719" s="62"/>
      <c r="BH719" s="62"/>
      <c r="BI719" s="62"/>
      <c r="BJ719" s="62"/>
      <c r="BK719" s="62"/>
      <c r="BL719" s="62"/>
      <c r="BM719" s="62"/>
      <c r="BN719" s="62"/>
      <c r="BO719" s="62"/>
    </row>
    <row r="720" spans="1:67" x14ac:dyDescent="0.35">
      <c r="A720" s="64" t="s">
        <v>599</v>
      </c>
      <c r="B720" s="65"/>
      <c r="C720" s="65"/>
      <c r="D720" s="65"/>
      <c r="E720" s="76"/>
      <c r="F720" s="76"/>
      <c r="G720" s="76"/>
      <c r="H720" s="60"/>
      <c r="I720" s="76"/>
      <c r="J720" s="76"/>
      <c r="K720" s="76"/>
      <c r="L720" s="60"/>
      <c r="M720" s="76"/>
      <c r="N720" s="76"/>
      <c r="O720" s="76"/>
      <c r="P720" s="60"/>
      <c r="Q720" s="76"/>
      <c r="R720" s="76"/>
      <c r="S720" s="76"/>
      <c r="T720" s="60"/>
      <c r="U720" s="76"/>
      <c r="V720" s="76"/>
      <c r="W720" s="76"/>
      <c r="X720" s="60"/>
      <c r="Y720" s="76"/>
      <c r="Z720" s="76"/>
      <c r="AA720" s="76"/>
      <c r="AB720" s="60"/>
      <c r="AC720" s="76"/>
      <c r="AD720" s="76"/>
      <c r="AE720" s="76"/>
      <c r="AF720" s="60"/>
      <c r="AG720" s="76"/>
      <c r="AH720" s="76"/>
      <c r="AI720" s="76"/>
      <c r="AJ720" s="60"/>
      <c r="AK720" s="76"/>
      <c r="AL720" s="76"/>
      <c r="AM720" s="76"/>
      <c r="AN720" s="60"/>
      <c r="AO720" s="76"/>
      <c r="AP720" s="76"/>
      <c r="AQ720" s="76"/>
      <c r="AR720" s="60"/>
      <c r="AS720" s="76"/>
      <c r="AT720" s="76"/>
      <c r="AU720" s="76"/>
      <c r="AV720" s="76"/>
      <c r="AW720" s="76"/>
      <c r="AX720" s="76"/>
      <c r="AY720" s="76"/>
      <c r="AZ720" s="76"/>
      <c r="BA720" s="76"/>
      <c r="BB720" s="76"/>
      <c r="BC720" s="76"/>
      <c r="BD720" s="76"/>
      <c r="BF720" s="62"/>
      <c r="BG720" s="62"/>
      <c r="BH720" s="62"/>
      <c r="BI720" s="62"/>
      <c r="BJ720" s="62"/>
      <c r="BK720" s="62"/>
      <c r="BL720" s="62"/>
      <c r="BM720" s="62"/>
      <c r="BN720" s="62"/>
      <c r="BO720" s="62"/>
    </row>
    <row r="721" spans="1:70" x14ac:dyDescent="0.35">
      <c r="A721" s="66" t="s">
        <v>600</v>
      </c>
      <c r="B721" s="160" t="s">
        <v>171</v>
      </c>
      <c r="C721" s="161" t="s">
        <v>164</v>
      </c>
      <c r="D721" s="160">
        <v>2127539</v>
      </c>
      <c r="E721" s="55">
        <v>455</v>
      </c>
      <c r="F721" s="55">
        <v>456</v>
      </c>
      <c r="G721" s="55">
        <v>457</v>
      </c>
      <c r="H721" s="60"/>
      <c r="I721" s="55">
        <v>460</v>
      </c>
      <c r="J721" s="55">
        <v>461</v>
      </c>
      <c r="K721" s="55">
        <v>463</v>
      </c>
      <c r="L721" s="60"/>
      <c r="M721" s="55">
        <v>465</v>
      </c>
      <c r="N721" s="55">
        <v>467</v>
      </c>
      <c r="O721" s="55">
        <v>468</v>
      </c>
      <c r="P721" s="60"/>
      <c r="Q721" s="55">
        <v>471</v>
      </c>
      <c r="R721" s="55">
        <v>473</v>
      </c>
      <c r="S721" s="55">
        <v>474</v>
      </c>
      <c r="T721" s="60"/>
      <c r="U721" s="55">
        <v>477</v>
      </c>
      <c r="V721" s="55">
        <v>479</v>
      </c>
      <c r="W721" s="55">
        <v>481</v>
      </c>
      <c r="X721" s="60"/>
      <c r="Y721" s="55">
        <v>484</v>
      </c>
      <c r="Z721" s="55">
        <v>486</v>
      </c>
      <c r="AA721" s="55">
        <v>488</v>
      </c>
      <c r="AB721" s="60"/>
      <c r="AC721" s="55">
        <v>491</v>
      </c>
      <c r="AD721" s="55">
        <v>493</v>
      </c>
      <c r="AE721" s="55">
        <v>495</v>
      </c>
      <c r="AF721" s="60"/>
      <c r="AG721" s="55">
        <v>498</v>
      </c>
      <c r="AH721" s="55">
        <v>500</v>
      </c>
      <c r="AI721" s="55">
        <v>501</v>
      </c>
      <c r="AJ721" s="60"/>
      <c r="AK721" s="55">
        <v>504</v>
      </c>
      <c r="AL721" s="55">
        <v>505</v>
      </c>
      <c r="AM721" s="55">
        <v>507</v>
      </c>
      <c r="AN721" s="60"/>
      <c r="AO721" s="55">
        <v>509</v>
      </c>
      <c r="AP721" s="55">
        <v>10175</v>
      </c>
      <c r="AQ721" s="55">
        <v>10191</v>
      </c>
      <c r="AR721" s="63"/>
      <c r="AS721" s="251">
        <v>10250</v>
      </c>
      <c r="AT721" s="251">
        <v>10285</v>
      </c>
      <c r="AU721" s="251">
        <v>10322</v>
      </c>
      <c r="AV721" s="251">
        <v>10356</v>
      </c>
      <c r="AW721" s="251">
        <v>10393</v>
      </c>
      <c r="AX721" s="251">
        <v>10447</v>
      </c>
      <c r="AY721" s="251">
        <v>10501</v>
      </c>
      <c r="AZ721" s="251">
        <v>10552</v>
      </c>
      <c r="BA721" s="251">
        <v>10603</v>
      </c>
      <c r="BB721" s="251">
        <v>10637</v>
      </c>
      <c r="BC721" s="251">
        <v>10674</v>
      </c>
      <c r="BD721" s="251">
        <v>10709</v>
      </c>
      <c r="BF721" s="57">
        <v>457</v>
      </c>
      <c r="BG721" s="57">
        <v>462</v>
      </c>
      <c r="BH721" s="57">
        <v>467</v>
      </c>
      <c r="BI721" s="57">
        <v>474</v>
      </c>
      <c r="BJ721" s="57">
        <v>480</v>
      </c>
      <c r="BK721" s="57">
        <v>487</v>
      </c>
      <c r="BL721" s="57">
        <v>494</v>
      </c>
      <c r="BM721" s="57">
        <v>500</v>
      </c>
      <c r="BN721" s="57">
        <v>506</v>
      </c>
      <c r="BO721" s="267">
        <v>10189</v>
      </c>
      <c r="BP721" s="260">
        <v>10304</v>
      </c>
      <c r="BQ721" s="260">
        <v>10473</v>
      </c>
      <c r="BR721" s="260"/>
    </row>
    <row r="722" spans="1:70" x14ac:dyDescent="0.35">
      <c r="A722" s="80" t="s">
        <v>601</v>
      </c>
      <c r="B722" s="160" t="s">
        <v>171</v>
      </c>
      <c r="C722" s="161" t="s">
        <v>163</v>
      </c>
      <c r="D722" s="160">
        <v>2127540</v>
      </c>
      <c r="E722" s="55">
        <v>8</v>
      </c>
      <c r="F722" s="76"/>
      <c r="G722" s="76"/>
      <c r="H722" s="60"/>
      <c r="I722" s="55">
        <v>8</v>
      </c>
      <c r="J722" s="76"/>
      <c r="K722" s="76"/>
      <c r="L722" s="60"/>
      <c r="M722" s="76"/>
      <c r="N722" s="55">
        <v>9</v>
      </c>
      <c r="O722" s="55">
        <v>10</v>
      </c>
      <c r="P722" s="60"/>
      <c r="Q722" s="55">
        <v>10</v>
      </c>
      <c r="R722" s="55">
        <v>10</v>
      </c>
      <c r="S722" s="55">
        <v>11</v>
      </c>
      <c r="T722" s="60"/>
      <c r="U722" s="55">
        <v>13</v>
      </c>
      <c r="V722" s="55">
        <v>13</v>
      </c>
      <c r="W722" s="55">
        <v>13</v>
      </c>
      <c r="X722" s="60"/>
      <c r="Y722" s="55">
        <v>14</v>
      </c>
      <c r="Z722" s="55">
        <v>14</v>
      </c>
      <c r="AA722" s="55">
        <v>13</v>
      </c>
      <c r="AB722" s="60"/>
      <c r="AC722" s="55">
        <v>11</v>
      </c>
      <c r="AD722" s="55">
        <v>10</v>
      </c>
      <c r="AE722" s="55">
        <v>9</v>
      </c>
      <c r="AF722" s="60"/>
      <c r="AG722" s="55">
        <v>8</v>
      </c>
      <c r="AH722" s="55">
        <v>9</v>
      </c>
      <c r="AI722" s="55">
        <v>11</v>
      </c>
      <c r="AJ722" s="60"/>
      <c r="AK722" s="55">
        <v>9</v>
      </c>
      <c r="AL722" s="55">
        <v>9</v>
      </c>
      <c r="AM722" s="55">
        <v>8</v>
      </c>
      <c r="AN722" s="60"/>
      <c r="AO722" s="59"/>
      <c r="AP722" s="59"/>
      <c r="AQ722" s="55">
        <v>140</v>
      </c>
      <c r="AR722" s="63"/>
      <c r="AS722" s="251">
        <v>97</v>
      </c>
      <c r="AT722" s="251">
        <v>164</v>
      </c>
      <c r="AU722" s="251">
        <v>236</v>
      </c>
      <c r="AV722" s="59"/>
      <c r="AW722" s="251">
        <v>277</v>
      </c>
      <c r="AX722" s="251">
        <v>261</v>
      </c>
      <c r="AY722" s="251">
        <v>234</v>
      </c>
      <c r="AZ722" s="59"/>
      <c r="BA722" s="283">
        <v>190</v>
      </c>
      <c r="BB722" s="283">
        <v>169</v>
      </c>
      <c r="BC722" s="283">
        <v>171</v>
      </c>
      <c r="BD722" s="59"/>
      <c r="BF722" s="57">
        <v>8</v>
      </c>
      <c r="BG722" s="62"/>
      <c r="BH722" s="57">
        <v>10</v>
      </c>
      <c r="BI722" s="57">
        <v>10</v>
      </c>
      <c r="BJ722" s="57">
        <v>13</v>
      </c>
      <c r="BK722" s="57">
        <v>13</v>
      </c>
      <c r="BL722" s="57">
        <v>10</v>
      </c>
      <c r="BM722" s="57">
        <v>10</v>
      </c>
      <c r="BN722" s="57">
        <v>9</v>
      </c>
      <c r="BO722" s="61"/>
      <c r="BP722" s="260">
        <v>188</v>
      </c>
      <c r="BQ722" s="260">
        <v>248</v>
      </c>
      <c r="BR722" s="260"/>
    </row>
    <row r="723" spans="1:70" x14ac:dyDescent="0.35">
      <c r="A723" s="81" t="s">
        <v>602</v>
      </c>
      <c r="B723" s="167" t="s">
        <v>171</v>
      </c>
      <c r="C723" s="168" t="s">
        <v>164</v>
      </c>
      <c r="D723" s="167">
        <v>2127541</v>
      </c>
      <c r="E723" s="96">
        <f>SUM(E721:E722)</f>
        <v>463</v>
      </c>
      <c r="F723" s="96">
        <f>SUM(F721:F722)</f>
        <v>456</v>
      </c>
      <c r="G723" s="96">
        <f>SUM(G721:G722)</f>
        <v>457</v>
      </c>
      <c r="H723" s="91"/>
      <c r="I723" s="96">
        <f>SUM(I721:I722)</f>
        <v>468</v>
      </c>
      <c r="J723" s="96">
        <f>SUM(J721:J722)</f>
        <v>461</v>
      </c>
      <c r="K723" s="96">
        <f>SUM(K721:K722)</f>
        <v>463</v>
      </c>
      <c r="L723" s="91"/>
      <c r="M723" s="96">
        <f>SUM(M721:M722)</f>
        <v>465</v>
      </c>
      <c r="N723" s="96">
        <f>SUM(N721:N722)</f>
        <v>476</v>
      </c>
      <c r="O723" s="96">
        <f>SUM(O721:O722)</f>
        <v>478</v>
      </c>
      <c r="P723" s="91"/>
      <c r="Q723" s="96">
        <f>SUM(Q721:Q722)</f>
        <v>481</v>
      </c>
      <c r="R723" s="96">
        <f>SUM(R721:R722)</f>
        <v>483</v>
      </c>
      <c r="S723" s="96">
        <f>SUM(S721:S722)</f>
        <v>485</v>
      </c>
      <c r="T723" s="91"/>
      <c r="U723" s="96">
        <f>SUM(U721:U722)</f>
        <v>490</v>
      </c>
      <c r="V723" s="96">
        <f>SUM(V721:V722)</f>
        <v>492</v>
      </c>
      <c r="W723" s="96">
        <f>SUM(W721:W722)</f>
        <v>494</v>
      </c>
      <c r="X723" s="91"/>
      <c r="Y723" s="96">
        <f>SUM(Y721:Y722)</f>
        <v>498</v>
      </c>
      <c r="Z723" s="96">
        <f>SUM(Z721:Z722)</f>
        <v>500</v>
      </c>
      <c r="AA723" s="96">
        <f>SUM(AA721:AA722)</f>
        <v>501</v>
      </c>
      <c r="AB723" s="91"/>
      <c r="AC723" s="96">
        <f>SUM(AC721:AC722)</f>
        <v>502</v>
      </c>
      <c r="AD723" s="96">
        <f>SUM(AD721:AD722)</f>
        <v>503</v>
      </c>
      <c r="AE723" s="96">
        <f>SUM(AE721:AE722)</f>
        <v>504</v>
      </c>
      <c r="AF723" s="91"/>
      <c r="AG723" s="96">
        <f>SUM(AG721:AG722)</f>
        <v>506</v>
      </c>
      <c r="AH723" s="96">
        <f>SUM(AH721:AH722)</f>
        <v>509</v>
      </c>
      <c r="AI723" s="96">
        <f>SUM(AI721:AI722)</f>
        <v>512</v>
      </c>
      <c r="AJ723" s="91"/>
      <c r="AK723" s="96">
        <f>SUM(AK721:AK722)</f>
        <v>513</v>
      </c>
      <c r="AL723" s="96">
        <f>SUM(AL721:AL722)</f>
        <v>514</v>
      </c>
      <c r="AM723" s="96">
        <f>SUM(AM721:AM722)</f>
        <v>515</v>
      </c>
      <c r="AN723" s="91"/>
      <c r="AO723" s="96">
        <f>SUM(AO721:AO722)</f>
        <v>509</v>
      </c>
      <c r="AP723" s="96">
        <f>SUM(AP721:AP722)</f>
        <v>10175</v>
      </c>
      <c r="AQ723" s="96">
        <f>SUM(AQ721:AQ722)</f>
        <v>10331</v>
      </c>
      <c r="AR723" s="118"/>
      <c r="AS723" s="254">
        <v>10347</v>
      </c>
      <c r="AT723" s="254">
        <v>10449</v>
      </c>
      <c r="AU723" s="254">
        <v>10558</v>
      </c>
      <c r="AV723" s="254">
        <v>10610</v>
      </c>
      <c r="AW723" s="254">
        <v>10670</v>
      </c>
      <c r="AX723" s="254">
        <v>10708</v>
      </c>
      <c r="AY723" s="254">
        <v>10735</v>
      </c>
      <c r="AZ723" s="254">
        <v>10771</v>
      </c>
      <c r="BA723" s="254">
        <v>10793</v>
      </c>
      <c r="BB723" s="254">
        <v>10806</v>
      </c>
      <c r="BC723" s="254">
        <v>10845</v>
      </c>
      <c r="BD723" s="254">
        <v>10863</v>
      </c>
      <c r="BF723" s="117">
        <f t="shared" ref="BF723:BN723" si="69">SUM(BF721:BF722)</f>
        <v>465</v>
      </c>
      <c r="BG723" s="117">
        <f t="shared" si="69"/>
        <v>462</v>
      </c>
      <c r="BH723" s="117">
        <f t="shared" si="69"/>
        <v>477</v>
      </c>
      <c r="BI723" s="117">
        <f t="shared" si="69"/>
        <v>484</v>
      </c>
      <c r="BJ723" s="117">
        <f t="shared" si="69"/>
        <v>493</v>
      </c>
      <c r="BK723" s="117">
        <f t="shared" si="69"/>
        <v>500</v>
      </c>
      <c r="BL723" s="117">
        <f t="shared" si="69"/>
        <v>504</v>
      </c>
      <c r="BM723" s="117">
        <f t="shared" si="69"/>
        <v>510</v>
      </c>
      <c r="BN723" s="117">
        <f t="shared" si="69"/>
        <v>515</v>
      </c>
      <c r="BO723" s="268">
        <v>10189</v>
      </c>
      <c r="BP723" s="261">
        <v>10492</v>
      </c>
      <c r="BQ723" s="261">
        <v>10721</v>
      </c>
      <c r="BR723" s="261">
        <v>10827</v>
      </c>
    </row>
    <row r="724" spans="1:70" x14ac:dyDescent="0.35">
      <c r="E724" s="76"/>
      <c r="F724" s="76"/>
      <c r="G724" s="76"/>
      <c r="H724" s="60"/>
      <c r="I724" s="76"/>
      <c r="J724" s="76"/>
      <c r="K724" s="76"/>
      <c r="L724" s="60"/>
      <c r="M724" s="76"/>
      <c r="N724" s="76"/>
      <c r="O724" s="76"/>
      <c r="P724" s="60"/>
      <c r="Q724" s="76"/>
      <c r="R724" s="76"/>
      <c r="S724" s="76"/>
      <c r="T724" s="60"/>
      <c r="U724" s="76"/>
      <c r="V724" s="76"/>
      <c r="W724" s="76"/>
      <c r="X724" s="60"/>
      <c r="Y724" s="76"/>
      <c r="Z724" s="76"/>
      <c r="AA724" s="76"/>
      <c r="AB724" s="60"/>
      <c r="AC724" s="76"/>
      <c r="AD724" s="76"/>
      <c r="AE724" s="76"/>
      <c r="AF724" s="60"/>
      <c r="AG724" s="76"/>
      <c r="AH724" s="76"/>
      <c r="AI724" s="76"/>
      <c r="AJ724" s="60"/>
      <c r="AK724" s="76"/>
      <c r="AL724" s="76"/>
      <c r="AM724" s="76"/>
      <c r="AN724" s="60"/>
      <c r="AO724" s="76"/>
      <c r="AP724" s="76"/>
      <c r="AQ724" s="76"/>
      <c r="AR724" s="60"/>
      <c r="AS724" s="76"/>
      <c r="AT724" s="76"/>
      <c r="AU724" s="76"/>
      <c r="AV724" s="76"/>
      <c r="AW724" s="76"/>
      <c r="AX724" s="76"/>
      <c r="AY724" s="76"/>
      <c r="AZ724" s="76"/>
      <c r="BA724" s="76"/>
      <c r="BB724" s="76"/>
      <c r="BC724" s="76"/>
      <c r="BD724" s="76"/>
      <c r="BF724" s="62"/>
      <c r="BG724" s="62"/>
      <c r="BH724" s="62"/>
      <c r="BI724" s="62"/>
      <c r="BJ724" s="62"/>
      <c r="BK724" s="62"/>
      <c r="BL724" s="62"/>
      <c r="BM724" s="62"/>
      <c r="BN724" s="173"/>
      <c r="BO724" s="173"/>
    </row>
    <row r="725" spans="1:70" x14ac:dyDescent="0.35">
      <c r="A725" s="64" t="s">
        <v>209</v>
      </c>
      <c r="B725" s="65"/>
      <c r="C725" s="65"/>
      <c r="D725" s="65"/>
      <c r="E725" s="76"/>
      <c r="F725" s="76"/>
      <c r="G725" s="76"/>
      <c r="H725" s="60"/>
      <c r="I725" s="76"/>
      <c r="J725" s="76"/>
      <c r="K725" s="76"/>
      <c r="L725" s="60"/>
      <c r="M725" s="76"/>
      <c r="N725" s="76"/>
      <c r="O725" s="76"/>
      <c r="P725" s="60"/>
      <c r="Q725" s="76"/>
      <c r="R725" s="76"/>
      <c r="S725" s="76"/>
      <c r="T725" s="60"/>
      <c r="U725" s="76"/>
      <c r="V725" s="76"/>
      <c r="W725" s="76"/>
      <c r="X725" s="60"/>
      <c r="Y725" s="76"/>
      <c r="Z725" s="76"/>
      <c r="AA725" s="76"/>
      <c r="AB725" s="60"/>
      <c r="AC725" s="76"/>
      <c r="AD725" s="76"/>
      <c r="AE725" s="76"/>
      <c r="AF725" s="60"/>
      <c r="AG725" s="76"/>
      <c r="AH725" s="76"/>
      <c r="AI725" s="76"/>
      <c r="AJ725" s="60"/>
      <c r="AK725" s="76"/>
      <c r="AL725" s="76"/>
      <c r="AM725" s="76"/>
      <c r="AN725" s="60"/>
      <c r="AO725" s="76"/>
      <c r="AP725" s="76"/>
      <c r="AQ725" s="76"/>
      <c r="AR725" s="60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F725" s="62"/>
      <c r="BG725" s="62"/>
      <c r="BH725" s="62"/>
      <c r="BI725" s="62"/>
      <c r="BJ725" s="62"/>
      <c r="BK725" s="62"/>
      <c r="BL725" s="62"/>
      <c r="BM725" s="62"/>
      <c r="BN725" s="62"/>
      <c r="BO725" s="62"/>
    </row>
    <row r="726" spans="1:70" x14ac:dyDescent="0.35">
      <c r="A726" s="66" t="s">
        <v>210</v>
      </c>
      <c r="B726" s="160" t="s">
        <v>171</v>
      </c>
      <c r="C726" s="161" t="s">
        <v>164</v>
      </c>
      <c r="D726" s="160">
        <v>2640372</v>
      </c>
      <c r="E726" s="76"/>
      <c r="F726" s="76"/>
      <c r="G726" s="76"/>
      <c r="H726" s="60"/>
      <c r="I726" s="76"/>
      <c r="J726" s="76"/>
      <c r="K726" s="76"/>
      <c r="L726" s="60"/>
      <c r="M726" s="76"/>
      <c r="N726" s="76"/>
      <c r="O726" s="76"/>
      <c r="P726" s="60"/>
      <c r="Q726" s="76"/>
      <c r="R726" s="76"/>
      <c r="S726" s="76"/>
      <c r="T726" s="60"/>
      <c r="U726" s="76"/>
      <c r="V726" s="76"/>
      <c r="W726" s="76"/>
      <c r="X726" s="60"/>
      <c r="Y726" s="76"/>
      <c r="Z726" s="76"/>
      <c r="AA726" s="76"/>
      <c r="AB726" s="60"/>
      <c r="AC726" s="55">
        <v>836</v>
      </c>
      <c r="AD726" s="55">
        <v>874</v>
      </c>
      <c r="AE726" s="55">
        <v>934</v>
      </c>
      <c r="AF726" s="63">
        <f>BL726-SUM(AC726,AD726,AE726)</f>
        <v>1025</v>
      </c>
      <c r="AG726" s="55">
        <v>1068</v>
      </c>
      <c r="AH726" s="55">
        <v>1149</v>
      </c>
      <c r="AI726" s="55">
        <v>1334</v>
      </c>
      <c r="AJ726" s="63">
        <f>BM726-SUM(AG726,AH726,AI726)</f>
        <v>1468</v>
      </c>
      <c r="AK726" s="55">
        <v>1556</v>
      </c>
      <c r="AL726" s="55">
        <v>1662</v>
      </c>
      <c r="AM726" s="55">
        <v>1911</v>
      </c>
      <c r="AN726" s="63">
        <f>BN726-SUM(AK726,AL726,AM726)</f>
        <v>2070</v>
      </c>
      <c r="AO726" s="55">
        <v>2103</v>
      </c>
      <c r="AP726" s="55">
        <v>2133</v>
      </c>
      <c r="AQ726" s="55">
        <v>2236</v>
      </c>
      <c r="AR726" s="63">
        <f>BO726-SUM(AO726,AP726,AQ726)</f>
        <v>2375</v>
      </c>
      <c r="AS726" s="253">
        <v>2512</v>
      </c>
      <c r="AT726" s="253">
        <v>2608</v>
      </c>
      <c r="AU726" s="253">
        <v>2679</v>
      </c>
      <c r="AV726" s="253">
        <v>2751</v>
      </c>
      <c r="AW726" s="253">
        <v>2829</v>
      </c>
      <c r="AX726" s="253">
        <v>2921</v>
      </c>
      <c r="AY726" s="253">
        <v>3057</v>
      </c>
      <c r="AZ726" s="253">
        <v>3154</v>
      </c>
      <c r="BA726" s="253">
        <v>3240</v>
      </c>
      <c r="BB726" s="253">
        <v>3426</v>
      </c>
      <c r="BC726" s="253">
        <v>3593</v>
      </c>
      <c r="BD726" s="253">
        <v>3747</v>
      </c>
      <c r="BF726" s="62"/>
      <c r="BG726" s="62"/>
      <c r="BH726" s="62"/>
      <c r="BI726" s="62"/>
      <c r="BJ726" s="62"/>
      <c r="BK726" s="62"/>
      <c r="BL726" s="57">
        <v>3669</v>
      </c>
      <c r="BM726" s="57">
        <v>5019</v>
      </c>
      <c r="BN726" s="57">
        <v>7199</v>
      </c>
      <c r="BO726" s="267">
        <v>8847</v>
      </c>
      <c r="BP726" s="260">
        <v>10550</v>
      </c>
      <c r="BQ726" s="260">
        <v>11961</v>
      </c>
      <c r="BR726" s="260"/>
    </row>
    <row r="727" spans="1:70" x14ac:dyDescent="0.35">
      <c r="A727" s="85" t="s">
        <v>603</v>
      </c>
      <c r="B727" s="86"/>
      <c r="C727" s="86"/>
      <c r="D727" s="86"/>
      <c r="E727" s="76"/>
      <c r="F727" s="76"/>
      <c r="G727" s="76"/>
      <c r="H727" s="60"/>
      <c r="I727" s="76"/>
      <c r="J727" s="76"/>
      <c r="K727" s="76"/>
      <c r="L727" s="60"/>
      <c r="M727" s="76"/>
      <c r="N727" s="76"/>
      <c r="O727" s="76"/>
      <c r="P727" s="60"/>
      <c r="Q727" s="76"/>
      <c r="R727" s="76"/>
      <c r="S727" s="76"/>
      <c r="T727" s="60"/>
      <c r="U727" s="76"/>
      <c r="V727" s="76"/>
      <c r="W727" s="76"/>
      <c r="X727" s="60"/>
      <c r="Y727" s="76"/>
      <c r="Z727" s="76"/>
      <c r="AA727" s="76"/>
      <c r="AB727" s="60"/>
      <c r="AC727" s="115"/>
      <c r="AD727" s="115"/>
      <c r="AE727" s="115"/>
      <c r="AF727" s="60"/>
      <c r="AG727" s="115"/>
      <c r="AH727" s="115"/>
      <c r="AI727" s="115"/>
      <c r="AJ727" s="60"/>
      <c r="AK727" s="115"/>
      <c r="AL727" s="115"/>
      <c r="AM727" s="115"/>
      <c r="AN727" s="116"/>
      <c r="AO727" s="115"/>
      <c r="AP727" s="115"/>
      <c r="AQ727" s="115"/>
      <c r="AR727" s="116"/>
      <c r="AS727" s="115"/>
      <c r="AT727" s="115"/>
      <c r="AU727" s="115"/>
      <c r="AV727" s="115"/>
      <c r="AW727" s="115"/>
      <c r="AX727" s="115"/>
      <c r="AY727" s="115"/>
      <c r="AZ727" s="115"/>
      <c r="BA727" s="115"/>
      <c r="BB727" s="115"/>
      <c r="BC727" s="115"/>
      <c r="BD727" s="115"/>
      <c r="BF727" s="62"/>
      <c r="BG727" s="62"/>
      <c r="BH727" s="62"/>
      <c r="BI727" s="62"/>
      <c r="BJ727" s="62"/>
      <c r="BK727" s="62"/>
      <c r="BL727" s="119"/>
      <c r="BM727" s="119"/>
      <c r="BN727" s="119"/>
      <c r="BO727" s="119"/>
    </row>
    <row r="728" spans="1:70" x14ac:dyDescent="0.35">
      <c r="A728" s="80" t="s">
        <v>604</v>
      </c>
      <c r="B728" s="160" t="s">
        <v>171</v>
      </c>
      <c r="C728" s="161" t="s">
        <v>164</v>
      </c>
      <c r="D728" s="160">
        <v>2640373</v>
      </c>
      <c r="E728" s="76"/>
      <c r="F728" s="76"/>
      <c r="G728" s="76"/>
      <c r="H728" s="60"/>
      <c r="I728" s="76"/>
      <c r="J728" s="76"/>
      <c r="K728" s="76"/>
      <c r="L728" s="60"/>
      <c r="M728" s="76"/>
      <c r="N728" s="76"/>
      <c r="O728" s="76"/>
      <c r="P728" s="60"/>
      <c r="Q728" s="76"/>
      <c r="R728" s="76"/>
      <c r="S728" s="76"/>
      <c r="T728" s="60"/>
      <c r="U728" s="76"/>
      <c r="V728" s="76"/>
      <c r="W728" s="76"/>
      <c r="X728" s="60"/>
      <c r="Y728" s="76"/>
      <c r="Z728" s="76"/>
      <c r="AA728" s="76"/>
      <c r="AB728" s="60"/>
      <c r="AC728" s="55">
        <v>2307</v>
      </c>
      <c r="AD728" s="55">
        <v>2402</v>
      </c>
      <c r="AE728" s="55">
        <v>2609</v>
      </c>
      <c r="AF728" s="63">
        <f>BL728-SUM(AC728,AD728,AE728)</f>
        <v>2776</v>
      </c>
      <c r="AG728" s="55">
        <v>1894</v>
      </c>
      <c r="AH728" s="55">
        <v>2029</v>
      </c>
      <c r="AI728" s="55">
        <v>2200</v>
      </c>
      <c r="AJ728" s="63">
        <f>BM728-SUM(AG728,AH728,AI728)</f>
        <v>2329</v>
      </c>
      <c r="AK728" s="55">
        <v>2456</v>
      </c>
      <c r="AL728" s="55">
        <v>2489</v>
      </c>
      <c r="AM728" s="55">
        <v>2497</v>
      </c>
      <c r="AN728" s="63">
        <f>BN728-SUM(AK728,AL728,AM728)</f>
        <v>2415</v>
      </c>
      <c r="AO728" s="55">
        <v>1560</v>
      </c>
      <c r="AP728" s="55">
        <v>1530</v>
      </c>
      <c r="AQ728" s="55">
        <v>1496</v>
      </c>
      <c r="AR728" s="63">
        <f>BO728-SUM(AO728,AP728,AQ728)</f>
        <v>1511</v>
      </c>
      <c r="AS728" s="253">
        <v>1546</v>
      </c>
      <c r="AT728" s="253">
        <v>1539</v>
      </c>
      <c r="AU728" s="253">
        <v>1439</v>
      </c>
      <c r="AV728" s="253">
        <v>1375</v>
      </c>
      <c r="AW728" s="253">
        <v>941</v>
      </c>
      <c r="AX728" s="253">
        <v>948</v>
      </c>
      <c r="AY728" s="253">
        <v>1040</v>
      </c>
      <c r="AZ728" s="253">
        <v>937</v>
      </c>
      <c r="BA728" s="253">
        <v>873</v>
      </c>
      <c r="BB728" s="253">
        <v>827</v>
      </c>
      <c r="BC728" s="253">
        <v>813</v>
      </c>
      <c r="BD728" s="253"/>
      <c r="BF728" s="62"/>
      <c r="BG728" s="62"/>
      <c r="BH728" s="62"/>
      <c r="BI728" s="62"/>
      <c r="BJ728" s="62"/>
      <c r="BK728" s="62"/>
      <c r="BL728" s="57">
        <v>10094</v>
      </c>
      <c r="BM728" s="57">
        <v>8452</v>
      </c>
      <c r="BN728" s="57">
        <v>9857</v>
      </c>
      <c r="BO728" s="267">
        <v>6097</v>
      </c>
      <c r="BP728" s="260">
        <v>5899</v>
      </c>
      <c r="BQ728" s="260">
        <v>3866</v>
      </c>
      <c r="BR728" s="260"/>
    </row>
    <row r="729" spans="1:70" x14ac:dyDescent="0.35">
      <c r="A729" s="80" t="s">
        <v>605</v>
      </c>
      <c r="B729" s="160" t="s">
        <v>171</v>
      </c>
      <c r="C729" s="161" t="s">
        <v>164</v>
      </c>
      <c r="D729" s="160">
        <v>2640374</v>
      </c>
      <c r="E729" s="76"/>
      <c r="F729" s="76"/>
      <c r="G729" s="76"/>
      <c r="H729" s="60"/>
      <c r="I729" s="76"/>
      <c r="J729" s="76"/>
      <c r="K729" s="76"/>
      <c r="L729" s="60"/>
      <c r="M729" s="76"/>
      <c r="N729" s="76"/>
      <c r="O729" s="76"/>
      <c r="P729" s="60"/>
      <c r="Q729" s="76"/>
      <c r="R729" s="76"/>
      <c r="S729" s="76"/>
      <c r="T729" s="60"/>
      <c r="U729" s="76"/>
      <c r="V729" s="76"/>
      <c r="W729" s="76"/>
      <c r="X729" s="60"/>
      <c r="Y729" s="76"/>
      <c r="Z729" s="76"/>
      <c r="AA729" s="76"/>
      <c r="AB729" s="60"/>
      <c r="AC729" s="55">
        <v>156</v>
      </c>
      <c r="AD729" s="55">
        <v>160</v>
      </c>
      <c r="AE729" s="55">
        <v>164</v>
      </c>
      <c r="AF729" s="63">
        <f>BL729-SUM(AC729,AD729,AE729)</f>
        <v>215</v>
      </c>
      <c r="AG729" s="55">
        <v>164</v>
      </c>
      <c r="AH729" s="55">
        <v>156</v>
      </c>
      <c r="AI729" s="55">
        <v>154</v>
      </c>
      <c r="AJ729" s="63">
        <f>BM729-SUM(AG729,AH729,AI729)</f>
        <v>143</v>
      </c>
      <c r="AK729" s="55">
        <v>132</v>
      </c>
      <c r="AL729" s="55">
        <v>119</v>
      </c>
      <c r="AM729" s="55">
        <v>114</v>
      </c>
      <c r="AN729" s="63">
        <f>BN729-SUM(AK729,AL729,AM729)</f>
        <v>108</v>
      </c>
      <c r="AO729" s="55">
        <v>103</v>
      </c>
      <c r="AP729" s="55">
        <v>92</v>
      </c>
      <c r="AQ729" s="55">
        <v>85</v>
      </c>
      <c r="AR729" s="63">
        <f>BO729-SUM(AO729,AP729,AQ729)</f>
        <v>81</v>
      </c>
      <c r="AS729" s="253">
        <v>80</v>
      </c>
      <c r="AT729" s="253">
        <v>76</v>
      </c>
      <c r="AU729" s="253">
        <v>74</v>
      </c>
      <c r="AV729" s="253">
        <v>74</v>
      </c>
      <c r="AW729" s="253">
        <v>73</v>
      </c>
      <c r="AX729" s="253">
        <v>72</v>
      </c>
      <c r="AY729" s="253">
        <v>70</v>
      </c>
      <c r="AZ729" s="253">
        <v>70</v>
      </c>
      <c r="BA729" s="253">
        <v>71</v>
      </c>
      <c r="BB729" s="253">
        <v>72</v>
      </c>
      <c r="BC729" s="253">
        <v>81</v>
      </c>
      <c r="BD729" s="253"/>
      <c r="BF729" s="62"/>
      <c r="BG729" s="62"/>
      <c r="BH729" s="62"/>
      <c r="BI729" s="62"/>
      <c r="BJ729" s="62"/>
      <c r="BK729" s="62"/>
      <c r="BL729" s="57">
        <v>695</v>
      </c>
      <c r="BM729" s="57">
        <v>617</v>
      </c>
      <c r="BN729" s="57">
        <v>473</v>
      </c>
      <c r="BO729" s="267">
        <v>361</v>
      </c>
      <c r="BP729" s="260">
        <v>304</v>
      </c>
      <c r="BQ729" s="260">
        <v>285</v>
      </c>
      <c r="BR729" s="260"/>
    </row>
    <row r="730" spans="1:70" x14ac:dyDescent="0.35">
      <c r="A730" s="81" t="s">
        <v>603</v>
      </c>
      <c r="B730" s="167" t="s">
        <v>171</v>
      </c>
      <c r="C730" s="168" t="s">
        <v>164</v>
      </c>
      <c r="D730" s="167">
        <v>2640375</v>
      </c>
      <c r="E730" s="108"/>
      <c r="F730" s="108"/>
      <c r="G730" s="108"/>
      <c r="H730" s="91"/>
      <c r="I730" s="108"/>
      <c r="J730" s="108"/>
      <c r="K730" s="108"/>
      <c r="L730" s="91"/>
      <c r="M730" s="108"/>
      <c r="N730" s="108"/>
      <c r="O730" s="108"/>
      <c r="P730" s="91"/>
      <c r="Q730" s="108"/>
      <c r="R730" s="108"/>
      <c r="S730" s="108"/>
      <c r="T730" s="91"/>
      <c r="U730" s="108"/>
      <c r="V730" s="108"/>
      <c r="W730" s="108"/>
      <c r="X730" s="91"/>
      <c r="Y730" s="108"/>
      <c r="Z730" s="108"/>
      <c r="AA730" s="108"/>
      <c r="AB730" s="91"/>
      <c r="AC730" s="96">
        <f>SUM(AC728:AC729)</f>
        <v>2463</v>
      </c>
      <c r="AD730" s="96">
        <f>SUM(AD728:AD729)</f>
        <v>2562</v>
      </c>
      <c r="AE730" s="96">
        <f>SUM(AE728:AE729)</f>
        <v>2773</v>
      </c>
      <c r="AF730" s="118">
        <f>BL730-SUM(AC730,AD730,AE730)</f>
        <v>2991</v>
      </c>
      <c r="AG730" s="96">
        <f>SUM(AG728:AG729)</f>
        <v>2058</v>
      </c>
      <c r="AH730" s="96">
        <f>SUM(AH728:AH729)</f>
        <v>2185</v>
      </c>
      <c r="AI730" s="96">
        <f>SUM(AI728:AI729)</f>
        <v>2354</v>
      </c>
      <c r="AJ730" s="118">
        <f>BM730-SUM(AG730,AH730,AI730)</f>
        <v>2472</v>
      </c>
      <c r="AK730" s="96">
        <f>SUM(AK728:AK729)</f>
        <v>2588</v>
      </c>
      <c r="AL730" s="96">
        <f>SUM(AL728:AL729)</f>
        <v>2608</v>
      </c>
      <c r="AM730" s="96">
        <f>SUM(AM728:AM729)</f>
        <v>2611</v>
      </c>
      <c r="AN730" s="118">
        <f>BN730-SUM(AK730,AL730,AM730)</f>
        <v>2523</v>
      </c>
      <c r="AO730" s="96">
        <f>SUM(AO728:AO729)</f>
        <v>1663</v>
      </c>
      <c r="AP730" s="96">
        <f>SUM(AP728:AP729)</f>
        <v>1622</v>
      </c>
      <c r="AQ730" s="96">
        <f>SUM(AQ728:AQ729)</f>
        <v>1581</v>
      </c>
      <c r="AR730" s="118">
        <f>BO730-SUM(AO730,AP730,AQ730)</f>
        <v>1592</v>
      </c>
      <c r="AS730" s="254">
        <v>1626</v>
      </c>
      <c r="AT730" s="254">
        <v>1615</v>
      </c>
      <c r="AU730" s="254">
        <v>1513</v>
      </c>
      <c r="AV730" s="254">
        <v>1449</v>
      </c>
      <c r="AW730" s="254">
        <v>1014</v>
      </c>
      <c r="AX730" s="254">
        <v>1020</v>
      </c>
      <c r="AY730" s="254">
        <v>1110</v>
      </c>
      <c r="AZ730" s="254">
        <v>1007</v>
      </c>
      <c r="BA730" s="254">
        <v>944</v>
      </c>
      <c r="BB730" s="254">
        <v>899</v>
      </c>
      <c r="BC730" s="254">
        <v>894</v>
      </c>
      <c r="BD730" s="254">
        <v>859</v>
      </c>
      <c r="BF730" s="106"/>
      <c r="BG730" s="106"/>
      <c r="BH730" s="106"/>
      <c r="BI730" s="106"/>
      <c r="BJ730" s="106"/>
      <c r="BK730" s="106"/>
      <c r="BL730" s="117">
        <f>SUM(BL728:BL729)</f>
        <v>10789</v>
      </c>
      <c r="BM730" s="117">
        <f>SUM(BM728:BM729)</f>
        <v>9069</v>
      </c>
      <c r="BN730" s="117">
        <f>SUM(BN728:BN729)</f>
        <v>10330</v>
      </c>
      <c r="BO730" s="268">
        <v>6458</v>
      </c>
      <c r="BP730" s="261">
        <v>6203</v>
      </c>
      <c r="BQ730" s="261">
        <v>4151</v>
      </c>
      <c r="BR730" s="261"/>
    </row>
    <row r="731" spans="1:70" x14ac:dyDescent="0.35">
      <c r="A731" s="66"/>
      <c r="B731" s="77"/>
      <c r="C731" s="77"/>
      <c r="D731" s="77"/>
      <c r="E731" s="76"/>
      <c r="F731" s="76"/>
      <c r="G731" s="76"/>
      <c r="H731" s="60"/>
      <c r="I731" s="76"/>
      <c r="J731" s="76"/>
      <c r="K731" s="76"/>
      <c r="L731" s="60"/>
      <c r="M731" s="76"/>
      <c r="N731" s="76"/>
      <c r="O731" s="76"/>
      <c r="P731" s="60"/>
      <c r="Q731" s="76"/>
      <c r="R731" s="76"/>
      <c r="S731" s="76"/>
      <c r="T731" s="60"/>
      <c r="U731" s="76"/>
      <c r="V731" s="76"/>
      <c r="W731" s="76"/>
      <c r="X731" s="60"/>
      <c r="Y731" s="76"/>
      <c r="Z731" s="76"/>
      <c r="AA731" s="76"/>
      <c r="AB731" s="60"/>
      <c r="AC731" s="115"/>
      <c r="AD731" s="115"/>
      <c r="AE731" s="115"/>
      <c r="AF731" s="60"/>
      <c r="AG731" s="115"/>
      <c r="AH731" s="115"/>
      <c r="AI731" s="115"/>
      <c r="AJ731" s="60"/>
      <c r="AK731" s="115"/>
      <c r="AL731" s="115"/>
      <c r="AM731" s="115"/>
      <c r="AN731" s="116"/>
      <c r="AO731" s="115"/>
      <c r="AP731" s="115"/>
      <c r="AQ731" s="115"/>
      <c r="AR731" s="116"/>
      <c r="AS731" s="115"/>
      <c r="AT731" s="115"/>
      <c r="AU731" s="115"/>
      <c r="AV731" s="115"/>
      <c r="AW731" s="115"/>
      <c r="AX731" s="115"/>
      <c r="AY731" s="115"/>
      <c r="AZ731" s="115"/>
      <c r="BA731" s="115"/>
      <c r="BB731" s="115"/>
      <c r="BC731" s="115"/>
      <c r="BD731" s="115"/>
      <c r="BF731" s="62"/>
      <c r="BG731" s="62"/>
      <c r="BH731" s="62"/>
      <c r="BI731" s="62"/>
      <c r="BJ731" s="62"/>
      <c r="BK731" s="62"/>
      <c r="BL731" s="119"/>
      <c r="BM731" s="119"/>
      <c r="BN731" s="119"/>
      <c r="BO731" s="119"/>
    </row>
    <row r="732" spans="1:70" x14ac:dyDescent="0.35">
      <c r="A732" s="66" t="s">
        <v>211</v>
      </c>
      <c r="B732" s="160" t="s">
        <v>171</v>
      </c>
      <c r="C732" s="161" t="s">
        <v>164</v>
      </c>
      <c r="D732" s="160">
        <v>2640376</v>
      </c>
      <c r="E732" s="76"/>
      <c r="F732" s="76"/>
      <c r="G732" s="76"/>
      <c r="H732" s="60"/>
      <c r="I732" s="76"/>
      <c r="J732" s="76"/>
      <c r="K732" s="76"/>
      <c r="L732" s="60"/>
      <c r="M732" s="76"/>
      <c r="N732" s="76"/>
      <c r="O732" s="76"/>
      <c r="P732" s="60"/>
      <c r="Q732" s="76"/>
      <c r="R732" s="76"/>
      <c r="S732" s="76"/>
      <c r="T732" s="60"/>
      <c r="U732" s="76"/>
      <c r="V732" s="76"/>
      <c r="W732" s="76"/>
      <c r="X732" s="60"/>
      <c r="Y732" s="76"/>
      <c r="Z732" s="76"/>
      <c r="AA732" s="76"/>
      <c r="AB732" s="60"/>
      <c r="AC732" s="55">
        <v>250</v>
      </c>
      <c r="AD732" s="55">
        <v>281</v>
      </c>
      <c r="AE732" s="55">
        <v>244</v>
      </c>
      <c r="AF732" s="63">
        <f>BL732-SUM(AC732,AD732,AE732)</f>
        <v>191</v>
      </c>
      <c r="AG732" s="55">
        <v>264</v>
      </c>
      <c r="AH732" s="55">
        <v>294</v>
      </c>
      <c r="AI732" s="55">
        <v>308</v>
      </c>
      <c r="AJ732" s="63">
        <f>BM732-SUM(AG732,AH732,AI732)</f>
        <v>372</v>
      </c>
      <c r="AK732" s="55">
        <v>348</v>
      </c>
      <c r="AL732" s="55">
        <v>415</v>
      </c>
      <c r="AM732" s="55">
        <v>372</v>
      </c>
      <c r="AN732" s="63">
        <f>BN732-SUM(AK732,AL732,AM732)</f>
        <v>421</v>
      </c>
      <c r="AO732" s="55">
        <v>469</v>
      </c>
      <c r="AP732" s="55">
        <v>471</v>
      </c>
      <c r="AQ732" s="55">
        <v>462</v>
      </c>
      <c r="AR732" s="63">
        <f>BO732-SUM(AO732,AP732,AQ732)</f>
        <v>450</v>
      </c>
      <c r="AS732" s="253">
        <v>518</v>
      </c>
      <c r="AT732" s="253">
        <v>494</v>
      </c>
      <c r="AU732" s="253">
        <v>567</v>
      </c>
      <c r="AV732" s="253">
        <v>586</v>
      </c>
      <c r="AW732" s="253">
        <v>635</v>
      </c>
      <c r="AX732" s="253">
        <v>592</v>
      </c>
      <c r="AY732" s="253">
        <v>605</v>
      </c>
      <c r="AZ732" s="253">
        <v>633</v>
      </c>
      <c r="BA732" s="253">
        <v>696</v>
      </c>
      <c r="BB732" s="253">
        <v>659</v>
      </c>
      <c r="BC732" s="253">
        <v>637</v>
      </c>
      <c r="BD732" s="253">
        <v>702</v>
      </c>
      <c r="BF732" s="62"/>
      <c r="BG732" s="62"/>
      <c r="BH732" s="62"/>
      <c r="BI732" s="62"/>
      <c r="BJ732" s="62"/>
      <c r="BK732" s="62"/>
      <c r="BL732" s="57">
        <v>966</v>
      </c>
      <c r="BM732" s="57">
        <v>1238</v>
      </c>
      <c r="BN732" s="57">
        <v>1556</v>
      </c>
      <c r="BO732" s="267">
        <v>1852</v>
      </c>
      <c r="BP732" s="260">
        <v>2165</v>
      </c>
      <c r="BQ732" s="260">
        <v>2465</v>
      </c>
      <c r="BR732" s="260"/>
    </row>
    <row r="733" spans="1:70" x14ac:dyDescent="0.35">
      <c r="A733" s="78" t="s">
        <v>606</v>
      </c>
      <c r="B733" s="167" t="s">
        <v>171</v>
      </c>
      <c r="C733" s="168" t="s">
        <v>164</v>
      </c>
      <c r="D733" s="167">
        <v>2640377</v>
      </c>
      <c r="E733" s="108"/>
      <c r="F733" s="108"/>
      <c r="G733" s="108"/>
      <c r="H733" s="91"/>
      <c r="I733" s="108"/>
      <c r="J733" s="108"/>
      <c r="K733" s="108"/>
      <c r="L733" s="91"/>
      <c r="M733" s="108"/>
      <c r="N733" s="108"/>
      <c r="O733" s="108"/>
      <c r="P733" s="91"/>
      <c r="Q733" s="108"/>
      <c r="R733" s="108"/>
      <c r="S733" s="108"/>
      <c r="T733" s="91"/>
      <c r="U733" s="108"/>
      <c r="V733" s="108"/>
      <c r="W733" s="108"/>
      <c r="X733" s="91"/>
      <c r="Y733" s="108"/>
      <c r="Z733" s="108"/>
      <c r="AA733" s="108"/>
      <c r="AB733" s="91"/>
      <c r="AC733" s="96">
        <f>SUM(AC726,AC730,AC732)</f>
        <v>3549</v>
      </c>
      <c r="AD733" s="96">
        <f>SUM(AD726,AD730,AD732)</f>
        <v>3717</v>
      </c>
      <c r="AE733" s="96">
        <f>SUM(AE726,AE730,AE732)</f>
        <v>3951</v>
      </c>
      <c r="AF733" s="118">
        <f>BL733-SUM(AC733,AD733,AE733)</f>
        <v>4207</v>
      </c>
      <c r="AG733" s="96">
        <f>SUM(AG726,AG730,AG732)</f>
        <v>3390</v>
      </c>
      <c r="AH733" s="96">
        <f>SUM(AH726,AH730,AH732)</f>
        <v>3628</v>
      </c>
      <c r="AI733" s="96">
        <f>SUM(AI726,AI730,AI732)</f>
        <v>3996</v>
      </c>
      <c r="AJ733" s="118">
        <f>BM733-SUM(AG733,AH733,AI733)</f>
        <v>4312</v>
      </c>
      <c r="AK733" s="96">
        <f>SUM(AK726,AK730,AK732)</f>
        <v>4492</v>
      </c>
      <c r="AL733" s="96">
        <f>SUM(AL726,AL730,AL732)</f>
        <v>4685</v>
      </c>
      <c r="AM733" s="96">
        <f>SUM(AM726,AM730,AM732)</f>
        <v>4894</v>
      </c>
      <c r="AN733" s="118">
        <f>BN733-SUM(AK733,AL733,AM733)</f>
        <v>5014</v>
      </c>
      <c r="AO733" s="96">
        <f>SUM(AO726,AO730,AO732)</f>
        <v>4235</v>
      </c>
      <c r="AP733" s="96">
        <f>SUM(AP726,AP730,AP732)</f>
        <v>4226</v>
      </c>
      <c r="AQ733" s="96">
        <f>SUM(AQ726,AQ730,AQ732)</f>
        <v>4279</v>
      </c>
      <c r="AR733" s="118">
        <f>BO733-SUM(AO733,AP733,AQ733)</f>
        <v>4417</v>
      </c>
      <c r="AS733" s="254">
        <v>4656</v>
      </c>
      <c r="AT733" s="254">
        <v>4717</v>
      </c>
      <c r="AU733" s="254">
        <v>4759</v>
      </c>
      <c r="AV733" s="254">
        <v>4786</v>
      </c>
      <c r="AW733" s="254">
        <v>4478</v>
      </c>
      <c r="AX733" s="254">
        <v>4533</v>
      </c>
      <c r="AY733" s="254">
        <v>4772</v>
      </c>
      <c r="AZ733" s="254">
        <v>4794</v>
      </c>
      <c r="BA733" s="254">
        <v>4880</v>
      </c>
      <c r="BB733" s="254">
        <v>4984</v>
      </c>
      <c r="BC733" s="254">
        <v>5124</v>
      </c>
      <c r="BD733" s="254">
        <v>5308</v>
      </c>
      <c r="BF733" s="106"/>
      <c r="BG733" s="106"/>
      <c r="BH733" s="106"/>
      <c r="BI733" s="106"/>
      <c r="BJ733" s="106"/>
      <c r="BK733" s="106"/>
      <c r="BL733" s="117">
        <f>SUM(BL726,BL730,BL732)</f>
        <v>15424</v>
      </c>
      <c r="BM733" s="117">
        <f>SUM(BM726,BM730,BM732)</f>
        <v>15326</v>
      </c>
      <c r="BN733" s="117">
        <f>SUM(BN726,BN730,BN732)</f>
        <v>19085</v>
      </c>
      <c r="BO733" s="268">
        <v>17157</v>
      </c>
      <c r="BP733" s="261">
        <v>18918</v>
      </c>
      <c r="BQ733" s="261">
        <v>18577</v>
      </c>
      <c r="BR733" s="261"/>
    </row>
    <row r="734" spans="1:70" x14ac:dyDescent="0.35">
      <c r="E734" s="76"/>
      <c r="F734" s="76"/>
      <c r="G734" s="76"/>
      <c r="H734" s="60"/>
      <c r="I734" s="76"/>
      <c r="J734" s="76"/>
      <c r="K734" s="76"/>
      <c r="L734" s="60"/>
      <c r="M734" s="76"/>
      <c r="N734" s="76"/>
      <c r="O734" s="76"/>
      <c r="P734" s="60"/>
      <c r="Q734" s="76"/>
      <c r="R734" s="76"/>
      <c r="S734" s="76"/>
      <c r="T734" s="60"/>
      <c r="U734" s="76"/>
      <c r="V734" s="76"/>
      <c r="W734" s="76"/>
      <c r="X734" s="60"/>
      <c r="Y734" s="76"/>
      <c r="Z734" s="76"/>
      <c r="AA734" s="76"/>
      <c r="AB734" s="60"/>
      <c r="AC734" s="76"/>
      <c r="AD734" s="76"/>
      <c r="AE734" s="76"/>
      <c r="AF734" s="60"/>
      <c r="AG734" s="76"/>
      <c r="AH734" s="76"/>
      <c r="AI734" s="76"/>
      <c r="AJ734" s="111"/>
      <c r="AK734" s="76"/>
      <c r="AL734" s="76"/>
      <c r="AM734" s="76"/>
      <c r="AN734" s="111"/>
      <c r="AO734" s="76"/>
      <c r="AP734" s="76"/>
      <c r="AQ734" s="76"/>
      <c r="AR734" s="60"/>
      <c r="AS734" s="76"/>
      <c r="AT734" s="76"/>
      <c r="AU734" s="76"/>
      <c r="AV734" s="76"/>
      <c r="AW734" s="76"/>
      <c r="AX734" s="76"/>
      <c r="AY734" s="76"/>
      <c r="AZ734" s="76"/>
      <c r="BA734" s="76"/>
      <c r="BB734" s="76"/>
      <c r="BC734" s="76"/>
      <c r="BD734" s="76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</row>
    <row r="735" spans="1:70" x14ac:dyDescent="0.35">
      <c r="A735" s="64" t="s">
        <v>607</v>
      </c>
      <c r="B735" s="65"/>
      <c r="C735" s="65"/>
      <c r="D735" s="65"/>
      <c r="E735" s="76"/>
      <c r="F735" s="76"/>
      <c r="G735" s="76"/>
      <c r="H735" s="60"/>
      <c r="I735" s="76"/>
      <c r="J735" s="76"/>
      <c r="K735" s="76"/>
      <c r="L735" s="60"/>
      <c r="M735" s="76"/>
      <c r="N735" s="76"/>
      <c r="O735" s="76"/>
      <c r="P735" s="60"/>
      <c r="Q735" s="76"/>
      <c r="R735" s="76"/>
      <c r="S735" s="76"/>
      <c r="T735" s="60"/>
      <c r="U735" s="76"/>
      <c r="V735" s="76"/>
      <c r="W735" s="76"/>
      <c r="X735" s="60"/>
      <c r="Y735" s="76"/>
      <c r="Z735" s="76"/>
      <c r="AA735" s="76"/>
      <c r="AB735" s="60"/>
      <c r="AC735" s="76"/>
      <c r="AD735" s="76"/>
      <c r="AE735" s="76"/>
      <c r="AF735" s="60"/>
      <c r="AG735" s="76"/>
      <c r="AH735" s="76"/>
      <c r="AI735" s="76"/>
      <c r="AJ735" s="111"/>
      <c r="AK735" s="76"/>
      <c r="AL735" s="76"/>
      <c r="AM735" s="76"/>
      <c r="AN735" s="111"/>
      <c r="AO735" s="76"/>
      <c r="AP735" s="76"/>
      <c r="AQ735" s="76"/>
      <c r="AR735" s="60"/>
      <c r="AS735" s="76"/>
      <c r="AT735" s="76"/>
      <c r="AU735" s="76"/>
      <c r="AV735" s="76"/>
      <c r="AW735" s="76"/>
      <c r="AX735" s="76"/>
      <c r="AY735" s="76"/>
      <c r="AZ735" s="76"/>
      <c r="BA735" s="76"/>
      <c r="BB735" s="76"/>
      <c r="BC735" s="76"/>
      <c r="BD735" s="76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</row>
    <row r="736" spans="1:70" x14ac:dyDescent="0.35">
      <c r="A736" s="85" t="s">
        <v>608</v>
      </c>
      <c r="B736" s="86"/>
      <c r="C736" s="86"/>
      <c r="D736" s="86"/>
      <c r="E736" s="76"/>
      <c r="F736" s="76"/>
      <c r="G736" s="76"/>
      <c r="H736" s="60"/>
      <c r="I736" s="76"/>
      <c r="J736" s="76"/>
      <c r="K736" s="76"/>
      <c r="L736" s="60"/>
      <c r="M736" s="76"/>
      <c r="N736" s="76"/>
      <c r="O736" s="76"/>
      <c r="P736" s="60"/>
      <c r="Q736" s="76"/>
      <c r="R736" s="76"/>
      <c r="S736" s="76"/>
      <c r="T736" s="60"/>
      <c r="U736" s="76"/>
      <c r="V736" s="76"/>
      <c r="W736" s="76"/>
      <c r="X736" s="60"/>
      <c r="Y736" s="76"/>
      <c r="Z736" s="76"/>
      <c r="AA736" s="76"/>
      <c r="AB736" s="60"/>
      <c r="AC736" s="76"/>
      <c r="AD736" s="76"/>
      <c r="AE736" s="76"/>
      <c r="AF736" s="60"/>
      <c r="AG736" s="76"/>
      <c r="AH736" s="76"/>
      <c r="AI736" s="76"/>
      <c r="AJ736" s="60"/>
      <c r="AK736" s="76"/>
      <c r="AL736" s="76"/>
      <c r="AM736" s="76"/>
      <c r="AN736" s="60"/>
      <c r="AO736" s="76"/>
      <c r="AP736" s="76"/>
      <c r="AQ736" s="76"/>
      <c r="AR736" s="60"/>
      <c r="AS736" s="76"/>
      <c r="AT736" s="76"/>
      <c r="AU736" s="76"/>
      <c r="AV736" s="76"/>
      <c r="AW736" s="76"/>
      <c r="AX736" s="76"/>
      <c r="AY736" s="76"/>
      <c r="AZ736" s="76"/>
      <c r="BA736" s="76"/>
      <c r="BB736" s="76"/>
      <c r="BC736" s="76"/>
      <c r="BD736" s="76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</row>
    <row r="737" spans="1:67" x14ac:dyDescent="0.35">
      <c r="A737" s="94" t="s">
        <v>609</v>
      </c>
      <c r="B737" s="160" t="s">
        <v>171</v>
      </c>
      <c r="C737" s="161" t="s">
        <v>164</v>
      </c>
      <c r="D737" s="160">
        <v>3727696</v>
      </c>
      <c r="E737" s="76"/>
      <c r="F737" s="76"/>
      <c r="G737" s="76"/>
      <c r="H737" s="60"/>
      <c r="I737" s="76"/>
      <c r="J737" s="76"/>
      <c r="K737" s="76"/>
      <c r="L737" s="60"/>
      <c r="M737" s="76"/>
      <c r="N737" s="76"/>
      <c r="O737" s="76"/>
      <c r="P737" s="60"/>
      <c r="Q737" s="76"/>
      <c r="R737" s="76"/>
      <c r="S737" s="76"/>
      <c r="T737" s="60"/>
      <c r="U737" s="76"/>
      <c r="V737" s="76"/>
      <c r="W737" s="76"/>
      <c r="X737" s="60"/>
      <c r="Y737" s="76"/>
      <c r="Z737" s="76"/>
      <c r="AA737" s="76"/>
      <c r="AB737" s="60"/>
      <c r="AC737" s="76"/>
      <c r="AD737" s="76"/>
      <c r="AE737" s="76"/>
      <c r="AF737" s="60"/>
      <c r="AG737" s="76"/>
      <c r="AH737" s="76"/>
      <c r="AI737" s="76"/>
      <c r="AJ737" s="60"/>
      <c r="AK737" s="76"/>
      <c r="AL737" s="76"/>
      <c r="AM737" s="76"/>
      <c r="AN737" s="53">
        <v>2841</v>
      </c>
      <c r="AO737" s="55">
        <v>2572</v>
      </c>
      <c r="AP737" s="55">
        <v>2303</v>
      </c>
      <c r="AQ737" s="55">
        <v>1886</v>
      </c>
      <c r="AR737" s="53">
        <v>5165</v>
      </c>
      <c r="AS737" s="251">
        <v>3882</v>
      </c>
      <c r="AT737" s="251">
        <v>1082</v>
      </c>
      <c r="AU737" s="251">
        <v>810</v>
      </c>
      <c r="AV737" s="55"/>
      <c r="AW737" s="251">
        <v>10335</v>
      </c>
      <c r="AX737" s="251">
        <v>5530</v>
      </c>
      <c r="AY737" s="251">
        <v>3268</v>
      </c>
      <c r="AZ737" s="55"/>
      <c r="BA737" s="283">
        <v>6630</v>
      </c>
      <c r="BB737" s="283">
        <v>3166</v>
      </c>
      <c r="BC737" s="283">
        <v>1914</v>
      </c>
      <c r="BD737" s="55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</row>
    <row r="738" spans="1:67" x14ac:dyDescent="0.35">
      <c r="A738" s="94" t="s">
        <v>610</v>
      </c>
      <c r="B738" s="160" t="s">
        <v>171</v>
      </c>
      <c r="C738" s="161" t="s">
        <v>164</v>
      </c>
      <c r="D738" s="160">
        <v>3727697</v>
      </c>
      <c r="E738" s="76"/>
      <c r="F738" s="76"/>
      <c r="G738" s="76"/>
      <c r="H738" s="60"/>
      <c r="I738" s="76"/>
      <c r="J738" s="76"/>
      <c r="K738" s="76"/>
      <c r="L738" s="60"/>
      <c r="M738" s="76"/>
      <c r="N738" s="76"/>
      <c r="O738" s="76"/>
      <c r="P738" s="60"/>
      <c r="Q738" s="76"/>
      <c r="R738" s="76"/>
      <c r="S738" s="76"/>
      <c r="T738" s="60"/>
      <c r="U738" s="76"/>
      <c r="V738" s="76"/>
      <c r="W738" s="76"/>
      <c r="X738" s="60"/>
      <c r="Y738" s="76"/>
      <c r="Z738" s="76"/>
      <c r="AA738" s="76"/>
      <c r="AB738" s="60"/>
      <c r="AC738" s="76"/>
      <c r="AD738" s="76"/>
      <c r="AE738" s="76"/>
      <c r="AF738" s="60"/>
      <c r="AG738" s="76"/>
      <c r="AH738" s="76"/>
      <c r="AI738" s="76"/>
      <c r="AJ738" s="60"/>
      <c r="AK738" s="76"/>
      <c r="AL738" s="76"/>
      <c r="AM738" s="76"/>
      <c r="AN738" s="53">
        <v>4852</v>
      </c>
      <c r="AO738" s="55">
        <v>4862</v>
      </c>
      <c r="AP738" s="55">
        <v>5536</v>
      </c>
      <c r="AQ738" s="55">
        <v>4789</v>
      </c>
      <c r="AR738" s="53">
        <v>10618</v>
      </c>
      <c r="AS738" s="251">
        <v>10615</v>
      </c>
      <c r="AT738" s="251">
        <v>10626</v>
      </c>
      <c r="AU738" s="251">
        <v>10637</v>
      </c>
      <c r="AV738" s="251">
        <v>10616</v>
      </c>
      <c r="AW738" s="251">
        <v>7011</v>
      </c>
      <c r="AX738" s="251">
        <v>6929</v>
      </c>
      <c r="AY738" s="251">
        <v>6858</v>
      </c>
      <c r="AZ738" s="251">
        <v>6858</v>
      </c>
      <c r="BA738" s="251">
        <v>4501</v>
      </c>
      <c r="BB738" s="251">
        <v>4506</v>
      </c>
      <c r="BC738" s="251">
        <v>4518</v>
      </c>
      <c r="BD738" s="251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</row>
    <row r="739" spans="1:67" x14ac:dyDescent="0.35">
      <c r="A739" s="94" t="s">
        <v>611</v>
      </c>
      <c r="B739" s="160" t="s">
        <v>171</v>
      </c>
      <c r="C739" s="161" t="s">
        <v>164</v>
      </c>
      <c r="D739" s="160">
        <v>3727698</v>
      </c>
      <c r="E739" s="76"/>
      <c r="F739" s="76"/>
      <c r="G739" s="76"/>
      <c r="H739" s="60"/>
      <c r="I739" s="76"/>
      <c r="J739" s="76"/>
      <c r="K739" s="76"/>
      <c r="L739" s="60"/>
      <c r="M739" s="76"/>
      <c r="N739" s="76"/>
      <c r="O739" s="76"/>
      <c r="P739" s="60"/>
      <c r="Q739" s="76"/>
      <c r="R739" s="76"/>
      <c r="S739" s="76"/>
      <c r="T739" s="60"/>
      <c r="U739" s="76"/>
      <c r="V739" s="76"/>
      <c r="W739" s="76"/>
      <c r="X739" s="60"/>
      <c r="Y739" s="76"/>
      <c r="Z739" s="76"/>
      <c r="AA739" s="76"/>
      <c r="AB739" s="60"/>
      <c r="AC739" s="76"/>
      <c r="AD739" s="76"/>
      <c r="AE739" s="76"/>
      <c r="AF739" s="60"/>
      <c r="AG739" s="76"/>
      <c r="AH739" s="76"/>
      <c r="AI739" s="76"/>
      <c r="AJ739" s="60"/>
      <c r="AK739" s="76"/>
      <c r="AL739" s="76"/>
      <c r="AM739" s="76"/>
      <c r="AN739" s="53">
        <v>7014</v>
      </c>
      <c r="AO739" s="55">
        <v>7017</v>
      </c>
      <c r="AP739" s="55">
        <v>8940</v>
      </c>
      <c r="AQ739" s="55">
        <v>8993</v>
      </c>
      <c r="AR739" s="53">
        <v>7146</v>
      </c>
      <c r="AS739" s="251">
        <v>7203</v>
      </c>
      <c r="AT739" s="251">
        <v>7293</v>
      </c>
      <c r="AU739" s="251">
        <v>7326</v>
      </c>
      <c r="AV739" s="251">
        <v>7175</v>
      </c>
      <c r="AW739" s="251">
        <v>4679</v>
      </c>
      <c r="AX739" s="251">
        <v>4582</v>
      </c>
      <c r="AY739" s="251">
        <v>4458</v>
      </c>
      <c r="AZ739" s="251">
        <v>4458</v>
      </c>
      <c r="BA739" s="251">
        <v>10446</v>
      </c>
      <c r="BB739" s="251">
        <v>10546</v>
      </c>
      <c r="BC739" s="251">
        <v>10548</v>
      </c>
      <c r="BD739" s="251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</row>
    <row r="740" spans="1:67" x14ac:dyDescent="0.35">
      <c r="A740" s="94" t="s">
        <v>612</v>
      </c>
      <c r="B740" s="160" t="s">
        <v>171</v>
      </c>
      <c r="C740" s="161" t="s">
        <v>164</v>
      </c>
      <c r="D740" s="160">
        <v>3727699</v>
      </c>
      <c r="E740" s="76"/>
      <c r="F740" s="76"/>
      <c r="G740" s="76"/>
      <c r="H740" s="60"/>
      <c r="I740" s="76"/>
      <c r="J740" s="76"/>
      <c r="K740" s="76"/>
      <c r="L740" s="60"/>
      <c r="M740" s="76"/>
      <c r="N740" s="76"/>
      <c r="O740" s="76"/>
      <c r="P740" s="60"/>
      <c r="Q740" s="76"/>
      <c r="R740" s="76"/>
      <c r="S740" s="76"/>
      <c r="T740" s="60"/>
      <c r="U740" s="76"/>
      <c r="V740" s="76"/>
      <c r="W740" s="76"/>
      <c r="X740" s="60"/>
      <c r="Y740" s="76"/>
      <c r="Z740" s="76"/>
      <c r="AA740" s="76"/>
      <c r="AB740" s="60"/>
      <c r="AC740" s="76"/>
      <c r="AD740" s="76"/>
      <c r="AE740" s="76"/>
      <c r="AF740" s="60"/>
      <c r="AG740" s="76"/>
      <c r="AH740" s="76"/>
      <c r="AI740" s="76"/>
      <c r="AJ740" s="60"/>
      <c r="AK740" s="76"/>
      <c r="AL740" s="76"/>
      <c r="AM740" s="76"/>
      <c r="AN740" s="53">
        <v>3400</v>
      </c>
      <c r="AO740" s="55">
        <v>3400</v>
      </c>
      <c r="AP740" s="55">
        <v>5280</v>
      </c>
      <c r="AQ740" s="55">
        <v>5995</v>
      </c>
      <c r="AR740" s="53">
        <v>5253</v>
      </c>
      <c r="AS740" s="251">
        <v>5123</v>
      </c>
      <c r="AT740" s="251">
        <v>5034</v>
      </c>
      <c r="AU740" s="251">
        <v>5015</v>
      </c>
      <c r="AV740" s="251">
        <v>4858</v>
      </c>
      <c r="AW740" s="251">
        <v>10403</v>
      </c>
      <c r="AX740" s="251">
        <v>10403</v>
      </c>
      <c r="AY740" s="251">
        <v>10403</v>
      </c>
      <c r="AZ740" s="251">
        <v>10404</v>
      </c>
      <c r="BA740" s="251">
        <v>3686</v>
      </c>
      <c r="BB740" s="251">
        <v>3686</v>
      </c>
      <c r="BC740" s="251">
        <v>3688</v>
      </c>
      <c r="BD740" s="251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</row>
    <row r="741" spans="1:67" x14ac:dyDescent="0.35">
      <c r="A741" s="94" t="s">
        <v>613</v>
      </c>
      <c r="B741" s="160" t="s">
        <v>171</v>
      </c>
      <c r="C741" s="161" t="s">
        <v>164</v>
      </c>
      <c r="D741" s="160">
        <v>3727700</v>
      </c>
      <c r="E741" s="76"/>
      <c r="F741" s="76"/>
      <c r="G741" s="76"/>
      <c r="H741" s="60"/>
      <c r="I741" s="76"/>
      <c r="J741" s="76"/>
      <c r="K741" s="76"/>
      <c r="L741" s="60"/>
      <c r="M741" s="76"/>
      <c r="N741" s="76"/>
      <c r="O741" s="76"/>
      <c r="P741" s="60"/>
      <c r="Q741" s="76"/>
      <c r="R741" s="76"/>
      <c r="S741" s="76"/>
      <c r="T741" s="60"/>
      <c r="U741" s="76"/>
      <c r="V741" s="76"/>
      <c r="W741" s="76"/>
      <c r="X741" s="60"/>
      <c r="Y741" s="76"/>
      <c r="Z741" s="76"/>
      <c r="AA741" s="76"/>
      <c r="AB741" s="60"/>
      <c r="AC741" s="76"/>
      <c r="AD741" s="76"/>
      <c r="AE741" s="76"/>
      <c r="AF741" s="60"/>
      <c r="AG741" s="76"/>
      <c r="AH741" s="76"/>
      <c r="AI741" s="76"/>
      <c r="AJ741" s="60"/>
      <c r="AK741" s="76"/>
      <c r="AL741" s="76"/>
      <c r="AM741" s="76"/>
      <c r="AN741" s="53">
        <v>3829</v>
      </c>
      <c r="AO741" s="55">
        <v>3829</v>
      </c>
      <c r="AP741" s="55">
        <v>4187</v>
      </c>
      <c r="AQ741" s="55">
        <v>4563</v>
      </c>
      <c r="AR741" s="53">
        <v>10399</v>
      </c>
      <c r="AS741" s="251">
        <v>10399</v>
      </c>
      <c r="AT741" s="251">
        <v>10399</v>
      </c>
      <c r="AU741" s="251">
        <v>10399</v>
      </c>
      <c r="AV741" s="251">
        <v>10404</v>
      </c>
      <c r="AW741" s="251">
        <v>3644</v>
      </c>
      <c r="AX741" s="251">
        <v>3644</v>
      </c>
      <c r="AY741" s="251">
        <v>3644</v>
      </c>
      <c r="AZ741" s="251">
        <v>3644</v>
      </c>
      <c r="BA741" s="251">
        <v>4387</v>
      </c>
      <c r="BB741" s="251">
        <v>4387</v>
      </c>
      <c r="BC741" s="251">
        <v>4388</v>
      </c>
      <c r="BD741" s="251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</row>
    <row r="742" spans="1:67" x14ac:dyDescent="0.35">
      <c r="A742" s="94" t="s">
        <v>208</v>
      </c>
      <c r="B742" s="160" t="s">
        <v>171</v>
      </c>
      <c r="C742" s="161" t="s">
        <v>164</v>
      </c>
      <c r="D742" s="160">
        <v>3727701</v>
      </c>
      <c r="E742" s="76"/>
      <c r="F742" s="76"/>
      <c r="G742" s="76"/>
      <c r="H742" s="60"/>
      <c r="I742" s="76"/>
      <c r="J742" s="76"/>
      <c r="K742" s="76"/>
      <c r="L742" s="60"/>
      <c r="M742" s="76"/>
      <c r="N742" s="76"/>
      <c r="O742" s="76"/>
      <c r="P742" s="60"/>
      <c r="Q742" s="76"/>
      <c r="R742" s="76"/>
      <c r="S742" s="76"/>
      <c r="T742" s="60"/>
      <c r="U742" s="76"/>
      <c r="V742" s="76"/>
      <c r="W742" s="76"/>
      <c r="X742" s="60"/>
      <c r="Y742" s="76"/>
      <c r="Z742" s="76"/>
      <c r="AA742" s="76"/>
      <c r="AB742" s="60"/>
      <c r="AC742" s="76"/>
      <c r="AD742" s="76"/>
      <c r="AE742" s="76"/>
      <c r="AF742" s="60"/>
      <c r="AG742" s="76"/>
      <c r="AH742" s="76"/>
      <c r="AI742" s="76"/>
      <c r="AJ742" s="60"/>
      <c r="AK742" s="76"/>
      <c r="AL742" s="76"/>
      <c r="AM742" s="76"/>
      <c r="AN742" s="53">
        <v>52784</v>
      </c>
      <c r="AO742" s="55">
        <v>52784</v>
      </c>
      <c r="AP742" s="55">
        <v>67529</v>
      </c>
      <c r="AQ742" s="55">
        <v>67529</v>
      </c>
      <c r="AR742" s="53">
        <v>63815</v>
      </c>
      <c r="AS742" s="251">
        <v>63814</v>
      </c>
      <c r="AT742" s="251">
        <v>63814</v>
      </c>
      <c r="AU742" s="251">
        <v>63814</v>
      </c>
      <c r="AV742" s="251">
        <v>60176</v>
      </c>
      <c r="AW742" s="251">
        <v>60176</v>
      </c>
      <c r="AX742" s="251">
        <v>60176</v>
      </c>
      <c r="AY742" s="251">
        <v>60176</v>
      </c>
      <c r="AZ742" s="251">
        <v>55831</v>
      </c>
      <c r="BA742" s="251">
        <v>57817</v>
      </c>
      <c r="BB742" s="251">
        <v>57812</v>
      </c>
      <c r="BC742" s="251">
        <v>57813</v>
      </c>
      <c r="BD742" s="251">
        <v>73486</v>
      </c>
      <c r="BF742" s="62"/>
      <c r="BG742" s="62"/>
      <c r="BH742" s="62"/>
      <c r="BI742" s="62"/>
      <c r="BJ742" s="62"/>
      <c r="BK742" s="62"/>
      <c r="BL742" s="62"/>
      <c r="BM742" s="62"/>
      <c r="BN742" s="62"/>
      <c r="BO742" s="62"/>
    </row>
    <row r="743" spans="1:67" x14ac:dyDescent="0.35">
      <c r="A743" s="95" t="s">
        <v>204</v>
      </c>
      <c r="B743" s="167" t="s">
        <v>171</v>
      </c>
      <c r="C743" s="168" t="s">
        <v>164</v>
      </c>
      <c r="D743" s="167">
        <v>3727702</v>
      </c>
      <c r="E743" s="108"/>
      <c r="F743" s="108"/>
      <c r="G743" s="108"/>
      <c r="H743" s="91"/>
      <c r="I743" s="108"/>
      <c r="J743" s="108"/>
      <c r="K743" s="108"/>
      <c r="L743" s="91"/>
      <c r="M743" s="108"/>
      <c r="N743" s="108"/>
      <c r="O743" s="108"/>
      <c r="P743" s="91"/>
      <c r="Q743" s="108"/>
      <c r="R743" s="108"/>
      <c r="S743" s="108"/>
      <c r="T743" s="91"/>
      <c r="U743" s="108"/>
      <c r="V743" s="108"/>
      <c r="W743" s="108"/>
      <c r="X743" s="91"/>
      <c r="Y743" s="108"/>
      <c r="Z743" s="108"/>
      <c r="AA743" s="108"/>
      <c r="AB743" s="91"/>
      <c r="AC743" s="108"/>
      <c r="AD743" s="108"/>
      <c r="AE743" s="108"/>
      <c r="AF743" s="91"/>
      <c r="AG743" s="108"/>
      <c r="AH743" s="108"/>
      <c r="AI743" s="108"/>
      <c r="AJ743" s="91"/>
      <c r="AK743" s="108"/>
      <c r="AL743" s="108"/>
      <c r="AM743" s="108"/>
      <c r="AN743" s="107">
        <f>SUM(AN737:AN742)</f>
        <v>74720</v>
      </c>
      <c r="AO743" s="96">
        <f>SUM(AO737:AO742)</f>
        <v>74464</v>
      </c>
      <c r="AP743" s="96">
        <f>SUM(AP737:AP742)</f>
        <v>93775</v>
      </c>
      <c r="AQ743" s="96">
        <f>SUM(AQ737:AQ742)</f>
        <v>93755</v>
      </c>
      <c r="AR743" s="107">
        <f>SUM(AR737:AR742)</f>
        <v>102396</v>
      </c>
      <c r="AS743" s="254">
        <v>101036</v>
      </c>
      <c r="AT743" s="254">
        <v>98248</v>
      </c>
      <c r="AU743" s="254">
        <v>98001</v>
      </c>
      <c r="AV743" s="254">
        <v>96872</v>
      </c>
      <c r="AW743" s="254">
        <v>96248</v>
      </c>
      <c r="AX743" s="254">
        <v>91264</v>
      </c>
      <c r="AY743" s="254">
        <v>88807</v>
      </c>
      <c r="AZ743" s="254">
        <v>85539</v>
      </c>
      <c r="BA743" s="254">
        <v>87467</v>
      </c>
      <c r="BB743" s="254">
        <v>84103</v>
      </c>
      <c r="BC743" s="254">
        <v>82869</v>
      </c>
      <c r="BD743" s="254"/>
      <c r="BF743" s="105"/>
      <c r="BG743" s="105"/>
      <c r="BH743" s="105"/>
      <c r="BI743" s="105"/>
      <c r="BJ743" s="105"/>
      <c r="BK743" s="105"/>
      <c r="BL743" s="105"/>
      <c r="BM743" s="105"/>
      <c r="BN743" s="105"/>
      <c r="BO743" s="105"/>
    </row>
    <row r="744" spans="1:67" x14ac:dyDescent="0.35">
      <c r="A744" s="66"/>
      <c r="B744" s="77"/>
      <c r="C744" s="77"/>
      <c r="D744" s="77"/>
      <c r="E744" s="76"/>
      <c r="F744" s="76"/>
      <c r="G744" s="76"/>
      <c r="H744" s="60"/>
      <c r="I744" s="76"/>
      <c r="J744" s="76"/>
      <c r="K744" s="76"/>
      <c r="L744" s="60"/>
      <c r="M744" s="76"/>
      <c r="N744" s="76"/>
      <c r="O744" s="76"/>
      <c r="P744" s="60"/>
      <c r="Q744" s="76"/>
      <c r="R744" s="76"/>
      <c r="S744" s="76"/>
      <c r="T744" s="60"/>
      <c r="U744" s="76"/>
      <c r="V744" s="76"/>
      <c r="W744" s="76"/>
      <c r="X744" s="60"/>
      <c r="Y744" s="76"/>
      <c r="Z744" s="76"/>
      <c r="AA744" s="76"/>
      <c r="AB744" s="60"/>
      <c r="AC744" s="76"/>
      <c r="AD744" s="76"/>
      <c r="AE744" s="76"/>
      <c r="AF744" s="60"/>
      <c r="AG744" s="76"/>
      <c r="AH744" s="76"/>
      <c r="AI744" s="76"/>
      <c r="AJ744" s="111"/>
      <c r="AK744" s="76"/>
      <c r="AL744" s="76"/>
      <c r="AM744" s="76"/>
      <c r="AN744" s="111"/>
      <c r="AO744" s="110"/>
      <c r="AP744" s="110"/>
      <c r="AQ744" s="110"/>
      <c r="AR744" s="111"/>
      <c r="AS744" s="110"/>
      <c r="AT744" s="110"/>
      <c r="AU744" s="110"/>
      <c r="AV744" s="110"/>
      <c r="AW744" s="110"/>
      <c r="AX744" s="110"/>
      <c r="AY744" s="110"/>
      <c r="AZ744" s="110"/>
      <c r="BA744" s="110"/>
      <c r="BB744" s="110"/>
      <c r="BC744" s="110"/>
      <c r="BD744" s="110"/>
      <c r="BF744" s="62"/>
      <c r="BG744" s="62"/>
      <c r="BH744" s="62"/>
      <c r="BI744" s="62"/>
      <c r="BJ744" s="62"/>
      <c r="BK744" s="62"/>
      <c r="BL744" s="62"/>
      <c r="BM744" s="62"/>
      <c r="BN744" s="62"/>
      <c r="BO744" s="62"/>
    </row>
    <row r="745" spans="1:67" x14ac:dyDescent="0.35">
      <c r="A745" s="85" t="s">
        <v>614</v>
      </c>
      <c r="B745" s="86"/>
      <c r="C745" s="86"/>
      <c r="D745" s="86"/>
      <c r="E745" s="76"/>
      <c r="F745" s="76"/>
      <c r="G745" s="76"/>
      <c r="H745" s="60"/>
      <c r="I745" s="76"/>
      <c r="J745" s="76"/>
      <c r="K745" s="76"/>
      <c r="L745" s="60"/>
      <c r="M745" s="76"/>
      <c r="N745" s="76"/>
      <c r="O745" s="76"/>
      <c r="P745" s="60"/>
      <c r="Q745" s="76"/>
      <c r="R745" s="76"/>
      <c r="S745" s="76"/>
      <c r="T745" s="60"/>
      <c r="U745" s="76"/>
      <c r="V745" s="76"/>
      <c r="W745" s="76"/>
      <c r="X745" s="60"/>
      <c r="Y745" s="76"/>
      <c r="Z745" s="76"/>
      <c r="AA745" s="76"/>
      <c r="AB745" s="60"/>
      <c r="AC745" s="76"/>
      <c r="AD745" s="76"/>
      <c r="AE745" s="76"/>
      <c r="AF745" s="60"/>
      <c r="AG745" s="76"/>
      <c r="AH745" s="76"/>
      <c r="AI745" s="76"/>
      <c r="AJ745" s="111"/>
      <c r="AK745" s="76"/>
      <c r="AL745" s="76"/>
      <c r="AM745" s="76"/>
      <c r="AN745" s="111"/>
      <c r="AO745" s="110"/>
      <c r="AP745" s="110"/>
      <c r="AQ745" s="110"/>
      <c r="AR745" s="111"/>
      <c r="AS745" s="110"/>
      <c r="AT745" s="110"/>
      <c r="AU745" s="110"/>
      <c r="AV745" s="110"/>
      <c r="AW745" s="110"/>
      <c r="AX745" s="110"/>
      <c r="AY745" s="110"/>
      <c r="AZ745" s="110"/>
      <c r="BA745" s="110"/>
      <c r="BB745" s="110"/>
      <c r="BC745" s="110"/>
      <c r="BD745" s="110"/>
      <c r="BF745" s="62"/>
      <c r="BG745" s="62"/>
      <c r="BH745" s="62"/>
      <c r="BI745" s="62"/>
      <c r="BJ745" s="62"/>
      <c r="BK745" s="62"/>
      <c r="BL745" s="62"/>
      <c r="BM745" s="62"/>
      <c r="BN745" s="62"/>
      <c r="BO745" s="62"/>
    </row>
    <row r="746" spans="1:67" x14ac:dyDescent="0.35">
      <c r="A746" s="94" t="s">
        <v>609</v>
      </c>
      <c r="B746" s="160" t="s">
        <v>171</v>
      </c>
      <c r="C746" s="161" t="s">
        <v>164</v>
      </c>
      <c r="D746" s="160">
        <v>3727703</v>
      </c>
      <c r="E746" s="76"/>
      <c r="F746" s="76"/>
      <c r="G746" s="76"/>
      <c r="H746" s="60"/>
      <c r="I746" s="76"/>
      <c r="J746" s="76"/>
      <c r="K746" s="76"/>
      <c r="L746" s="60"/>
      <c r="M746" s="76"/>
      <c r="N746" s="76"/>
      <c r="O746" s="76"/>
      <c r="P746" s="60"/>
      <c r="Q746" s="76"/>
      <c r="R746" s="76"/>
      <c r="S746" s="76"/>
      <c r="T746" s="60"/>
      <c r="U746" s="76"/>
      <c r="V746" s="76"/>
      <c r="W746" s="76"/>
      <c r="X746" s="60"/>
      <c r="Y746" s="76"/>
      <c r="Z746" s="76"/>
      <c r="AA746" s="76"/>
      <c r="AB746" s="60"/>
      <c r="AC746" s="76"/>
      <c r="AD746" s="76"/>
      <c r="AE746" s="76"/>
      <c r="AF746" s="60"/>
      <c r="AG746" s="76"/>
      <c r="AH746" s="76"/>
      <c r="AI746" s="76"/>
      <c r="AJ746" s="60"/>
      <c r="AK746" s="76"/>
      <c r="AL746" s="76"/>
      <c r="AM746" s="76"/>
      <c r="AN746" s="53">
        <v>7838</v>
      </c>
      <c r="AO746" s="55">
        <v>5883</v>
      </c>
      <c r="AP746" s="55">
        <v>3966</v>
      </c>
      <c r="AQ746" s="55">
        <v>2664</v>
      </c>
      <c r="AR746" s="53">
        <v>9574</v>
      </c>
      <c r="AS746" s="251">
        <v>7604</v>
      </c>
      <c r="AT746" s="251">
        <v>5624</v>
      </c>
      <c r="AU746" s="251">
        <v>3245</v>
      </c>
      <c r="AV746" s="55"/>
      <c r="AW746" s="251">
        <v>8202</v>
      </c>
      <c r="AX746" s="251">
        <v>6247</v>
      </c>
      <c r="AY746" s="251">
        <v>3758</v>
      </c>
      <c r="AZ746" s="55"/>
      <c r="BA746" s="283">
        <v>10058</v>
      </c>
      <c r="BB746" s="283">
        <v>7529</v>
      </c>
      <c r="BC746" s="283">
        <v>4347</v>
      </c>
      <c r="BD746" s="283">
        <v>8839</v>
      </c>
      <c r="BF746" s="62"/>
      <c r="BG746" s="62"/>
      <c r="BH746" s="62"/>
      <c r="BI746" s="62"/>
      <c r="BJ746" s="62"/>
      <c r="BK746" s="62"/>
      <c r="BL746" s="62"/>
      <c r="BM746" s="62"/>
      <c r="BN746" s="62"/>
      <c r="BO746" s="62"/>
    </row>
    <row r="747" spans="1:67" x14ac:dyDescent="0.35">
      <c r="A747" s="94" t="s">
        <v>610</v>
      </c>
      <c r="B747" s="160" t="s">
        <v>171</v>
      </c>
      <c r="C747" s="161" t="s">
        <v>164</v>
      </c>
      <c r="D747" s="160">
        <v>3727704</v>
      </c>
      <c r="E747" s="76"/>
      <c r="F747" s="76"/>
      <c r="G747" s="76"/>
      <c r="H747" s="60"/>
      <c r="I747" s="76"/>
      <c r="J747" s="76"/>
      <c r="K747" s="76"/>
      <c r="L747" s="60"/>
      <c r="M747" s="76"/>
      <c r="N747" s="76"/>
      <c r="O747" s="76"/>
      <c r="P747" s="60"/>
      <c r="Q747" s="76"/>
      <c r="R747" s="76"/>
      <c r="S747" s="76"/>
      <c r="T747" s="60"/>
      <c r="U747" s="76"/>
      <c r="V747" s="76"/>
      <c r="W747" s="76"/>
      <c r="X747" s="60"/>
      <c r="Y747" s="76"/>
      <c r="Z747" s="76"/>
      <c r="AA747" s="76"/>
      <c r="AB747" s="60"/>
      <c r="AC747" s="76"/>
      <c r="AD747" s="76"/>
      <c r="AE747" s="76"/>
      <c r="AF747" s="60"/>
      <c r="AG747" s="76"/>
      <c r="AH747" s="76"/>
      <c r="AI747" s="76"/>
      <c r="AJ747" s="60"/>
      <c r="AK747" s="76"/>
      <c r="AL747" s="76"/>
      <c r="AM747" s="76"/>
      <c r="AN747" s="53">
        <v>7178</v>
      </c>
      <c r="AO747" s="55">
        <v>7429</v>
      </c>
      <c r="AP747" s="55">
        <v>7856</v>
      </c>
      <c r="AQ747" s="55">
        <v>8380</v>
      </c>
      <c r="AR747" s="53">
        <v>8658</v>
      </c>
      <c r="AS747" s="251">
        <v>9207</v>
      </c>
      <c r="AT747" s="251">
        <v>9649</v>
      </c>
      <c r="AU747" s="251">
        <v>9977</v>
      </c>
      <c r="AV747" s="251">
        <v>11229</v>
      </c>
      <c r="AW747" s="251">
        <v>10276</v>
      </c>
      <c r="AX747" s="251">
        <v>10766</v>
      </c>
      <c r="AY747" s="251">
        <v>11434</v>
      </c>
      <c r="AZ747" s="251">
        <v>12002</v>
      </c>
      <c r="BA747" s="251">
        <v>11817</v>
      </c>
      <c r="BB747" s="251">
        <v>12741</v>
      </c>
      <c r="BC747" s="251">
        <v>13414</v>
      </c>
      <c r="BD747" s="251"/>
      <c r="BF747" s="62"/>
      <c r="BG747" s="62"/>
      <c r="BH747" s="62"/>
      <c r="BI747" s="62"/>
      <c r="BJ747" s="62"/>
      <c r="BK747" s="62"/>
      <c r="BL747" s="62"/>
      <c r="BM747" s="62"/>
      <c r="BN747" s="62"/>
      <c r="BO747" s="62"/>
    </row>
    <row r="748" spans="1:67" x14ac:dyDescent="0.35">
      <c r="A748" s="94" t="s">
        <v>611</v>
      </c>
      <c r="B748" s="160" t="s">
        <v>171</v>
      </c>
      <c r="C748" s="161" t="s">
        <v>164</v>
      </c>
      <c r="D748" s="160">
        <v>3727705</v>
      </c>
      <c r="E748" s="76"/>
      <c r="F748" s="76"/>
      <c r="G748" s="76"/>
      <c r="H748" s="60"/>
      <c r="I748" s="76"/>
      <c r="J748" s="76"/>
      <c r="K748" s="76"/>
      <c r="L748" s="60"/>
      <c r="M748" s="76"/>
      <c r="N748" s="76"/>
      <c r="O748" s="76"/>
      <c r="P748" s="60"/>
      <c r="Q748" s="76"/>
      <c r="R748" s="76"/>
      <c r="S748" s="76"/>
      <c r="T748" s="60"/>
      <c r="U748" s="76"/>
      <c r="V748" s="76"/>
      <c r="W748" s="76"/>
      <c r="X748" s="60"/>
      <c r="Y748" s="76"/>
      <c r="Z748" s="76"/>
      <c r="AA748" s="76"/>
      <c r="AB748" s="60"/>
      <c r="AC748" s="76"/>
      <c r="AD748" s="76"/>
      <c r="AE748" s="76"/>
      <c r="AF748" s="60"/>
      <c r="AG748" s="76"/>
      <c r="AH748" s="76"/>
      <c r="AI748" s="76"/>
      <c r="AJ748" s="60"/>
      <c r="AK748" s="76"/>
      <c r="AL748" s="76"/>
      <c r="AM748" s="76"/>
      <c r="AN748" s="53">
        <v>6649</v>
      </c>
      <c r="AO748" s="55">
        <v>6890</v>
      </c>
      <c r="AP748" s="55">
        <v>7360</v>
      </c>
      <c r="AQ748" s="55">
        <v>7918</v>
      </c>
      <c r="AR748" s="53">
        <v>8024</v>
      </c>
      <c r="AS748" s="251">
        <v>8560</v>
      </c>
      <c r="AT748" s="251">
        <v>9024</v>
      </c>
      <c r="AU748" s="251">
        <v>9390</v>
      </c>
      <c r="AV748" s="251">
        <v>9922</v>
      </c>
      <c r="AW748" s="251">
        <v>9531</v>
      </c>
      <c r="AX748" s="251">
        <v>10021</v>
      </c>
      <c r="AY748" s="251">
        <v>10686</v>
      </c>
      <c r="AZ748" s="251">
        <v>11023</v>
      </c>
      <c r="BA748" s="251">
        <v>10808</v>
      </c>
      <c r="BB748" s="251">
        <v>11683</v>
      </c>
      <c r="BC748" s="251">
        <v>12434</v>
      </c>
      <c r="BD748" s="251"/>
      <c r="BF748" s="62"/>
      <c r="BG748" s="62"/>
      <c r="BH748" s="62"/>
      <c r="BI748" s="62"/>
      <c r="BJ748" s="62"/>
      <c r="BK748" s="62"/>
      <c r="BL748" s="62"/>
      <c r="BM748" s="62"/>
      <c r="BN748" s="62"/>
      <c r="BO748" s="62"/>
    </row>
    <row r="749" spans="1:67" x14ac:dyDescent="0.35">
      <c r="A749" s="94" t="s">
        <v>612</v>
      </c>
      <c r="B749" s="160" t="s">
        <v>171</v>
      </c>
      <c r="C749" s="161" t="s">
        <v>164</v>
      </c>
      <c r="D749" s="160">
        <v>3727706</v>
      </c>
      <c r="E749" s="76"/>
      <c r="F749" s="76"/>
      <c r="G749" s="76"/>
      <c r="H749" s="60"/>
      <c r="I749" s="76"/>
      <c r="J749" s="76"/>
      <c r="K749" s="76"/>
      <c r="L749" s="60"/>
      <c r="M749" s="76"/>
      <c r="N749" s="76"/>
      <c r="O749" s="76"/>
      <c r="P749" s="60"/>
      <c r="Q749" s="76"/>
      <c r="R749" s="76"/>
      <c r="S749" s="76"/>
      <c r="T749" s="60"/>
      <c r="U749" s="76"/>
      <c r="V749" s="76"/>
      <c r="W749" s="76"/>
      <c r="X749" s="60"/>
      <c r="Y749" s="76"/>
      <c r="Z749" s="76"/>
      <c r="AA749" s="76"/>
      <c r="AB749" s="60"/>
      <c r="AC749" s="76"/>
      <c r="AD749" s="76"/>
      <c r="AE749" s="76"/>
      <c r="AF749" s="60"/>
      <c r="AG749" s="76"/>
      <c r="AH749" s="76"/>
      <c r="AI749" s="76"/>
      <c r="AJ749" s="60"/>
      <c r="AK749" s="76"/>
      <c r="AL749" s="76"/>
      <c r="AM749" s="76"/>
      <c r="AN749" s="53">
        <v>6128</v>
      </c>
      <c r="AO749" s="55">
        <v>6364</v>
      </c>
      <c r="AP749" s="55">
        <v>6796</v>
      </c>
      <c r="AQ749" s="55">
        <v>7327</v>
      </c>
      <c r="AR749" s="53">
        <v>7393</v>
      </c>
      <c r="AS749" s="251">
        <v>7878</v>
      </c>
      <c r="AT749" s="251">
        <v>8334</v>
      </c>
      <c r="AU749" s="251">
        <v>8678</v>
      </c>
      <c r="AV749" s="251">
        <v>9156</v>
      </c>
      <c r="AW749" s="251">
        <v>8708</v>
      </c>
      <c r="AX749" s="251">
        <v>9160</v>
      </c>
      <c r="AY749" s="251">
        <v>9755</v>
      </c>
      <c r="AZ749" s="251">
        <v>10087</v>
      </c>
      <c r="BA749" s="251">
        <v>9815</v>
      </c>
      <c r="BB749" s="251">
        <v>10563</v>
      </c>
      <c r="BC749" s="251">
        <v>11312</v>
      </c>
      <c r="BD749" s="251">
        <v>12140</v>
      </c>
      <c r="BF749" s="62"/>
      <c r="BG749" s="62"/>
      <c r="BH749" s="62"/>
      <c r="BI749" s="62"/>
      <c r="BJ749" s="62"/>
      <c r="BK749" s="62"/>
      <c r="BL749" s="62"/>
      <c r="BM749" s="62"/>
      <c r="BN749" s="62"/>
      <c r="BO749" s="62"/>
    </row>
    <row r="750" spans="1:67" x14ac:dyDescent="0.35">
      <c r="A750" s="94" t="s">
        <v>613</v>
      </c>
      <c r="B750" s="160" t="s">
        <v>171</v>
      </c>
      <c r="C750" s="161" t="s">
        <v>164</v>
      </c>
      <c r="D750" s="160">
        <v>3727707</v>
      </c>
      <c r="E750" s="76"/>
      <c r="F750" s="76"/>
      <c r="G750" s="76"/>
      <c r="H750" s="60"/>
      <c r="I750" s="76"/>
      <c r="J750" s="76"/>
      <c r="K750" s="76"/>
      <c r="L750" s="60"/>
      <c r="M750" s="76"/>
      <c r="N750" s="76"/>
      <c r="O750" s="76"/>
      <c r="P750" s="60"/>
      <c r="Q750" s="76"/>
      <c r="R750" s="76"/>
      <c r="S750" s="76"/>
      <c r="T750" s="60"/>
      <c r="U750" s="76"/>
      <c r="V750" s="76"/>
      <c r="W750" s="76"/>
      <c r="X750" s="60"/>
      <c r="Y750" s="76"/>
      <c r="Z750" s="76"/>
      <c r="AA750" s="76"/>
      <c r="AB750" s="60"/>
      <c r="AC750" s="76"/>
      <c r="AD750" s="76"/>
      <c r="AE750" s="76"/>
      <c r="AF750" s="60"/>
      <c r="AG750" s="76"/>
      <c r="AH750" s="76"/>
      <c r="AI750" s="76"/>
      <c r="AJ750" s="60"/>
      <c r="AK750" s="76"/>
      <c r="AL750" s="76"/>
      <c r="AM750" s="76"/>
      <c r="AN750" s="53">
        <v>5574</v>
      </c>
      <c r="AO750" s="55">
        <v>5798</v>
      </c>
      <c r="AP750" s="55">
        <v>6226</v>
      </c>
      <c r="AQ750" s="55">
        <v>6747</v>
      </c>
      <c r="AR750" s="53">
        <v>6675</v>
      </c>
      <c r="AS750" s="251">
        <v>7148</v>
      </c>
      <c r="AT750" s="251">
        <v>7602</v>
      </c>
      <c r="AU750" s="251">
        <v>7879</v>
      </c>
      <c r="AV750" s="251">
        <v>8321</v>
      </c>
      <c r="AW750" s="251">
        <v>7908</v>
      </c>
      <c r="AX750" s="251">
        <v>8353</v>
      </c>
      <c r="AY750" s="251">
        <v>8874</v>
      </c>
      <c r="AZ750" s="251">
        <v>9205</v>
      </c>
      <c r="BA750" s="251">
        <v>9070</v>
      </c>
      <c r="BB750" s="251">
        <v>9735</v>
      </c>
      <c r="BC750" s="251">
        <v>10207</v>
      </c>
      <c r="BD750" s="251">
        <v>10911</v>
      </c>
      <c r="BF750" s="62"/>
      <c r="BG750" s="62"/>
      <c r="BH750" s="62"/>
      <c r="BI750" s="62"/>
      <c r="BJ750" s="62"/>
      <c r="BK750" s="62"/>
      <c r="BL750" s="62"/>
      <c r="BM750" s="62"/>
      <c r="BN750" s="62"/>
      <c r="BO750" s="62"/>
    </row>
    <row r="751" spans="1:67" x14ac:dyDescent="0.35">
      <c r="A751" s="94" t="s">
        <v>208</v>
      </c>
      <c r="B751" s="160" t="s">
        <v>171</v>
      </c>
      <c r="C751" s="161" t="s">
        <v>164</v>
      </c>
      <c r="D751" s="160">
        <v>3727708</v>
      </c>
      <c r="E751" s="76"/>
      <c r="F751" s="76"/>
      <c r="G751" s="76"/>
      <c r="H751" s="60"/>
      <c r="I751" s="76"/>
      <c r="J751" s="76"/>
      <c r="K751" s="76"/>
      <c r="L751" s="60"/>
      <c r="M751" s="76"/>
      <c r="N751" s="76"/>
      <c r="O751" s="76"/>
      <c r="P751" s="60"/>
      <c r="Q751" s="76"/>
      <c r="R751" s="76"/>
      <c r="S751" s="76"/>
      <c r="T751" s="60"/>
      <c r="U751" s="76"/>
      <c r="V751" s="76"/>
      <c r="W751" s="76"/>
      <c r="X751" s="60"/>
      <c r="Y751" s="76"/>
      <c r="Z751" s="76"/>
      <c r="AA751" s="76"/>
      <c r="AB751" s="60"/>
      <c r="AC751" s="76"/>
      <c r="AD751" s="76"/>
      <c r="AE751" s="76"/>
      <c r="AF751" s="60"/>
      <c r="AG751" s="76"/>
      <c r="AH751" s="76"/>
      <c r="AI751" s="76"/>
      <c r="AJ751" s="60"/>
      <c r="AK751" s="76"/>
      <c r="AL751" s="76"/>
      <c r="AM751" s="76"/>
      <c r="AN751" s="53">
        <v>32902</v>
      </c>
      <c r="AO751" s="55">
        <v>33780</v>
      </c>
      <c r="AP751" s="55">
        <v>37137</v>
      </c>
      <c r="AQ751" s="55">
        <v>42459</v>
      </c>
      <c r="AR751" s="53">
        <v>40949</v>
      </c>
      <c r="AS751" s="251">
        <v>44071</v>
      </c>
      <c r="AT751" s="251">
        <v>47520</v>
      </c>
      <c r="AU751" s="251">
        <v>49645</v>
      </c>
      <c r="AV751" s="251">
        <v>44603</v>
      </c>
      <c r="AW751" s="251">
        <v>46794</v>
      </c>
      <c r="AX751" s="251">
        <v>48719</v>
      </c>
      <c r="AY751" s="251">
        <v>51102</v>
      </c>
      <c r="AZ751" s="251">
        <v>44443</v>
      </c>
      <c r="BA751" s="251">
        <v>46025</v>
      </c>
      <c r="BB751" s="251">
        <v>49255</v>
      </c>
      <c r="BC751" s="251">
        <v>51311</v>
      </c>
      <c r="BD751" s="251">
        <v>45587</v>
      </c>
      <c r="BF751" s="62"/>
      <c r="BG751" s="62"/>
      <c r="BH751" s="62"/>
      <c r="BI751" s="62"/>
      <c r="BJ751" s="62"/>
      <c r="BK751" s="62"/>
      <c r="BL751" s="62"/>
      <c r="BM751" s="62"/>
      <c r="BN751" s="62"/>
      <c r="BO751" s="62"/>
    </row>
    <row r="752" spans="1:67" x14ac:dyDescent="0.35">
      <c r="A752" s="95" t="s">
        <v>204</v>
      </c>
      <c r="B752" s="167" t="s">
        <v>171</v>
      </c>
      <c r="C752" s="168" t="s">
        <v>164</v>
      </c>
      <c r="D752" s="167">
        <v>3727709</v>
      </c>
      <c r="E752" s="108"/>
      <c r="F752" s="108"/>
      <c r="G752" s="108"/>
      <c r="H752" s="91"/>
      <c r="I752" s="108"/>
      <c r="J752" s="108"/>
      <c r="K752" s="108"/>
      <c r="L752" s="91"/>
      <c r="M752" s="108"/>
      <c r="N752" s="108"/>
      <c r="O752" s="108"/>
      <c r="P752" s="91"/>
      <c r="Q752" s="108"/>
      <c r="R752" s="108"/>
      <c r="S752" s="108"/>
      <c r="T752" s="91"/>
      <c r="U752" s="108"/>
      <c r="V752" s="108"/>
      <c r="W752" s="108"/>
      <c r="X752" s="91"/>
      <c r="Y752" s="108"/>
      <c r="Z752" s="108"/>
      <c r="AA752" s="108"/>
      <c r="AB752" s="91"/>
      <c r="AC752" s="108"/>
      <c r="AD752" s="108"/>
      <c r="AE752" s="108"/>
      <c r="AF752" s="91"/>
      <c r="AG752" s="108"/>
      <c r="AH752" s="108"/>
      <c r="AI752" s="108"/>
      <c r="AJ752" s="91"/>
      <c r="AK752" s="108"/>
      <c r="AL752" s="108"/>
      <c r="AM752" s="108"/>
      <c r="AN752" s="107">
        <f>SUM(AN746:AN751)</f>
        <v>66269</v>
      </c>
      <c r="AO752" s="96">
        <f>SUM(AO746:AO751)</f>
        <v>66144</v>
      </c>
      <c r="AP752" s="96">
        <f>SUM(AP746:AP751)</f>
        <v>69341</v>
      </c>
      <c r="AQ752" s="96">
        <f>SUM(AQ746:AQ751)</f>
        <v>75495</v>
      </c>
      <c r="AR752" s="107">
        <f>SUM(AR746:AR751)</f>
        <v>81273</v>
      </c>
      <c r="AS752" s="254">
        <v>84468</v>
      </c>
      <c r="AT752" s="254">
        <v>87753</v>
      </c>
      <c r="AU752" s="254">
        <v>88814</v>
      </c>
      <c r="AV752" s="254">
        <v>90777</v>
      </c>
      <c r="AW752" s="254">
        <v>91419</v>
      </c>
      <c r="AX752" s="254">
        <v>93266</v>
      </c>
      <c r="AY752" s="254">
        <v>95609</v>
      </c>
      <c r="AZ752" s="254">
        <v>95294</v>
      </c>
      <c r="BA752" s="254">
        <v>97593</v>
      </c>
      <c r="BB752" s="254">
        <v>101506</v>
      </c>
      <c r="BC752" s="254">
        <v>103025</v>
      </c>
      <c r="BD752" s="254">
        <v>106914</v>
      </c>
      <c r="BF752" s="105"/>
      <c r="BG752" s="105"/>
      <c r="BH752" s="105"/>
      <c r="BI752" s="105"/>
      <c r="BJ752" s="105"/>
      <c r="BK752" s="105"/>
      <c r="BL752" s="105"/>
      <c r="BM752" s="105"/>
      <c r="BN752" s="105"/>
      <c r="BO752" s="105"/>
    </row>
    <row r="753" spans="1:67" x14ac:dyDescent="0.35">
      <c r="A753" s="66"/>
      <c r="B753" s="77"/>
      <c r="C753" s="77"/>
      <c r="D753" s="77"/>
      <c r="E753" s="76"/>
      <c r="F753" s="76"/>
      <c r="G753" s="76"/>
      <c r="H753" s="60"/>
      <c r="I753" s="76"/>
      <c r="J753" s="76"/>
      <c r="K753" s="76"/>
      <c r="L753" s="60"/>
      <c r="M753" s="76"/>
      <c r="N753" s="76"/>
      <c r="O753" s="76"/>
      <c r="P753" s="60"/>
      <c r="Q753" s="76"/>
      <c r="R753" s="76"/>
      <c r="S753" s="76"/>
      <c r="T753" s="60"/>
      <c r="U753" s="76"/>
      <c r="V753" s="76"/>
      <c r="W753" s="76"/>
      <c r="X753" s="60"/>
      <c r="Y753" s="76"/>
      <c r="Z753" s="76"/>
      <c r="AA753" s="76"/>
      <c r="AB753" s="60"/>
      <c r="AC753" s="76"/>
      <c r="AD753" s="76"/>
      <c r="AE753" s="76"/>
      <c r="AF753" s="60"/>
      <c r="AG753" s="76"/>
      <c r="AH753" s="76"/>
      <c r="AI753" s="76"/>
      <c r="AJ753" s="111"/>
      <c r="AK753" s="76"/>
      <c r="AL753" s="76"/>
      <c r="AM753" s="76"/>
      <c r="AN753" s="111"/>
      <c r="AO753" s="110"/>
      <c r="AP753" s="110"/>
      <c r="AQ753" s="110"/>
      <c r="AR753" s="111"/>
      <c r="AS753" s="110"/>
      <c r="AT753" s="110"/>
      <c r="AU753" s="110"/>
      <c r="AV753" s="110"/>
      <c r="AW753" s="110"/>
      <c r="AX753" s="110"/>
      <c r="AY753" s="110"/>
      <c r="AZ753" s="110"/>
      <c r="BA753" s="110"/>
      <c r="BB753" s="110"/>
      <c r="BC753" s="110"/>
      <c r="BD753" s="110"/>
      <c r="BF753" s="62"/>
      <c r="BG753" s="62"/>
      <c r="BH753" s="62"/>
      <c r="BI753" s="62"/>
      <c r="BJ753" s="62"/>
      <c r="BK753" s="62"/>
      <c r="BL753" s="62"/>
      <c r="BM753" s="62"/>
      <c r="BN753" s="62"/>
      <c r="BO753" s="62"/>
    </row>
    <row r="754" spans="1:67" x14ac:dyDescent="0.35">
      <c r="A754" s="85" t="s">
        <v>615</v>
      </c>
      <c r="B754" s="86"/>
      <c r="C754" s="86"/>
      <c r="D754" s="86"/>
      <c r="E754" s="76"/>
      <c r="F754" s="76"/>
      <c r="G754" s="76"/>
      <c r="H754" s="60"/>
      <c r="I754" s="76"/>
      <c r="J754" s="76"/>
      <c r="K754" s="76"/>
      <c r="L754" s="60"/>
      <c r="M754" s="76"/>
      <c r="N754" s="76"/>
      <c r="O754" s="76"/>
      <c r="P754" s="60"/>
      <c r="Q754" s="76"/>
      <c r="R754" s="76"/>
      <c r="S754" s="76"/>
      <c r="T754" s="60"/>
      <c r="U754" s="76"/>
      <c r="V754" s="76"/>
      <c r="W754" s="76"/>
      <c r="X754" s="60"/>
      <c r="Y754" s="76"/>
      <c r="Z754" s="76"/>
      <c r="AA754" s="76"/>
      <c r="AB754" s="60"/>
      <c r="AC754" s="76"/>
      <c r="AD754" s="76"/>
      <c r="AE754" s="76"/>
      <c r="AF754" s="60"/>
      <c r="AG754" s="76"/>
      <c r="AH754" s="76"/>
      <c r="AI754" s="76"/>
      <c r="AJ754" s="111"/>
      <c r="AK754" s="76"/>
      <c r="AL754" s="76"/>
      <c r="AM754" s="76"/>
      <c r="AN754" s="111"/>
      <c r="AO754" s="110"/>
      <c r="AP754" s="110"/>
      <c r="AQ754" s="110"/>
      <c r="AR754" s="111"/>
      <c r="AS754" s="110"/>
      <c r="AT754" s="110"/>
      <c r="AU754" s="110"/>
      <c r="AV754" s="110"/>
      <c r="AW754" s="110"/>
      <c r="AX754" s="110"/>
      <c r="AY754" s="110"/>
      <c r="AZ754" s="110"/>
      <c r="BA754" s="110"/>
      <c r="BB754" s="110"/>
      <c r="BC754" s="110"/>
      <c r="BD754" s="110"/>
      <c r="BF754" s="62"/>
      <c r="BG754" s="62"/>
      <c r="BH754" s="62"/>
      <c r="BI754" s="62"/>
      <c r="BJ754" s="62"/>
      <c r="BK754" s="62"/>
      <c r="BL754" s="62"/>
      <c r="BM754" s="62"/>
      <c r="BN754" s="62"/>
      <c r="BO754" s="62"/>
    </row>
    <row r="755" spans="1:67" x14ac:dyDescent="0.35">
      <c r="A755" s="94" t="s">
        <v>609</v>
      </c>
      <c r="B755" s="160" t="s">
        <v>171</v>
      </c>
      <c r="C755" s="161" t="s">
        <v>164</v>
      </c>
      <c r="D755" s="160">
        <v>3727710</v>
      </c>
      <c r="E755" s="76"/>
      <c r="F755" s="76"/>
      <c r="G755" s="76"/>
      <c r="H755" s="60"/>
      <c r="I755" s="76"/>
      <c r="J755" s="76"/>
      <c r="K755" s="76"/>
      <c r="L755" s="60"/>
      <c r="M755" s="76"/>
      <c r="N755" s="76"/>
      <c r="O755" s="76"/>
      <c r="P755" s="60"/>
      <c r="Q755" s="76"/>
      <c r="R755" s="76"/>
      <c r="S755" s="76"/>
      <c r="T755" s="60"/>
      <c r="U755" s="76"/>
      <c r="V755" s="76"/>
      <c r="W755" s="76"/>
      <c r="X755" s="60"/>
      <c r="Y755" s="76"/>
      <c r="Z755" s="76"/>
      <c r="AA755" s="76"/>
      <c r="AB755" s="60"/>
      <c r="AC755" s="76"/>
      <c r="AD755" s="76"/>
      <c r="AE755" s="76"/>
      <c r="AF755" s="60"/>
      <c r="AG755" s="76"/>
      <c r="AH755" s="76"/>
      <c r="AI755" s="76"/>
      <c r="AJ755" s="60"/>
      <c r="AK755" s="76"/>
      <c r="AL755" s="76"/>
      <c r="AM755" s="76"/>
      <c r="AN755" s="53">
        <v>8278</v>
      </c>
      <c r="AO755" s="55">
        <v>5459</v>
      </c>
      <c r="AP755" s="55">
        <v>3184</v>
      </c>
      <c r="AQ755" s="55">
        <v>1616</v>
      </c>
      <c r="AR755" s="53">
        <v>4575</v>
      </c>
      <c r="AS755" s="251">
        <v>3073</v>
      </c>
      <c r="AT755" s="251">
        <v>1917</v>
      </c>
      <c r="AU755" s="251">
        <v>871</v>
      </c>
      <c r="AV755" s="55"/>
      <c r="AW755" s="251">
        <v>1478</v>
      </c>
      <c r="AX755" s="251">
        <v>913</v>
      </c>
      <c r="AY755" s="251">
        <v>456</v>
      </c>
      <c r="AZ755" s="55"/>
      <c r="BA755" s="283">
        <v>1183</v>
      </c>
      <c r="BB755" s="283">
        <v>838</v>
      </c>
      <c r="BC755" s="283">
        <v>458</v>
      </c>
      <c r="BD755" s="55"/>
      <c r="BF755" s="62"/>
      <c r="BG755" s="62"/>
      <c r="BH755" s="62"/>
      <c r="BI755" s="62"/>
      <c r="BJ755" s="62"/>
      <c r="BK755" s="62"/>
      <c r="BL755" s="62"/>
      <c r="BM755" s="62"/>
      <c r="BN755" s="62"/>
      <c r="BO755" s="62"/>
    </row>
    <row r="756" spans="1:67" x14ac:dyDescent="0.35">
      <c r="A756" s="94" t="s">
        <v>610</v>
      </c>
      <c r="B756" s="160" t="s">
        <v>171</v>
      </c>
      <c r="C756" s="161" t="s">
        <v>164</v>
      </c>
      <c r="D756" s="160">
        <v>3727711</v>
      </c>
      <c r="E756" s="76"/>
      <c r="F756" s="76"/>
      <c r="G756" s="76"/>
      <c r="H756" s="60"/>
      <c r="I756" s="76"/>
      <c r="J756" s="76"/>
      <c r="K756" s="76"/>
      <c r="L756" s="60"/>
      <c r="M756" s="76"/>
      <c r="N756" s="76"/>
      <c r="O756" s="76"/>
      <c r="P756" s="60"/>
      <c r="Q756" s="76"/>
      <c r="R756" s="76"/>
      <c r="S756" s="76"/>
      <c r="T756" s="60"/>
      <c r="U756" s="76"/>
      <c r="V756" s="76"/>
      <c r="W756" s="76"/>
      <c r="X756" s="60"/>
      <c r="Y756" s="76"/>
      <c r="Z756" s="76"/>
      <c r="AA756" s="76"/>
      <c r="AB756" s="60"/>
      <c r="AC756" s="76"/>
      <c r="AD756" s="76"/>
      <c r="AE756" s="76"/>
      <c r="AF756" s="60"/>
      <c r="AG756" s="76"/>
      <c r="AH756" s="76"/>
      <c r="AI756" s="76"/>
      <c r="AJ756" s="60"/>
      <c r="AK756" s="76"/>
      <c r="AL756" s="76"/>
      <c r="AM756" s="76"/>
      <c r="AN756" s="53">
        <v>4772</v>
      </c>
      <c r="AO756" s="55">
        <v>4748</v>
      </c>
      <c r="AP756" s="55">
        <v>4630</v>
      </c>
      <c r="AQ756" s="55">
        <v>4523</v>
      </c>
      <c r="AR756" s="53">
        <v>2248</v>
      </c>
      <c r="AS756" s="251">
        <v>2230</v>
      </c>
      <c r="AT756" s="251">
        <v>2245</v>
      </c>
      <c r="AU756" s="251">
        <v>2178</v>
      </c>
      <c r="AV756" s="251">
        <v>2292</v>
      </c>
      <c r="AW756" s="251">
        <v>1460</v>
      </c>
      <c r="AX756" s="251">
        <v>1463</v>
      </c>
      <c r="AY756" s="251">
        <v>1545</v>
      </c>
      <c r="AZ756" s="251">
        <v>1491</v>
      </c>
      <c r="BA756" s="251">
        <v>1468</v>
      </c>
      <c r="BB756" s="251">
        <v>1569</v>
      </c>
      <c r="BC756" s="251">
        <v>1665</v>
      </c>
      <c r="BD756" s="251"/>
      <c r="BF756" s="62"/>
      <c r="BG756" s="62"/>
      <c r="BH756" s="62"/>
      <c r="BI756" s="62"/>
      <c r="BJ756" s="62"/>
      <c r="BK756" s="62"/>
      <c r="BL756" s="62"/>
      <c r="BM756" s="62"/>
      <c r="BN756" s="62"/>
      <c r="BO756" s="62"/>
    </row>
    <row r="757" spans="1:67" x14ac:dyDescent="0.35">
      <c r="A757" s="94" t="s">
        <v>611</v>
      </c>
      <c r="B757" s="160" t="s">
        <v>171</v>
      </c>
      <c r="C757" s="161" t="s">
        <v>164</v>
      </c>
      <c r="D757" s="160">
        <v>3727712</v>
      </c>
      <c r="E757" s="76"/>
      <c r="F757" s="76"/>
      <c r="G757" s="76"/>
      <c r="H757" s="60"/>
      <c r="I757" s="76"/>
      <c r="J757" s="76"/>
      <c r="K757" s="76"/>
      <c r="L757" s="60"/>
      <c r="M757" s="76"/>
      <c r="N757" s="76"/>
      <c r="O757" s="76"/>
      <c r="P757" s="60"/>
      <c r="Q757" s="76"/>
      <c r="R757" s="76"/>
      <c r="S757" s="76"/>
      <c r="T757" s="60"/>
      <c r="U757" s="76"/>
      <c r="V757" s="76"/>
      <c r="W757" s="76"/>
      <c r="X757" s="60"/>
      <c r="Y757" s="76"/>
      <c r="Z757" s="76"/>
      <c r="AA757" s="76"/>
      <c r="AB757" s="60"/>
      <c r="AC757" s="76"/>
      <c r="AD757" s="76"/>
      <c r="AE757" s="76"/>
      <c r="AF757" s="60"/>
      <c r="AG757" s="76"/>
      <c r="AH757" s="76"/>
      <c r="AI757" s="76"/>
      <c r="AJ757" s="60"/>
      <c r="AK757" s="76"/>
      <c r="AL757" s="76"/>
      <c r="AM757" s="76"/>
      <c r="AN757" s="53">
        <v>2278</v>
      </c>
      <c r="AO757" s="55">
        <v>2266</v>
      </c>
      <c r="AP757" s="55">
        <v>2226</v>
      </c>
      <c r="AQ757" s="55">
        <v>2137</v>
      </c>
      <c r="AR757" s="53">
        <v>1422</v>
      </c>
      <c r="AS757" s="251">
        <v>1425</v>
      </c>
      <c r="AT757" s="251">
        <v>1433</v>
      </c>
      <c r="AU757" s="251">
        <v>1428</v>
      </c>
      <c r="AV757" s="251">
        <v>1471</v>
      </c>
      <c r="AW757" s="251">
        <v>1376</v>
      </c>
      <c r="AX757" s="251">
        <v>1378</v>
      </c>
      <c r="AY757" s="251">
        <v>1428</v>
      </c>
      <c r="AZ757" s="251">
        <v>1495</v>
      </c>
      <c r="BA757" s="251">
        <v>1301</v>
      </c>
      <c r="BB757" s="251">
        <v>1410</v>
      </c>
      <c r="BC757" s="251">
        <v>1524</v>
      </c>
      <c r="BD757" s="251">
        <v>1626</v>
      </c>
      <c r="BF757" s="62"/>
      <c r="BG757" s="62"/>
      <c r="BH757" s="62"/>
      <c r="BI757" s="62"/>
      <c r="BJ757" s="62"/>
      <c r="BK757" s="62"/>
      <c r="BL757" s="62"/>
      <c r="BM757" s="62"/>
      <c r="BN757" s="62"/>
      <c r="BO757" s="62"/>
    </row>
    <row r="758" spans="1:67" x14ac:dyDescent="0.35">
      <c r="A758" s="94" t="s">
        <v>612</v>
      </c>
      <c r="B758" s="160" t="s">
        <v>171</v>
      </c>
      <c r="C758" s="161" t="s">
        <v>164</v>
      </c>
      <c r="D758" s="160">
        <v>3727713</v>
      </c>
      <c r="E758" s="76"/>
      <c r="F758" s="76"/>
      <c r="G758" s="76"/>
      <c r="H758" s="60"/>
      <c r="I758" s="76"/>
      <c r="J758" s="76"/>
      <c r="K758" s="76"/>
      <c r="L758" s="60"/>
      <c r="M758" s="76"/>
      <c r="N758" s="76"/>
      <c r="O758" s="76"/>
      <c r="P758" s="60"/>
      <c r="Q758" s="76"/>
      <c r="R758" s="76"/>
      <c r="S758" s="76"/>
      <c r="T758" s="60"/>
      <c r="U758" s="76"/>
      <c r="V758" s="76"/>
      <c r="W758" s="76"/>
      <c r="X758" s="60"/>
      <c r="Y758" s="76"/>
      <c r="Z758" s="76"/>
      <c r="AA758" s="76"/>
      <c r="AB758" s="60"/>
      <c r="AC758" s="76"/>
      <c r="AD758" s="76"/>
      <c r="AE758" s="76"/>
      <c r="AF758" s="60"/>
      <c r="AG758" s="76"/>
      <c r="AH758" s="76"/>
      <c r="AI758" s="76"/>
      <c r="AJ758" s="60"/>
      <c r="AK758" s="76"/>
      <c r="AL758" s="76"/>
      <c r="AM758" s="76"/>
      <c r="AN758" s="53">
        <v>1355</v>
      </c>
      <c r="AO758" s="55">
        <v>1357</v>
      </c>
      <c r="AP758" s="55">
        <v>1337</v>
      </c>
      <c r="AQ758" s="55">
        <v>1345</v>
      </c>
      <c r="AR758" s="53">
        <v>1279</v>
      </c>
      <c r="AS758" s="251">
        <v>1284</v>
      </c>
      <c r="AT758" s="251">
        <v>1269</v>
      </c>
      <c r="AU758" s="251">
        <v>1349</v>
      </c>
      <c r="AV758" s="251">
        <v>1369</v>
      </c>
      <c r="AW758" s="251">
        <v>1156</v>
      </c>
      <c r="AX758" s="251">
        <v>1176</v>
      </c>
      <c r="AY758" s="251">
        <v>1247</v>
      </c>
      <c r="AZ758" s="251">
        <v>1317</v>
      </c>
      <c r="BA758" s="251">
        <v>1137</v>
      </c>
      <c r="BB758" s="251">
        <v>1267</v>
      </c>
      <c r="BC758" s="251">
        <v>1521</v>
      </c>
      <c r="BD758" s="251">
        <v>1726</v>
      </c>
      <c r="BF758" s="62"/>
      <c r="BG758" s="62"/>
      <c r="BH758" s="62"/>
      <c r="BI758" s="62"/>
      <c r="BJ758" s="62"/>
      <c r="BK758" s="62"/>
      <c r="BL758" s="62"/>
      <c r="BM758" s="62"/>
      <c r="BN758" s="62"/>
      <c r="BO758" s="62"/>
    </row>
    <row r="759" spans="1:67" x14ac:dyDescent="0.35">
      <c r="A759" s="94" t="s">
        <v>613</v>
      </c>
      <c r="B759" s="160" t="s">
        <v>171</v>
      </c>
      <c r="C759" s="161" t="s">
        <v>164</v>
      </c>
      <c r="D759" s="160">
        <v>3727714</v>
      </c>
      <c r="E759" s="76"/>
      <c r="F759" s="76"/>
      <c r="G759" s="76"/>
      <c r="H759" s="60"/>
      <c r="I759" s="76"/>
      <c r="J759" s="76"/>
      <c r="K759" s="76"/>
      <c r="L759" s="60"/>
      <c r="M759" s="76"/>
      <c r="N759" s="76"/>
      <c r="O759" s="76"/>
      <c r="P759" s="60"/>
      <c r="Q759" s="76"/>
      <c r="R759" s="76"/>
      <c r="S759" s="76"/>
      <c r="T759" s="60"/>
      <c r="U759" s="76"/>
      <c r="V759" s="76"/>
      <c r="W759" s="76"/>
      <c r="X759" s="60"/>
      <c r="Y759" s="76"/>
      <c r="Z759" s="76"/>
      <c r="AA759" s="76"/>
      <c r="AB759" s="60"/>
      <c r="AC759" s="76"/>
      <c r="AD759" s="76"/>
      <c r="AE759" s="76"/>
      <c r="AF759" s="60"/>
      <c r="AG759" s="76"/>
      <c r="AH759" s="76"/>
      <c r="AI759" s="76"/>
      <c r="AJ759" s="60"/>
      <c r="AK759" s="76"/>
      <c r="AL759" s="76"/>
      <c r="AM759" s="76"/>
      <c r="AN759" s="53">
        <v>1220</v>
      </c>
      <c r="AO759" s="55">
        <v>1224</v>
      </c>
      <c r="AP759" s="55">
        <v>1201</v>
      </c>
      <c r="AQ759" s="55">
        <v>1188</v>
      </c>
      <c r="AR759" s="53">
        <v>1088</v>
      </c>
      <c r="AS759" s="251">
        <v>1101</v>
      </c>
      <c r="AT759" s="251">
        <v>1077</v>
      </c>
      <c r="AU759" s="251">
        <v>1088</v>
      </c>
      <c r="AV759" s="251">
        <v>1123</v>
      </c>
      <c r="AW759" s="251">
        <v>1024</v>
      </c>
      <c r="AX759" s="251">
        <v>1045</v>
      </c>
      <c r="AY759" s="251">
        <v>1083</v>
      </c>
      <c r="AZ759" s="251">
        <v>1114</v>
      </c>
      <c r="BA759" s="251">
        <v>1028</v>
      </c>
      <c r="BB759" s="251">
        <v>1121</v>
      </c>
      <c r="BC759" s="251">
        <v>1187</v>
      </c>
      <c r="BD759" s="251">
        <v>1285</v>
      </c>
      <c r="BF759" s="62"/>
      <c r="BG759" s="62"/>
      <c r="BH759" s="62"/>
      <c r="BI759" s="62"/>
      <c r="BJ759" s="62"/>
      <c r="BK759" s="62"/>
      <c r="BL759" s="62"/>
      <c r="BM759" s="62"/>
      <c r="BN759" s="62"/>
      <c r="BO759" s="62"/>
    </row>
    <row r="760" spans="1:67" x14ac:dyDescent="0.35">
      <c r="A760" s="94" t="s">
        <v>208</v>
      </c>
      <c r="B760" s="160" t="s">
        <v>171</v>
      </c>
      <c r="C760" s="161" t="s">
        <v>164</v>
      </c>
      <c r="D760" s="160">
        <v>3727715</v>
      </c>
      <c r="E760" s="76"/>
      <c r="F760" s="76"/>
      <c r="G760" s="76"/>
      <c r="H760" s="60"/>
      <c r="I760" s="76"/>
      <c r="J760" s="76"/>
      <c r="K760" s="76"/>
      <c r="L760" s="60"/>
      <c r="M760" s="76"/>
      <c r="N760" s="76"/>
      <c r="O760" s="76"/>
      <c r="P760" s="60"/>
      <c r="Q760" s="76"/>
      <c r="R760" s="76"/>
      <c r="S760" s="76"/>
      <c r="T760" s="60"/>
      <c r="U760" s="76"/>
      <c r="V760" s="76"/>
      <c r="W760" s="76"/>
      <c r="X760" s="60"/>
      <c r="Y760" s="76"/>
      <c r="Z760" s="76"/>
      <c r="AA760" s="76"/>
      <c r="AB760" s="60"/>
      <c r="AC760" s="76"/>
      <c r="AD760" s="76"/>
      <c r="AE760" s="76"/>
      <c r="AF760" s="60"/>
      <c r="AG760" s="76"/>
      <c r="AH760" s="76"/>
      <c r="AI760" s="76"/>
      <c r="AJ760" s="60"/>
      <c r="AK760" s="76"/>
      <c r="AL760" s="76"/>
      <c r="AM760" s="76"/>
      <c r="AN760" s="53">
        <v>7963</v>
      </c>
      <c r="AO760" s="55">
        <v>8040</v>
      </c>
      <c r="AP760" s="55">
        <v>7848</v>
      </c>
      <c r="AQ760" s="55">
        <v>8029</v>
      </c>
      <c r="AR760" s="53">
        <v>7407</v>
      </c>
      <c r="AS760" s="251">
        <v>7398</v>
      </c>
      <c r="AT760" s="251">
        <v>7592</v>
      </c>
      <c r="AU760" s="251">
        <v>7660</v>
      </c>
      <c r="AV760" s="251">
        <v>6829</v>
      </c>
      <c r="AW760" s="251">
        <v>6768</v>
      </c>
      <c r="AX760" s="251">
        <v>6832</v>
      </c>
      <c r="AY760" s="251">
        <v>7035</v>
      </c>
      <c r="AZ760" s="251">
        <v>6081</v>
      </c>
      <c r="BA760" s="251">
        <v>6135</v>
      </c>
      <c r="BB760" s="251">
        <v>7119</v>
      </c>
      <c r="BC760" s="251">
        <v>7697</v>
      </c>
      <c r="BD760" s="251">
        <v>7320</v>
      </c>
      <c r="BF760" s="62"/>
      <c r="BG760" s="62"/>
      <c r="BH760" s="62"/>
      <c r="BI760" s="62"/>
      <c r="BJ760" s="62"/>
      <c r="BK760" s="62"/>
      <c r="BL760" s="62"/>
      <c r="BM760" s="62"/>
      <c r="BN760" s="62"/>
      <c r="BO760" s="62"/>
    </row>
    <row r="761" spans="1:67" x14ac:dyDescent="0.35">
      <c r="A761" s="95" t="s">
        <v>204</v>
      </c>
      <c r="B761" s="167" t="s">
        <v>171</v>
      </c>
      <c r="C761" s="168" t="s">
        <v>164</v>
      </c>
      <c r="D761" s="167">
        <v>3727716</v>
      </c>
      <c r="E761" s="108"/>
      <c r="F761" s="108"/>
      <c r="G761" s="108"/>
      <c r="H761" s="91"/>
      <c r="I761" s="108"/>
      <c r="J761" s="108"/>
      <c r="K761" s="108"/>
      <c r="L761" s="91"/>
      <c r="M761" s="108"/>
      <c r="N761" s="108"/>
      <c r="O761" s="108"/>
      <c r="P761" s="91"/>
      <c r="Q761" s="108"/>
      <c r="R761" s="108"/>
      <c r="S761" s="108"/>
      <c r="T761" s="91"/>
      <c r="U761" s="108"/>
      <c r="V761" s="108"/>
      <c r="W761" s="108"/>
      <c r="X761" s="91"/>
      <c r="Y761" s="108"/>
      <c r="Z761" s="108"/>
      <c r="AA761" s="108"/>
      <c r="AB761" s="91"/>
      <c r="AC761" s="108"/>
      <c r="AD761" s="108"/>
      <c r="AE761" s="108"/>
      <c r="AF761" s="91"/>
      <c r="AG761" s="108"/>
      <c r="AH761" s="108"/>
      <c r="AI761" s="108"/>
      <c r="AJ761" s="91"/>
      <c r="AK761" s="108"/>
      <c r="AL761" s="108"/>
      <c r="AM761" s="108"/>
      <c r="AN761" s="107">
        <f>SUM(AN755:AN760)</f>
        <v>25866</v>
      </c>
      <c r="AO761" s="96">
        <f>SUM(AO755:AO760)</f>
        <v>23094</v>
      </c>
      <c r="AP761" s="96">
        <f>SUM(AP755:AP760)</f>
        <v>20426</v>
      </c>
      <c r="AQ761" s="96">
        <f>SUM(AQ755:AQ760)</f>
        <v>18838</v>
      </c>
      <c r="AR761" s="107">
        <f>SUM(AR755:AR760)</f>
        <v>18019</v>
      </c>
      <c r="AS761" s="254">
        <v>16511</v>
      </c>
      <c r="AT761" s="254">
        <v>15533</v>
      </c>
      <c r="AU761" s="254">
        <v>14574</v>
      </c>
      <c r="AV761" s="254">
        <v>14106</v>
      </c>
      <c r="AW761" s="254">
        <v>13262</v>
      </c>
      <c r="AX761" s="254">
        <v>12807</v>
      </c>
      <c r="AY761" s="254">
        <v>12794</v>
      </c>
      <c r="AZ761" s="254">
        <v>12520</v>
      </c>
      <c r="BA761" s="254">
        <v>12252</v>
      </c>
      <c r="BB761" s="254">
        <v>13324</v>
      </c>
      <c r="BC761" s="254">
        <v>14052</v>
      </c>
      <c r="BD761" s="254">
        <v>14917</v>
      </c>
      <c r="BF761" s="105"/>
      <c r="BG761" s="105"/>
      <c r="BH761" s="105"/>
      <c r="BI761" s="105"/>
      <c r="BJ761" s="105"/>
      <c r="BK761" s="105"/>
      <c r="BL761" s="105"/>
      <c r="BM761" s="105"/>
      <c r="BN761" s="105"/>
      <c r="BO761" s="105"/>
    </row>
    <row r="762" spans="1:67" x14ac:dyDescent="0.35">
      <c r="A762" s="80"/>
      <c r="B762" s="92"/>
      <c r="C762" s="92"/>
      <c r="D762" s="92"/>
      <c r="E762" s="76"/>
      <c r="F762" s="76"/>
      <c r="G762" s="76"/>
      <c r="H762" s="60"/>
      <c r="I762" s="76"/>
      <c r="J762" s="76"/>
      <c r="K762" s="76"/>
      <c r="L762" s="60"/>
      <c r="M762" s="76"/>
      <c r="N762" s="76"/>
      <c r="O762" s="76"/>
      <c r="P762" s="60"/>
      <c r="Q762" s="76"/>
      <c r="R762" s="76"/>
      <c r="S762" s="76"/>
      <c r="T762" s="60"/>
      <c r="U762" s="76"/>
      <c r="V762" s="76"/>
      <c r="W762" s="76"/>
      <c r="X762" s="60"/>
      <c r="Y762" s="76"/>
      <c r="Z762" s="76"/>
      <c r="AA762" s="76"/>
      <c r="AB762" s="60"/>
      <c r="AC762" s="76"/>
      <c r="AD762" s="76"/>
      <c r="AE762" s="76"/>
      <c r="AF762" s="60"/>
      <c r="AG762" s="76"/>
      <c r="AH762" s="76"/>
      <c r="AI762" s="76"/>
      <c r="AJ762" s="111"/>
      <c r="AK762" s="76"/>
      <c r="AL762" s="76"/>
      <c r="AM762" s="76"/>
      <c r="AN762" s="111"/>
      <c r="AO762" s="110"/>
      <c r="AP762" s="110"/>
      <c r="AQ762" s="110"/>
      <c r="AR762" s="111"/>
      <c r="AS762" s="110"/>
      <c r="AT762" s="110"/>
      <c r="AU762" s="110"/>
      <c r="AV762" s="110"/>
      <c r="AW762" s="110"/>
      <c r="AX762" s="110"/>
      <c r="AY762" s="110"/>
      <c r="AZ762" s="110"/>
      <c r="BA762" s="110"/>
      <c r="BB762" s="110"/>
      <c r="BC762" s="110"/>
      <c r="BD762" s="110"/>
      <c r="BF762" s="62"/>
      <c r="BG762" s="62"/>
      <c r="BH762" s="62"/>
      <c r="BI762" s="62"/>
      <c r="BJ762" s="62"/>
      <c r="BK762" s="62"/>
      <c r="BL762" s="62"/>
      <c r="BM762" s="62"/>
      <c r="BN762" s="62"/>
      <c r="BO762" s="62"/>
    </row>
    <row r="763" spans="1:67" x14ac:dyDescent="0.35">
      <c r="A763" s="85" t="s">
        <v>616</v>
      </c>
      <c r="B763" s="86"/>
      <c r="C763" s="86"/>
      <c r="D763" s="86"/>
      <c r="E763" s="76"/>
      <c r="F763" s="76"/>
      <c r="G763" s="76"/>
      <c r="H763" s="60"/>
      <c r="I763" s="76"/>
      <c r="J763" s="76"/>
      <c r="K763" s="76"/>
      <c r="L763" s="60"/>
      <c r="M763" s="76"/>
      <c r="N763" s="76"/>
      <c r="O763" s="76"/>
      <c r="P763" s="60"/>
      <c r="Q763" s="76"/>
      <c r="R763" s="76"/>
      <c r="S763" s="76"/>
      <c r="T763" s="60"/>
      <c r="U763" s="76"/>
      <c r="V763" s="76"/>
      <c r="W763" s="76"/>
      <c r="X763" s="60"/>
      <c r="Y763" s="76"/>
      <c r="Z763" s="76"/>
      <c r="AA763" s="76"/>
      <c r="AB763" s="60"/>
      <c r="AC763" s="76"/>
      <c r="AD763" s="76"/>
      <c r="AE763" s="76"/>
      <c r="AF763" s="60"/>
      <c r="AG763" s="76"/>
      <c r="AH763" s="76"/>
      <c r="AI763" s="76"/>
      <c r="AJ763" s="111"/>
      <c r="AK763" s="76"/>
      <c r="AL763" s="76"/>
      <c r="AM763" s="76"/>
      <c r="AN763" s="111"/>
      <c r="AO763" s="110"/>
      <c r="AP763" s="110"/>
      <c r="AQ763" s="110"/>
      <c r="AR763" s="111"/>
      <c r="AS763" s="110"/>
      <c r="AT763" s="110"/>
      <c r="AU763" s="110"/>
      <c r="AV763" s="110"/>
      <c r="AW763" s="110"/>
      <c r="AX763" s="110"/>
      <c r="AY763" s="110"/>
      <c r="AZ763" s="110"/>
      <c r="BA763" s="110"/>
      <c r="BB763" s="110"/>
      <c r="BC763" s="110"/>
      <c r="BD763" s="110"/>
      <c r="BF763" s="62"/>
      <c r="BG763" s="62"/>
      <c r="BH763" s="62"/>
      <c r="BI763" s="62"/>
      <c r="BJ763" s="62"/>
      <c r="BK763" s="62"/>
      <c r="BL763" s="62"/>
      <c r="BM763" s="62"/>
      <c r="BN763" s="62"/>
      <c r="BO763" s="62"/>
    </row>
    <row r="764" spans="1:67" x14ac:dyDescent="0.35">
      <c r="A764" s="94" t="s">
        <v>609</v>
      </c>
      <c r="B764" s="160" t="s">
        <v>171</v>
      </c>
      <c r="C764" s="161" t="s">
        <v>164</v>
      </c>
      <c r="D764" s="160">
        <v>3727717</v>
      </c>
      <c r="E764" s="76"/>
      <c r="F764" s="76"/>
      <c r="G764" s="76"/>
      <c r="H764" s="60"/>
      <c r="I764" s="76"/>
      <c r="J764" s="76"/>
      <c r="K764" s="76"/>
      <c r="L764" s="60"/>
      <c r="M764" s="76"/>
      <c r="N764" s="76"/>
      <c r="O764" s="76"/>
      <c r="P764" s="60"/>
      <c r="Q764" s="76"/>
      <c r="R764" s="76"/>
      <c r="S764" s="76"/>
      <c r="T764" s="60"/>
      <c r="U764" s="76"/>
      <c r="V764" s="76"/>
      <c r="W764" s="76"/>
      <c r="X764" s="60"/>
      <c r="Y764" s="76"/>
      <c r="Z764" s="76"/>
      <c r="AA764" s="76"/>
      <c r="AB764" s="60"/>
      <c r="AC764" s="76"/>
      <c r="AD764" s="76"/>
      <c r="AE764" s="76"/>
      <c r="AF764" s="60"/>
      <c r="AG764" s="76"/>
      <c r="AH764" s="76"/>
      <c r="AI764" s="76"/>
      <c r="AJ764" s="111"/>
      <c r="AK764" s="76"/>
      <c r="AL764" s="76"/>
      <c r="AM764" s="76"/>
      <c r="AN764" s="53">
        <v>423</v>
      </c>
      <c r="AO764" s="55">
        <v>340</v>
      </c>
      <c r="AP764" s="55">
        <v>229</v>
      </c>
      <c r="AQ764" s="55">
        <v>115</v>
      </c>
      <c r="AR764" s="53">
        <v>465</v>
      </c>
      <c r="AS764" s="251">
        <v>349</v>
      </c>
      <c r="AT764" s="251">
        <v>234</v>
      </c>
      <c r="AU764" s="251">
        <v>118</v>
      </c>
      <c r="AV764" s="55"/>
      <c r="AW764" s="251">
        <v>319</v>
      </c>
      <c r="AX764" s="251">
        <v>206</v>
      </c>
      <c r="AY764" s="251">
        <v>95</v>
      </c>
      <c r="AZ764" s="55"/>
      <c r="BA764" s="283">
        <v>345</v>
      </c>
      <c r="BB764" s="283">
        <v>224</v>
      </c>
      <c r="BC764" s="283">
        <v>91</v>
      </c>
      <c r="BD764" s="283">
        <v>521</v>
      </c>
      <c r="BF764" s="62"/>
      <c r="BG764" s="62"/>
      <c r="BH764" s="62"/>
      <c r="BI764" s="62"/>
      <c r="BJ764" s="62"/>
      <c r="BK764" s="62"/>
      <c r="BL764" s="62"/>
      <c r="BM764" s="62"/>
      <c r="BN764" s="62"/>
      <c r="BO764" s="62"/>
    </row>
    <row r="765" spans="1:67" x14ac:dyDescent="0.35">
      <c r="A765" s="94" t="s">
        <v>610</v>
      </c>
      <c r="B765" s="160" t="s">
        <v>171</v>
      </c>
      <c r="C765" s="161" t="s">
        <v>164</v>
      </c>
      <c r="D765" s="160">
        <v>3727718</v>
      </c>
      <c r="E765" s="76"/>
      <c r="F765" s="76"/>
      <c r="G765" s="76"/>
      <c r="H765" s="60"/>
      <c r="I765" s="76"/>
      <c r="J765" s="76"/>
      <c r="K765" s="76"/>
      <c r="L765" s="60"/>
      <c r="M765" s="76"/>
      <c r="N765" s="76"/>
      <c r="O765" s="76"/>
      <c r="P765" s="60"/>
      <c r="Q765" s="76"/>
      <c r="R765" s="76"/>
      <c r="S765" s="76"/>
      <c r="T765" s="60"/>
      <c r="U765" s="76"/>
      <c r="V765" s="76"/>
      <c r="W765" s="76"/>
      <c r="X765" s="60"/>
      <c r="Y765" s="76"/>
      <c r="Z765" s="76"/>
      <c r="AA765" s="76"/>
      <c r="AB765" s="60"/>
      <c r="AC765" s="76"/>
      <c r="AD765" s="76"/>
      <c r="AE765" s="76"/>
      <c r="AF765" s="60"/>
      <c r="AG765" s="76"/>
      <c r="AH765" s="76"/>
      <c r="AI765" s="76"/>
      <c r="AJ765" s="111"/>
      <c r="AK765" s="76"/>
      <c r="AL765" s="76"/>
      <c r="AM765" s="76"/>
      <c r="AN765" s="53">
        <v>422</v>
      </c>
      <c r="AO765" s="55">
        <v>466</v>
      </c>
      <c r="AP765" s="55">
        <v>464</v>
      </c>
      <c r="AQ765" s="55">
        <v>462</v>
      </c>
      <c r="AR765" s="53">
        <v>464</v>
      </c>
      <c r="AS765" s="251">
        <v>464</v>
      </c>
      <c r="AT765" s="251">
        <v>464</v>
      </c>
      <c r="AU765" s="251">
        <v>468</v>
      </c>
      <c r="AV765" s="251">
        <v>469</v>
      </c>
      <c r="AW765" s="251">
        <v>466</v>
      </c>
      <c r="AX765" s="251">
        <v>488</v>
      </c>
      <c r="AY765" s="251">
        <v>526</v>
      </c>
      <c r="AZ765" s="251">
        <v>511</v>
      </c>
      <c r="BA765" s="251">
        <v>519</v>
      </c>
      <c r="BB765" s="251">
        <v>529</v>
      </c>
      <c r="BC765" s="251">
        <v>532</v>
      </c>
      <c r="BD765" s="251">
        <v>577</v>
      </c>
      <c r="BF765" s="62"/>
      <c r="BG765" s="62"/>
      <c r="BH765" s="62"/>
      <c r="BI765" s="62"/>
      <c r="BJ765" s="62"/>
      <c r="BK765" s="62"/>
      <c r="BL765" s="62"/>
      <c r="BM765" s="62"/>
      <c r="BN765" s="62"/>
      <c r="BO765" s="62"/>
    </row>
    <row r="766" spans="1:67" x14ac:dyDescent="0.35">
      <c r="A766" s="94" t="s">
        <v>611</v>
      </c>
      <c r="B766" s="160" t="s">
        <v>171</v>
      </c>
      <c r="C766" s="161" t="s">
        <v>164</v>
      </c>
      <c r="D766" s="160">
        <v>3727719</v>
      </c>
      <c r="E766" s="76"/>
      <c r="F766" s="76"/>
      <c r="G766" s="76"/>
      <c r="H766" s="60"/>
      <c r="I766" s="76"/>
      <c r="J766" s="76"/>
      <c r="K766" s="76"/>
      <c r="L766" s="60"/>
      <c r="M766" s="76"/>
      <c r="N766" s="76"/>
      <c r="O766" s="76"/>
      <c r="P766" s="60"/>
      <c r="Q766" s="76"/>
      <c r="R766" s="76"/>
      <c r="S766" s="76"/>
      <c r="T766" s="60"/>
      <c r="U766" s="76"/>
      <c r="V766" s="76"/>
      <c r="W766" s="76"/>
      <c r="X766" s="60"/>
      <c r="Y766" s="76"/>
      <c r="Z766" s="76"/>
      <c r="AA766" s="76"/>
      <c r="AB766" s="60"/>
      <c r="AC766" s="76"/>
      <c r="AD766" s="76"/>
      <c r="AE766" s="76"/>
      <c r="AF766" s="60"/>
      <c r="AG766" s="76"/>
      <c r="AH766" s="76"/>
      <c r="AI766" s="76"/>
      <c r="AJ766" s="111"/>
      <c r="AK766" s="76"/>
      <c r="AL766" s="76"/>
      <c r="AM766" s="76"/>
      <c r="AN766" s="53">
        <v>419</v>
      </c>
      <c r="AO766" s="55">
        <v>465</v>
      </c>
      <c r="AP766" s="55">
        <v>463</v>
      </c>
      <c r="AQ766" s="55">
        <v>462</v>
      </c>
      <c r="AR766" s="53">
        <v>456</v>
      </c>
      <c r="AS766" s="251">
        <v>457</v>
      </c>
      <c r="AT766" s="251">
        <v>457</v>
      </c>
      <c r="AU766" s="251">
        <v>461</v>
      </c>
      <c r="AV766" s="251">
        <v>462</v>
      </c>
      <c r="AW766" s="251">
        <v>473</v>
      </c>
      <c r="AX766" s="251">
        <v>496</v>
      </c>
      <c r="AY766" s="251">
        <v>534</v>
      </c>
      <c r="AZ766" s="251">
        <v>515</v>
      </c>
      <c r="BA766" s="251">
        <v>527</v>
      </c>
      <c r="BB766" s="251">
        <v>537</v>
      </c>
      <c r="BC766" s="251">
        <v>540</v>
      </c>
      <c r="BD766" s="251">
        <v>582</v>
      </c>
      <c r="BF766" s="62"/>
      <c r="BG766" s="62"/>
      <c r="BH766" s="62"/>
      <c r="BI766" s="62"/>
      <c r="BJ766" s="62"/>
      <c r="BK766" s="62"/>
      <c r="BL766" s="62"/>
      <c r="BM766" s="62"/>
      <c r="BN766" s="62"/>
      <c r="BO766" s="62"/>
    </row>
    <row r="767" spans="1:67" x14ac:dyDescent="0.35">
      <c r="A767" s="94" t="s">
        <v>612</v>
      </c>
      <c r="B767" s="160" t="s">
        <v>171</v>
      </c>
      <c r="C767" s="161" t="s">
        <v>164</v>
      </c>
      <c r="D767" s="160">
        <v>3727720</v>
      </c>
      <c r="E767" s="76"/>
      <c r="F767" s="76"/>
      <c r="G767" s="76"/>
      <c r="H767" s="60"/>
      <c r="I767" s="76"/>
      <c r="J767" s="76"/>
      <c r="K767" s="76"/>
      <c r="L767" s="60"/>
      <c r="M767" s="76"/>
      <c r="N767" s="76"/>
      <c r="O767" s="76"/>
      <c r="P767" s="60"/>
      <c r="Q767" s="76"/>
      <c r="R767" s="76"/>
      <c r="S767" s="76"/>
      <c r="T767" s="60"/>
      <c r="U767" s="76"/>
      <c r="V767" s="76"/>
      <c r="W767" s="76"/>
      <c r="X767" s="60"/>
      <c r="Y767" s="76"/>
      <c r="Z767" s="76"/>
      <c r="AA767" s="76"/>
      <c r="AB767" s="60"/>
      <c r="AC767" s="76"/>
      <c r="AD767" s="76"/>
      <c r="AE767" s="76"/>
      <c r="AF767" s="60"/>
      <c r="AG767" s="76"/>
      <c r="AH767" s="76"/>
      <c r="AI767" s="76"/>
      <c r="AJ767" s="111"/>
      <c r="AK767" s="76"/>
      <c r="AL767" s="76"/>
      <c r="AM767" s="76"/>
      <c r="AN767" s="53">
        <v>410</v>
      </c>
      <c r="AO767" s="55">
        <v>456</v>
      </c>
      <c r="AP767" s="55">
        <v>456</v>
      </c>
      <c r="AQ767" s="55">
        <v>456</v>
      </c>
      <c r="AR767" s="53">
        <v>464</v>
      </c>
      <c r="AS767" s="251">
        <v>464</v>
      </c>
      <c r="AT767" s="251">
        <v>464</v>
      </c>
      <c r="AU767" s="251">
        <v>468</v>
      </c>
      <c r="AV767" s="251">
        <v>468</v>
      </c>
      <c r="AW767" s="251">
        <v>481</v>
      </c>
      <c r="AX767" s="251">
        <v>504</v>
      </c>
      <c r="AY767" s="251">
        <v>543</v>
      </c>
      <c r="AZ767" s="251">
        <v>523</v>
      </c>
      <c r="BA767" s="251">
        <v>536</v>
      </c>
      <c r="BB767" s="251">
        <v>546</v>
      </c>
      <c r="BC767" s="251">
        <v>548</v>
      </c>
      <c r="BD767" s="251">
        <v>592</v>
      </c>
      <c r="BF767" s="62"/>
      <c r="BG767" s="62"/>
      <c r="BH767" s="62"/>
      <c r="BI767" s="62"/>
      <c r="BJ767" s="62"/>
      <c r="BK767" s="62"/>
      <c r="BL767" s="62"/>
      <c r="BM767" s="62"/>
      <c r="BN767" s="62"/>
      <c r="BO767" s="62"/>
    </row>
    <row r="768" spans="1:67" x14ac:dyDescent="0.35">
      <c r="A768" s="94" t="s">
        <v>613</v>
      </c>
      <c r="B768" s="160" t="s">
        <v>171</v>
      </c>
      <c r="C768" s="161" t="s">
        <v>164</v>
      </c>
      <c r="D768" s="160">
        <v>3727721</v>
      </c>
      <c r="E768" s="76"/>
      <c r="F768" s="76"/>
      <c r="G768" s="76"/>
      <c r="H768" s="60"/>
      <c r="I768" s="76"/>
      <c r="J768" s="76"/>
      <c r="K768" s="76"/>
      <c r="L768" s="60"/>
      <c r="M768" s="76"/>
      <c r="N768" s="76"/>
      <c r="O768" s="76"/>
      <c r="P768" s="60"/>
      <c r="Q768" s="76"/>
      <c r="R768" s="76"/>
      <c r="S768" s="76"/>
      <c r="T768" s="60"/>
      <c r="U768" s="76"/>
      <c r="V768" s="76"/>
      <c r="W768" s="76"/>
      <c r="X768" s="60"/>
      <c r="Y768" s="76"/>
      <c r="Z768" s="76"/>
      <c r="AA768" s="76"/>
      <c r="AB768" s="60"/>
      <c r="AC768" s="76"/>
      <c r="AD768" s="76"/>
      <c r="AE768" s="76"/>
      <c r="AF768" s="60"/>
      <c r="AG768" s="76"/>
      <c r="AH768" s="76"/>
      <c r="AI768" s="76"/>
      <c r="AJ768" s="111"/>
      <c r="AK768" s="76"/>
      <c r="AL768" s="76"/>
      <c r="AM768" s="76"/>
      <c r="AN768" s="53">
        <v>417</v>
      </c>
      <c r="AO768" s="55">
        <v>464</v>
      </c>
      <c r="AP768" s="55">
        <v>463</v>
      </c>
      <c r="AQ768" s="55">
        <v>463</v>
      </c>
      <c r="AR768" s="53">
        <v>471</v>
      </c>
      <c r="AS768" s="251">
        <v>471</v>
      </c>
      <c r="AT768" s="251">
        <v>471</v>
      </c>
      <c r="AU768" s="251">
        <v>476</v>
      </c>
      <c r="AV768" s="251">
        <v>476</v>
      </c>
      <c r="AW768" s="251">
        <v>488</v>
      </c>
      <c r="AX768" s="251">
        <v>511</v>
      </c>
      <c r="AY768" s="251">
        <v>551</v>
      </c>
      <c r="AZ768" s="251">
        <v>531</v>
      </c>
      <c r="BA768" s="251">
        <v>544</v>
      </c>
      <c r="BB768" s="251">
        <v>554</v>
      </c>
      <c r="BC768" s="251">
        <v>557</v>
      </c>
      <c r="BD768" s="251"/>
      <c r="BF768" s="62"/>
      <c r="BG768" s="62"/>
      <c r="BH768" s="62"/>
      <c r="BI768" s="62"/>
      <c r="BJ768" s="62"/>
      <c r="BK768" s="62"/>
      <c r="BL768" s="62"/>
      <c r="BM768" s="62"/>
      <c r="BN768" s="62"/>
      <c r="BO768" s="62"/>
    </row>
    <row r="769" spans="1:67" x14ac:dyDescent="0.35">
      <c r="A769" s="94" t="s">
        <v>208</v>
      </c>
      <c r="B769" s="160" t="s">
        <v>171</v>
      </c>
      <c r="C769" s="161" t="s">
        <v>164</v>
      </c>
      <c r="D769" s="160">
        <v>3727722</v>
      </c>
      <c r="E769" s="76"/>
      <c r="F769" s="76"/>
      <c r="G769" s="76"/>
      <c r="H769" s="60"/>
      <c r="I769" s="76"/>
      <c r="J769" s="76"/>
      <c r="K769" s="76"/>
      <c r="L769" s="60"/>
      <c r="M769" s="76"/>
      <c r="N769" s="76"/>
      <c r="O769" s="76"/>
      <c r="P769" s="60"/>
      <c r="Q769" s="76"/>
      <c r="R769" s="76"/>
      <c r="S769" s="76"/>
      <c r="T769" s="60"/>
      <c r="U769" s="76"/>
      <c r="V769" s="76"/>
      <c r="W769" s="76"/>
      <c r="X769" s="60"/>
      <c r="Y769" s="76"/>
      <c r="Z769" s="76"/>
      <c r="AA769" s="76"/>
      <c r="AB769" s="60"/>
      <c r="AC769" s="76"/>
      <c r="AD769" s="76"/>
      <c r="AE769" s="76"/>
      <c r="AF769" s="60"/>
      <c r="AG769" s="76"/>
      <c r="AH769" s="76"/>
      <c r="AI769" s="76"/>
      <c r="AJ769" s="111"/>
      <c r="AK769" s="76"/>
      <c r="AL769" s="76"/>
      <c r="AM769" s="76"/>
      <c r="AN769" s="53">
        <v>6404</v>
      </c>
      <c r="AO769" s="55">
        <v>7181</v>
      </c>
      <c r="AP769" s="55">
        <v>7179</v>
      </c>
      <c r="AQ769" s="55">
        <v>7177</v>
      </c>
      <c r="AR769" s="53">
        <v>6712</v>
      </c>
      <c r="AS769" s="251">
        <v>6712</v>
      </c>
      <c r="AT769" s="251">
        <v>6712</v>
      </c>
      <c r="AU769" s="251">
        <v>6765</v>
      </c>
      <c r="AV769" s="251">
        <v>6282</v>
      </c>
      <c r="AW769" s="251">
        <v>6330</v>
      </c>
      <c r="AX769" s="251">
        <v>6728</v>
      </c>
      <c r="AY769" s="251">
        <v>7247</v>
      </c>
      <c r="AZ769" s="251">
        <v>6397</v>
      </c>
      <c r="BA769" s="251">
        <v>6440</v>
      </c>
      <c r="BB769" s="251">
        <v>6529</v>
      </c>
      <c r="BC769" s="251">
        <v>6556</v>
      </c>
      <c r="BD769" s="251">
        <v>6651</v>
      </c>
      <c r="BF769" s="62"/>
      <c r="BG769" s="62"/>
      <c r="BH769" s="62"/>
      <c r="BI769" s="62"/>
      <c r="BJ769" s="62"/>
      <c r="BK769" s="62"/>
      <c r="BL769" s="62"/>
      <c r="BM769" s="62"/>
      <c r="BN769" s="62"/>
      <c r="BO769" s="62"/>
    </row>
    <row r="770" spans="1:67" x14ac:dyDescent="0.35">
      <c r="A770" s="95" t="s">
        <v>204</v>
      </c>
      <c r="B770" s="167" t="s">
        <v>171</v>
      </c>
      <c r="C770" s="168" t="s">
        <v>164</v>
      </c>
      <c r="D770" s="167">
        <v>3727723</v>
      </c>
      <c r="E770" s="108"/>
      <c r="F770" s="108"/>
      <c r="G770" s="108"/>
      <c r="H770" s="91"/>
      <c r="I770" s="108"/>
      <c r="J770" s="108"/>
      <c r="K770" s="108"/>
      <c r="L770" s="91"/>
      <c r="M770" s="108"/>
      <c r="N770" s="108"/>
      <c r="O770" s="108"/>
      <c r="P770" s="91"/>
      <c r="Q770" s="108"/>
      <c r="R770" s="108"/>
      <c r="S770" s="108"/>
      <c r="T770" s="91"/>
      <c r="U770" s="108"/>
      <c r="V770" s="108"/>
      <c r="W770" s="108"/>
      <c r="X770" s="91"/>
      <c r="Y770" s="108"/>
      <c r="Z770" s="108"/>
      <c r="AA770" s="108"/>
      <c r="AB770" s="91"/>
      <c r="AC770" s="108"/>
      <c r="AD770" s="108"/>
      <c r="AE770" s="108"/>
      <c r="AF770" s="91"/>
      <c r="AG770" s="108"/>
      <c r="AH770" s="108"/>
      <c r="AI770" s="108"/>
      <c r="AJ770" s="91"/>
      <c r="AK770" s="108"/>
      <c r="AL770" s="108"/>
      <c r="AM770" s="108"/>
      <c r="AN770" s="107">
        <f>SUM(AN764:AN769)</f>
        <v>8495</v>
      </c>
      <c r="AO770" s="96">
        <f>SUM(AO764:AO769)</f>
        <v>9372</v>
      </c>
      <c r="AP770" s="96">
        <f>SUM(AP764:AP769)</f>
        <v>9254</v>
      </c>
      <c r="AQ770" s="96">
        <f>SUM(AQ764:AQ769)</f>
        <v>9135</v>
      </c>
      <c r="AR770" s="107">
        <f>SUM(AR764:AR769)</f>
        <v>9032</v>
      </c>
      <c r="AS770" s="254">
        <v>8917</v>
      </c>
      <c r="AT770" s="254">
        <v>8802</v>
      </c>
      <c r="AU770" s="254">
        <v>8756</v>
      </c>
      <c r="AV770" s="254">
        <v>8641</v>
      </c>
      <c r="AW770" s="254">
        <v>8557</v>
      </c>
      <c r="AX770" s="254">
        <v>8933</v>
      </c>
      <c r="AY770" s="254">
        <v>9496</v>
      </c>
      <c r="AZ770" s="254">
        <v>9017</v>
      </c>
      <c r="BA770" s="254">
        <v>8911</v>
      </c>
      <c r="BB770" s="254">
        <v>8919</v>
      </c>
      <c r="BC770" s="254">
        <v>8824</v>
      </c>
      <c r="BD770" s="254">
        <v>9615</v>
      </c>
      <c r="BF770" s="105"/>
      <c r="BG770" s="105"/>
      <c r="BH770" s="105"/>
      <c r="BI770" s="105"/>
      <c r="BJ770" s="105"/>
      <c r="BK770" s="105"/>
      <c r="BL770" s="105"/>
      <c r="BM770" s="105"/>
      <c r="BN770" s="105"/>
      <c r="BO770" s="105"/>
    </row>
    <row r="771" spans="1:67" x14ac:dyDescent="0.35">
      <c r="A771" s="80"/>
      <c r="B771" s="92"/>
      <c r="C771" s="92"/>
      <c r="D771" s="92"/>
      <c r="E771" s="76"/>
      <c r="F771" s="76"/>
      <c r="G771" s="76"/>
      <c r="H771" s="60"/>
      <c r="I771" s="76"/>
      <c r="J771" s="76"/>
      <c r="K771" s="76"/>
      <c r="L771" s="60"/>
      <c r="M771" s="76"/>
      <c r="N771" s="76"/>
      <c r="O771" s="76"/>
      <c r="P771" s="60"/>
      <c r="Q771" s="76"/>
      <c r="R771" s="76"/>
      <c r="S771" s="76"/>
      <c r="T771" s="60"/>
      <c r="U771" s="76"/>
      <c r="V771" s="76"/>
      <c r="W771" s="76"/>
      <c r="X771" s="60"/>
      <c r="Y771" s="76"/>
      <c r="Z771" s="76"/>
      <c r="AA771" s="76"/>
      <c r="AB771" s="60"/>
      <c r="AC771" s="76"/>
      <c r="AD771" s="76"/>
      <c r="AE771" s="76"/>
      <c r="AF771" s="60"/>
      <c r="AG771" s="76"/>
      <c r="AH771" s="76"/>
      <c r="AI771" s="76"/>
      <c r="AJ771" s="111"/>
      <c r="AK771" s="76"/>
      <c r="AL771" s="76"/>
      <c r="AM771" s="76"/>
      <c r="AN771" s="111"/>
      <c r="AO771" s="110"/>
      <c r="AP771" s="110"/>
      <c r="AQ771" s="110"/>
      <c r="AR771" s="111"/>
      <c r="AS771" s="110"/>
      <c r="AT771" s="110"/>
      <c r="AU771" s="110"/>
      <c r="AV771" s="110"/>
      <c r="AW771" s="110"/>
      <c r="AX771" s="110"/>
      <c r="AY771" s="110"/>
      <c r="AZ771" s="110"/>
      <c r="BA771" s="110"/>
      <c r="BB771" s="110"/>
      <c r="BC771" s="110"/>
      <c r="BD771" s="110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</row>
    <row r="772" spans="1:67" x14ac:dyDescent="0.35">
      <c r="A772" s="64" t="s">
        <v>617</v>
      </c>
      <c r="B772" s="65"/>
      <c r="C772" s="65"/>
      <c r="D772" s="65"/>
      <c r="E772" s="76"/>
      <c r="F772" s="76"/>
      <c r="G772" s="76"/>
      <c r="H772" s="60"/>
      <c r="I772" s="76"/>
      <c r="J772" s="76"/>
      <c r="K772" s="76"/>
      <c r="L772" s="60"/>
      <c r="M772" s="76"/>
      <c r="N772" s="76"/>
      <c r="O772" s="76"/>
      <c r="P772" s="60"/>
      <c r="Q772" s="76"/>
      <c r="R772" s="76"/>
      <c r="S772" s="76"/>
      <c r="T772" s="60"/>
      <c r="U772" s="76"/>
      <c r="V772" s="76"/>
      <c r="W772" s="76"/>
      <c r="X772" s="60"/>
      <c r="Y772" s="76"/>
      <c r="Z772" s="76"/>
      <c r="AA772" s="76"/>
      <c r="AB772" s="60"/>
      <c r="AC772" s="76"/>
      <c r="AD772" s="76"/>
      <c r="AE772" s="76"/>
      <c r="AF772" s="60"/>
      <c r="AG772" s="76"/>
      <c r="AH772" s="76"/>
      <c r="AI772" s="76"/>
      <c r="AJ772" s="60"/>
      <c r="AK772" s="76"/>
      <c r="AL772" s="76"/>
      <c r="AM772" s="76"/>
      <c r="AN772" s="60"/>
      <c r="AO772" s="76"/>
      <c r="AP772" s="76"/>
      <c r="AQ772" s="76"/>
      <c r="AR772" s="60"/>
      <c r="AS772" s="76"/>
      <c r="AT772" s="76"/>
      <c r="AU772" s="76"/>
      <c r="AV772" s="76"/>
      <c r="AW772" s="76"/>
      <c r="AX772" s="76"/>
      <c r="AY772" s="76"/>
      <c r="AZ772" s="76"/>
      <c r="BA772" s="76"/>
      <c r="BB772" s="76"/>
      <c r="BC772" s="76"/>
      <c r="BD772" s="76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</row>
    <row r="773" spans="1:67" x14ac:dyDescent="0.35">
      <c r="A773" s="66" t="s">
        <v>609</v>
      </c>
      <c r="B773" s="46" t="s">
        <v>171</v>
      </c>
      <c r="C773" s="52" t="s">
        <v>164</v>
      </c>
      <c r="D773" s="46">
        <v>3727724</v>
      </c>
      <c r="E773" s="76"/>
      <c r="F773" s="76"/>
      <c r="G773" s="76"/>
      <c r="H773" s="60"/>
      <c r="I773" s="76"/>
      <c r="J773" s="76"/>
      <c r="K773" s="76"/>
      <c r="L773" s="60"/>
      <c r="M773" s="76"/>
      <c r="N773" s="76"/>
      <c r="O773" s="76"/>
      <c r="P773" s="60"/>
      <c r="Q773" s="76"/>
      <c r="R773" s="76"/>
      <c r="S773" s="76"/>
      <c r="T773" s="60"/>
      <c r="U773" s="76"/>
      <c r="V773" s="76"/>
      <c r="W773" s="76"/>
      <c r="X773" s="60"/>
      <c r="Y773" s="76"/>
      <c r="Z773" s="76"/>
      <c r="AA773" s="76"/>
      <c r="AB773" s="60"/>
      <c r="AC773" s="76"/>
      <c r="AD773" s="76"/>
      <c r="AE773" s="76"/>
      <c r="AF773" s="60"/>
      <c r="AG773" s="76"/>
      <c r="AH773" s="76"/>
      <c r="AI773" s="76"/>
      <c r="AJ773" s="60"/>
      <c r="AK773" s="76"/>
      <c r="AL773" s="76"/>
      <c r="AM773" s="76"/>
      <c r="AN773" s="53">
        <v>1493</v>
      </c>
      <c r="AO773" s="76"/>
      <c r="AP773" s="76"/>
      <c r="AQ773" s="76"/>
      <c r="AR773" s="53">
        <v>3000</v>
      </c>
      <c r="AS773" s="55"/>
      <c r="AT773" s="55"/>
      <c r="AU773" s="55"/>
      <c r="AV773" s="251">
        <v>8500</v>
      </c>
      <c r="AW773" s="55"/>
      <c r="AX773" s="55"/>
      <c r="AY773" s="55"/>
      <c r="AZ773" s="251">
        <v>5000</v>
      </c>
      <c r="BA773" s="251"/>
      <c r="BB773" s="251"/>
      <c r="BC773" s="251"/>
      <c r="BD773" s="251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</row>
    <row r="774" spans="1:67" x14ac:dyDescent="0.35">
      <c r="A774" s="66" t="s">
        <v>207</v>
      </c>
      <c r="B774" s="46" t="s">
        <v>171</v>
      </c>
      <c r="C774" s="52" t="s">
        <v>164</v>
      </c>
      <c r="D774" s="46">
        <v>3727725</v>
      </c>
      <c r="E774" s="76"/>
      <c r="F774" s="76"/>
      <c r="G774" s="76"/>
      <c r="H774" s="60"/>
      <c r="I774" s="76"/>
      <c r="J774" s="76"/>
      <c r="K774" s="76"/>
      <c r="L774" s="60"/>
      <c r="M774" s="76"/>
      <c r="N774" s="76"/>
      <c r="O774" s="76"/>
      <c r="P774" s="60"/>
      <c r="Q774" s="76"/>
      <c r="R774" s="76"/>
      <c r="S774" s="76"/>
      <c r="T774" s="60"/>
      <c r="U774" s="76"/>
      <c r="V774" s="76"/>
      <c r="W774" s="76"/>
      <c r="X774" s="60"/>
      <c r="Y774" s="76"/>
      <c r="Z774" s="76"/>
      <c r="AA774" s="76"/>
      <c r="AB774" s="60"/>
      <c r="AC774" s="76"/>
      <c r="AD774" s="76"/>
      <c r="AE774" s="76"/>
      <c r="AF774" s="60"/>
      <c r="AG774" s="76"/>
      <c r="AH774" s="76"/>
      <c r="AI774" s="76"/>
      <c r="AJ774" s="60"/>
      <c r="AK774" s="76"/>
      <c r="AL774" s="76"/>
      <c r="AM774" s="76"/>
      <c r="AN774" s="53">
        <v>3560</v>
      </c>
      <c r="AO774" s="76"/>
      <c r="AP774" s="76"/>
      <c r="AQ774" s="76"/>
      <c r="AR774" s="53">
        <v>8500</v>
      </c>
      <c r="AS774" s="55"/>
      <c r="AT774" s="55"/>
      <c r="AU774" s="55"/>
      <c r="AV774" s="251">
        <v>5286</v>
      </c>
      <c r="AW774" s="55"/>
      <c r="AX774" s="55"/>
      <c r="AY774" s="55"/>
      <c r="AZ774" s="251">
        <v>2750</v>
      </c>
      <c r="BA774" s="251"/>
      <c r="BB774" s="251"/>
      <c r="BC774" s="251"/>
      <c r="BD774" s="251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</row>
    <row r="775" spans="1:67" x14ac:dyDescent="0.35">
      <c r="A775" s="66" t="s">
        <v>618</v>
      </c>
      <c r="B775" s="46" t="s">
        <v>171</v>
      </c>
      <c r="C775" s="52" t="s">
        <v>164</v>
      </c>
      <c r="D775" s="46">
        <v>3727726</v>
      </c>
      <c r="E775" s="76"/>
      <c r="F775" s="76"/>
      <c r="G775" s="76"/>
      <c r="H775" s="60"/>
      <c r="I775" s="76"/>
      <c r="J775" s="76"/>
      <c r="K775" s="76"/>
      <c r="L775" s="60"/>
      <c r="M775" s="76"/>
      <c r="N775" s="76"/>
      <c r="O775" s="76"/>
      <c r="P775" s="60"/>
      <c r="Q775" s="76"/>
      <c r="R775" s="76"/>
      <c r="S775" s="76"/>
      <c r="T775" s="60"/>
      <c r="U775" s="76"/>
      <c r="V775" s="76"/>
      <c r="W775" s="76"/>
      <c r="X775" s="60"/>
      <c r="Y775" s="76"/>
      <c r="Z775" s="76"/>
      <c r="AA775" s="76"/>
      <c r="AB775" s="60"/>
      <c r="AC775" s="76"/>
      <c r="AD775" s="76"/>
      <c r="AE775" s="76"/>
      <c r="AF775" s="60"/>
      <c r="AG775" s="76"/>
      <c r="AH775" s="76"/>
      <c r="AI775" s="76"/>
      <c r="AJ775" s="60"/>
      <c r="AK775" s="76"/>
      <c r="AL775" s="76"/>
      <c r="AM775" s="76"/>
      <c r="AN775" s="53">
        <v>5750</v>
      </c>
      <c r="AO775" s="76"/>
      <c r="AP775" s="76"/>
      <c r="AQ775" s="76"/>
      <c r="AR775" s="53">
        <v>5249</v>
      </c>
      <c r="AS775" s="55"/>
      <c r="AT775" s="55"/>
      <c r="AU775" s="55"/>
      <c r="AV775" s="251">
        <v>3146</v>
      </c>
      <c r="AW775" s="55"/>
      <c r="AX775" s="55"/>
      <c r="AY775" s="55"/>
      <c r="AZ775" s="251">
        <v>8750</v>
      </c>
      <c r="BA775" s="251"/>
      <c r="BB775" s="251"/>
      <c r="BC775" s="251"/>
      <c r="BD775" s="251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</row>
    <row r="776" spans="1:67" x14ac:dyDescent="0.35">
      <c r="A776" s="66" t="s">
        <v>619</v>
      </c>
      <c r="B776" s="46" t="s">
        <v>171</v>
      </c>
      <c r="C776" s="52" t="s">
        <v>164</v>
      </c>
      <c r="D776" s="46">
        <v>3727727</v>
      </c>
      <c r="E776" s="76"/>
      <c r="F776" s="76"/>
      <c r="G776" s="76"/>
      <c r="H776" s="60"/>
      <c r="I776" s="76"/>
      <c r="J776" s="76"/>
      <c r="K776" s="76"/>
      <c r="L776" s="60"/>
      <c r="M776" s="76"/>
      <c r="N776" s="76"/>
      <c r="O776" s="76"/>
      <c r="P776" s="60"/>
      <c r="Q776" s="76"/>
      <c r="R776" s="76"/>
      <c r="S776" s="76"/>
      <c r="T776" s="60"/>
      <c r="U776" s="76"/>
      <c r="V776" s="76"/>
      <c r="W776" s="76"/>
      <c r="X776" s="60"/>
      <c r="Y776" s="76"/>
      <c r="Z776" s="76"/>
      <c r="AA776" s="76"/>
      <c r="AB776" s="60"/>
      <c r="AC776" s="76"/>
      <c r="AD776" s="76"/>
      <c r="AE776" s="76"/>
      <c r="AF776" s="60"/>
      <c r="AG776" s="76"/>
      <c r="AH776" s="76"/>
      <c r="AI776" s="76"/>
      <c r="AJ776" s="60"/>
      <c r="AK776" s="76"/>
      <c r="AL776" s="76"/>
      <c r="AM776" s="76"/>
      <c r="AN776" s="53">
        <v>2250</v>
      </c>
      <c r="AO776" s="76"/>
      <c r="AP776" s="76"/>
      <c r="AQ776" s="76"/>
      <c r="AR776" s="53">
        <v>3543</v>
      </c>
      <c r="AS776" s="55"/>
      <c r="AT776" s="55"/>
      <c r="AU776" s="55"/>
      <c r="AV776" s="251">
        <v>8750</v>
      </c>
      <c r="AW776" s="55"/>
      <c r="AX776" s="55"/>
      <c r="AY776" s="55"/>
      <c r="AZ776" s="251">
        <v>2250</v>
      </c>
      <c r="BA776" s="251"/>
      <c r="BB776" s="251"/>
      <c r="BC776" s="251"/>
      <c r="BD776" s="251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</row>
    <row r="777" spans="1:67" x14ac:dyDescent="0.35">
      <c r="A777" s="66" t="s">
        <v>620</v>
      </c>
      <c r="B777" s="46" t="s">
        <v>171</v>
      </c>
      <c r="C777" s="52" t="s">
        <v>164</v>
      </c>
      <c r="D777" s="46">
        <v>3727728</v>
      </c>
      <c r="E777" s="76"/>
      <c r="F777" s="76"/>
      <c r="G777" s="76"/>
      <c r="H777" s="60"/>
      <c r="I777" s="76"/>
      <c r="J777" s="76"/>
      <c r="K777" s="76"/>
      <c r="L777" s="60"/>
      <c r="M777" s="76"/>
      <c r="N777" s="76"/>
      <c r="O777" s="76"/>
      <c r="P777" s="60"/>
      <c r="Q777" s="76"/>
      <c r="R777" s="76"/>
      <c r="S777" s="76"/>
      <c r="T777" s="60"/>
      <c r="U777" s="76"/>
      <c r="V777" s="76"/>
      <c r="W777" s="76"/>
      <c r="X777" s="60"/>
      <c r="Y777" s="76"/>
      <c r="Z777" s="76"/>
      <c r="AA777" s="76"/>
      <c r="AB777" s="60"/>
      <c r="AC777" s="76"/>
      <c r="AD777" s="76"/>
      <c r="AE777" s="76"/>
      <c r="AF777" s="60"/>
      <c r="AG777" s="76"/>
      <c r="AH777" s="76"/>
      <c r="AI777" s="76"/>
      <c r="AJ777" s="60"/>
      <c r="AK777" s="76"/>
      <c r="AL777" s="76"/>
      <c r="AM777" s="76"/>
      <c r="AN777" s="53">
        <v>2750</v>
      </c>
      <c r="AO777" s="76"/>
      <c r="AP777" s="76"/>
      <c r="AQ777" s="76"/>
      <c r="AR777" s="53">
        <v>8750</v>
      </c>
      <c r="AS777" s="55"/>
      <c r="AT777" s="55"/>
      <c r="AU777" s="55"/>
      <c r="AV777" s="251">
        <v>2250</v>
      </c>
      <c r="AW777" s="55"/>
      <c r="AX777" s="55"/>
      <c r="AY777" s="55"/>
      <c r="AZ777" s="251">
        <v>3000</v>
      </c>
      <c r="BA777" s="251"/>
      <c r="BB777" s="251"/>
      <c r="BC777" s="251"/>
      <c r="BD777" s="251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</row>
    <row r="778" spans="1:67" x14ac:dyDescent="0.35">
      <c r="A778" s="66" t="s">
        <v>208</v>
      </c>
      <c r="B778" s="46" t="s">
        <v>171</v>
      </c>
      <c r="C778" s="52" t="s">
        <v>164</v>
      </c>
      <c r="D778" s="46">
        <v>3727729</v>
      </c>
      <c r="E778" s="76"/>
      <c r="F778" s="76"/>
      <c r="G778" s="76"/>
      <c r="H778" s="60"/>
      <c r="I778" s="76"/>
      <c r="J778" s="76"/>
      <c r="K778" s="76"/>
      <c r="L778" s="60"/>
      <c r="M778" s="76"/>
      <c r="N778" s="76"/>
      <c r="O778" s="76"/>
      <c r="P778" s="60"/>
      <c r="Q778" s="76"/>
      <c r="R778" s="76"/>
      <c r="S778" s="76"/>
      <c r="T778" s="60"/>
      <c r="U778" s="76"/>
      <c r="V778" s="76"/>
      <c r="W778" s="76"/>
      <c r="X778" s="60"/>
      <c r="Y778" s="76"/>
      <c r="Z778" s="76"/>
      <c r="AA778" s="76"/>
      <c r="AB778" s="60"/>
      <c r="AC778" s="76"/>
      <c r="AD778" s="76"/>
      <c r="AE778" s="76"/>
      <c r="AF778" s="60"/>
      <c r="AG778" s="76"/>
      <c r="AH778" s="76"/>
      <c r="AI778" s="76"/>
      <c r="AJ778" s="60"/>
      <c r="AK778" s="76"/>
      <c r="AL778" s="76"/>
      <c r="AM778" s="76"/>
      <c r="AN778" s="53">
        <v>34750</v>
      </c>
      <c r="AO778" s="76"/>
      <c r="AP778" s="76"/>
      <c r="AQ778" s="76"/>
      <c r="AR778" s="53">
        <v>41500</v>
      </c>
      <c r="AS778" s="55"/>
      <c r="AT778" s="55"/>
      <c r="AU778" s="55"/>
      <c r="AV778" s="251">
        <v>39250</v>
      </c>
      <c r="AW778" s="55"/>
      <c r="AX778" s="55"/>
      <c r="AY778" s="55"/>
      <c r="AZ778" s="251">
        <v>36250</v>
      </c>
      <c r="BA778" s="251"/>
      <c r="BB778" s="251"/>
      <c r="BC778" s="251"/>
      <c r="BD778" s="251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</row>
    <row r="779" spans="1:67" x14ac:dyDescent="0.35">
      <c r="A779" s="78" t="s">
        <v>204</v>
      </c>
      <c r="B779" s="68" t="s">
        <v>171</v>
      </c>
      <c r="C779" s="69" t="s">
        <v>164</v>
      </c>
      <c r="D779" s="68">
        <v>3727730</v>
      </c>
      <c r="E779" s="108"/>
      <c r="F779" s="108"/>
      <c r="G779" s="108"/>
      <c r="H779" s="91"/>
      <c r="I779" s="108"/>
      <c r="J779" s="108"/>
      <c r="K779" s="108"/>
      <c r="L779" s="91"/>
      <c r="M779" s="108"/>
      <c r="N779" s="108"/>
      <c r="O779" s="108"/>
      <c r="P779" s="91"/>
      <c r="Q779" s="108"/>
      <c r="R779" s="108"/>
      <c r="S779" s="108"/>
      <c r="T779" s="91"/>
      <c r="U779" s="108"/>
      <c r="V779" s="108"/>
      <c r="W779" s="108"/>
      <c r="X779" s="91"/>
      <c r="Y779" s="108"/>
      <c r="Z779" s="108"/>
      <c r="AA779" s="108"/>
      <c r="AB779" s="91"/>
      <c r="AC779" s="108"/>
      <c r="AD779" s="108"/>
      <c r="AE779" s="108"/>
      <c r="AF779" s="91"/>
      <c r="AG779" s="108"/>
      <c r="AH779" s="108"/>
      <c r="AI779" s="108"/>
      <c r="AJ779" s="91"/>
      <c r="AK779" s="108"/>
      <c r="AL779" s="108"/>
      <c r="AM779" s="108"/>
      <c r="AN779" s="107">
        <f>SUM(AN773:AN778)</f>
        <v>50553</v>
      </c>
      <c r="AO779" s="108"/>
      <c r="AP779" s="108"/>
      <c r="AQ779" s="108"/>
      <c r="AR779" s="107">
        <f>SUM(AR773:AR778)</f>
        <v>70542</v>
      </c>
      <c r="AS779" s="196"/>
      <c r="AT779" s="196"/>
      <c r="AU779" s="196"/>
      <c r="AV779" s="254">
        <v>67182</v>
      </c>
      <c r="AW779" s="196"/>
      <c r="AX779" s="196"/>
      <c r="AY779" s="196"/>
      <c r="AZ779" s="254">
        <v>58000</v>
      </c>
      <c r="BA779" s="254">
        <v>58750</v>
      </c>
      <c r="BB779" s="254">
        <v>56082</v>
      </c>
      <c r="BC779" s="254">
        <v>55097</v>
      </c>
      <c r="BD779" s="254">
        <v>68836</v>
      </c>
      <c r="BF779" s="106"/>
      <c r="BG779" s="106"/>
      <c r="BH779" s="106"/>
      <c r="BI779" s="106"/>
      <c r="BJ779" s="106"/>
      <c r="BK779" s="106"/>
      <c r="BL779" s="106"/>
      <c r="BM779" s="106"/>
      <c r="BN779" s="106"/>
      <c r="BO779" s="106"/>
    </row>
    <row r="780" spans="1:67" x14ac:dyDescent="0.35">
      <c r="E780" s="76"/>
      <c r="F780" s="76"/>
      <c r="G780" s="76"/>
      <c r="H780" s="60"/>
      <c r="I780" s="76"/>
      <c r="J780" s="76"/>
      <c r="K780" s="76"/>
      <c r="L780" s="60"/>
      <c r="M780" s="76"/>
      <c r="N780" s="76"/>
      <c r="O780" s="76"/>
      <c r="P780" s="60"/>
      <c r="Q780" s="76"/>
      <c r="R780" s="76"/>
      <c r="S780" s="76"/>
      <c r="T780" s="60"/>
      <c r="U780" s="76"/>
      <c r="V780" s="76"/>
      <c r="W780" s="76"/>
      <c r="X780" s="60"/>
      <c r="Y780" s="76"/>
      <c r="Z780" s="76"/>
      <c r="AA780" s="76"/>
      <c r="AB780" s="60"/>
      <c r="AC780" s="76"/>
      <c r="AD780" s="76"/>
      <c r="AE780" s="76"/>
      <c r="AF780" s="60"/>
      <c r="AG780" s="76"/>
      <c r="AH780" s="76"/>
      <c r="AI780" s="76"/>
      <c r="AJ780" s="60"/>
      <c r="AK780" s="76"/>
      <c r="AL780" s="76"/>
      <c r="AM780" s="76"/>
      <c r="AN780" s="111"/>
      <c r="AO780" s="76"/>
      <c r="AP780" s="76"/>
      <c r="AQ780" s="76"/>
      <c r="AR780" s="60"/>
      <c r="AS780" s="76"/>
      <c r="AT780" s="76"/>
      <c r="AU780" s="76"/>
      <c r="AV780" s="76"/>
      <c r="AW780" s="76"/>
      <c r="AX780" s="76"/>
      <c r="AY780" s="76"/>
      <c r="AZ780" s="76"/>
      <c r="BA780" s="76"/>
      <c r="BB780" s="76"/>
      <c r="BC780" s="76"/>
      <c r="BD780" s="76"/>
      <c r="BF780" s="62"/>
      <c r="BG780" s="62"/>
      <c r="BH780" s="62"/>
      <c r="BI780" s="62"/>
      <c r="BJ780" s="62"/>
      <c r="BK780" s="62"/>
      <c r="BL780" s="62"/>
      <c r="BM780" s="62"/>
      <c r="BN780" s="62"/>
      <c r="BO780" s="62"/>
    </row>
    <row r="781" spans="1:67" x14ac:dyDescent="0.35">
      <c r="A781" s="79" t="s">
        <v>83</v>
      </c>
      <c r="B781" s="65"/>
      <c r="C781" s="65"/>
      <c r="D781" s="65"/>
      <c r="E781" s="76"/>
      <c r="F781" s="76"/>
      <c r="G781" s="76"/>
      <c r="H781" s="60"/>
      <c r="I781" s="76"/>
      <c r="J781" s="76"/>
      <c r="K781" s="76"/>
      <c r="L781" s="60"/>
      <c r="M781" s="76"/>
      <c r="N781" s="76"/>
      <c r="O781" s="76"/>
      <c r="P781" s="60"/>
      <c r="Q781" s="76"/>
      <c r="R781" s="76"/>
      <c r="S781" s="76"/>
      <c r="T781" s="60"/>
      <c r="U781" s="76"/>
      <c r="V781" s="76"/>
      <c r="W781" s="76"/>
      <c r="X781" s="60"/>
      <c r="Y781" s="76"/>
      <c r="Z781" s="76"/>
      <c r="AA781" s="76"/>
      <c r="AB781" s="60"/>
      <c r="AC781" s="76"/>
      <c r="AD781" s="76"/>
      <c r="AE781" s="76"/>
      <c r="AF781" s="60"/>
      <c r="AG781" s="76"/>
      <c r="AH781" s="76"/>
      <c r="AI781" s="76"/>
      <c r="AJ781" s="111"/>
      <c r="AK781" s="76"/>
      <c r="AL781" s="76"/>
      <c r="AM781" s="76"/>
      <c r="AN781" s="111"/>
      <c r="AO781" s="110"/>
      <c r="AP781" s="110"/>
      <c r="AQ781" s="110"/>
      <c r="AR781" s="111"/>
      <c r="AS781" s="110"/>
      <c r="AT781" s="110"/>
      <c r="AU781" s="110"/>
      <c r="AV781" s="110"/>
      <c r="AW781" s="110"/>
      <c r="AX781" s="110"/>
      <c r="AY781" s="110"/>
      <c r="AZ781" s="110"/>
      <c r="BA781" s="110"/>
      <c r="BB781" s="110"/>
      <c r="BC781" s="110"/>
      <c r="BD781" s="110"/>
      <c r="BF781" s="62"/>
      <c r="BG781" s="62"/>
      <c r="BH781" s="62"/>
      <c r="BI781" s="62"/>
      <c r="BJ781" s="62"/>
      <c r="BK781" s="62"/>
      <c r="BL781" s="62"/>
      <c r="BM781" s="62"/>
      <c r="BN781" s="62"/>
      <c r="BO781" s="62"/>
    </row>
    <row r="782" spans="1:67" x14ac:dyDescent="0.35">
      <c r="A782" s="85" t="s">
        <v>216</v>
      </c>
      <c r="B782" s="86"/>
      <c r="C782" s="86"/>
      <c r="D782" s="86"/>
      <c r="E782" s="76"/>
      <c r="F782" s="76"/>
      <c r="G782" s="76"/>
      <c r="H782" s="60"/>
      <c r="I782" s="76"/>
      <c r="J782" s="76"/>
      <c r="K782" s="76"/>
      <c r="L782" s="60"/>
      <c r="M782" s="76"/>
      <c r="N782" s="76"/>
      <c r="O782" s="76"/>
      <c r="P782" s="60"/>
      <c r="Q782" s="76"/>
      <c r="R782" s="76"/>
      <c r="S782" s="76"/>
      <c r="T782" s="60"/>
      <c r="U782" s="76"/>
      <c r="V782" s="76"/>
      <c r="W782" s="76"/>
      <c r="X782" s="60"/>
      <c r="Y782" s="76"/>
      <c r="Z782" s="76"/>
      <c r="AA782" s="76"/>
      <c r="AB782" s="60"/>
      <c r="AC782" s="76"/>
      <c r="AD782" s="76"/>
      <c r="AE782" s="76"/>
      <c r="AF782" s="60"/>
      <c r="AG782" s="76"/>
      <c r="AH782" s="76"/>
      <c r="AI782" s="76"/>
      <c r="AJ782" s="111"/>
      <c r="AK782" s="76"/>
      <c r="AL782" s="76"/>
      <c r="AM782" s="76"/>
      <c r="AN782" s="111"/>
      <c r="AO782" s="110"/>
      <c r="AP782" s="110"/>
      <c r="AQ782" s="110"/>
      <c r="AR782" s="111"/>
      <c r="AS782" s="110"/>
      <c r="AT782" s="110"/>
      <c r="AU782" s="110"/>
      <c r="AV782" s="110"/>
      <c r="AW782" s="110"/>
      <c r="AX782" s="110"/>
      <c r="AY782" s="110"/>
      <c r="AZ782" s="110"/>
      <c r="BA782" s="110"/>
      <c r="BB782" s="110"/>
      <c r="BC782" s="110"/>
      <c r="BD782" s="110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/>
    </row>
    <row r="783" spans="1:67" x14ac:dyDescent="0.35">
      <c r="A783" s="80" t="s">
        <v>621</v>
      </c>
      <c r="B783" s="160" t="s">
        <v>171</v>
      </c>
      <c r="C783" s="161" t="s">
        <v>164</v>
      </c>
      <c r="D783" s="160">
        <v>3727731</v>
      </c>
      <c r="E783" s="76"/>
      <c r="F783" s="76"/>
      <c r="G783" s="76"/>
      <c r="H783" s="60"/>
      <c r="I783" s="76"/>
      <c r="J783" s="76"/>
      <c r="K783" s="76"/>
      <c r="L783" s="60"/>
      <c r="M783" s="76"/>
      <c r="N783" s="76"/>
      <c r="O783" s="76"/>
      <c r="P783" s="60"/>
      <c r="Q783" s="76"/>
      <c r="R783" s="76"/>
      <c r="S783" s="76"/>
      <c r="T783" s="60"/>
      <c r="U783" s="76"/>
      <c r="V783" s="76"/>
      <c r="W783" s="76"/>
      <c r="X783" s="60"/>
      <c r="Y783" s="76"/>
      <c r="Z783" s="76"/>
      <c r="AA783" s="76"/>
      <c r="AB783" s="60"/>
      <c r="AC783" s="55">
        <v>26731</v>
      </c>
      <c r="AD783" s="55">
        <v>28739</v>
      </c>
      <c r="AE783" s="55">
        <v>30550</v>
      </c>
      <c r="AF783" s="53">
        <v>31963</v>
      </c>
      <c r="AG783" s="55">
        <v>33654</v>
      </c>
      <c r="AH783" s="55">
        <v>36048</v>
      </c>
      <c r="AI783" s="55">
        <v>42014</v>
      </c>
      <c r="AJ783" s="53">
        <v>46164</v>
      </c>
      <c r="AK783" s="55">
        <v>46762</v>
      </c>
      <c r="AL783" s="55">
        <v>51702</v>
      </c>
      <c r="AM783" s="55">
        <v>61591</v>
      </c>
      <c r="AN783" s="53">
        <v>66269</v>
      </c>
      <c r="AO783" s="55">
        <v>66144</v>
      </c>
      <c r="AP783" s="55">
        <v>69341</v>
      </c>
      <c r="AQ783" s="55">
        <v>75495</v>
      </c>
      <c r="AR783" s="53">
        <v>81273</v>
      </c>
      <c r="AS783" s="251">
        <v>84468</v>
      </c>
      <c r="AT783" s="251">
        <v>87753</v>
      </c>
      <c r="AU783" s="251">
        <v>88814</v>
      </c>
      <c r="AV783" s="251">
        <v>90777</v>
      </c>
      <c r="AW783" s="251">
        <v>91419</v>
      </c>
      <c r="AX783" s="251">
        <v>93266</v>
      </c>
      <c r="AY783" s="251">
        <v>95609</v>
      </c>
      <c r="AZ783" s="251">
        <v>95294</v>
      </c>
      <c r="BA783" s="251">
        <v>97593</v>
      </c>
      <c r="BB783" s="251">
        <v>101506</v>
      </c>
      <c r="BC783" s="251">
        <v>103025</v>
      </c>
      <c r="BD783" s="251"/>
      <c r="BF783" s="62"/>
      <c r="BG783" s="62"/>
      <c r="BH783" s="62"/>
      <c r="BI783" s="62"/>
      <c r="BJ783" s="62"/>
      <c r="BK783" s="62"/>
      <c r="BL783" s="62"/>
      <c r="BM783" s="62"/>
      <c r="BN783" s="62"/>
      <c r="BO783" s="62"/>
    </row>
    <row r="784" spans="1:67" x14ac:dyDescent="0.35">
      <c r="A784" s="80" t="s">
        <v>622</v>
      </c>
      <c r="B784" s="160" t="s">
        <v>171</v>
      </c>
      <c r="C784" s="161" t="s">
        <v>164</v>
      </c>
      <c r="D784" s="160">
        <v>3727732</v>
      </c>
      <c r="E784" s="76"/>
      <c r="F784" s="76"/>
      <c r="G784" s="76"/>
      <c r="H784" s="60"/>
      <c r="I784" s="76"/>
      <c r="J784" s="76"/>
      <c r="K784" s="76"/>
      <c r="L784" s="60"/>
      <c r="M784" s="76"/>
      <c r="N784" s="76"/>
      <c r="O784" s="76"/>
      <c r="P784" s="60"/>
      <c r="Q784" s="76"/>
      <c r="R784" s="76"/>
      <c r="S784" s="76"/>
      <c r="T784" s="60"/>
      <c r="U784" s="76"/>
      <c r="V784" s="76"/>
      <c r="W784" s="76"/>
      <c r="X784" s="60"/>
      <c r="Y784" s="76"/>
      <c r="Z784" s="76"/>
      <c r="AA784" s="76"/>
      <c r="AB784" s="60"/>
      <c r="AC784" s="55">
        <v>-5850</v>
      </c>
      <c r="AD784" s="55">
        <v>-6324</v>
      </c>
      <c r="AE784" s="55">
        <v>-6646</v>
      </c>
      <c r="AF784" s="53">
        <v>-6128</v>
      </c>
      <c r="AG784" s="55">
        <v>-6570</v>
      </c>
      <c r="AH784" s="55">
        <v>-6449</v>
      </c>
      <c r="AI784" s="55">
        <v>-6759</v>
      </c>
      <c r="AJ784" s="53">
        <v>-7065</v>
      </c>
      <c r="AK784" s="55">
        <v>-5784</v>
      </c>
      <c r="AL784" s="55">
        <v>-6419</v>
      </c>
      <c r="AM784" s="55">
        <v>-7637</v>
      </c>
      <c r="AN784" s="53">
        <v>-7939</v>
      </c>
      <c r="AO784" s="55">
        <v>-7858</v>
      </c>
      <c r="AP784" s="55">
        <v>-8735</v>
      </c>
      <c r="AQ784" s="55">
        <v>-10712</v>
      </c>
      <c r="AR784" s="53">
        <v>-12233</v>
      </c>
      <c r="AS784" s="251">
        <v>-13220</v>
      </c>
      <c r="AT784" s="251">
        <v>-14383</v>
      </c>
      <c r="AU784" s="251">
        <v>-14912</v>
      </c>
      <c r="AV784" s="251">
        <v>-15138</v>
      </c>
      <c r="AW784" s="251">
        <v>-15400</v>
      </c>
      <c r="AX784" s="251">
        <v>-15834</v>
      </c>
      <c r="AY784" s="251">
        <v>-15932</v>
      </c>
      <c r="AZ784" s="251">
        <v>-15698</v>
      </c>
      <c r="BA784" s="251">
        <v>-15862</v>
      </c>
      <c r="BB784" s="251">
        <v>-16515</v>
      </c>
      <c r="BC784" s="251">
        <v>-16792</v>
      </c>
      <c r="BD784" s="251"/>
      <c r="BF784" s="62"/>
      <c r="BG784" s="62"/>
      <c r="BH784" s="62"/>
      <c r="BI784" s="62"/>
      <c r="BJ784" s="62"/>
      <c r="BK784" s="62"/>
      <c r="BL784" s="62"/>
      <c r="BM784" s="62"/>
      <c r="BN784" s="62"/>
      <c r="BO784" s="62"/>
    </row>
    <row r="785" spans="1:67" x14ac:dyDescent="0.35">
      <c r="A785" s="81" t="s">
        <v>623</v>
      </c>
      <c r="B785" s="167" t="s">
        <v>171</v>
      </c>
      <c r="C785" s="168" t="s">
        <v>164</v>
      </c>
      <c r="D785" s="167">
        <v>3727733</v>
      </c>
      <c r="E785" s="108"/>
      <c r="F785" s="108"/>
      <c r="G785" s="108"/>
      <c r="H785" s="91"/>
      <c r="I785" s="108"/>
      <c r="J785" s="108"/>
      <c r="K785" s="108"/>
      <c r="L785" s="91"/>
      <c r="M785" s="108"/>
      <c r="N785" s="108"/>
      <c r="O785" s="108"/>
      <c r="P785" s="91"/>
      <c r="Q785" s="108"/>
      <c r="R785" s="108"/>
      <c r="S785" s="108"/>
      <c r="T785" s="91"/>
      <c r="U785" s="108"/>
      <c r="V785" s="108"/>
      <c r="W785" s="108"/>
      <c r="X785" s="91"/>
      <c r="Y785" s="108"/>
      <c r="Z785" s="108"/>
      <c r="AA785" s="108"/>
      <c r="AB785" s="91"/>
      <c r="AC785" s="96">
        <f t="shared" ref="AC785:AR785" si="70">SUM(AC783:AC784)</f>
        <v>20881</v>
      </c>
      <c r="AD785" s="96">
        <f t="shared" si="70"/>
        <v>22415</v>
      </c>
      <c r="AE785" s="96">
        <f t="shared" si="70"/>
        <v>23904</v>
      </c>
      <c r="AF785" s="107">
        <f t="shared" si="70"/>
        <v>25835</v>
      </c>
      <c r="AG785" s="96">
        <f t="shared" si="70"/>
        <v>27084</v>
      </c>
      <c r="AH785" s="96">
        <f t="shared" si="70"/>
        <v>29599</v>
      </c>
      <c r="AI785" s="96">
        <f t="shared" si="70"/>
        <v>35255</v>
      </c>
      <c r="AJ785" s="107">
        <f t="shared" si="70"/>
        <v>39099</v>
      </c>
      <c r="AK785" s="96">
        <f t="shared" si="70"/>
        <v>40978</v>
      </c>
      <c r="AL785" s="96">
        <f t="shared" si="70"/>
        <v>45283</v>
      </c>
      <c r="AM785" s="96">
        <f t="shared" si="70"/>
        <v>53954</v>
      </c>
      <c r="AN785" s="107">
        <f t="shared" si="70"/>
        <v>58330</v>
      </c>
      <c r="AO785" s="96">
        <f t="shared" si="70"/>
        <v>58286</v>
      </c>
      <c r="AP785" s="96">
        <f t="shared" si="70"/>
        <v>60606</v>
      </c>
      <c r="AQ785" s="96">
        <f t="shared" si="70"/>
        <v>64783</v>
      </c>
      <c r="AR785" s="107">
        <f t="shared" si="70"/>
        <v>69040</v>
      </c>
      <c r="AS785" s="254">
        <v>71248</v>
      </c>
      <c r="AT785" s="254">
        <v>73370</v>
      </c>
      <c r="AU785" s="254">
        <v>73902</v>
      </c>
      <c r="AV785" s="254">
        <v>75639</v>
      </c>
      <c r="AW785" s="254">
        <v>76019</v>
      </c>
      <c r="AX785" s="254">
        <v>77432</v>
      </c>
      <c r="AY785" s="254">
        <v>79677</v>
      </c>
      <c r="AZ785" s="254">
        <v>79596</v>
      </c>
      <c r="BA785" s="254">
        <v>81731</v>
      </c>
      <c r="BB785" s="254">
        <v>84991</v>
      </c>
      <c r="BC785" s="254">
        <v>86233</v>
      </c>
      <c r="BD785" s="254"/>
      <c r="BF785" s="106"/>
      <c r="BG785" s="106"/>
      <c r="BH785" s="106"/>
      <c r="BI785" s="106"/>
      <c r="BJ785" s="106"/>
      <c r="BK785" s="106"/>
      <c r="BL785" s="106"/>
      <c r="BM785" s="106"/>
      <c r="BN785" s="106"/>
      <c r="BO785" s="106"/>
    </row>
    <row r="786" spans="1:67" x14ac:dyDescent="0.35">
      <c r="A786" s="58"/>
      <c r="B786" s="46"/>
      <c r="C786" s="46"/>
      <c r="D786" s="46"/>
      <c r="E786" s="82"/>
      <c r="F786" s="82"/>
      <c r="G786" s="82"/>
      <c r="H786" s="83"/>
      <c r="I786" s="82"/>
      <c r="J786" s="82"/>
      <c r="K786" s="82"/>
      <c r="L786" s="83"/>
      <c r="M786" s="82"/>
      <c r="N786" s="82"/>
      <c r="O786" s="82"/>
      <c r="P786" s="83"/>
      <c r="Q786" s="82"/>
      <c r="R786" s="82"/>
      <c r="S786" s="82"/>
      <c r="T786" s="83"/>
      <c r="U786" s="82"/>
      <c r="V786" s="82"/>
      <c r="W786" s="82"/>
      <c r="X786" s="83"/>
      <c r="Y786" s="82"/>
      <c r="Z786" s="82"/>
      <c r="AA786" s="82"/>
      <c r="AB786" s="83"/>
      <c r="AC786" s="196"/>
      <c r="AD786" s="196"/>
      <c r="AE786" s="196"/>
      <c r="AF786" s="197"/>
      <c r="AG786" s="196"/>
      <c r="AH786" s="196"/>
      <c r="AI786" s="196"/>
      <c r="AJ786" s="197"/>
      <c r="AK786" s="196"/>
      <c r="AL786" s="196"/>
      <c r="AM786" s="196"/>
      <c r="AN786" s="197"/>
      <c r="AO786" s="196"/>
      <c r="AP786" s="196"/>
      <c r="AQ786" s="196"/>
      <c r="AR786" s="197"/>
      <c r="AS786" s="196"/>
      <c r="AT786" s="196"/>
      <c r="AU786" s="196"/>
      <c r="AV786" s="196"/>
      <c r="AW786" s="196"/>
      <c r="AX786" s="196"/>
      <c r="AY786" s="196"/>
      <c r="AZ786" s="196"/>
      <c r="BA786" s="196"/>
      <c r="BB786" s="196"/>
      <c r="BC786" s="196"/>
      <c r="BD786" s="196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</row>
    <row r="787" spans="1:67" x14ac:dyDescent="0.35">
      <c r="A787" s="80" t="s">
        <v>624</v>
      </c>
      <c r="B787" s="160" t="s">
        <v>171</v>
      </c>
      <c r="C787" s="161" t="s">
        <v>164</v>
      </c>
      <c r="D787" s="160">
        <v>3727734</v>
      </c>
      <c r="E787" s="76"/>
      <c r="F787" s="76"/>
      <c r="G787" s="76"/>
      <c r="H787" s="60"/>
      <c r="I787" s="76"/>
      <c r="J787" s="76"/>
      <c r="K787" s="76"/>
      <c r="L787" s="60"/>
      <c r="M787" s="76"/>
      <c r="N787" s="76"/>
      <c r="O787" s="76"/>
      <c r="P787" s="60"/>
      <c r="Q787" s="76"/>
      <c r="R787" s="76"/>
      <c r="S787" s="76"/>
      <c r="T787" s="60"/>
      <c r="U787" s="76"/>
      <c r="V787" s="76"/>
      <c r="W787" s="76"/>
      <c r="X787" s="60"/>
      <c r="Y787" s="76"/>
      <c r="Z787" s="76"/>
      <c r="AA787" s="76"/>
      <c r="AB787" s="60"/>
      <c r="AC787" s="55">
        <v>-2490</v>
      </c>
      <c r="AD787" s="55">
        <v>-2631</v>
      </c>
      <c r="AE787" s="55">
        <v>-2842</v>
      </c>
      <c r="AF787" s="53">
        <v>-3139</v>
      </c>
      <c r="AG787" s="55">
        <v>-3279</v>
      </c>
      <c r="AH787" s="55">
        <v>-3530</v>
      </c>
      <c r="AI787" s="55">
        <v>-4156</v>
      </c>
      <c r="AJ787" s="53">
        <v>-4586</v>
      </c>
      <c r="AK787" s="55">
        <v>-4841</v>
      </c>
      <c r="AL787" s="55">
        <v>-5214</v>
      </c>
      <c r="AM787" s="55">
        <v>-5913</v>
      </c>
      <c r="AN787" s="53">
        <v>-6349</v>
      </c>
      <c r="AO787" s="55">
        <v>-6640</v>
      </c>
      <c r="AP787" s="55">
        <v>-6707</v>
      </c>
      <c r="AQ787" s="55">
        <v>-7046</v>
      </c>
      <c r="AR787" s="53">
        <v>-7458</v>
      </c>
      <c r="AS787" s="251">
        <v>-7752</v>
      </c>
      <c r="AT787" s="251">
        <v>-7982</v>
      </c>
      <c r="AU787" s="251">
        <v>-8092</v>
      </c>
      <c r="AV787" s="251">
        <v>-8419</v>
      </c>
      <c r="AW787" s="251">
        <v>-8581</v>
      </c>
      <c r="AX787" s="251">
        <v>-8736</v>
      </c>
      <c r="AY787" s="251">
        <v>-9301</v>
      </c>
      <c r="AZ787" s="251">
        <v>-10546</v>
      </c>
      <c r="BA787" s="251">
        <v>-10884</v>
      </c>
      <c r="BB787" s="251">
        <v>-11597</v>
      </c>
      <c r="BC787" s="251">
        <v>-11873</v>
      </c>
      <c r="BD787" s="251"/>
      <c r="BF787" s="62"/>
      <c r="BG787" s="62"/>
      <c r="BH787" s="62"/>
      <c r="BI787" s="62"/>
      <c r="BJ787" s="62"/>
      <c r="BK787" s="62"/>
      <c r="BL787" s="62"/>
      <c r="BM787" s="62"/>
      <c r="BN787" s="62"/>
      <c r="BO787" s="62"/>
    </row>
    <row r="788" spans="1:67" x14ac:dyDescent="0.35">
      <c r="A788" s="81" t="s">
        <v>625</v>
      </c>
      <c r="B788" s="167" t="s">
        <v>171</v>
      </c>
      <c r="C788" s="168" t="s">
        <v>164</v>
      </c>
      <c r="D788" s="167">
        <v>3727735</v>
      </c>
      <c r="E788" s="108"/>
      <c r="F788" s="108"/>
      <c r="G788" s="108"/>
      <c r="H788" s="91"/>
      <c r="I788" s="108"/>
      <c r="J788" s="108"/>
      <c r="K788" s="108"/>
      <c r="L788" s="91"/>
      <c r="M788" s="108"/>
      <c r="N788" s="108"/>
      <c r="O788" s="108"/>
      <c r="P788" s="91"/>
      <c r="Q788" s="108"/>
      <c r="R788" s="108"/>
      <c r="S788" s="108"/>
      <c r="T788" s="91"/>
      <c r="U788" s="108"/>
      <c r="V788" s="108"/>
      <c r="W788" s="108"/>
      <c r="X788" s="91"/>
      <c r="Y788" s="108"/>
      <c r="Z788" s="108"/>
      <c r="AA788" s="108"/>
      <c r="AB788" s="91"/>
      <c r="AC788" s="96">
        <f t="shared" ref="AC788:AR788" si="71">AC785+AC787</f>
        <v>18391</v>
      </c>
      <c r="AD788" s="96">
        <f t="shared" si="71"/>
        <v>19784</v>
      </c>
      <c r="AE788" s="96">
        <f t="shared" si="71"/>
        <v>21062</v>
      </c>
      <c r="AF788" s="107">
        <f t="shared" si="71"/>
        <v>22696</v>
      </c>
      <c r="AG788" s="96">
        <f t="shared" si="71"/>
        <v>23805</v>
      </c>
      <c r="AH788" s="96">
        <f t="shared" si="71"/>
        <v>26069</v>
      </c>
      <c r="AI788" s="96">
        <f t="shared" si="71"/>
        <v>31099</v>
      </c>
      <c r="AJ788" s="107">
        <f t="shared" si="71"/>
        <v>34513</v>
      </c>
      <c r="AK788" s="96">
        <f t="shared" si="71"/>
        <v>36137</v>
      </c>
      <c r="AL788" s="96">
        <f t="shared" si="71"/>
        <v>40069</v>
      </c>
      <c r="AM788" s="96">
        <f t="shared" si="71"/>
        <v>48041</v>
      </c>
      <c r="AN788" s="107">
        <f t="shared" si="71"/>
        <v>51981</v>
      </c>
      <c r="AO788" s="96">
        <f t="shared" si="71"/>
        <v>51646</v>
      </c>
      <c r="AP788" s="96">
        <f t="shared" si="71"/>
        <v>53899</v>
      </c>
      <c r="AQ788" s="96">
        <f t="shared" si="71"/>
        <v>57737</v>
      </c>
      <c r="AR788" s="107">
        <f t="shared" si="71"/>
        <v>61582</v>
      </c>
      <c r="AS788" s="254">
        <v>63496</v>
      </c>
      <c r="AT788" s="254">
        <v>65388</v>
      </c>
      <c r="AU788" s="254">
        <v>65810</v>
      </c>
      <c r="AV788" s="254">
        <v>67220</v>
      </c>
      <c r="AW788" s="254">
        <v>67438</v>
      </c>
      <c r="AX788" s="254">
        <v>68696</v>
      </c>
      <c r="AY788" s="254">
        <v>70376</v>
      </c>
      <c r="AZ788" s="254">
        <v>69050</v>
      </c>
      <c r="BA788" s="254">
        <v>70847</v>
      </c>
      <c r="BB788" s="254">
        <v>73394</v>
      </c>
      <c r="BC788" s="254">
        <v>74360</v>
      </c>
      <c r="BD788" s="254"/>
      <c r="BF788" s="106"/>
      <c r="BG788" s="106"/>
      <c r="BH788" s="106"/>
      <c r="BI788" s="106"/>
      <c r="BJ788" s="106"/>
      <c r="BK788" s="106"/>
      <c r="BL788" s="106"/>
      <c r="BM788" s="106"/>
      <c r="BN788" s="106"/>
      <c r="BO788" s="106"/>
    </row>
    <row r="789" spans="1:67" x14ac:dyDescent="0.35">
      <c r="A789" s="58"/>
      <c r="B789" s="46"/>
      <c r="C789" s="46"/>
      <c r="D789" s="46"/>
      <c r="E789" s="76"/>
      <c r="F789" s="76"/>
      <c r="G789" s="76"/>
      <c r="H789" s="60"/>
      <c r="I789" s="76"/>
      <c r="J789" s="76"/>
      <c r="K789" s="76"/>
      <c r="L789" s="60"/>
      <c r="M789" s="76"/>
      <c r="N789" s="76"/>
      <c r="O789" s="76"/>
      <c r="P789" s="60"/>
      <c r="Q789" s="76"/>
      <c r="R789" s="76"/>
      <c r="S789" s="76"/>
      <c r="T789" s="60"/>
      <c r="U789" s="76"/>
      <c r="V789" s="76"/>
      <c r="W789" s="76"/>
      <c r="X789" s="60"/>
      <c r="Y789" s="76"/>
      <c r="Z789" s="76"/>
      <c r="AA789" s="76"/>
      <c r="AB789" s="60"/>
      <c r="AC789" s="76"/>
      <c r="AD789" s="76"/>
      <c r="AE789" s="76"/>
      <c r="AF789" s="60"/>
      <c r="AG789" s="76"/>
      <c r="AH789" s="76"/>
      <c r="AI789" s="110"/>
      <c r="AJ789" s="111"/>
      <c r="AK789" s="76"/>
      <c r="AL789" s="76"/>
      <c r="AM789" s="76"/>
      <c r="AN789" s="111"/>
      <c r="AO789" s="110"/>
      <c r="AP789" s="110"/>
      <c r="AQ789" s="110"/>
      <c r="AR789" s="111"/>
      <c r="AS789" s="110"/>
      <c r="AT789" s="110"/>
      <c r="AU789" s="110"/>
      <c r="AV789" s="110"/>
      <c r="AW789" s="110"/>
      <c r="AX789" s="110"/>
      <c r="AY789" s="110"/>
      <c r="AZ789" s="110"/>
      <c r="BA789" s="110"/>
      <c r="BB789" s="110"/>
      <c r="BC789" s="110"/>
      <c r="BD789" s="110"/>
      <c r="BF789" s="62"/>
      <c r="BG789" s="62"/>
      <c r="BH789" s="62"/>
      <c r="BI789" s="62"/>
      <c r="BJ789" s="62"/>
      <c r="BK789" s="62"/>
      <c r="BL789" s="62"/>
      <c r="BM789" s="62"/>
      <c r="BN789" s="62"/>
      <c r="BO789" s="62"/>
    </row>
    <row r="790" spans="1:67" x14ac:dyDescent="0.35">
      <c r="A790" s="85" t="s">
        <v>626</v>
      </c>
      <c r="B790" s="86"/>
      <c r="C790" s="86"/>
      <c r="D790" s="86"/>
      <c r="E790" s="76"/>
      <c r="F790" s="76"/>
      <c r="G790" s="76"/>
      <c r="H790" s="60"/>
      <c r="I790" s="76"/>
      <c r="J790" s="76"/>
      <c r="K790" s="76"/>
      <c r="L790" s="60"/>
      <c r="M790" s="76"/>
      <c r="N790" s="76"/>
      <c r="O790" s="76"/>
      <c r="P790" s="60"/>
      <c r="Q790" s="76"/>
      <c r="R790" s="76"/>
      <c r="S790" s="76"/>
      <c r="T790" s="60"/>
      <c r="U790" s="76"/>
      <c r="V790" s="76"/>
      <c r="W790" s="76"/>
      <c r="X790" s="60"/>
      <c r="Y790" s="76"/>
      <c r="Z790" s="76"/>
      <c r="AA790" s="76"/>
      <c r="AB790" s="60"/>
      <c r="AC790" s="76"/>
      <c r="AD790" s="76"/>
      <c r="AE790" s="76"/>
      <c r="AF790" s="60"/>
      <c r="AG790" s="76"/>
      <c r="AH790" s="76"/>
      <c r="AI790" s="110"/>
      <c r="AJ790" s="111"/>
      <c r="AK790" s="76"/>
      <c r="AL790" s="76"/>
      <c r="AM790" s="76"/>
      <c r="AN790" s="111"/>
      <c r="AO790" s="110"/>
      <c r="AP790" s="110"/>
      <c r="AQ790" s="110"/>
      <c r="AR790" s="111"/>
      <c r="AS790" s="110"/>
      <c r="AT790" s="110"/>
      <c r="AU790" s="110"/>
      <c r="AV790" s="110"/>
      <c r="AW790" s="110"/>
      <c r="AX790" s="110"/>
      <c r="AY790" s="110"/>
      <c r="AZ790" s="110"/>
      <c r="BA790" s="110"/>
      <c r="BB790" s="110"/>
      <c r="BC790" s="110"/>
      <c r="BD790" s="110"/>
      <c r="BF790" s="62"/>
      <c r="BG790" s="62"/>
      <c r="BH790" s="62"/>
      <c r="BI790" s="62"/>
      <c r="BJ790" s="62"/>
      <c r="BK790" s="62"/>
      <c r="BL790" s="62"/>
      <c r="BM790" s="62"/>
      <c r="BN790" s="62"/>
      <c r="BO790" s="62"/>
    </row>
    <row r="791" spans="1:67" x14ac:dyDescent="0.35">
      <c r="A791" s="80" t="s">
        <v>621</v>
      </c>
      <c r="B791" s="160" t="s">
        <v>171</v>
      </c>
      <c r="C791" s="161" t="s">
        <v>164</v>
      </c>
      <c r="D791" s="160">
        <v>3727736</v>
      </c>
      <c r="E791" s="76"/>
      <c r="F791" s="76"/>
      <c r="G791" s="76"/>
      <c r="H791" s="60"/>
      <c r="I791" s="76"/>
      <c r="J791" s="76"/>
      <c r="K791" s="76"/>
      <c r="L791" s="60"/>
      <c r="M791" s="76"/>
      <c r="N791" s="76"/>
      <c r="O791" s="76"/>
      <c r="P791" s="60"/>
      <c r="Q791" s="76"/>
      <c r="R791" s="76"/>
      <c r="S791" s="76"/>
      <c r="T791" s="60"/>
      <c r="U791" s="76"/>
      <c r="V791" s="76"/>
      <c r="W791" s="76"/>
      <c r="X791" s="60"/>
      <c r="Y791" s="76"/>
      <c r="Z791" s="76"/>
      <c r="AA791" s="76"/>
      <c r="AB791" s="53">
        <v>8376</v>
      </c>
      <c r="AC791" s="55">
        <v>25004</v>
      </c>
      <c r="AD791" s="55">
        <v>26204</v>
      </c>
      <c r="AE791" s="55">
        <v>27310</v>
      </c>
      <c r="AF791" s="53">
        <v>28875</v>
      </c>
      <c r="AG791" s="55">
        <v>28147</v>
      </c>
      <c r="AH791" s="55">
        <v>28787</v>
      </c>
      <c r="AI791" s="55">
        <v>29801</v>
      </c>
      <c r="AJ791" s="53">
        <v>30437</v>
      </c>
      <c r="AK791" s="55">
        <v>28687</v>
      </c>
      <c r="AL791" s="55">
        <v>27613</v>
      </c>
      <c r="AM791" s="55">
        <v>26618</v>
      </c>
      <c r="AN791" s="53">
        <v>25866</v>
      </c>
      <c r="AO791" s="55">
        <v>23094</v>
      </c>
      <c r="AP791" s="55">
        <v>20426</v>
      </c>
      <c r="AQ791" s="55">
        <v>18838</v>
      </c>
      <c r="AR791" s="53">
        <v>18019</v>
      </c>
      <c r="AS791" s="251">
        <v>16511</v>
      </c>
      <c r="AT791" s="251">
        <v>15533</v>
      </c>
      <c r="AU791" s="251">
        <v>14574</v>
      </c>
      <c r="AV791" s="251">
        <v>14106</v>
      </c>
      <c r="AW791" s="251">
        <v>13262</v>
      </c>
      <c r="AX791" s="251">
        <v>12807</v>
      </c>
      <c r="AY791" s="251">
        <v>12794</v>
      </c>
      <c r="AZ791" s="251">
        <v>12520</v>
      </c>
      <c r="BA791" s="251">
        <v>12252</v>
      </c>
      <c r="BB791" s="251">
        <v>13324</v>
      </c>
      <c r="BC791" s="251">
        <v>14052</v>
      </c>
      <c r="BD791" s="251"/>
      <c r="BF791" s="62"/>
      <c r="BG791" s="62"/>
      <c r="BH791" s="62"/>
      <c r="BI791" s="62"/>
      <c r="BJ791" s="62"/>
      <c r="BK791" s="62"/>
      <c r="BL791" s="62"/>
      <c r="BM791" s="62"/>
      <c r="BN791" s="62"/>
      <c r="BO791" s="62"/>
    </row>
    <row r="792" spans="1:67" x14ac:dyDescent="0.35">
      <c r="A792" s="80" t="s">
        <v>622</v>
      </c>
      <c r="B792" s="160" t="s">
        <v>171</v>
      </c>
      <c r="C792" s="161" t="s">
        <v>164</v>
      </c>
      <c r="D792" s="160">
        <v>3727737</v>
      </c>
      <c r="E792" s="76"/>
      <c r="F792" s="76"/>
      <c r="G792" s="76"/>
      <c r="H792" s="60"/>
      <c r="I792" s="76"/>
      <c r="J792" s="76"/>
      <c r="K792" s="76"/>
      <c r="L792" s="60"/>
      <c r="M792" s="76"/>
      <c r="N792" s="76"/>
      <c r="O792" s="76"/>
      <c r="P792" s="60"/>
      <c r="Q792" s="76"/>
      <c r="R792" s="76"/>
      <c r="S792" s="76"/>
      <c r="T792" s="60"/>
      <c r="U792" s="76"/>
      <c r="V792" s="76"/>
      <c r="W792" s="76"/>
      <c r="X792" s="60"/>
      <c r="Y792" s="76"/>
      <c r="Z792" s="76"/>
      <c r="AA792" s="76"/>
      <c r="AB792" s="53">
        <v>-1323</v>
      </c>
      <c r="AC792" s="55">
        <v>-1810</v>
      </c>
      <c r="AD792" s="55">
        <v>-1970</v>
      </c>
      <c r="AE792" s="55">
        <v>-1936</v>
      </c>
      <c r="AF792" s="53">
        <v>-1896</v>
      </c>
      <c r="AG792" s="55">
        <v>-1828</v>
      </c>
      <c r="AH792" s="55">
        <v>-1997</v>
      </c>
      <c r="AI792" s="55">
        <v>-2051</v>
      </c>
      <c r="AJ792" s="53">
        <v>-2003</v>
      </c>
      <c r="AK792" s="55">
        <v>-1895</v>
      </c>
      <c r="AL792" s="55">
        <v>-1943</v>
      </c>
      <c r="AM792" s="55">
        <v>-2099</v>
      </c>
      <c r="AN792" s="53">
        <v>-2113</v>
      </c>
      <c r="AO792" s="55">
        <v>-2167</v>
      </c>
      <c r="AP792" s="55">
        <v>-2009</v>
      </c>
      <c r="AQ792" s="55">
        <v>-2207</v>
      </c>
      <c r="AR792" s="53">
        <v>-2236</v>
      </c>
      <c r="AS792" s="251">
        <v>-2064</v>
      </c>
      <c r="AT792" s="251">
        <v>-2075</v>
      </c>
      <c r="AU792" s="251">
        <v>-2108</v>
      </c>
      <c r="AV792" s="251">
        <v>-1997</v>
      </c>
      <c r="AW792" s="251">
        <v>-2022</v>
      </c>
      <c r="AX792" s="251">
        <v>-1980</v>
      </c>
      <c r="AY792" s="251">
        <v>-1975</v>
      </c>
      <c r="AZ792" s="251">
        <v>-1918</v>
      </c>
      <c r="BA792" s="251">
        <v>-1869</v>
      </c>
      <c r="BB792" s="251">
        <v>-2121</v>
      </c>
      <c r="BC792" s="251">
        <v>-2287</v>
      </c>
      <c r="BD792" s="251"/>
      <c r="BF792" s="62"/>
      <c r="BG792" s="62"/>
      <c r="BH792" s="62"/>
      <c r="BI792" s="62"/>
      <c r="BJ792" s="62"/>
      <c r="BK792" s="62"/>
      <c r="BL792" s="62"/>
      <c r="BM792" s="62"/>
      <c r="BN792" s="62"/>
      <c r="BO792" s="62"/>
    </row>
    <row r="793" spans="1:67" x14ac:dyDescent="0.35">
      <c r="A793" s="81" t="s">
        <v>623</v>
      </c>
      <c r="B793" s="167" t="s">
        <v>171</v>
      </c>
      <c r="C793" s="168" t="s">
        <v>164</v>
      </c>
      <c r="D793" s="167">
        <v>3727738</v>
      </c>
      <c r="E793" s="108"/>
      <c r="F793" s="108"/>
      <c r="G793" s="108"/>
      <c r="H793" s="91"/>
      <c r="I793" s="108"/>
      <c r="J793" s="108"/>
      <c r="K793" s="108"/>
      <c r="L793" s="91"/>
      <c r="M793" s="108"/>
      <c r="N793" s="108"/>
      <c r="O793" s="108"/>
      <c r="P793" s="91"/>
      <c r="Q793" s="108"/>
      <c r="R793" s="108"/>
      <c r="S793" s="108"/>
      <c r="T793" s="91"/>
      <c r="U793" s="108"/>
      <c r="V793" s="108"/>
      <c r="W793" s="108"/>
      <c r="X793" s="91"/>
      <c r="Y793" s="108"/>
      <c r="Z793" s="108"/>
      <c r="AA793" s="108"/>
      <c r="AB793" s="107">
        <f t="shared" ref="AB793:AR793" si="72">SUM(AB791:AB792)</f>
        <v>7053</v>
      </c>
      <c r="AC793" s="96">
        <f t="shared" si="72"/>
        <v>23194</v>
      </c>
      <c r="AD793" s="96">
        <f t="shared" si="72"/>
        <v>24234</v>
      </c>
      <c r="AE793" s="96">
        <f t="shared" si="72"/>
        <v>25374</v>
      </c>
      <c r="AF793" s="107">
        <f t="shared" si="72"/>
        <v>26979</v>
      </c>
      <c r="AG793" s="96">
        <f t="shared" si="72"/>
        <v>26319</v>
      </c>
      <c r="AH793" s="96">
        <f t="shared" si="72"/>
        <v>26790</v>
      </c>
      <c r="AI793" s="96">
        <f t="shared" si="72"/>
        <v>27750</v>
      </c>
      <c r="AJ793" s="107">
        <f t="shared" si="72"/>
        <v>28434</v>
      </c>
      <c r="AK793" s="96">
        <f t="shared" si="72"/>
        <v>26792</v>
      </c>
      <c r="AL793" s="96">
        <f t="shared" si="72"/>
        <v>25670</v>
      </c>
      <c r="AM793" s="96">
        <f t="shared" si="72"/>
        <v>24519</v>
      </c>
      <c r="AN793" s="107">
        <f t="shared" si="72"/>
        <v>23753</v>
      </c>
      <c r="AO793" s="96">
        <f t="shared" si="72"/>
        <v>20927</v>
      </c>
      <c r="AP793" s="96">
        <f t="shared" si="72"/>
        <v>18417</v>
      </c>
      <c r="AQ793" s="96">
        <f t="shared" si="72"/>
        <v>16631</v>
      </c>
      <c r="AR793" s="107">
        <f t="shared" si="72"/>
        <v>15783</v>
      </c>
      <c r="AS793" s="254">
        <v>14447</v>
      </c>
      <c r="AT793" s="254">
        <v>13458</v>
      </c>
      <c r="AU793" s="254">
        <v>12466</v>
      </c>
      <c r="AV793" s="254">
        <v>12109</v>
      </c>
      <c r="AW793" s="254">
        <v>11240</v>
      </c>
      <c r="AX793" s="254">
        <v>10827</v>
      </c>
      <c r="AY793" s="254">
        <v>10819</v>
      </c>
      <c r="AZ793" s="254">
        <v>10602</v>
      </c>
      <c r="BA793" s="254">
        <v>10383</v>
      </c>
      <c r="BB793" s="254">
        <v>11203</v>
      </c>
      <c r="BC793" s="254">
        <v>11765</v>
      </c>
      <c r="BD793" s="254"/>
      <c r="BF793" s="106"/>
      <c r="BG793" s="106"/>
      <c r="BH793" s="106"/>
      <c r="BI793" s="106"/>
      <c r="BJ793" s="106"/>
      <c r="BK793" s="106"/>
      <c r="BL793" s="106"/>
      <c r="BM793" s="106"/>
      <c r="BN793" s="106"/>
      <c r="BO793" s="106"/>
    </row>
    <row r="794" spans="1:67" x14ac:dyDescent="0.35">
      <c r="A794" s="79"/>
      <c r="B794" s="65"/>
      <c r="C794" s="65"/>
      <c r="D794" s="65"/>
      <c r="E794" s="82"/>
      <c r="F794" s="82"/>
      <c r="G794" s="82"/>
      <c r="H794" s="83"/>
      <c r="I794" s="82"/>
      <c r="J794" s="82"/>
      <c r="K794" s="82"/>
      <c r="L794" s="83"/>
      <c r="M794" s="82"/>
      <c r="N794" s="82"/>
      <c r="O794" s="82"/>
      <c r="P794" s="83"/>
      <c r="Q794" s="82"/>
      <c r="R794" s="82"/>
      <c r="S794" s="82"/>
      <c r="T794" s="83"/>
      <c r="U794" s="82"/>
      <c r="V794" s="82"/>
      <c r="W794" s="82"/>
      <c r="X794" s="83"/>
      <c r="Y794" s="82"/>
      <c r="Z794" s="82"/>
      <c r="AA794" s="82"/>
      <c r="AB794" s="83"/>
      <c r="AC794" s="196"/>
      <c r="AD794" s="196"/>
      <c r="AE794" s="196"/>
      <c r="AF794" s="197"/>
      <c r="AG794" s="196"/>
      <c r="AH794" s="196"/>
      <c r="AI794" s="196"/>
      <c r="AJ794" s="197"/>
      <c r="AK794" s="196"/>
      <c r="AL794" s="196"/>
      <c r="AM794" s="196"/>
      <c r="AN794" s="197"/>
      <c r="AO794" s="196"/>
      <c r="AP794" s="196"/>
      <c r="AQ794" s="196"/>
      <c r="AR794" s="197"/>
      <c r="AS794" s="196"/>
      <c r="AT794" s="196"/>
      <c r="AU794" s="196"/>
      <c r="AV794" s="196"/>
      <c r="AW794" s="196"/>
      <c r="AX794" s="196"/>
      <c r="AY794" s="196"/>
      <c r="AZ794" s="196"/>
      <c r="BA794" s="196"/>
      <c r="BB794" s="196"/>
      <c r="BC794" s="196"/>
      <c r="BD794" s="196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</row>
    <row r="795" spans="1:67" x14ac:dyDescent="0.35">
      <c r="A795" s="80" t="s">
        <v>624</v>
      </c>
      <c r="B795" s="160" t="s">
        <v>171</v>
      </c>
      <c r="C795" s="161" t="s">
        <v>164</v>
      </c>
      <c r="D795" s="160">
        <v>3727739</v>
      </c>
      <c r="E795" s="76"/>
      <c r="F795" s="76"/>
      <c r="G795" s="76"/>
      <c r="H795" s="60"/>
      <c r="I795" s="76"/>
      <c r="J795" s="76"/>
      <c r="K795" s="76"/>
      <c r="L795" s="60"/>
      <c r="M795" s="76"/>
      <c r="N795" s="76"/>
      <c r="O795" s="76"/>
      <c r="P795" s="60"/>
      <c r="Q795" s="76"/>
      <c r="R795" s="76"/>
      <c r="S795" s="76"/>
      <c r="T795" s="60"/>
      <c r="U795" s="76"/>
      <c r="V795" s="76"/>
      <c r="W795" s="76"/>
      <c r="X795" s="60"/>
      <c r="Y795" s="76"/>
      <c r="Z795" s="76"/>
      <c r="AA795" s="76"/>
      <c r="AB795" s="53">
        <v>-411</v>
      </c>
      <c r="AC795" s="55">
        <v>-8310</v>
      </c>
      <c r="AD795" s="55">
        <v>-8884</v>
      </c>
      <c r="AE795" s="55">
        <v>-9378</v>
      </c>
      <c r="AF795" s="53">
        <v>-9884</v>
      </c>
      <c r="AG795" s="55">
        <v>-9824</v>
      </c>
      <c r="AH795" s="55">
        <v>-10061</v>
      </c>
      <c r="AI795" s="55">
        <v>-10260</v>
      </c>
      <c r="AJ795" s="53">
        <v>-10374</v>
      </c>
      <c r="AK795" s="55">
        <v>-9862</v>
      </c>
      <c r="AL795" s="55">
        <v>-9442</v>
      </c>
      <c r="AM795" s="55">
        <v>-8712</v>
      </c>
      <c r="AN795" s="53">
        <v>-8083</v>
      </c>
      <c r="AO795" s="55">
        <v>-6842</v>
      </c>
      <c r="AP795" s="55">
        <v>-5792</v>
      </c>
      <c r="AQ795" s="55">
        <v>-5036</v>
      </c>
      <c r="AR795" s="53">
        <v>-4397</v>
      </c>
      <c r="AS795" s="251">
        <v>-3676</v>
      </c>
      <c r="AT795" s="251">
        <v>-3024</v>
      </c>
      <c r="AU795" s="251">
        <v>-2385</v>
      </c>
      <c r="AV795" s="251">
        <v>-2032</v>
      </c>
      <c r="AW795" s="251">
        <v>-1626</v>
      </c>
      <c r="AX795" s="251">
        <v>-1439</v>
      </c>
      <c r="AY795" s="251">
        <v>-1393</v>
      </c>
      <c r="AZ795" s="251">
        <v>-1375</v>
      </c>
      <c r="BA795" s="251">
        <v>-1359</v>
      </c>
      <c r="BB795" s="251">
        <v>-1376</v>
      </c>
      <c r="BC795" s="251">
        <v>-1448</v>
      </c>
      <c r="BD795" s="251"/>
      <c r="BF795" s="62"/>
      <c r="BG795" s="62"/>
      <c r="BH795" s="62"/>
      <c r="BI795" s="62"/>
      <c r="BJ795" s="62"/>
      <c r="BK795" s="62"/>
      <c r="BL795" s="62"/>
      <c r="BM795" s="62"/>
      <c r="BN795" s="62"/>
      <c r="BO795" s="62"/>
    </row>
    <row r="796" spans="1:67" x14ac:dyDescent="0.35">
      <c r="A796" s="81" t="s">
        <v>625</v>
      </c>
      <c r="B796" s="167" t="s">
        <v>171</v>
      </c>
      <c r="C796" s="168" t="s">
        <v>164</v>
      </c>
      <c r="D796" s="167">
        <v>3727740</v>
      </c>
      <c r="E796" s="108"/>
      <c r="F796" s="108"/>
      <c r="G796" s="108"/>
      <c r="H796" s="91"/>
      <c r="I796" s="108"/>
      <c r="J796" s="108"/>
      <c r="K796" s="108"/>
      <c r="L796" s="91"/>
      <c r="M796" s="108"/>
      <c r="N796" s="108"/>
      <c r="O796" s="108"/>
      <c r="P796" s="91"/>
      <c r="Q796" s="108"/>
      <c r="R796" s="108"/>
      <c r="S796" s="108"/>
      <c r="T796" s="91"/>
      <c r="U796" s="108"/>
      <c r="V796" s="108"/>
      <c r="W796" s="108"/>
      <c r="X796" s="91"/>
      <c r="Y796" s="108"/>
      <c r="Z796" s="108"/>
      <c r="AA796" s="108"/>
      <c r="AB796" s="107">
        <f t="shared" ref="AB796:AR796" si="73">AB793+AB795</f>
        <v>6642</v>
      </c>
      <c r="AC796" s="96">
        <f t="shared" si="73"/>
        <v>14884</v>
      </c>
      <c r="AD796" s="96">
        <f t="shared" si="73"/>
        <v>15350</v>
      </c>
      <c r="AE796" s="96">
        <f t="shared" si="73"/>
        <v>15996</v>
      </c>
      <c r="AF796" s="107">
        <f t="shared" si="73"/>
        <v>17095</v>
      </c>
      <c r="AG796" s="96">
        <f t="shared" si="73"/>
        <v>16495</v>
      </c>
      <c r="AH796" s="96">
        <f t="shared" si="73"/>
        <v>16729</v>
      </c>
      <c r="AI796" s="96">
        <f t="shared" si="73"/>
        <v>17490</v>
      </c>
      <c r="AJ796" s="107">
        <f t="shared" si="73"/>
        <v>18060</v>
      </c>
      <c r="AK796" s="96">
        <f t="shared" si="73"/>
        <v>16930</v>
      </c>
      <c r="AL796" s="96">
        <f t="shared" si="73"/>
        <v>16228</v>
      </c>
      <c r="AM796" s="96">
        <f t="shared" si="73"/>
        <v>15807</v>
      </c>
      <c r="AN796" s="107">
        <f t="shared" si="73"/>
        <v>15670</v>
      </c>
      <c r="AO796" s="96">
        <f t="shared" si="73"/>
        <v>14085</v>
      </c>
      <c r="AP796" s="96">
        <f t="shared" si="73"/>
        <v>12625</v>
      </c>
      <c r="AQ796" s="96">
        <f t="shared" si="73"/>
        <v>11595</v>
      </c>
      <c r="AR796" s="107">
        <f t="shared" si="73"/>
        <v>11386</v>
      </c>
      <c r="AS796" s="254">
        <v>10771</v>
      </c>
      <c r="AT796" s="254">
        <v>10434</v>
      </c>
      <c r="AU796" s="254">
        <v>10081</v>
      </c>
      <c r="AV796" s="254">
        <v>10077</v>
      </c>
      <c r="AW796" s="254">
        <v>9614</v>
      </c>
      <c r="AX796" s="254">
        <v>9388</v>
      </c>
      <c r="AY796" s="254">
        <v>9426</v>
      </c>
      <c r="AZ796" s="254">
        <v>9227</v>
      </c>
      <c r="BA796" s="254">
        <v>9024</v>
      </c>
      <c r="BB796" s="254">
        <v>9827</v>
      </c>
      <c r="BC796" s="254">
        <v>10317</v>
      </c>
      <c r="BD796" s="254"/>
      <c r="BF796" s="106"/>
      <c r="BG796" s="106"/>
      <c r="BH796" s="106"/>
      <c r="BI796" s="106"/>
      <c r="BJ796" s="106"/>
      <c r="BK796" s="106"/>
      <c r="BL796" s="106"/>
      <c r="BM796" s="106"/>
      <c r="BN796" s="106"/>
      <c r="BO796" s="106"/>
    </row>
    <row r="797" spans="1:67" x14ac:dyDescent="0.35">
      <c r="A797" s="58"/>
      <c r="B797" s="46"/>
      <c r="C797" s="46"/>
      <c r="D797" s="46"/>
      <c r="E797" s="76"/>
      <c r="F797" s="76"/>
      <c r="G797" s="76"/>
      <c r="H797" s="60"/>
      <c r="I797" s="76"/>
      <c r="J797" s="76"/>
      <c r="K797" s="76"/>
      <c r="L797" s="60"/>
      <c r="M797" s="76"/>
      <c r="N797" s="76"/>
      <c r="O797" s="76"/>
      <c r="P797" s="60"/>
      <c r="Q797" s="76"/>
      <c r="R797" s="76"/>
      <c r="S797" s="76"/>
      <c r="T797" s="60"/>
      <c r="U797" s="76"/>
      <c r="V797" s="76"/>
      <c r="W797" s="76"/>
      <c r="X797" s="60"/>
      <c r="Y797" s="76"/>
      <c r="Z797" s="76"/>
      <c r="AA797" s="76"/>
      <c r="AB797" s="60"/>
      <c r="AC797" s="76"/>
      <c r="AD797" s="76"/>
      <c r="AE797" s="76"/>
      <c r="AF797" s="60"/>
      <c r="AG797" s="76"/>
      <c r="AH797" s="76"/>
      <c r="AI797" s="110"/>
      <c r="AJ797" s="111"/>
      <c r="AK797" s="76"/>
      <c r="AL797" s="76"/>
      <c r="AM797" s="76"/>
      <c r="AN797" s="111"/>
      <c r="AO797" s="110"/>
      <c r="AP797" s="110"/>
      <c r="AQ797" s="110"/>
      <c r="AR797" s="111"/>
      <c r="AS797" s="110"/>
      <c r="AT797" s="110"/>
      <c r="AU797" s="110"/>
      <c r="AV797" s="110"/>
      <c r="AW797" s="110"/>
      <c r="AX797" s="110"/>
      <c r="AY797" s="110"/>
      <c r="AZ797" s="110"/>
      <c r="BA797" s="110"/>
      <c r="BB797" s="110"/>
      <c r="BC797" s="110"/>
      <c r="BD797" s="110"/>
      <c r="BF797" s="62"/>
      <c r="BG797" s="62"/>
      <c r="BH797" s="62"/>
      <c r="BI797" s="62"/>
      <c r="BJ797" s="62"/>
      <c r="BK797" s="62"/>
      <c r="BL797" s="62"/>
      <c r="BM797" s="62"/>
      <c r="BN797" s="62"/>
      <c r="BO797" s="62"/>
    </row>
    <row r="798" spans="1:67" x14ac:dyDescent="0.35">
      <c r="A798" s="79" t="s">
        <v>627</v>
      </c>
      <c r="B798" s="65"/>
      <c r="C798" s="65"/>
      <c r="D798" s="65"/>
      <c r="E798" s="76"/>
      <c r="F798" s="76"/>
      <c r="G798" s="76"/>
      <c r="H798" s="60"/>
      <c r="I798" s="76"/>
      <c r="J798" s="76"/>
      <c r="K798" s="76"/>
      <c r="L798" s="60"/>
      <c r="M798" s="76"/>
      <c r="N798" s="76"/>
      <c r="O798" s="76"/>
      <c r="P798" s="60"/>
      <c r="Q798" s="76"/>
      <c r="R798" s="76"/>
      <c r="S798" s="76"/>
      <c r="T798" s="60"/>
      <c r="U798" s="76"/>
      <c r="V798" s="76"/>
      <c r="W798" s="76"/>
      <c r="X798" s="60"/>
      <c r="Y798" s="76"/>
      <c r="Z798" s="76"/>
      <c r="AA798" s="76"/>
      <c r="AB798" s="60"/>
      <c r="AC798" s="76"/>
      <c r="AD798" s="76"/>
      <c r="AE798" s="76"/>
      <c r="AF798" s="60"/>
      <c r="AG798" s="76"/>
      <c r="AH798" s="76"/>
      <c r="AI798" s="110"/>
      <c r="AJ798" s="111"/>
      <c r="AK798" s="76"/>
      <c r="AL798" s="76"/>
      <c r="AM798" s="76"/>
      <c r="AN798" s="111"/>
      <c r="AO798" s="110"/>
      <c r="AP798" s="110"/>
      <c r="AQ798" s="110"/>
      <c r="AR798" s="111"/>
      <c r="AS798" s="110"/>
      <c r="AT798" s="110"/>
      <c r="AU798" s="110"/>
      <c r="AV798" s="110"/>
      <c r="AW798" s="110"/>
      <c r="AX798" s="110"/>
      <c r="AY798" s="110"/>
      <c r="AZ798" s="110"/>
      <c r="BA798" s="110"/>
      <c r="BB798" s="110"/>
      <c r="BC798" s="110"/>
      <c r="BD798" s="110"/>
      <c r="BF798" s="62"/>
      <c r="BG798" s="62"/>
      <c r="BH798" s="62"/>
      <c r="BI798" s="62"/>
      <c r="BJ798" s="62"/>
      <c r="BK798" s="62"/>
      <c r="BL798" s="62"/>
      <c r="BM798" s="62"/>
      <c r="BN798" s="62"/>
      <c r="BO798" s="62"/>
    </row>
    <row r="799" spans="1:67" x14ac:dyDescent="0.35">
      <c r="A799" s="80" t="s">
        <v>621</v>
      </c>
      <c r="B799" s="160" t="s">
        <v>171</v>
      </c>
      <c r="C799" s="161" t="s">
        <v>164</v>
      </c>
      <c r="D799" s="160">
        <v>3727741</v>
      </c>
      <c r="E799" s="76"/>
      <c r="F799" s="76"/>
      <c r="G799" s="76"/>
      <c r="H799" s="60"/>
      <c r="I799" s="76"/>
      <c r="J799" s="76"/>
      <c r="K799" s="76"/>
      <c r="L799" s="60"/>
      <c r="M799" s="76"/>
      <c r="N799" s="76"/>
      <c r="O799" s="76"/>
      <c r="P799" s="60"/>
      <c r="Q799" s="76"/>
      <c r="R799" s="76"/>
      <c r="S799" s="76"/>
      <c r="T799" s="60"/>
      <c r="U799" s="76"/>
      <c r="V799" s="76"/>
      <c r="W799" s="76"/>
      <c r="X799" s="60"/>
      <c r="Y799" s="76"/>
      <c r="Z799" s="76"/>
      <c r="AA799" s="76"/>
      <c r="AB799" s="60"/>
      <c r="AC799" s="55">
        <v>51735</v>
      </c>
      <c r="AD799" s="55">
        <v>54943</v>
      </c>
      <c r="AE799" s="55">
        <v>57860</v>
      </c>
      <c r="AF799" s="53">
        <v>60838</v>
      </c>
      <c r="AG799" s="55">
        <v>61801</v>
      </c>
      <c r="AH799" s="55">
        <v>64835</v>
      </c>
      <c r="AI799" s="55">
        <v>71815</v>
      </c>
      <c r="AJ799" s="53">
        <v>76601</v>
      </c>
      <c r="AK799" s="55">
        <v>75449</v>
      </c>
      <c r="AL799" s="55">
        <v>79315</v>
      </c>
      <c r="AM799" s="55">
        <v>88209</v>
      </c>
      <c r="AN799" s="53">
        <v>92135</v>
      </c>
      <c r="AO799" s="55">
        <v>89238</v>
      </c>
      <c r="AP799" s="55">
        <v>89767</v>
      </c>
      <c r="AQ799" s="55">
        <v>94333</v>
      </c>
      <c r="AR799" s="53">
        <v>99292</v>
      </c>
      <c r="AS799" s="251">
        <v>100979</v>
      </c>
      <c r="AT799" s="251">
        <v>103286</v>
      </c>
      <c r="AU799" s="251">
        <v>103388</v>
      </c>
      <c r="AV799" s="251">
        <v>104883</v>
      </c>
      <c r="AW799" s="251">
        <v>104681</v>
      </c>
      <c r="AX799" s="251">
        <v>106073</v>
      </c>
      <c r="AY799" s="251">
        <v>108403</v>
      </c>
      <c r="AZ799" s="251">
        <v>107814</v>
      </c>
      <c r="BA799" s="251">
        <v>109845</v>
      </c>
      <c r="BB799" s="251">
        <v>114830</v>
      </c>
      <c r="BC799" s="251">
        <v>117077</v>
      </c>
      <c r="BD799" s="251"/>
      <c r="BF799" s="62"/>
      <c r="BG799" s="62"/>
      <c r="BH799" s="62"/>
      <c r="BI799" s="62"/>
      <c r="BJ799" s="62"/>
      <c r="BK799" s="62"/>
      <c r="BL799" s="62"/>
      <c r="BM799" s="62"/>
      <c r="BN799" s="62"/>
      <c r="BO799" s="62"/>
    </row>
    <row r="800" spans="1:67" x14ac:dyDescent="0.35">
      <c r="A800" s="80" t="s">
        <v>622</v>
      </c>
      <c r="B800" s="160" t="s">
        <v>171</v>
      </c>
      <c r="C800" s="161" t="s">
        <v>164</v>
      </c>
      <c r="D800" s="160">
        <v>3727742</v>
      </c>
      <c r="E800" s="76"/>
      <c r="F800" s="76"/>
      <c r="G800" s="76"/>
      <c r="H800" s="60"/>
      <c r="I800" s="76"/>
      <c r="J800" s="76"/>
      <c r="K800" s="76"/>
      <c r="L800" s="60"/>
      <c r="M800" s="76"/>
      <c r="N800" s="76"/>
      <c r="O800" s="76"/>
      <c r="P800" s="60"/>
      <c r="Q800" s="76"/>
      <c r="R800" s="76"/>
      <c r="S800" s="76"/>
      <c r="T800" s="60"/>
      <c r="U800" s="76"/>
      <c r="V800" s="76"/>
      <c r="W800" s="76"/>
      <c r="X800" s="60"/>
      <c r="Y800" s="76"/>
      <c r="Z800" s="76"/>
      <c r="AA800" s="76"/>
      <c r="AB800" s="60"/>
      <c r="AC800" s="55">
        <v>-7660</v>
      </c>
      <c r="AD800" s="55">
        <v>-8294</v>
      </c>
      <c r="AE800" s="55">
        <v>-8582</v>
      </c>
      <c r="AF800" s="53">
        <v>-8024</v>
      </c>
      <c r="AG800" s="55">
        <v>-8398</v>
      </c>
      <c r="AH800" s="55">
        <v>-8446</v>
      </c>
      <c r="AI800" s="55">
        <v>-8810</v>
      </c>
      <c r="AJ800" s="53">
        <v>-9068</v>
      </c>
      <c r="AK800" s="55">
        <v>-7679</v>
      </c>
      <c r="AL800" s="55">
        <v>-8362</v>
      </c>
      <c r="AM800" s="55">
        <v>-9736</v>
      </c>
      <c r="AN800" s="53">
        <v>-10052</v>
      </c>
      <c r="AO800" s="55">
        <v>-10025</v>
      </c>
      <c r="AP800" s="55">
        <v>-10744</v>
      </c>
      <c r="AQ800" s="55">
        <v>-12919</v>
      </c>
      <c r="AR800" s="53">
        <v>-14469</v>
      </c>
      <c r="AS800" s="251">
        <v>-15284</v>
      </c>
      <c r="AT800" s="251">
        <v>-16458</v>
      </c>
      <c r="AU800" s="251">
        <v>-17020</v>
      </c>
      <c r="AV800" s="251">
        <v>-17135</v>
      </c>
      <c r="AW800" s="251">
        <v>-17422</v>
      </c>
      <c r="AX800" s="251">
        <v>-17814</v>
      </c>
      <c r="AY800" s="251">
        <v>-17907</v>
      </c>
      <c r="AZ800" s="251">
        <v>-17616</v>
      </c>
      <c r="BA800" s="251">
        <v>-17731</v>
      </c>
      <c r="BB800" s="251">
        <v>-18636</v>
      </c>
      <c r="BC800" s="251">
        <v>-19079</v>
      </c>
      <c r="BD800" s="251"/>
      <c r="BF800" s="62"/>
      <c r="BG800" s="62"/>
      <c r="BH800" s="62"/>
      <c r="BI800" s="62"/>
      <c r="BJ800" s="62"/>
      <c r="BK800" s="62"/>
      <c r="BL800" s="62"/>
      <c r="BM800" s="62"/>
      <c r="BN800" s="62"/>
      <c r="BO800" s="62"/>
    </row>
    <row r="801" spans="1:70" x14ac:dyDescent="0.35">
      <c r="A801" s="81" t="s">
        <v>623</v>
      </c>
      <c r="B801" s="167" t="s">
        <v>171</v>
      </c>
      <c r="C801" s="168" t="s">
        <v>164</v>
      </c>
      <c r="D801" s="167">
        <v>3727743</v>
      </c>
      <c r="E801" s="108"/>
      <c r="F801" s="108"/>
      <c r="G801" s="108"/>
      <c r="H801" s="91"/>
      <c r="I801" s="108"/>
      <c r="J801" s="108"/>
      <c r="K801" s="108"/>
      <c r="L801" s="91"/>
      <c r="M801" s="108"/>
      <c r="N801" s="108"/>
      <c r="O801" s="108"/>
      <c r="P801" s="91"/>
      <c r="Q801" s="108"/>
      <c r="R801" s="108"/>
      <c r="S801" s="108"/>
      <c r="T801" s="91"/>
      <c r="U801" s="108"/>
      <c r="V801" s="108"/>
      <c r="W801" s="108"/>
      <c r="X801" s="91"/>
      <c r="Y801" s="108"/>
      <c r="Z801" s="108"/>
      <c r="AA801" s="108"/>
      <c r="AB801" s="91"/>
      <c r="AC801" s="96">
        <f t="shared" ref="AC801:AR801" si="74">SUM(AC799:AC800)</f>
        <v>44075</v>
      </c>
      <c r="AD801" s="96">
        <f t="shared" si="74"/>
        <v>46649</v>
      </c>
      <c r="AE801" s="96">
        <f t="shared" si="74"/>
        <v>49278</v>
      </c>
      <c r="AF801" s="107">
        <f t="shared" si="74"/>
        <v>52814</v>
      </c>
      <c r="AG801" s="96">
        <f t="shared" si="74"/>
        <v>53403</v>
      </c>
      <c r="AH801" s="96">
        <f t="shared" si="74"/>
        <v>56389</v>
      </c>
      <c r="AI801" s="96">
        <f t="shared" si="74"/>
        <v>63005</v>
      </c>
      <c r="AJ801" s="107">
        <f t="shared" si="74"/>
        <v>67533</v>
      </c>
      <c r="AK801" s="96">
        <f t="shared" si="74"/>
        <v>67770</v>
      </c>
      <c r="AL801" s="96">
        <f t="shared" si="74"/>
        <v>70953</v>
      </c>
      <c r="AM801" s="96">
        <f t="shared" si="74"/>
        <v>78473</v>
      </c>
      <c r="AN801" s="107">
        <f t="shared" si="74"/>
        <v>82083</v>
      </c>
      <c r="AO801" s="96">
        <f t="shared" si="74"/>
        <v>79213</v>
      </c>
      <c r="AP801" s="96">
        <f t="shared" si="74"/>
        <v>79023</v>
      </c>
      <c r="AQ801" s="96">
        <f t="shared" si="74"/>
        <v>81414</v>
      </c>
      <c r="AR801" s="107">
        <f t="shared" si="74"/>
        <v>84823</v>
      </c>
      <c r="AS801" s="254">
        <v>85695</v>
      </c>
      <c r="AT801" s="254">
        <v>86828</v>
      </c>
      <c r="AU801" s="254">
        <v>86368</v>
      </c>
      <c r="AV801" s="254">
        <v>87748</v>
      </c>
      <c r="AW801" s="254">
        <v>87259</v>
      </c>
      <c r="AX801" s="254">
        <v>88259</v>
      </c>
      <c r="AY801" s="254">
        <v>90496</v>
      </c>
      <c r="AZ801" s="254">
        <v>90198</v>
      </c>
      <c r="BA801" s="254">
        <v>92114</v>
      </c>
      <c r="BB801" s="254">
        <v>96194</v>
      </c>
      <c r="BC801" s="254">
        <v>97998</v>
      </c>
      <c r="BD801" s="254"/>
      <c r="BF801" s="106"/>
      <c r="BG801" s="106"/>
      <c r="BH801" s="106"/>
      <c r="BI801" s="106"/>
      <c r="BJ801" s="106"/>
      <c r="BK801" s="106"/>
      <c r="BL801" s="106"/>
      <c r="BM801" s="106"/>
      <c r="BN801" s="106"/>
      <c r="BO801" s="106"/>
    </row>
    <row r="802" spans="1:70" x14ac:dyDescent="0.35">
      <c r="A802" s="79"/>
      <c r="B802" s="65"/>
      <c r="C802" s="65"/>
      <c r="D802" s="65"/>
      <c r="E802" s="82"/>
      <c r="F802" s="82"/>
      <c r="G802" s="82"/>
      <c r="H802" s="83"/>
      <c r="I802" s="82"/>
      <c r="J802" s="82"/>
      <c r="K802" s="82"/>
      <c r="L802" s="83"/>
      <c r="M802" s="82"/>
      <c r="N802" s="82"/>
      <c r="O802" s="82"/>
      <c r="P802" s="83"/>
      <c r="Q802" s="82"/>
      <c r="R802" s="82"/>
      <c r="S802" s="82"/>
      <c r="T802" s="83"/>
      <c r="U802" s="82"/>
      <c r="V802" s="82"/>
      <c r="W802" s="82"/>
      <c r="X802" s="83"/>
      <c r="Y802" s="82"/>
      <c r="Z802" s="82"/>
      <c r="AA802" s="82"/>
      <c r="AB802" s="83"/>
      <c r="AC802" s="196"/>
      <c r="AD802" s="196"/>
      <c r="AE802" s="196"/>
      <c r="AF802" s="197"/>
      <c r="AG802" s="196"/>
      <c r="AH802" s="196"/>
      <c r="AI802" s="196"/>
      <c r="AJ802" s="197"/>
      <c r="AK802" s="196"/>
      <c r="AL802" s="196"/>
      <c r="AM802" s="196"/>
      <c r="AN802" s="197"/>
      <c r="AO802" s="196"/>
      <c r="AP802" s="196"/>
      <c r="AQ802" s="196"/>
      <c r="AR802" s="197"/>
      <c r="AS802" s="196"/>
      <c r="AT802" s="196"/>
      <c r="AU802" s="196"/>
      <c r="AV802" s="196"/>
      <c r="AW802" s="196"/>
      <c r="AX802" s="196"/>
      <c r="AY802" s="196"/>
      <c r="AZ802" s="196"/>
      <c r="BA802" s="196"/>
      <c r="BB802" s="196"/>
      <c r="BC802" s="196"/>
      <c r="BD802" s="196"/>
      <c r="BF802" s="84"/>
      <c r="BG802" s="84"/>
      <c r="BH802" s="84"/>
      <c r="BI802" s="84"/>
      <c r="BJ802" s="84"/>
      <c r="BK802" s="84"/>
      <c r="BL802" s="62"/>
      <c r="BM802" s="62"/>
      <c r="BN802" s="62"/>
      <c r="BO802" s="62"/>
    </row>
    <row r="803" spans="1:70" x14ac:dyDescent="0.35">
      <c r="A803" s="80" t="s">
        <v>624</v>
      </c>
      <c r="B803" s="160" t="s">
        <v>171</v>
      </c>
      <c r="C803" s="161" t="s">
        <v>164</v>
      </c>
      <c r="D803" s="160">
        <v>3727744</v>
      </c>
      <c r="E803" s="76"/>
      <c r="F803" s="76"/>
      <c r="G803" s="76"/>
      <c r="H803" s="60"/>
      <c r="I803" s="76"/>
      <c r="J803" s="76"/>
      <c r="K803" s="76"/>
      <c r="L803" s="60"/>
      <c r="M803" s="76"/>
      <c r="N803" s="76"/>
      <c r="O803" s="76"/>
      <c r="P803" s="60"/>
      <c r="Q803" s="76"/>
      <c r="R803" s="76"/>
      <c r="S803" s="76"/>
      <c r="T803" s="60"/>
      <c r="U803" s="76"/>
      <c r="V803" s="76"/>
      <c r="W803" s="76"/>
      <c r="X803" s="60"/>
      <c r="Y803" s="76"/>
      <c r="Z803" s="76"/>
      <c r="AA803" s="76"/>
      <c r="AB803" s="60"/>
      <c r="AC803" s="55">
        <v>-10800</v>
      </c>
      <c r="AD803" s="55">
        <v>-11515</v>
      </c>
      <c r="AE803" s="55">
        <v>-12220</v>
      </c>
      <c r="AF803" s="53">
        <v>-13023</v>
      </c>
      <c r="AG803" s="55">
        <v>-13103</v>
      </c>
      <c r="AH803" s="55">
        <v>-13591</v>
      </c>
      <c r="AI803" s="55">
        <v>-14416</v>
      </c>
      <c r="AJ803" s="53">
        <v>-14960</v>
      </c>
      <c r="AK803" s="55">
        <v>-14703</v>
      </c>
      <c r="AL803" s="55">
        <v>-14656</v>
      </c>
      <c r="AM803" s="55">
        <v>-14625</v>
      </c>
      <c r="AN803" s="53">
        <v>-14432</v>
      </c>
      <c r="AO803" s="55">
        <v>-13482</v>
      </c>
      <c r="AP803" s="55">
        <v>-12499</v>
      </c>
      <c r="AQ803" s="55">
        <v>-12082</v>
      </c>
      <c r="AR803" s="53">
        <v>-11855</v>
      </c>
      <c r="AS803" s="251">
        <v>-11428</v>
      </c>
      <c r="AT803" s="251">
        <v>-11006</v>
      </c>
      <c r="AU803" s="251">
        <v>-10477</v>
      </c>
      <c r="AV803" s="251">
        <v>-10451</v>
      </c>
      <c r="AW803" s="251">
        <v>-10207</v>
      </c>
      <c r="AX803" s="251">
        <v>-10175</v>
      </c>
      <c r="AY803" s="251">
        <v>-10694</v>
      </c>
      <c r="AZ803" s="251">
        <v>-11921</v>
      </c>
      <c r="BA803" s="251">
        <v>-12243</v>
      </c>
      <c r="BB803" s="251">
        <v>-12973</v>
      </c>
      <c r="BC803" s="251">
        <v>-13321</v>
      </c>
      <c r="BD803" s="251"/>
      <c r="BF803" s="62"/>
      <c r="BG803" s="62"/>
      <c r="BH803" s="62"/>
      <c r="BI803" s="62"/>
      <c r="BJ803" s="62"/>
      <c r="BK803" s="62"/>
      <c r="BL803" s="62"/>
      <c r="BM803" s="62"/>
      <c r="BN803" s="62"/>
      <c r="BO803" s="62"/>
    </row>
    <row r="804" spans="1:70" x14ac:dyDescent="0.35">
      <c r="A804" s="81" t="s">
        <v>625</v>
      </c>
      <c r="B804" s="167" t="s">
        <v>171</v>
      </c>
      <c r="C804" s="168" t="s">
        <v>164</v>
      </c>
      <c r="D804" s="167">
        <v>3727745</v>
      </c>
      <c r="E804" s="108"/>
      <c r="F804" s="108"/>
      <c r="G804" s="108"/>
      <c r="H804" s="91"/>
      <c r="I804" s="108"/>
      <c r="J804" s="108"/>
      <c r="K804" s="108"/>
      <c r="L804" s="91"/>
      <c r="M804" s="108"/>
      <c r="N804" s="108"/>
      <c r="O804" s="108"/>
      <c r="P804" s="91"/>
      <c r="Q804" s="108"/>
      <c r="R804" s="108"/>
      <c r="S804" s="108"/>
      <c r="T804" s="91"/>
      <c r="U804" s="108"/>
      <c r="V804" s="108"/>
      <c r="W804" s="108"/>
      <c r="X804" s="91"/>
      <c r="Y804" s="108"/>
      <c r="Z804" s="108"/>
      <c r="AA804" s="108"/>
      <c r="AB804" s="91"/>
      <c r="AC804" s="96">
        <f t="shared" ref="AC804:AR804" si="75">AC801+AC803</f>
        <v>33275</v>
      </c>
      <c r="AD804" s="96">
        <f t="shared" si="75"/>
        <v>35134</v>
      </c>
      <c r="AE804" s="96">
        <f t="shared" si="75"/>
        <v>37058</v>
      </c>
      <c r="AF804" s="107">
        <f t="shared" si="75"/>
        <v>39791</v>
      </c>
      <c r="AG804" s="96">
        <f t="shared" si="75"/>
        <v>40300</v>
      </c>
      <c r="AH804" s="96">
        <f t="shared" si="75"/>
        <v>42798</v>
      </c>
      <c r="AI804" s="96">
        <f t="shared" si="75"/>
        <v>48589</v>
      </c>
      <c r="AJ804" s="107">
        <f t="shared" si="75"/>
        <v>52573</v>
      </c>
      <c r="AK804" s="96">
        <f t="shared" si="75"/>
        <v>53067</v>
      </c>
      <c r="AL804" s="96">
        <f t="shared" si="75"/>
        <v>56297</v>
      </c>
      <c r="AM804" s="96">
        <f t="shared" si="75"/>
        <v>63848</v>
      </c>
      <c r="AN804" s="107">
        <f t="shared" si="75"/>
        <v>67651</v>
      </c>
      <c r="AO804" s="96">
        <f t="shared" si="75"/>
        <v>65731</v>
      </c>
      <c r="AP804" s="96">
        <f t="shared" si="75"/>
        <v>66524</v>
      </c>
      <c r="AQ804" s="96">
        <f t="shared" si="75"/>
        <v>69332</v>
      </c>
      <c r="AR804" s="107">
        <f t="shared" si="75"/>
        <v>72968</v>
      </c>
      <c r="AS804" s="254">
        <v>74267</v>
      </c>
      <c r="AT804" s="254">
        <v>75822</v>
      </c>
      <c r="AU804" s="254">
        <v>75891</v>
      </c>
      <c r="AV804" s="254">
        <v>77297</v>
      </c>
      <c r="AW804" s="254">
        <v>77052</v>
      </c>
      <c r="AX804" s="254">
        <v>78084</v>
      </c>
      <c r="AY804" s="254">
        <v>79802</v>
      </c>
      <c r="AZ804" s="254">
        <v>78277</v>
      </c>
      <c r="BA804" s="254">
        <v>79871</v>
      </c>
      <c r="BB804" s="254">
        <v>83221</v>
      </c>
      <c r="BC804" s="254">
        <v>84677</v>
      </c>
      <c r="BD804" s="254">
        <v>87339</v>
      </c>
      <c r="BF804" s="106"/>
      <c r="BG804" s="106"/>
      <c r="BH804" s="106"/>
      <c r="BI804" s="106"/>
      <c r="BJ804" s="106"/>
      <c r="BK804" s="106"/>
      <c r="BL804" s="106"/>
      <c r="BM804" s="106"/>
      <c r="BN804" s="106"/>
      <c r="BO804" s="268">
        <v>72968</v>
      </c>
      <c r="BP804" s="261">
        <v>77297</v>
      </c>
      <c r="BQ804" s="261">
        <v>78277</v>
      </c>
      <c r="BR804" s="261">
        <v>87339</v>
      </c>
    </row>
    <row r="805" spans="1:70" x14ac:dyDescent="0.35">
      <c r="A805" s="209"/>
      <c r="B805" s="54"/>
      <c r="C805" s="54"/>
      <c r="D805" s="54"/>
      <c r="E805" s="110"/>
      <c r="F805" s="110"/>
      <c r="G805" s="110"/>
      <c r="H805" s="111"/>
      <c r="I805" s="110"/>
      <c r="J805" s="110"/>
      <c r="K805" s="110"/>
      <c r="L805" s="111"/>
      <c r="M805" s="110"/>
      <c r="N805" s="110"/>
      <c r="O805" s="110"/>
      <c r="P805" s="111"/>
      <c r="Q805" s="110"/>
      <c r="R805" s="110"/>
      <c r="S805" s="110"/>
      <c r="T805" s="111"/>
      <c r="U805" s="110"/>
      <c r="V805" s="110"/>
      <c r="W805" s="110"/>
      <c r="X805" s="111"/>
      <c r="Y805" s="110"/>
      <c r="Z805" s="110"/>
      <c r="AA805" s="110"/>
      <c r="AB805" s="60"/>
      <c r="AC805" s="76"/>
      <c r="AD805" s="76"/>
      <c r="AE805" s="76"/>
      <c r="AF805" s="60"/>
      <c r="AG805" s="76"/>
      <c r="AH805" s="76"/>
      <c r="AI805" s="76"/>
      <c r="AJ805" s="60"/>
      <c r="AK805" s="76"/>
      <c r="AL805" s="76"/>
      <c r="AM805" s="76"/>
      <c r="AN805" s="60"/>
      <c r="AO805" s="76"/>
      <c r="AP805" s="76"/>
      <c r="AQ805" s="76"/>
      <c r="AR805" s="60"/>
      <c r="AS805" s="76"/>
      <c r="AT805" s="76"/>
      <c r="AU805" s="76"/>
      <c r="AV805" s="76"/>
      <c r="AW805" s="76"/>
      <c r="AX805" s="76"/>
      <c r="AY805" s="76"/>
      <c r="AZ805" s="76"/>
      <c r="BA805" s="76"/>
      <c r="BB805" s="76"/>
      <c r="BC805" s="76"/>
      <c r="BD805" s="76"/>
      <c r="BF805" s="173"/>
      <c r="BG805" s="173"/>
      <c r="BH805" s="173"/>
      <c r="BI805" s="173"/>
      <c r="BJ805" s="173"/>
      <c r="BK805" s="173"/>
      <c r="BL805" s="173"/>
      <c r="BM805" s="173"/>
      <c r="BN805" s="173"/>
      <c r="BO805" s="62"/>
    </row>
    <row r="806" spans="1:70" x14ac:dyDescent="0.35">
      <c r="A806" s="64" t="s">
        <v>628</v>
      </c>
      <c r="B806" s="65"/>
      <c r="C806" s="65"/>
      <c r="D806" s="65"/>
      <c r="H806" s="210"/>
      <c r="L806" s="210"/>
      <c r="P806" s="210"/>
      <c r="T806" s="210"/>
      <c r="X806" s="210"/>
      <c r="AB806" s="210"/>
      <c r="AF806" s="210"/>
      <c r="AJ806" s="210"/>
      <c r="AN806" s="210"/>
      <c r="AR806" s="210"/>
      <c r="BF806" s="211"/>
      <c r="BG806" s="211"/>
      <c r="BH806" s="211"/>
      <c r="BI806" s="211"/>
      <c r="BJ806" s="211"/>
      <c r="BK806" s="211"/>
      <c r="BL806" s="211"/>
      <c r="BM806" s="211"/>
      <c r="BN806" s="211"/>
      <c r="BO806" s="211"/>
    </row>
    <row r="807" spans="1:70" x14ac:dyDescent="0.35">
      <c r="A807" s="66" t="s">
        <v>629</v>
      </c>
      <c r="B807" s="46" t="s">
        <v>171</v>
      </c>
      <c r="C807" s="52" t="s">
        <v>164</v>
      </c>
      <c r="D807" s="46">
        <v>3818909</v>
      </c>
      <c r="E807" s="45"/>
      <c r="F807" s="45"/>
      <c r="G807" s="45"/>
      <c r="H807" s="53">
        <v>157</v>
      </c>
      <c r="L807" s="53">
        <v>202</v>
      </c>
      <c r="P807" s="53">
        <v>218</v>
      </c>
      <c r="T807" s="53">
        <v>264</v>
      </c>
      <c r="X807" s="53">
        <v>377</v>
      </c>
      <c r="AB807" s="53">
        <v>511</v>
      </c>
      <c r="AF807" s="53">
        <v>486</v>
      </c>
      <c r="AJ807" s="53">
        <v>464</v>
      </c>
      <c r="AN807" s="53">
        <v>528</v>
      </c>
      <c r="AR807" s="53">
        <v>530</v>
      </c>
      <c r="AS807" s="55"/>
      <c r="AT807" s="55"/>
      <c r="AU807" s="55"/>
      <c r="AV807" s="251">
        <v>715</v>
      </c>
      <c r="AW807" s="55"/>
      <c r="AX807" s="55"/>
      <c r="AY807" s="55"/>
      <c r="AZ807" s="251">
        <v>994</v>
      </c>
      <c r="BA807" s="251"/>
      <c r="BB807" s="251"/>
      <c r="BC807" s="251"/>
      <c r="BD807" s="251"/>
      <c r="BF807" s="212"/>
      <c r="BG807" s="212"/>
      <c r="BH807" s="212"/>
      <c r="BI807" s="212"/>
      <c r="BJ807" s="212"/>
      <c r="BK807" s="212"/>
      <c r="BL807" s="212"/>
      <c r="BM807" s="212"/>
      <c r="BN807" s="212"/>
      <c r="BO807" s="212"/>
    </row>
    <row r="808" spans="1:70" x14ac:dyDescent="0.35">
      <c r="A808" s="66" t="s">
        <v>630</v>
      </c>
      <c r="B808" s="46" t="s">
        <v>171</v>
      </c>
      <c r="C808" s="52" t="s">
        <v>164</v>
      </c>
      <c r="D808" s="46">
        <v>3818910</v>
      </c>
      <c r="E808" s="45"/>
      <c r="F808" s="45"/>
      <c r="G808" s="45"/>
      <c r="H808" s="53">
        <v>140</v>
      </c>
      <c r="L808" s="53">
        <v>185</v>
      </c>
      <c r="P808" s="53">
        <v>191</v>
      </c>
      <c r="T808" s="53">
        <v>203</v>
      </c>
      <c r="X808" s="53">
        <v>337</v>
      </c>
      <c r="AB808" s="53">
        <v>412</v>
      </c>
      <c r="AF808" s="53">
        <v>424</v>
      </c>
      <c r="AJ808" s="53">
        <v>430</v>
      </c>
      <c r="AN808" s="53">
        <v>452</v>
      </c>
      <c r="AR808" s="53">
        <v>456</v>
      </c>
      <c r="AS808" s="55"/>
      <c r="AT808" s="55"/>
      <c r="AU808" s="55"/>
      <c r="AV808" s="251">
        <v>631</v>
      </c>
      <c r="AW808" s="55"/>
      <c r="AX808" s="55"/>
      <c r="AY808" s="55"/>
      <c r="AZ808" s="251">
        <v>918</v>
      </c>
      <c r="BA808" s="251"/>
      <c r="BB808" s="251"/>
      <c r="BC808" s="251"/>
      <c r="BD808" s="251"/>
      <c r="BF808" s="212"/>
      <c r="BG808" s="212"/>
      <c r="BH808" s="212"/>
      <c r="BI808" s="212"/>
      <c r="BJ808" s="212"/>
      <c r="BK808" s="212"/>
      <c r="BL808" s="212"/>
      <c r="BM808" s="212"/>
      <c r="BN808" s="212"/>
      <c r="BO808" s="212"/>
    </row>
    <row r="809" spans="1:70" x14ac:dyDescent="0.35">
      <c r="A809" s="66" t="s">
        <v>618</v>
      </c>
      <c r="B809" s="46" t="s">
        <v>171</v>
      </c>
      <c r="C809" s="52" t="s">
        <v>164</v>
      </c>
      <c r="D809" s="46">
        <v>3818911</v>
      </c>
      <c r="E809" s="45"/>
      <c r="F809" s="45"/>
      <c r="G809" s="45"/>
      <c r="H809" s="53">
        <v>121</v>
      </c>
      <c r="L809" s="53">
        <v>161</v>
      </c>
      <c r="P809" s="53">
        <v>131</v>
      </c>
      <c r="T809" s="53">
        <v>170</v>
      </c>
      <c r="X809" s="53">
        <v>258</v>
      </c>
      <c r="AB809" s="53">
        <v>355</v>
      </c>
      <c r="AF809" s="53">
        <v>391</v>
      </c>
      <c r="AJ809" s="53">
        <v>368</v>
      </c>
      <c r="AN809" s="53">
        <v>378</v>
      </c>
      <c r="AR809" s="53">
        <v>371</v>
      </c>
      <c r="AS809" s="55"/>
      <c r="AT809" s="55"/>
      <c r="AU809" s="55"/>
      <c r="AV809" s="251">
        <v>563</v>
      </c>
      <c r="AW809" s="55"/>
      <c r="AX809" s="55"/>
      <c r="AY809" s="55"/>
      <c r="AZ809" s="251">
        <v>796</v>
      </c>
      <c r="BA809" s="251"/>
      <c r="BB809" s="251"/>
      <c r="BC809" s="251"/>
      <c r="BD809" s="251"/>
      <c r="BF809" s="212"/>
      <c r="BG809" s="212"/>
      <c r="BH809" s="212"/>
      <c r="BI809" s="212"/>
      <c r="BJ809" s="212"/>
      <c r="BK809" s="212"/>
      <c r="BL809" s="212"/>
      <c r="BM809" s="212"/>
      <c r="BN809" s="212"/>
      <c r="BO809" s="212"/>
    </row>
    <row r="810" spans="1:70" x14ac:dyDescent="0.35">
      <c r="A810" s="66" t="s">
        <v>619</v>
      </c>
      <c r="B810" s="46" t="s">
        <v>171</v>
      </c>
      <c r="C810" s="52" t="s">
        <v>164</v>
      </c>
      <c r="D810" s="46">
        <v>3818912</v>
      </c>
      <c r="E810" s="45"/>
      <c r="F810" s="45"/>
      <c r="G810" s="45"/>
      <c r="H810" s="53">
        <v>101</v>
      </c>
      <c r="L810" s="53">
        <v>106</v>
      </c>
      <c r="P810" s="53">
        <v>103</v>
      </c>
      <c r="T810" s="53">
        <v>103</v>
      </c>
      <c r="X810" s="53">
        <v>214</v>
      </c>
      <c r="AB810" s="53">
        <v>323</v>
      </c>
      <c r="AF810" s="53">
        <v>334</v>
      </c>
      <c r="AJ810" s="53">
        <v>303</v>
      </c>
      <c r="AN810" s="53">
        <v>318</v>
      </c>
      <c r="AR810" s="53">
        <v>324</v>
      </c>
      <c r="AS810" s="55"/>
      <c r="AT810" s="55"/>
      <c r="AU810" s="55"/>
      <c r="AV810" s="251">
        <v>552</v>
      </c>
      <c r="AW810" s="55"/>
      <c r="AX810" s="55"/>
      <c r="AY810" s="55"/>
      <c r="AZ810" s="251">
        <v>632</v>
      </c>
      <c r="BA810" s="251"/>
      <c r="BB810" s="251"/>
      <c r="BC810" s="251"/>
      <c r="BD810" s="251"/>
      <c r="BF810" s="212"/>
      <c r="BG810" s="212"/>
      <c r="BH810" s="212"/>
      <c r="BI810" s="212"/>
      <c r="BJ810" s="212"/>
      <c r="BK810" s="212"/>
      <c r="BL810" s="212"/>
      <c r="BM810" s="212"/>
      <c r="BN810" s="212"/>
      <c r="BO810" s="212"/>
    </row>
    <row r="811" spans="1:70" x14ac:dyDescent="0.35">
      <c r="A811" s="66" t="s">
        <v>620</v>
      </c>
      <c r="B811" s="46" t="s">
        <v>171</v>
      </c>
      <c r="C811" s="52" t="s">
        <v>164</v>
      </c>
      <c r="D811" s="46">
        <v>3818913</v>
      </c>
      <c r="E811" s="45"/>
      <c r="F811" s="45"/>
      <c r="G811" s="45"/>
      <c r="H811" s="53">
        <v>54</v>
      </c>
      <c r="L811" s="53">
        <v>79</v>
      </c>
      <c r="P811" s="53">
        <v>41</v>
      </c>
      <c r="T811" s="53">
        <v>38</v>
      </c>
      <c r="X811" s="53">
        <v>178</v>
      </c>
      <c r="AB811" s="53">
        <v>270</v>
      </c>
      <c r="AF811" s="53">
        <v>270</v>
      </c>
      <c r="AJ811" s="53">
        <v>251</v>
      </c>
      <c r="AN811" s="53">
        <v>290</v>
      </c>
      <c r="AR811" s="53">
        <v>314</v>
      </c>
      <c r="AS811" s="55"/>
      <c r="AT811" s="55"/>
      <c r="AU811" s="55"/>
      <c r="AV811" s="251">
        <v>534</v>
      </c>
      <c r="AW811" s="55"/>
      <c r="AX811" s="55"/>
      <c r="AY811" s="55"/>
      <c r="AZ811" s="251">
        <v>615</v>
      </c>
      <c r="BA811" s="251"/>
      <c r="BB811" s="251"/>
      <c r="BC811" s="251"/>
      <c r="BD811" s="251"/>
      <c r="BF811" s="212"/>
      <c r="BG811" s="212"/>
      <c r="BH811" s="212"/>
      <c r="BI811" s="212"/>
      <c r="BJ811" s="212"/>
      <c r="BK811" s="212"/>
      <c r="BL811" s="212"/>
      <c r="BM811" s="212"/>
      <c r="BN811" s="212"/>
      <c r="BO811" s="212"/>
    </row>
    <row r="812" spans="1:70" x14ac:dyDescent="0.35">
      <c r="A812" s="66" t="s">
        <v>208</v>
      </c>
      <c r="B812" s="46" t="s">
        <v>171</v>
      </c>
      <c r="C812" s="52" t="s">
        <v>164</v>
      </c>
      <c r="D812" s="46">
        <v>3818914</v>
      </c>
      <c r="E812" s="45"/>
      <c r="F812" s="45"/>
      <c r="G812" s="45"/>
      <c r="H812" s="53">
        <v>72</v>
      </c>
      <c r="L812" s="53">
        <v>31</v>
      </c>
      <c r="P812" s="53">
        <v>78</v>
      </c>
      <c r="T812" s="53">
        <v>76</v>
      </c>
      <c r="X812" s="53">
        <v>1998</v>
      </c>
      <c r="AB812" s="53">
        <v>2217</v>
      </c>
      <c r="AF812" s="53">
        <v>2116</v>
      </c>
      <c r="AJ812" s="53">
        <v>2022</v>
      </c>
      <c r="AN812" s="53">
        <v>1994</v>
      </c>
      <c r="AR812" s="53">
        <v>2955</v>
      </c>
      <c r="AS812" s="55"/>
      <c r="AT812" s="55"/>
      <c r="AU812" s="55"/>
      <c r="AV812" s="251">
        <v>3545</v>
      </c>
      <c r="AW812" s="55"/>
      <c r="AX812" s="55"/>
      <c r="AY812" s="55"/>
      <c r="AZ812" s="251">
        <v>3484</v>
      </c>
      <c r="BA812" s="251"/>
      <c r="BB812" s="251"/>
      <c r="BC812" s="251"/>
      <c r="BD812" s="251"/>
      <c r="BF812" s="212"/>
      <c r="BG812" s="212"/>
      <c r="BH812" s="212"/>
      <c r="BI812" s="212"/>
      <c r="BJ812" s="212"/>
      <c r="BK812" s="212"/>
      <c r="BL812" s="212"/>
      <c r="BM812" s="212"/>
      <c r="BN812" s="212"/>
      <c r="BO812" s="212"/>
    </row>
    <row r="813" spans="1:70" x14ac:dyDescent="0.35">
      <c r="A813" s="78" t="s">
        <v>204</v>
      </c>
      <c r="B813" s="68" t="s">
        <v>171</v>
      </c>
      <c r="C813" s="69" t="s">
        <v>164</v>
      </c>
      <c r="D813" s="68">
        <v>3818915</v>
      </c>
      <c r="E813" s="78"/>
      <c r="F813" s="78"/>
      <c r="G813" s="78"/>
      <c r="H813" s="213">
        <f>SUM(H807:H812)</f>
        <v>645</v>
      </c>
      <c r="I813" s="214"/>
      <c r="J813" s="214"/>
      <c r="K813" s="214"/>
      <c r="L813" s="213">
        <f>SUM(L807:L812)</f>
        <v>764</v>
      </c>
      <c r="M813" s="214"/>
      <c r="N813" s="214"/>
      <c r="O813" s="214"/>
      <c r="P813" s="213">
        <f>SUM(P807:P812)</f>
        <v>762</v>
      </c>
      <c r="Q813" s="78"/>
      <c r="R813" s="78"/>
      <c r="S813" s="78"/>
      <c r="T813" s="213">
        <f>SUM(T807:T812)</f>
        <v>854</v>
      </c>
      <c r="U813" s="78"/>
      <c r="V813" s="78"/>
      <c r="W813" s="78"/>
      <c r="X813" s="213">
        <f>SUM(X807:X812)</f>
        <v>3362</v>
      </c>
      <c r="Y813" s="78"/>
      <c r="Z813" s="78"/>
      <c r="AA813" s="78"/>
      <c r="AB813" s="213">
        <f>SUM(AB807:AB812)</f>
        <v>4088</v>
      </c>
      <c r="AC813" s="78"/>
      <c r="AD813" s="78"/>
      <c r="AE813" s="78"/>
      <c r="AF813" s="213">
        <f>SUM(AF807:AF812)</f>
        <v>4021</v>
      </c>
      <c r="AG813" s="78"/>
      <c r="AH813" s="78"/>
      <c r="AI813" s="78"/>
      <c r="AJ813" s="213">
        <f>SUM(AJ807:AJ812)</f>
        <v>3838</v>
      </c>
      <c r="AK813" s="78"/>
      <c r="AL813" s="78"/>
      <c r="AM813" s="78"/>
      <c r="AN813" s="213">
        <f>SUM(AN807:AN812)</f>
        <v>3960</v>
      </c>
      <c r="AO813" s="78"/>
      <c r="AP813" s="78"/>
      <c r="AQ813" s="78"/>
      <c r="AR813" s="213">
        <f>SUM(AR807:AR812)</f>
        <v>4950</v>
      </c>
      <c r="AS813" s="250"/>
      <c r="AT813" s="250"/>
      <c r="AU813" s="250"/>
      <c r="AV813" s="258">
        <v>6540</v>
      </c>
      <c r="AW813" s="250"/>
      <c r="AX813" s="250"/>
      <c r="AY813" s="250"/>
      <c r="AZ813" s="258">
        <v>7439</v>
      </c>
      <c r="BA813" s="258"/>
      <c r="BB813" s="258"/>
      <c r="BC813" s="258"/>
      <c r="BD813" s="258"/>
      <c r="BF813" s="215"/>
      <c r="BG813" s="215"/>
      <c r="BH813" s="216"/>
      <c r="BI813" s="216"/>
      <c r="BJ813" s="216"/>
      <c r="BK813" s="216"/>
      <c r="BL813" s="216"/>
      <c r="BM813" s="216"/>
      <c r="BN813" s="216"/>
      <c r="BO813" s="217"/>
    </row>
    <row r="814" spans="1:70" x14ac:dyDescent="0.35">
      <c r="E814" s="76"/>
      <c r="F814" s="76"/>
      <c r="G814" s="76"/>
      <c r="H814" s="60"/>
      <c r="I814" s="76"/>
      <c r="J814" s="76"/>
      <c r="K814" s="76"/>
      <c r="L814" s="60"/>
      <c r="M814" s="76"/>
      <c r="N814" s="76"/>
      <c r="O814" s="76"/>
      <c r="P814" s="60"/>
      <c r="Q814" s="76"/>
      <c r="R814" s="76"/>
      <c r="S814" s="76"/>
      <c r="T814" s="60"/>
      <c r="U814" s="76"/>
      <c r="V814" s="76"/>
      <c r="W814" s="76"/>
      <c r="X814" s="60"/>
      <c r="Y814" s="76"/>
      <c r="Z814" s="76"/>
      <c r="AA814" s="76"/>
      <c r="AB814" s="60"/>
      <c r="AC814" s="76"/>
      <c r="AD814" s="76"/>
      <c r="AE814" s="76"/>
      <c r="AF814" s="60"/>
      <c r="AG814" s="76"/>
      <c r="AH814" s="76"/>
      <c r="AI814" s="76"/>
      <c r="AJ814" s="60"/>
      <c r="AK814" s="76"/>
      <c r="AL814" s="76"/>
      <c r="AM814" s="76"/>
      <c r="AN814" s="60"/>
      <c r="AO814" s="76"/>
      <c r="AP814" s="76"/>
      <c r="AQ814" s="76"/>
      <c r="AR814" s="60"/>
      <c r="AS814" s="76"/>
      <c r="AT814" s="76"/>
      <c r="AU814" s="76"/>
      <c r="AV814" s="76"/>
      <c r="AW814" s="76"/>
      <c r="AX814" s="76"/>
      <c r="AY814" s="76"/>
      <c r="AZ814" s="76"/>
      <c r="BA814" s="76"/>
      <c r="BB814" s="76"/>
      <c r="BC814" s="76"/>
      <c r="BD814" s="76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</row>
    <row r="815" spans="1:70" x14ac:dyDescent="0.35">
      <c r="A815" s="43" t="s">
        <v>631</v>
      </c>
      <c r="B815" s="44"/>
      <c r="C815" s="44"/>
      <c r="D815" s="44"/>
      <c r="E815" s="155"/>
      <c r="F815" s="155"/>
      <c r="G815" s="155"/>
      <c r="H815" s="156"/>
      <c r="I815" s="155"/>
      <c r="J815" s="155"/>
      <c r="K815" s="155"/>
      <c r="L815" s="156"/>
      <c r="M815" s="155"/>
      <c r="N815" s="155"/>
      <c r="O815" s="155"/>
      <c r="P815" s="156"/>
      <c r="Q815" s="155"/>
      <c r="R815" s="155"/>
      <c r="S815" s="155"/>
      <c r="T815" s="156"/>
      <c r="U815" s="155"/>
      <c r="V815" s="155"/>
      <c r="W815" s="155"/>
      <c r="X815" s="156"/>
      <c r="Y815" s="155"/>
      <c r="Z815" s="155"/>
      <c r="AA815" s="155"/>
      <c r="AB815" s="156"/>
      <c r="AC815" s="155"/>
      <c r="AD815" s="155"/>
      <c r="AE815" s="155"/>
      <c r="AF815" s="156"/>
      <c r="AG815" s="155"/>
      <c r="AH815" s="155"/>
      <c r="AI815" s="155"/>
      <c r="AJ815" s="156"/>
      <c r="AK815" s="155"/>
      <c r="AL815" s="155"/>
      <c r="AM815" s="155"/>
      <c r="AN815" s="156"/>
      <c r="AO815" s="155"/>
      <c r="AP815" s="155"/>
      <c r="AQ815" s="155"/>
      <c r="AR815" s="156"/>
      <c r="AS815" s="155"/>
      <c r="AT815" s="155"/>
      <c r="AU815" s="155"/>
      <c r="AV815" s="155"/>
      <c r="AW815" s="155"/>
      <c r="AX815" s="155"/>
      <c r="AY815" s="155"/>
      <c r="AZ815" s="155"/>
      <c r="BA815" s="155"/>
      <c r="BB815" s="155"/>
      <c r="BC815" s="155"/>
      <c r="BD815" s="155"/>
      <c r="BF815" s="189"/>
      <c r="BG815" s="189"/>
      <c r="BH815" s="189"/>
      <c r="BI815" s="189"/>
      <c r="BJ815" s="189"/>
      <c r="BK815" s="189"/>
      <c r="BL815" s="189"/>
      <c r="BM815" s="189"/>
      <c r="BN815" s="189"/>
      <c r="BO815" s="189"/>
    </row>
    <row r="816" spans="1:70" x14ac:dyDescent="0.35">
      <c r="A816" s="64" t="s">
        <v>632</v>
      </c>
      <c r="B816" s="65"/>
      <c r="C816" s="65"/>
      <c r="D816" s="65"/>
      <c r="E816" s="82"/>
      <c r="F816" s="82"/>
      <c r="G816" s="82"/>
      <c r="H816" s="83"/>
      <c r="I816" s="82"/>
      <c r="J816" s="82"/>
      <c r="K816" s="82"/>
      <c r="L816" s="83"/>
      <c r="M816" s="82"/>
      <c r="N816" s="82"/>
      <c r="O816" s="82"/>
      <c r="P816" s="83"/>
      <c r="Q816" s="82"/>
      <c r="R816" s="82"/>
      <c r="S816" s="82"/>
      <c r="T816" s="83"/>
      <c r="U816" s="82"/>
      <c r="V816" s="82"/>
      <c r="W816" s="82"/>
      <c r="X816" s="83"/>
      <c r="Y816" s="82"/>
      <c r="Z816" s="82"/>
      <c r="AA816" s="82"/>
      <c r="AB816" s="83"/>
      <c r="AC816" s="82"/>
      <c r="AD816" s="82"/>
      <c r="AE816" s="82"/>
      <c r="AF816" s="83"/>
      <c r="AG816" s="82"/>
      <c r="AH816" s="82"/>
      <c r="AI816" s="82"/>
      <c r="AJ816" s="83"/>
      <c r="AK816" s="82"/>
      <c r="AL816" s="82"/>
      <c r="AM816" s="82"/>
      <c r="AN816" s="83"/>
      <c r="AO816" s="82"/>
      <c r="AP816" s="82"/>
      <c r="AQ816" s="82"/>
      <c r="AR816" s="83"/>
      <c r="AS816" s="82"/>
      <c r="AT816" s="82"/>
      <c r="AU816" s="82"/>
      <c r="AV816" s="82"/>
      <c r="AW816" s="82"/>
      <c r="AX816" s="82"/>
      <c r="AY816" s="82"/>
      <c r="AZ816" s="82"/>
      <c r="BA816" s="82"/>
      <c r="BB816" s="82"/>
      <c r="BC816" s="82"/>
      <c r="BD816" s="82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</row>
    <row r="817" spans="1:70" x14ac:dyDescent="0.35">
      <c r="A817" s="85" t="s">
        <v>181</v>
      </c>
      <c r="B817" s="160" t="s">
        <v>171</v>
      </c>
      <c r="C817" s="161" t="s">
        <v>168</v>
      </c>
      <c r="D817" s="160">
        <v>1344533</v>
      </c>
      <c r="E817" s="55">
        <v>82</v>
      </c>
      <c r="F817" s="55">
        <v>-7</v>
      </c>
      <c r="G817" s="55">
        <v>-41</v>
      </c>
      <c r="H817" s="53">
        <v>239</v>
      </c>
      <c r="I817" s="55">
        <v>108</v>
      </c>
      <c r="J817" s="55">
        <v>-126</v>
      </c>
      <c r="K817" s="55">
        <v>-437</v>
      </c>
      <c r="L817" s="53">
        <v>214</v>
      </c>
      <c r="M817" s="55">
        <v>-57</v>
      </c>
      <c r="N817" s="55">
        <v>92</v>
      </c>
      <c r="O817" s="55">
        <v>79</v>
      </c>
      <c r="P817" s="53">
        <v>482</v>
      </c>
      <c r="Q817" s="55">
        <v>513</v>
      </c>
      <c r="R817" s="55">
        <v>857</v>
      </c>
      <c r="S817" s="55">
        <v>252</v>
      </c>
      <c r="T817" s="53">
        <v>749</v>
      </c>
      <c r="U817" s="55">
        <v>724</v>
      </c>
      <c r="V817" s="55">
        <v>197</v>
      </c>
      <c r="W817" s="55">
        <v>256</v>
      </c>
      <c r="X817" s="53">
        <v>1856</v>
      </c>
      <c r="Y817" s="55">
        <v>1629</v>
      </c>
      <c r="Z817" s="55">
        <v>2534</v>
      </c>
      <c r="AA817" s="55">
        <v>2883</v>
      </c>
      <c r="AB817" s="53">
        <v>3027</v>
      </c>
      <c r="AC817" s="55">
        <v>3561</v>
      </c>
      <c r="AD817" s="55">
        <v>2625</v>
      </c>
      <c r="AE817" s="55">
        <v>2134</v>
      </c>
      <c r="AF817" s="53">
        <v>3268</v>
      </c>
      <c r="AG817" s="55">
        <v>2535</v>
      </c>
      <c r="AH817" s="55">
        <v>5243</v>
      </c>
      <c r="AI817" s="55">
        <v>6331</v>
      </c>
      <c r="AJ817" s="53">
        <v>7222</v>
      </c>
      <c r="AK817" s="55">
        <v>8107</v>
      </c>
      <c r="AL817" s="55">
        <v>7778</v>
      </c>
      <c r="AM817" s="55">
        <v>3156</v>
      </c>
      <c r="AN817" s="53">
        <v>14323</v>
      </c>
      <c r="AO817" s="55">
        <v>-3844</v>
      </c>
      <c r="AP817" s="55">
        <v>-2028</v>
      </c>
      <c r="AQ817" s="55">
        <v>2872</v>
      </c>
      <c r="AR817" s="53">
        <v>278</v>
      </c>
      <c r="AS817" s="251">
        <v>3172</v>
      </c>
      <c r="AT817" s="251">
        <v>6750</v>
      </c>
      <c r="AU817" s="251">
        <v>9879</v>
      </c>
      <c r="AV817" s="251">
        <v>10624</v>
      </c>
      <c r="AW817" s="251">
        <v>10431</v>
      </c>
      <c r="AX817" s="251">
        <v>13485</v>
      </c>
      <c r="AY817" s="251">
        <v>15328</v>
      </c>
      <c r="AZ817" s="251">
        <v>20004</v>
      </c>
      <c r="BA817" s="251">
        <v>17127</v>
      </c>
      <c r="BB817" s="251">
        <v>18164</v>
      </c>
      <c r="BC817" s="251">
        <v>21187</v>
      </c>
      <c r="BD817" s="251">
        <v>21192</v>
      </c>
      <c r="BF817" s="57">
        <v>274</v>
      </c>
      <c r="BG817" s="57">
        <v>-241</v>
      </c>
      <c r="BH817" s="57">
        <v>596</v>
      </c>
      <c r="BI817" s="57">
        <v>2371</v>
      </c>
      <c r="BJ817" s="57">
        <v>3033</v>
      </c>
      <c r="BK817" s="57">
        <v>10073</v>
      </c>
      <c r="BL817" s="57">
        <v>11588</v>
      </c>
      <c r="BM817" s="57">
        <v>21331</v>
      </c>
      <c r="BN817" s="57">
        <v>33364</v>
      </c>
      <c r="BO817" s="267">
        <v>-2722</v>
      </c>
      <c r="BP817" s="260">
        <v>30425</v>
      </c>
      <c r="BQ817" s="260">
        <v>59248</v>
      </c>
      <c r="BR817" s="260">
        <v>77670</v>
      </c>
    </row>
    <row r="818" spans="1:70" x14ac:dyDescent="0.35">
      <c r="A818" s="101" t="s">
        <v>633</v>
      </c>
      <c r="B818" s="102"/>
      <c r="C818" s="102"/>
      <c r="D818" s="102"/>
      <c r="E818" s="59"/>
      <c r="F818" s="59"/>
      <c r="G818" s="59"/>
      <c r="H818" s="63"/>
      <c r="I818" s="59"/>
      <c r="J818" s="59"/>
      <c r="K818" s="59"/>
      <c r="L818" s="63"/>
      <c r="M818" s="59"/>
      <c r="N818" s="59"/>
      <c r="O818" s="59"/>
      <c r="P818" s="63"/>
      <c r="Q818" s="59"/>
      <c r="R818" s="59"/>
      <c r="S818" s="59"/>
      <c r="T818" s="63"/>
      <c r="U818" s="59"/>
      <c r="V818" s="59"/>
      <c r="W818" s="59"/>
      <c r="X818" s="63"/>
      <c r="Y818" s="59"/>
      <c r="Z818" s="59"/>
      <c r="AA818" s="59"/>
      <c r="AB818" s="63"/>
      <c r="AC818" s="59"/>
      <c r="AD818" s="59"/>
      <c r="AE818" s="59"/>
      <c r="AF818" s="63"/>
      <c r="AG818" s="59"/>
      <c r="AH818" s="59"/>
      <c r="AI818" s="59"/>
      <c r="AJ818" s="63"/>
      <c r="AK818" s="59"/>
      <c r="AL818" s="59"/>
      <c r="AM818" s="59"/>
      <c r="AN818" s="63"/>
      <c r="AO818" s="59"/>
      <c r="AP818" s="59"/>
      <c r="AQ818" s="59"/>
      <c r="AR818" s="63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9"/>
      <c r="BD818" s="59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</row>
    <row r="819" spans="1:70" x14ac:dyDescent="0.35">
      <c r="A819" s="94" t="s">
        <v>634</v>
      </c>
      <c r="B819" s="160" t="s">
        <v>171</v>
      </c>
      <c r="C819" s="161" t="s">
        <v>168</v>
      </c>
      <c r="D819" s="160">
        <v>1344534</v>
      </c>
      <c r="E819" s="55">
        <v>-78</v>
      </c>
      <c r="F819" s="55">
        <v>7</v>
      </c>
      <c r="G819" s="55">
        <v>111</v>
      </c>
      <c r="H819" s="53">
        <v>23</v>
      </c>
      <c r="I819" s="55">
        <v>27</v>
      </c>
      <c r="J819" s="55">
        <v>11</v>
      </c>
      <c r="K819" s="55">
        <v>-248</v>
      </c>
      <c r="L819" s="53">
        <v>-116</v>
      </c>
      <c r="M819" s="55">
        <v>-243</v>
      </c>
      <c r="N819" s="55">
        <v>128</v>
      </c>
      <c r="O819" s="55">
        <v>-56</v>
      </c>
      <c r="P819" s="53">
        <v>-40</v>
      </c>
      <c r="Q819" s="55">
        <v>102</v>
      </c>
      <c r="R819" s="55">
        <v>11</v>
      </c>
      <c r="S819" s="55">
        <v>19</v>
      </c>
      <c r="T819" s="53">
        <v>-412</v>
      </c>
      <c r="U819" s="55">
        <v>187</v>
      </c>
      <c r="V819" s="55">
        <v>194</v>
      </c>
      <c r="W819" s="55">
        <v>104</v>
      </c>
      <c r="X819" s="53">
        <v>47</v>
      </c>
      <c r="Y819" s="55">
        <v>59</v>
      </c>
      <c r="Z819" s="55">
        <v>-466</v>
      </c>
      <c r="AA819" s="55">
        <v>-101</v>
      </c>
      <c r="AB819" s="53">
        <v>-25</v>
      </c>
      <c r="AC819" s="55">
        <v>-8</v>
      </c>
      <c r="AD819" s="55">
        <v>7</v>
      </c>
      <c r="AE819" s="55">
        <v>-368</v>
      </c>
      <c r="AF819" s="53">
        <v>447</v>
      </c>
      <c r="AG819" s="55">
        <v>-874</v>
      </c>
      <c r="AH819" s="55">
        <v>207</v>
      </c>
      <c r="AI819" s="55">
        <v>408</v>
      </c>
      <c r="AJ819" s="53">
        <v>820</v>
      </c>
      <c r="AK819" s="55">
        <v>-374</v>
      </c>
      <c r="AL819" s="55">
        <v>159</v>
      </c>
      <c r="AM819" s="55">
        <v>-537</v>
      </c>
      <c r="AN819" s="53">
        <v>-67</v>
      </c>
      <c r="AO819" s="55">
        <v>-333</v>
      </c>
      <c r="AP819" s="55">
        <v>-2186</v>
      </c>
      <c r="AQ819" s="55">
        <v>-2142</v>
      </c>
      <c r="AR819" s="53">
        <v>2075</v>
      </c>
      <c r="AS819" s="251">
        <v>386</v>
      </c>
      <c r="AT819" s="251">
        <v>264</v>
      </c>
      <c r="AU819" s="251">
        <v>-1388</v>
      </c>
      <c r="AV819" s="251">
        <v>1765</v>
      </c>
      <c r="AW819" s="251">
        <v>-1096</v>
      </c>
      <c r="AX819" s="251">
        <v>-637</v>
      </c>
      <c r="AY819" s="251">
        <v>1911</v>
      </c>
      <c r="AZ819" s="251">
        <v>-3511</v>
      </c>
      <c r="BA819" s="251">
        <v>1535</v>
      </c>
      <c r="BB819" s="251">
        <v>3314</v>
      </c>
      <c r="BC819" s="251">
        <v>-690</v>
      </c>
      <c r="BD819" s="251">
        <v>67</v>
      </c>
      <c r="BF819" s="57">
        <v>63</v>
      </c>
      <c r="BG819" s="57">
        <v>-325</v>
      </c>
      <c r="BH819" s="57">
        <v>-210</v>
      </c>
      <c r="BI819" s="57">
        <v>-279</v>
      </c>
      <c r="BJ819" s="57">
        <v>533</v>
      </c>
      <c r="BK819" s="57">
        <v>-538</v>
      </c>
      <c r="BL819" s="57">
        <v>78</v>
      </c>
      <c r="BM819" s="57">
        <v>561</v>
      </c>
      <c r="BN819" s="57">
        <v>-819</v>
      </c>
      <c r="BO819" s="267">
        <v>-2586</v>
      </c>
      <c r="BP819" s="260">
        <v>1027</v>
      </c>
      <c r="BQ819" s="260">
        <v>-3333</v>
      </c>
      <c r="BR819" s="260">
        <v>4226</v>
      </c>
    </row>
    <row r="820" spans="1:70" x14ac:dyDescent="0.35">
      <c r="A820" s="94" t="s">
        <v>635</v>
      </c>
      <c r="B820" s="160" t="s">
        <v>171</v>
      </c>
      <c r="C820" s="161" t="s">
        <v>168</v>
      </c>
      <c r="D820" s="160">
        <v>1344535</v>
      </c>
      <c r="E820" s="76"/>
      <c r="F820" s="76"/>
      <c r="G820" s="76"/>
      <c r="H820" s="60"/>
      <c r="I820" s="76"/>
      <c r="J820" s="76"/>
      <c r="K820" s="76"/>
      <c r="L820" s="60"/>
      <c r="M820" s="76"/>
      <c r="N820" s="76"/>
      <c r="O820" s="76"/>
      <c r="P820" s="60"/>
      <c r="Q820" s="76"/>
      <c r="R820" s="76"/>
      <c r="S820" s="76"/>
      <c r="T820" s="60"/>
      <c r="U820" s="76"/>
      <c r="V820" s="76"/>
      <c r="W820" s="76"/>
      <c r="X820" s="60"/>
      <c r="Y820" s="76"/>
      <c r="Z820" s="76"/>
      <c r="AA820" s="76"/>
      <c r="AB820" s="60"/>
      <c r="AC820" s="76"/>
      <c r="AD820" s="76"/>
      <c r="AE820" s="55">
        <v>-108</v>
      </c>
      <c r="AF820" s="60"/>
      <c r="AG820" s="76"/>
      <c r="AH820" s="76"/>
      <c r="AI820" s="76"/>
      <c r="AJ820" s="60"/>
      <c r="AK820" s="76"/>
      <c r="AL820" s="76"/>
      <c r="AM820" s="76"/>
      <c r="AN820" s="60"/>
      <c r="AO820" s="76"/>
      <c r="AP820" s="76"/>
      <c r="AQ820" s="76"/>
      <c r="AR820" s="60"/>
      <c r="AS820" s="76"/>
      <c r="AT820" s="76"/>
      <c r="AU820" s="76"/>
      <c r="AV820" s="76"/>
      <c r="AW820" s="76"/>
      <c r="AX820" s="76"/>
      <c r="AY820" s="76"/>
      <c r="AZ820" s="76"/>
      <c r="BA820" s="76"/>
      <c r="BB820" s="76"/>
      <c r="BC820" s="76"/>
      <c r="BD820" s="76"/>
      <c r="BF820" s="62"/>
      <c r="BG820" s="62"/>
      <c r="BH820" s="62"/>
      <c r="BI820" s="62"/>
      <c r="BJ820" s="62"/>
      <c r="BK820" s="62"/>
      <c r="BL820" s="57">
        <v>-108</v>
      </c>
      <c r="BM820" s="62"/>
      <c r="BN820" s="62"/>
      <c r="BO820" s="62"/>
    </row>
    <row r="821" spans="1:70" x14ac:dyDescent="0.35">
      <c r="A821" s="95" t="s">
        <v>636</v>
      </c>
      <c r="B821" s="167" t="s">
        <v>171</v>
      </c>
      <c r="C821" s="168" t="s">
        <v>168</v>
      </c>
      <c r="D821" s="167">
        <v>1344536</v>
      </c>
      <c r="E821" s="108"/>
      <c r="F821" s="108"/>
      <c r="G821" s="108"/>
      <c r="H821" s="91"/>
      <c r="I821" s="108"/>
      <c r="J821" s="108"/>
      <c r="K821" s="108"/>
      <c r="L821" s="91"/>
      <c r="M821" s="108"/>
      <c r="N821" s="108"/>
      <c r="O821" s="108"/>
      <c r="P821" s="91"/>
      <c r="Q821" s="108"/>
      <c r="R821" s="108"/>
      <c r="S821" s="108"/>
      <c r="T821" s="91"/>
      <c r="U821" s="108"/>
      <c r="V821" s="108"/>
      <c r="W821" s="108"/>
      <c r="X821" s="91"/>
      <c r="Y821" s="108"/>
      <c r="Z821" s="108"/>
      <c r="AA821" s="108"/>
      <c r="AB821" s="91"/>
      <c r="AC821" s="108"/>
      <c r="AD821" s="108"/>
      <c r="AE821" s="96">
        <f>SUM(AE819:AE820)</f>
        <v>-476</v>
      </c>
      <c r="AF821" s="107">
        <f>SUM(AF819:AF820)</f>
        <v>447</v>
      </c>
      <c r="AG821" s="108"/>
      <c r="AH821" s="108"/>
      <c r="AI821" s="96">
        <f>SUM(AI819:AI820)</f>
        <v>408</v>
      </c>
      <c r="AJ821" s="107">
        <f>SUM(AJ819:AJ820)</f>
        <v>820</v>
      </c>
      <c r="AK821" s="108"/>
      <c r="AL821" s="108"/>
      <c r="AM821" s="93"/>
      <c r="AN821" s="118"/>
      <c r="AO821" s="108"/>
      <c r="AP821" s="108"/>
      <c r="AQ821" s="93"/>
      <c r="AR821" s="118"/>
      <c r="AS821" s="165"/>
      <c r="AT821" s="165"/>
      <c r="AU821" s="165"/>
      <c r="AV821" s="165"/>
      <c r="AW821" s="165"/>
      <c r="AX821" s="165"/>
      <c r="AY821" s="165"/>
      <c r="AZ821" s="165"/>
      <c r="BA821" s="165"/>
      <c r="BB821" s="165"/>
      <c r="BC821" s="165"/>
      <c r="BD821" s="165"/>
      <c r="BF821" s="106"/>
      <c r="BG821" s="106"/>
      <c r="BH821" s="106"/>
      <c r="BI821" s="106"/>
      <c r="BJ821" s="106"/>
      <c r="BK821" s="106"/>
      <c r="BL821" s="117">
        <f>SUM(BL819:BL820)</f>
        <v>-30</v>
      </c>
      <c r="BM821" s="117">
        <f>SUM(BM819:BM820)</f>
        <v>561</v>
      </c>
      <c r="BN821" s="109"/>
      <c r="BO821" s="109"/>
    </row>
    <row r="822" spans="1:70" x14ac:dyDescent="0.35">
      <c r="A822" s="85"/>
      <c r="B822" s="86"/>
      <c r="C822" s="86"/>
      <c r="D822" s="86"/>
      <c r="E822" s="82"/>
      <c r="F822" s="82"/>
      <c r="G822" s="82"/>
      <c r="H822" s="83"/>
      <c r="I822" s="82"/>
      <c r="J822" s="82"/>
      <c r="K822" s="82"/>
      <c r="L822" s="83"/>
      <c r="M822" s="82"/>
      <c r="N822" s="82"/>
      <c r="O822" s="82"/>
      <c r="P822" s="83"/>
      <c r="Q822" s="82"/>
      <c r="R822" s="82"/>
      <c r="S822" s="82"/>
      <c r="T822" s="83"/>
      <c r="U822" s="82"/>
      <c r="V822" s="82"/>
      <c r="W822" s="82"/>
      <c r="X822" s="83"/>
      <c r="Y822" s="82"/>
      <c r="Z822" s="82"/>
      <c r="AA822" s="82"/>
      <c r="AB822" s="83"/>
      <c r="AC822" s="82"/>
      <c r="AD822" s="82"/>
      <c r="AE822" s="196"/>
      <c r="AF822" s="197"/>
      <c r="AG822" s="82"/>
      <c r="AH822" s="82"/>
      <c r="AI822" s="196"/>
      <c r="AJ822" s="197"/>
      <c r="AK822" s="82"/>
      <c r="AL822" s="82"/>
      <c r="AM822" s="196"/>
      <c r="AN822" s="197"/>
      <c r="AO822" s="82"/>
      <c r="AP822" s="82"/>
      <c r="AQ822" s="196"/>
      <c r="AR822" s="197"/>
      <c r="AS822" s="196"/>
      <c r="AT822" s="196"/>
      <c r="AU822" s="196"/>
      <c r="AV822" s="196"/>
      <c r="AW822" s="196"/>
      <c r="AX822" s="196"/>
      <c r="AY822" s="196"/>
      <c r="AZ822" s="196"/>
      <c r="BA822" s="196"/>
      <c r="BB822" s="196"/>
      <c r="BC822" s="196"/>
      <c r="BD822" s="196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</row>
    <row r="823" spans="1:70" x14ac:dyDescent="0.35">
      <c r="A823" s="101" t="s">
        <v>637</v>
      </c>
      <c r="B823" s="102"/>
      <c r="C823" s="102"/>
      <c r="D823" s="102"/>
      <c r="E823" s="82"/>
      <c r="F823" s="82"/>
      <c r="G823" s="82"/>
      <c r="H823" s="83"/>
      <c r="I823" s="82"/>
      <c r="J823" s="82"/>
      <c r="K823" s="82"/>
      <c r="L823" s="83"/>
      <c r="M823" s="82"/>
      <c r="N823" s="82"/>
      <c r="O823" s="82"/>
      <c r="P823" s="83"/>
      <c r="Q823" s="82"/>
      <c r="R823" s="82"/>
      <c r="S823" s="82"/>
      <c r="T823" s="83"/>
      <c r="U823" s="82"/>
      <c r="V823" s="82"/>
      <c r="W823" s="82"/>
      <c r="X823" s="83"/>
      <c r="Y823" s="82"/>
      <c r="Z823" s="82"/>
      <c r="AA823" s="82"/>
      <c r="AB823" s="83"/>
      <c r="AC823" s="82"/>
      <c r="AD823" s="82"/>
      <c r="AE823" s="196"/>
      <c r="AF823" s="197"/>
      <c r="AG823" s="82"/>
      <c r="AH823" s="82"/>
      <c r="AI823" s="196"/>
      <c r="AJ823" s="197"/>
      <c r="AK823" s="82"/>
      <c r="AL823" s="82"/>
      <c r="AM823" s="196"/>
      <c r="AN823" s="197"/>
      <c r="AO823" s="82"/>
      <c r="AP823" s="82"/>
      <c r="AQ823" s="196"/>
      <c r="AR823" s="197"/>
      <c r="AS823" s="196"/>
      <c r="AT823" s="196"/>
      <c r="AU823" s="196"/>
      <c r="AV823" s="196"/>
      <c r="AW823" s="196"/>
      <c r="AX823" s="196"/>
      <c r="AY823" s="196"/>
      <c r="AZ823" s="196"/>
      <c r="BA823" s="196"/>
      <c r="BB823" s="196"/>
      <c r="BC823" s="196"/>
      <c r="BD823" s="196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</row>
    <row r="824" spans="1:70" x14ac:dyDescent="0.35">
      <c r="A824" s="94" t="s">
        <v>638</v>
      </c>
      <c r="B824" s="160" t="s">
        <v>171</v>
      </c>
      <c r="C824" s="161" t="s">
        <v>168</v>
      </c>
      <c r="D824" s="160">
        <v>1344537</v>
      </c>
      <c r="E824" s="55">
        <v>-2</v>
      </c>
      <c r="F824" s="55">
        <v>-7</v>
      </c>
      <c r="G824" s="55">
        <v>1</v>
      </c>
      <c r="H824" s="53">
        <v>-1</v>
      </c>
      <c r="I824" s="55">
        <v>1</v>
      </c>
      <c r="J824" s="55">
        <v>3</v>
      </c>
      <c r="K824" s="55">
        <v>-1</v>
      </c>
      <c r="L824" s="53">
        <v>2</v>
      </c>
      <c r="M824" s="55">
        <v>1</v>
      </c>
      <c r="N824" s="55">
        <v>6</v>
      </c>
      <c r="O824" s="55">
        <v>-3</v>
      </c>
      <c r="P824" s="53">
        <v>-9</v>
      </c>
      <c r="Q824" s="55">
        <v>6</v>
      </c>
      <c r="R824" s="55">
        <v>31</v>
      </c>
      <c r="S824" s="55">
        <v>29</v>
      </c>
      <c r="T824" s="53">
        <v>-54</v>
      </c>
      <c r="U824" s="55">
        <v>-2</v>
      </c>
      <c r="V824" s="55">
        <v>-6</v>
      </c>
      <c r="W824" s="55">
        <v>-2</v>
      </c>
      <c r="X824" s="53">
        <v>-29</v>
      </c>
      <c r="Y824" s="55">
        <v>-44</v>
      </c>
      <c r="Z824" s="55">
        <v>1</v>
      </c>
      <c r="AA824" s="76"/>
      <c r="AB824" s="53">
        <v>5</v>
      </c>
      <c r="AC824" s="55">
        <v>32</v>
      </c>
      <c r="AD824" s="55">
        <v>44</v>
      </c>
      <c r="AE824" s="55">
        <v>9</v>
      </c>
      <c r="AF824" s="53">
        <v>-2</v>
      </c>
      <c r="AG824" s="55">
        <v>-203</v>
      </c>
      <c r="AH824" s="55">
        <v>407</v>
      </c>
      <c r="AI824" s="55">
        <v>35</v>
      </c>
      <c r="AJ824" s="53">
        <v>34</v>
      </c>
      <c r="AK824" s="55">
        <v>-98</v>
      </c>
      <c r="AL824" s="55">
        <v>-6</v>
      </c>
      <c r="AM824" s="55">
        <v>-5</v>
      </c>
      <c r="AN824" s="53">
        <v>-234</v>
      </c>
      <c r="AO824" s="55">
        <v>-662</v>
      </c>
      <c r="AP824" s="55">
        <v>-238</v>
      </c>
      <c r="AQ824" s="55">
        <v>-195</v>
      </c>
      <c r="AR824" s="53">
        <v>272</v>
      </c>
      <c r="AS824" s="251">
        <v>95</v>
      </c>
      <c r="AT824" s="251">
        <v>17</v>
      </c>
      <c r="AU824" s="251">
        <v>62</v>
      </c>
      <c r="AV824" s="251">
        <v>192</v>
      </c>
      <c r="AW824" s="251">
        <v>536</v>
      </c>
      <c r="AX824" s="251">
        <v>241</v>
      </c>
      <c r="AY824" s="251">
        <v>167</v>
      </c>
      <c r="AZ824" s="251">
        <v>5395</v>
      </c>
      <c r="BA824" s="251">
        <v>37</v>
      </c>
      <c r="BB824" s="251">
        <v>40</v>
      </c>
      <c r="BC824" s="251">
        <v>12397</v>
      </c>
      <c r="BD824" s="251">
        <v>15830</v>
      </c>
      <c r="BF824" s="57">
        <v>-10</v>
      </c>
      <c r="BG824" s="57">
        <v>2</v>
      </c>
      <c r="BH824" s="57">
        <v>-7</v>
      </c>
      <c r="BI824" s="57">
        <v>9</v>
      </c>
      <c r="BJ824" s="57">
        <v>-39</v>
      </c>
      <c r="BK824" s="57">
        <v>-17</v>
      </c>
      <c r="BL824" s="57">
        <v>83</v>
      </c>
      <c r="BM824" s="57">
        <v>273</v>
      </c>
      <c r="BN824" s="57">
        <v>-343</v>
      </c>
      <c r="BO824" s="267">
        <v>-823</v>
      </c>
      <c r="BP824" s="260">
        <v>366</v>
      </c>
      <c r="BQ824" s="260">
        <v>6339</v>
      </c>
      <c r="BR824" s="260">
        <v>28304</v>
      </c>
    </row>
    <row r="825" spans="1:70" x14ac:dyDescent="0.35">
      <c r="A825" s="94" t="s">
        <v>639</v>
      </c>
      <c r="B825" s="160" t="s">
        <v>171</v>
      </c>
      <c r="C825" s="161" t="s">
        <v>168</v>
      </c>
      <c r="D825" s="160">
        <v>1344538</v>
      </c>
      <c r="E825" s="76"/>
      <c r="F825" s="76"/>
      <c r="G825" s="55">
        <v>1</v>
      </c>
      <c r="H825" s="60"/>
      <c r="I825" s="76"/>
      <c r="J825" s="55">
        <v>-1</v>
      </c>
      <c r="K825" s="55">
        <v>-2</v>
      </c>
      <c r="L825" s="53">
        <v>-2</v>
      </c>
      <c r="M825" s="55">
        <v>1</v>
      </c>
      <c r="N825" s="55">
        <v>1</v>
      </c>
      <c r="O825" s="55">
        <v>1</v>
      </c>
      <c r="P825" s="53">
        <v>1</v>
      </c>
      <c r="Q825" s="55">
        <v>1</v>
      </c>
      <c r="R825" s="55">
        <v>1</v>
      </c>
      <c r="S825" s="55">
        <v>2</v>
      </c>
      <c r="T825" s="53">
        <v>3</v>
      </c>
      <c r="U825" s="55">
        <v>3</v>
      </c>
      <c r="V825" s="55">
        <v>2</v>
      </c>
      <c r="W825" s="55">
        <v>3</v>
      </c>
      <c r="X825" s="53">
        <v>-1</v>
      </c>
      <c r="Y825" s="55">
        <v>2</v>
      </c>
      <c r="Z825" s="55">
        <v>1</v>
      </c>
      <c r="AA825" s="55">
        <v>1</v>
      </c>
      <c r="AB825" s="53">
        <v>2</v>
      </c>
      <c r="AC825" s="55">
        <v>1</v>
      </c>
      <c r="AD825" s="55">
        <v>-1</v>
      </c>
      <c r="AE825" s="55">
        <v>-2</v>
      </c>
      <c r="AF825" s="53">
        <v>-2</v>
      </c>
      <c r="AG825" s="76"/>
      <c r="AH825" s="55">
        <v>-6</v>
      </c>
      <c r="AI825" s="55">
        <v>-17</v>
      </c>
      <c r="AJ825" s="53">
        <v>-5</v>
      </c>
      <c r="AK825" s="55">
        <v>-14</v>
      </c>
      <c r="AL825" s="55">
        <v>-12</v>
      </c>
      <c r="AM825" s="55">
        <v>-8</v>
      </c>
      <c r="AN825" s="63"/>
      <c r="AO825" s="55">
        <v>6</v>
      </c>
      <c r="AP825" s="55">
        <v>7</v>
      </c>
      <c r="AQ825" s="55">
        <v>4</v>
      </c>
      <c r="AR825" s="53">
        <v>281</v>
      </c>
      <c r="AS825" s="251">
        <v>33</v>
      </c>
      <c r="AT825" s="251">
        <v>12</v>
      </c>
      <c r="AU825" s="251">
        <v>3</v>
      </c>
      <c r="AV825" s="251">
        <v>2</v>
      </c>
      <c r="AW825" s="251">
        <v>1</v>
      </c>
      <c r="AX825" s="251">
        <v>3</v>
      </c>
      <c r="AY825" s="55"/>
      <c r="AZ825" s="251">
        <v>1</v>
      </c>
      <c r="BA825" s="251">
        <v>-2454</v>
      </c>
      <c r="BB825" s="251">
        <v>-17</v>
      </c>
      <c r="BC825" s="251">
        <v>-1795</v>
      </c>
      <c r="BD825" s="251">
        <v>-7</v>
      </c>
      <c r="BF825" s="57">
        <v>1</v>
      </c>
      <c r="BG825" s="57">
        <v>-3</v>
      </c>
      <c r="BH825" s="57">
        <v>5</v>
      </c>
      <c r="BI825" s="57">
        <v>8</v>
      </c>
      <c r="BJ825" s="57">
        <v>7</v>
      </c>
      <c r="BK825" s="57">
        <v>8</v>
      </c>
      <c r="BL825" s="57">
        <v>-4</v>
      </c>
      <c r="BM825" s="57">
        <v>-28</v>
      </c>
      <c r="BN825" s="57">
        <v>-34</v>
      </c>
      <c r="BO825" s="267">
        <v>298</v>
      </c>
      <c r="BP825" s="260">
        <v>50</v>
      </c>
      <c r="BQ825" s="260">
        <v>5</v>
      </c>
      <c r="BR825" s="260">
        <v>-4273</v>
      </c>
    </row>
    <row r="826" spans="1:70" x14ac:dyDescent="0.35">
      <c r="A826" s="95" t="s">
        <v>640</v>
      </c>
      <c r="B826" s="167" t="s">
        <v>171</v>
      </c>
      <c r="C826" s="168" t="s">
        <v>168</v>
      </c>
      <c r="D826" s="167">
        <v>1344539</v>
      </c>
      <c r="E826" s="96">
        <f t="shared" ref="E826:K826" si="76">SUM(E824:E825)</f>
        <v>-2</v>
      </c>
      <c r="F826" s="96">
        <f t="shared" si="76"/>
        <v>-7</v>
      </c>
      <c r="G826" s="96">
        <f t="shared" si="76"/>
        <v>2</v>
      </c>
      <c r="H826" s="107">
        <f t="shared" si="76"/>
        <v>-1</v>
      </c>
      <c r="I826" s="96">
        <f t="shared" si="76"/>
        <v>1</v>
      </c>
      <c r="J826" s="96">
        <f t="shared" si="76"/>
        <v>2</v>
      </c>
      <c r="K826" s="96">
        <f t="shared" si="76"/>
        <v>-3</v>
      </c>
      <c r="L826" s="91"/>
      <c r="M826" s="96">
        <f t="shared" ref="M826:AR826" si="77">SUM(M824:M825)</f>
        <v>2</v>
      </c>
      <c r="N826" s="96">
        <f t="shared" si="77"/>
        <v>7</v>
      </c>
      <c r="O826" s="96">
        <f t="shared" si="77"/>
        <v>-2</v>
      </c>
      <c r="P826" s="107">
        <f t="shared" si="77"/>
        <v>-8</v>
      </c>
      <c r="Q826" s="96">
        <f t="shared" si="77"/>
        <v>7</v>
      </c>
      <c r="R826" s="96">
        <f t="shared" si="77"/>
        <v>32</v>
      </c>
      <c r="S826" s="96">
        <f t="shared" si="77"/>
        <v>31</v>
      </c>
      <c r="T826" s="107">
        <f t="shared" si="77"/>
        <v>-51</v>
      </c>
      <c r="U826" s="96">
        <f t="shared" si="77"/>
        <v>1</v>
      </c>
      <c r="V826" s="96">
        <f t="shared" si="77"/>
        <v>-4</v>
      </c>
      <c r="W826" s="96">
        <f t="shared" si="77"/>
        <v>1</v>
      </c>
      <c r="X826" s="107">
        <f t="shared" si="77"/>
        <v>-30</v>
      </c>
      <c r="Y826" s="96">
        <f t="shared" si="77"/>
        <v>-42</v>
      </c>
      <c r="Z826" s="96">
        <f t="shared" si="77"/>
        <v>2</v>
      </c>
      <c r="AA826" s="96">
        <f t="shared" si="77"/>
        <v>1</v>
      </c>
      <c r="AB826" s="107">
        <f t="shared" si="77"/>
        <v>7</v>
      </c>
      <c r="AC826" s="96">
        <f t="shared" si="77"/>
        <v>33</v>
      </c>
      <c r="AD826" s="96">
        <f t="shared" si="77"/>
        <v>43</v>
      </c>
      <c r="AE826" s="96">
        <f t="shared" si="77"/>
        <v>7</v>
      </c>
      <c r="AF826" s="107">
        <f t="shared" si="77"/>
        <v>-4</v>
      </c>
      <c r="AG826" s="96">
        <f t="shared" si="77"/>
        <v>-203</v>
      </c>
      <c r="AH826" s="96">
        <f t="shared" si="77"/>
        <v>401</v>
      </c>
      <c r="AI826" s="96">
        <f t="shared" si="77"/>
        <v>18</v>
      </c>
      <c r="AJ826" s="107">
        <f t="shared" si="77"/>
        <v>29</v>
      </c>
      <c r="AK826" s="96">
        <f t="shared" si="77"/>
        <v>-112</v>
      </c>
      <c r="AL826" s="96">
        <f t="shared" si="77"/>
        <v>-18</v>
      </c>
      <c r="AM826" s="96">
        <f t="shared" si="77"/>
        <v>-13</v>
      </c>
      <c r="AN826" s="107">
        <f t="shared" si="77"/>
        <v>-234</v>
      </c>
      <c r="AO826" s="96">
        <f t="shared" si="77"/>
        <v>-656</v>
      </c>
      <c r="AP826" s="96">
        <f t="shared" si="77"/>
        <v>-231</v>
      </c>
      <c r="AQ826" s="96">
        <f t="shared" si="77"/>
        <v>-191</v>
      </c>
      <c r="AR826" s="107">
        <f t="shared" si="77"/>
        <v>553</v>
      </c>
      <c r="AS826" s="254">
        <v>128</v>
      </c>
      <c r="AT826" s="254">
        <v>29</v>
      </c>
      <c r="AU826" s="254">
        <v>65</v>
      </c>
      <c r="AV826" s="254">
        <v>194</v>
      </c>
      <c r="AW826" s="254">
        <v>537</v>
      </c>
      <c r="AX826" s="254">
        <v>244</v>
      </c>
      <c r="AY826" s="254">
        <v>167</v>
      </c>
      <c r="AZ826" s="254">
        <v>5396</v>
      </c>
      <c r="BA826" s="254">
        <v>-2417</v>
      </c>
      <c r="BB826" s="254">
        <v>23</v>
      </c>
      <c r="BC826" s="254">
        <v>10602</v>
      </c>
      <c r="BD826" s="254">
        <v>15823</v>
      </c>
      <c r="BF826" s="117">
        <f t="shared" ref="BF826:BN826" si="78">SUM(BF824:BF825)</f>
        <v>-9</v>
      </c>
      <c r="BG826" s="117">
        <f t="shared" si="78"/>
        <v>-1</v>
      </c>
      <c r="BH826" s="117">
        <f t="shared" si="78"/>
        <v>-2</v>
      </c>
      <c r="BI826" s="117">
        <f t="shared" si="78"/>
        <v>17</v>
      </c>
      <c r="BJ826" s="117">
        <f t="shared" si="78"/>
        <v>-32</v>
      </c>
      <c r="BK826" s="117">
        <f t="shared" si="78"/>
        <v>-9</v>
      </c>
      <c r="BL826" s="117">
        <f t="shared" si="78"/>
        <v>79</v>
      </c>
      <c r="BM826" s="117">
        <f t="shared" si="78"/>
        <v>245</v>
      </c>
      <c r="BN826" s="117">
        <f t="shared" si="78"/>
        <v>-377</v>
      </c>
      <c r="BO826" s="268">
        <v>-525</v>
      </c>
      <c r="BP826" s="261">
        <v>416</v>
      </c>
      <c r="BQ826" s="261">
        <v>6344</v>
      </c>
      <c r="BR826" s="261">
        <v>24031</v>
      </c>
    </row>
    <row r="827" spans="1:70" x14ac:dyDescent="0.35">
      <c r="A827" s="85"/>
      <c r="B827" s="86"/>
      <c r="C827" s="86"/>
      <c r="D827" s="86"/>
      <c r="E827" s="196"/>
      <c r="F827" s="196"/>
      <c r="G827" s="196"/>
      <c r="H827" s="197"/>
      <c r="I827" s="196"/>
      <c r="J827" s="196"/>
      <c r="K827" s="196"/>
      <c r="L827" s="83"/>
      <c r="M827" s="196"/>
      <c r="N827" s="196"/>
      <c r="O827" s="196"/>
      <c r="P827" s="197"/>
      <c r="Q827" s="196"/>
      <c r="R827" s="196"/>
      <c r="S827" s="196"/>
      <c r="T827" s="197"/>
      <c r="U827" s="196"/>
      <c r="V827" s="196"/>
      <c r="W827" s="196"/>
      <c r="X827" s="197"/>
      <c r="Y827" s="196"/>
      <c r="Z827" s="196"/>
      <c r="AA827" s="196"/>
      <c r="AB827" s="197"/>
      <c r="AC827" s="196"/>
      <c r="AD827" s="196"/>
      <c r="AE827" s="196"/>
      <c r="AF827" s="197"/>
      <c r="AG827" s="196"/>
      <c r="AH827" s="196"/>
      <c r="AI827" s="196"/>
      <c r="AJ827" s="197"/>
      <c r="AK827" s="196"/>
      <c r="AL827" s="196"/>
      <c r="AM827" s="196"/>
      <c r="AN827" s="197"/>
      <c r="AO827" s="196"/>
      <c r="AP827" s="196"/>
      <c r="AQ827" s="196"/>
      <c r="AR827" s="197"/>
      <c r="AS827" s="196"/>
      <c r="AT827" s="196"/>
      <c r="AU827" s="196"/>
      <c r="AV827" s="196"/>
      <c r="AW827" s="196"/>
      <c r="AX827" s="196"/>
      <c r="AY827" s="196"/>
      <c r="AZ827" s="196"/>
      <c r="BA827" s="196"/>
      <c r="BB827" s="196"/>
      <c r="BC827" s="196"/>
      <c r="BD827" s="196"/>
      <c r="BF827" s="201"/>
      <c r="BG827" s="201"/>
      <c r="BH827" s="201"/>
      <c r="BI827" s="201"/>
      <c r="BJ827" s="201"/>
      <c r="BK827" s="201"/>
      <c r="BL827" s="201"/>
      <c r="BM827" s="201"/>
      <c r="BN827" s="201"/>
      <c r="BO827" s="201"/>
    </row>
    <row r="828" spans="1:70" x14ac:dyDescent="0.35">
      <c r="A828" s="95" t="s">
        <v>641</v>
      </c>
      <c r="B828" s="167" t="s">
        <v>171</v>
      </c>
      <c r="C828" s="168" t="s">
        <v>168</v>
      </c>
      <c r="D828" s="167">
        <v>1344540</v>
      </c>
      <c r="E828" s="96">
        <f>SUM(E819:E820,E826)</f>
        <v>-80</v>
      </c>
      <c r="F828" s="108"/>
      <c r="G828" s="96">
        <f t="shared" ref="G828:AR828" si="79">SUM(G819:G820,G826)</f>
        <v>113</v>
      </c>
      <c r="H828" s="107">
        <f t="shared" si="79"/>
        <v>22</v>
      </c>
      <c r="I828" s="96">
        <f t="shared" si="79"/>
        <v>28</v>
      </c>
      <c r="J828" s="96">
        <f t="shared" si="79"/>
        <v>13</v>
      </c>
      <c r="K828" s="96">
        <f t="shared" si="79"/>
        <v>-251</v>
      </c>
      <c r="L828" s="107">
        <f t="shared" si="79"/>
        <v>-116</v>
      </c>
      <c r="M828" s="96">
        <f t="shared" si="79"/>
        <v>-241</v>
      </c>
      <c r="N828" s="96">
        <f t="shared" si="79"/>
        <v>135</v>
      </c>
      <c r="O828" s="96">
        <f t="shared" si="79"/>
        <v>-58</v>
      </c>
      <c r="P828" s="107">
        <f t="shared" si="79"/>
        <v>-48</v>
      </c>
      <c r="Q828" s="96">
        <f t="shared" si="79"/>
        <v>109</v>
      </c>
      <c r="R828" s="96">
        <f t="shared" si="79"/>
        <v>43</v>
      </c>
      <c r="S828" s="96">
        <f t="shared" si="79"/>
        <v>50</v>
      </c>
      <c r="T828" s="107">
        <f t="shared" si="79"/>
        <v>-463</v>
      </c>
      <c r="U828" s="96">
        <f t="shared" si="79"/>
        <v>188</v>
      </c>
      <c r="V828" s="96">
        <f t="shared" si="79"/>
        <v>190</v>
      </c>
      <c r="W828" s="96">
        <f t="shared" si="79"/>
        <v>105</v>
      </c>
      <c r="X828" s="107">
        <f t="shared" si="79"/>
        <v>17</v>
      </c>
      <c r="Y828" s="96">
        <f t="shared" si="79"/>
        <v>17</v>
      </c>
      <c r="Z828" s="96">
        <f t="shared" si="79"/>
        <v>-464</v>
      </c>
      <c r="AA828" s="96">
        <f t="shared" si="79"/>
        <v>-100</v>
      </c>
      <c r="AB828" s="107">
        <f t="shared" si="79"/>
        <v>-18</v>
      </c>
      <c r="AC828" s="96">
        <f t="shared" si="79"/>
        <v>25</v>
      </c>
      <c r="AD828" s="96">
        <f t="shared" si="79"/>
        <v>50</v>
      </c>
      <c r="AE828" s="96">
        <f t="shared" si="79"/>
        <v>-469</v>
      </c>
      <c r="AF828" s="107">
        <f t="shared" si="79"/>
        <v>443</v>
      </c>
      <c r="AG828" s="96">
        <f t="shared" si="79"/>
        <v>-1077</v>
      </c>
      <c r="AH828" s="96">
        <f t="shared" si="79"/>
        <v>608</v>
      </c>
      <c r="AI828" s="96">
        <f t="shared" si="79"/>
        <v>426</v>
      </c>
      <c r="AJ828" s="107">
        <f t="shared" si="79"/>
        <v>849</v>
      </c>
      <c r="AK828" s="96">
        <f t="shared" si="79"/>
        <v>-486</v>
      </c>
      <c r="AL828" s="96">
        <f t="shared" si="79"/>
        <v>141</v>
      </c>
      <c r="AM828" s="96">
        <f t="shared" si="79"/>
        <v>-550</v>
      </c>
      <c r="AN828" s="107">
        <f t="shared" si="79"/>
        <v>-301</v>
      </c>
      <c r="AO828" s="96">
        <f t="shared" si="79"/>
        <v>-989</v>
      </c>
      <c r="AP828" s="96">
        <f t="shared" si="79"/>
        <v>-2417</v>
      </c>
      <c r="AQ828" s="96">
        <f t="shared" si="79"/>
        <v>-2333</v>
      </c>
      <c r="AR828" s="107">
        <f t="shared" si="79"/>
        <v>2628</v>
      </c>
      <c r="AS828" s="254">
        <v>514</v>
      </c>
      <c r="AT828" s="254">
        <v>293</v>
      </c>
      <c r="AU828" s="254">
        <v>-1323</v>
      </c>
      <c r="AV828" s="254">
        <v>1963</v>
      </c>
      <c r="AW828" s="254">
        <v>-558</v>
      </c>
      <c r="AX828" s="254">
        <v>-395</v>
      </c>
      <c r="AY828" s="254">
        <v>2075</v>
      </c>
      <c r="AZ828" s="254">
        <v>1884</v>
      </c>
      <c r="BA828" s="254">
        <v>-880</v>
      </c>
      <c r="BB828" s="254">
        <v>3334</v>
      </c>
      <c r="BC828" s="254">
        <v>9913</v>
      </c>
      <c r="BD828" s="254">
        <v>15897</v>
      </c>
      <c r="BF828" s="117">
        <f t="shared" ref="BF828:BN828" si="80">SUM(BF819:BF820,BF826)</f>
        <v>54</v>
      </c>
      <c r="BG828" s="117">
        <f t="shared" si="80"/>
        <v>-326</v>
      </c>
      <c r="BH828" s="117">
        <f t="shared" si="80"/>
        <v>-212</v>
      </c>
      <c r="BI828" s="117">
        <f t="shared" si="80"/>
        <v>-262</v>
      </c>
      <c r="BJ828" s="117">
        <f t="shared" si="80"/>
        <v>501</v>
      </c>
      <c r="BK828" s="117">
        <f t="shared" si="80"/>
        <v>-547</v>
      </c>
      <c r="BL828" s="117">
        <f t="shared" si="80"/>
        <v>49</v>
      </c>
      <c r="BM828" s="117">
        <f t="shared" si="80"/>
        <v>806</v>
      </c>
      <c r="BN828" s="117">
        <f t="shared" si="80"/>
        <v>-1196</v>
      </c>
      <c r="BO828" s="268">
        <v>-3111</v>
      </c>
      <c r="BP828" s="261">
        <v>1447</v>
      </c>
      <c r="BQ828" s="261">
        <v>3006</v>
      </c>
      <c r="BR828" s="261">
        <v>28264</v>
      </c>
    </row>
    <row r="829" spans="1:70" x14ac:dyDescent="0.35">
      <c r="A829" s="85"/>
      <c r="B829" s="86"/>
      <c r="C829" s="86"/>
      <c r="D829" s="86"/>
      <c r="E829" s="196"/>
      <c r="F829" s="82"/>
      <c r="G829" s="196"/>
      <c r="H829" s="197"/>
      <c r="I829" s="196"/>
      <c r="J829" s="196"/>
      <c r="K829" s="196"/>
      <c r="L829" s="197"/>
      <c r="M829" s="196"/>
      <c r="N829" s="196"/>
      <c r="O829" s="196"/>
      <c r="P829" s="197"/>
      <c r="Q829" s="196"/>
      <c r="R829" s="196"/>
      <c r="S829" s="196"/>
      <c r="T829" s="197"/>
      <c r="U829" s="196"/>
      <c r="V829" s="196"/>
      <c r="W829" s="196"/>
      <c r="X829" s="197"/>
      <c r="Y829" s="196"/>
      <c r="Z829" s="196"/>
      <c r="AA829" s="196"/>
      <c r="AB829" s="197"/>
      <c r="AC829" s="196"/>
      <c r="AD829" s="196"/>
      <c r="AE829" s="196"/>
      <c r="AF829" s="197"/>
      <c r="AG829" s="196"/>
      <c r="AH829" s="196"/>
      <c r="AI829" s="196"/>
      <c r="AJ829" s="197"/>
      <c r="AK829" s="196"/>
      <c r="AL829" s="196"/>
      <c r="AM829" s="196"/>
      <c r="AN829" s="197"/>
      <c r="AO829" s="196"/>
      <c r="AP829" s="196"/>
      <c r="AQ829" s="196"/>
      <c r="AR829" s="197"/>
      <c r="AS829" s="196"/>
      <c r="AT829" s="196"/>
      <c r="AU829" s="196"/>
      <c r="AV829" s="196"/>
      <c r="AW829" s="196"/>
      <c r="AX829" s="196"/>
      <c r="AY829" s="196"/>
      <c r="AZ829" s="196"/>
      <c r="BA829" s="196"/>
      <c r="BB829" s="196"/>
      <c r="BC829" s="196"/>
      <c r="BD829" s="196"/>
      <c r="BF829" s="201"/>
      <c r="BG829" s="201"/>
      <c r="BH829" s="201"/>
      <c r="BI829" s="201"/>
      <c r="BJ829" s="201"/>
      <c r="BK829" s="201"/>
      <c r="BL829" s="201"/>
      <c r="BM829" s="201"/>
      <c r="BN829" s="201"/>
      <c r="BO829" s="201"/>
    </row>
    <row r="830" spans="1:70" x14ac:dyDescent="0.35">
      <c r="A830" s="81" t="s">
        <v>642</v>
      </c>
      <c r="B830" s="167" t="s">
        <v>171</v>
      </c>
      <c r="C830" s="168" t="s">
        <v>168</v>
      </c>
      <c r="D830" s="167">
        <v>1344541</v>
      </c>
      <c r="E830" s="96">
        <f t="shared" ref="E830:AR830" si="81">SUM(E817,E828)</f>
        <v>2</v>
      </c>
      <c r="F830" s="96">
        <f t="shared" si="81"/>
        <v>-7</v>
      </c>
      <c r="G830" s="96">
        <f t="shared" si="81"/>
        <v>72</v>
      </c>
      <c r="H830" s="107">
        <f t="shared" si="81"/>
        <v>261</v>
      </c>
      <c r="I830" s="96">
        <f t="shared" si="81"/>
        <v>136</v>
      </c>
      <c r="J830" s="96">
        <f t="shared" si="81"/>
        <v>-113</v>
      </c>
      <c r="K830" s="96">
        <f t="shared" si="81"/>
        <v>-688</v>
      </c>
      <c r="L830" s="107">
        <f t="shared" si="81"/>
        <v>98</v>
      </c>
      <c r="M830" s="96">
        <f t="shared" si="81"/>
        <v>-298</v>
      </c>
      <c r="N830" s="96">
        <f t="shared" si="81"/>
        <v>227</v>
      </c>
      <c r="O830" s="96">
        <f t="shared" si="81"/>
        <v>21</v>
      </c>
      <c r="P830" s="107">
        <f t="shared" si="81"/>
        <v>434</v>
      </c>
      <c r="Q830" s="96">
        <f t="shared" si="81"/>
        <v>622</v>
      </c>
      <c r="R830" s="96">
        <f t="shared" si="81"/>
        <v>900</v>
      </c>
      <c r="S830" s="96">
        <f t="shared" si="81"/>
        <v>302</v>
      </c>
      <c r="T830" s="107">
        <f t="shared" si="81"/>
        <v>286</v>
      </c>
      <c r="U830" s="96">
        <f t="shared" si="81"/>
        <v>912</v>
      </c>
      <c r="V830" s="96">
        <f t="shared" si="81"/>
        <v>387</v>
      </c>
      <c r="W830" s="96">
        <f t="shared" si="81"/>
        <v>361</v>
      </c>
      <c r="X830" s="107">
        <f t="shared" si="81"/>
        <v>1873</v>
      </c>
      <c r="Y830" s="96">
        <f t="shared" si="81"/>
        <v>1646</v>
      </c>
      <c r="Z830" s="96">
        <f t="shared" si="81"/>
        <v>2070</v>
      </c>
      <c r="AA830" s="96">
        <f t="shared" si="81"/>
        <v>2783</v>
      </c>
      <c r="AB830" s="107">
        <f t="shared" si="81"/>
        <v>3009</v>
      </c>
      <c r="AC830" s="96">
        <f t="shared" si="81"/>
        <v>3586</v>
      </c>
      <c r="AD830" s="96">
        <f t="shared" si="81"/>
        <v>2675</v>
      </c>
      <c r="AE830" s="96">
        <f t="shared" si="81"/>
        <v>1665</v>
      </c>
      <c r="AF830" s="107">
        <f t="shared" si="81"/>
        <v>3711</v>
      </c>
      <c r="AG830" s="96">
        <f t="shared" si="81"/>
        <v>1458</v>
      </c>
      <c r="AH830" s="96">
        <f t="shared" si="81"/>
        <v>5851</v>
      </c>
      <c r="AI830" s="96">
        <f t="shared" si="81"/>
        <v>6757</v>
      </c>
      <c r="AJ830" s="107">
        <f t="shared" si="81"/>
        <v>8071</v>
      </c>
      <c r="AK830" s="96">
        <f t="shared" si="81"/>
        <v>7621</v>
      </c>
      <c r="AL830" s="96">
        <f t="shared" si="81"/>
        <v>7919</v>
      </c>
      <c r="AM830" s="96">
        <f t="shared" si="81"/>
        <v>2606</v>
      </c>
      <c r="AN830" s="107">
        <f t="shared" si="81"/>
        <v>14022</v>
      </c>
      <c r="AO830" s="96">
        <f t="shared" si="81"/>
        <v>-4833</v>
      </c>
      <c r="AP830" s="96">
        <f t="shared" si="81"/>
        <v>-4445</v>
      </c>
      <c r="AQ830" s="96">
        <f t="shared" si="81"/>
        <v>539</v>
      </c>
      <c r="AR830" s="107">
        <f t="shared" si="81"/>
        <v>2906</v>
      </c>
      <c r="AS830" s="254">
        <v>3686</v>
      </c>
      <c r="AT830" s="254">
        <v>7043</v>
      </c>
      <c r="AU830" s="254">
        <v>8556</v>
      </c>
      <c r="AV830" s="254">
        <v>12587</v>
      </c>
      <c r="AW830" s="254">
        <v>9873</v>
      </c>
      <c r="AX830" s="254">
        <v>13090</v>
      </c>
      <c r="AY830" s="254">
        <v>17403</v>
      </c>
      <c r="AZ830" s="254">
        <v>21888</v>
      </c>
      <c r="BA830" s="254">
        <v>16247</v>
      </c>
      <c r="BB830" s="254">
        <v>21498</v>
      </c>
      <c r="BC830" s="254">
        <v>31100</v>
      </c>
      <c r="BD830" s="254">
        <v>37089</v>
      </c>
      <c r="BF830" s="117">
        <f t="shared" ref="BF830:BN830" si="82">SUM(BF817,BF828)</f>
        <v>328</v>
      </c>
      <c r="BG830" s="117">
        <f t="shared" si="82"/>
        <v>-567</v>
      </c>
      <c r="BH830" s="117">
        <f t="shared" si="82"/>
        <v>384</v>
      </c>
      <c r="BI830" s="117">
        <f t="shared" si="82"/>
        <v>2109</v>
      </c>
      <c r="BJ830" s="117">
        <f t="shared" si="82"/>
        <v>3534</v>
      </c>
      <c r="BK830" s="117">
        <f t="shared" si="82"/>
        <v>9526</v>
      </c>
      <c r="BL830" s="117">
        <f t="shared" si="82"/>
        <v>11637</v>
      </c>
      <c r="BM830" s="117">
        <f t="shared" si="82"/>
        <v>22137</v>
      </c>
      <c r="BN830" s="117">
        <f t="shared" si="82"/>
        <v>32168</v>
      </c>
      <c r="BO830" s="268">
        <v>-5833</v>
      </c>
      <c r="BP830" s="261">
        <v>31872</v>
      </c>
      <c r="BQ830" s="261">
        <v>62254</v>
      </c>
      <c r="BR830" s="261">
        <v>105934</v>
      </c>
    </row>
    <row r="831" spans="1:70" x14ac:dyDescent="0.35">
      <c r="E831" s="76"/>
      <c r="F831" s="76"/>
      <c r="G831" s="76"/>
      <c r="H831" s="60"/>
      <c r="I831" s="76"/>
      <c r="J831" s="76"/>
      <c r="K831" s="76"/>
      <c r="L831" s="60"/>
      <c r="M831" s="76"/>
      <c r="N831" s="76"/>
      <c r="O831" s="76"/>
      <c r="P831" s="60"/>
      <c r="Q831" s="76"/>
      <c r="R831" s="76"/>
      <c r="S831" s="76"/>
      <c r="T831" s="60"/>
      <c r="U831" s="76"/>
      <c r="V831" s="76"/>
      <c r="W831" s="76"/>
      <c r="X831" s="60"/>
      <c r="Y831" s="76"/>
      <c r="Z831" s="76"/>
      <c r="AA831" s="76"/>
      <c r="AB831" s="60"/>
      <c r="AC831" s="76"/>
      <c r="AD831" s="76"/>
      <c r="AE831" s="76"/>
      <c r="AF831" s="60"/>
      <c r="AG831" s="76"/>
      <c r="AH831" s="76"/>
      <c r="AI831" s="76"/>
      <c r="AJ831" s="60"/>
      <c r="AK831" s="76"/>
      <c r="AL831" s="76"/>
      <c r="AM831" s="76"/>
      <c r="AN831" s="60"/>
      <c r="AO831" s="76"/>
      <c r="AP831" s="76"/>
      <c r="AQ831" s="76"/>
      <c r="AR831" s="60"/>
      <c r="AS831" s="76"/>
      <c r="AT831" s="76"/>
      <c r="AU831" s="76"/>
      <c r="AV831" s="76"/>
      <c r="AW831" s="76"/>
      <c r="AX831" s="76"/>
      <c r="AY831" s="76"/>
      <c r="AZ831" s="76"/>
      <c r="BA831" s="76"/>
      <c r="BB831" s="76"/>
      <c r="BC831" s="76"/>
      <c r="BD831" s="76"/>
      <c r="BF831" s="62"/>
      <c r="BG831" s="62"/>
      <c r="BH831" s="62"/>
      <c r="BI831" s="62"/>
      <c r="BJ831" s="62"/>
      <c r="BK831" s="62"/>
      <c r="BL831" s="62"/>
      <c r="BM831" s="62"/>
      <c r="BN831" s="62"/>
      <c r="BO831" s="62"/>
    </row>
    <row r="832" spans="1:70" x14ac:dyDescent="0.35">
      <c r="A832" s="64" t="s">
        <v>643</v>
      </c>
      <c r="B832" s="65"/>
      <c r="C832" s="65"/>
      <c r="D832" s="65"/>
      <c r="E832" s="76"/>
      <c r="F832" s="76"/>
      <c r="G832" s="76"/>
      <c r="H832" s="60"/>
      <c r="I832" s="76"/>
      <c r="J832" s="76"/>
      <c r="K832" s="76"/>
      <c r="L832" s="60"/>
      <c r="M832" s="76"/>
      <c r="N832" s="76"/>
      <c r="O832" s="76"/>
      <c r="P832" s="60"/>
      <c r="Q832" s="76"/>
      <c r="R832" s="76"/>
      <c r="S832" s="76"/>
      <c r="T832" s="60"/>
      <c r="U832" s="76"/>
      <c r="V832" s="76"/>
      <c r="W832" s="76"/>
      <c r="X832" s="60"/>
      <c r="Y832" s="76"/>
      <c r="Z832" s="76"/>
      <c r="AA832" s="76"/>
      <c r="AB832" s="60"/>
      <c r="AC832" s="76"/>
      <c r="AD832" s="76"/>
      <c r="AE832" s="76"/>
      <c r="AF832" s="60"/>
      <c r="AG832" s="76"/>
      <c r="AH832" s="76"/>
      <c r="AI832" s="76"/>
      <c r="AJ832" s="60"/>
      <c r="AK832" s="76"/>
      <c r="AL832" s="76"/>
      <c r="AM832" s="76"/>
      <c r="AN832" s="60"/>
      <c r="AO832" s="76"/>
      <c r="AP832" s="76"/>
      <c r="AQ832" s="76"/>
      <c r="AR832" s="60"/>
      <c r="AS832" s="76"/>
      <c r="AT832" s="76"/>
      <c r="AU832" s="76"/>
      <c r="AV832" s="76"/>
      <c r="AW832" s="76"/>
      <c r="AX832" s="76"/>
      <c r="AY832" s="76"/>
      <c r="AZ832" s="76"/>
      <c r="BA832" s="76"/>
      <c r="BB832" s="76"/>
      <c r="BC832" s="76"/>
      <c r="BD832" s="76"/>
      <c r="BF832" s="62"/>
      <c r="BG832" s="62"/>
      <c r="BH832" s="62"/>
      <c r="BI832" s="62"/>
      <c r="BJ832" s="62"/>
      <c r="BK832" s="62"/>
      <c r="BL832" s="62"/>
      <c r="BM832" s="62"/>
      <c r="BN832" s="62"/>
      <c r="BO832" s="62"/>
    </row>
    <row r="833" spans="1:70" x14ac:dyDescent="0.35">
      <c r="A833" s="66" t="s">
        <v>266</v>
      </c>
      <c r="B833" s="160" t="s">
        <v>171</v>
      </c>
      <c r="C833" s="161" t="s">
        <v>164</v>
      </c>
      <c r="D833" s="160">
        <v>2640363</v>
      </c>
      <c r="E833" s="55">
        <v>-302</v>
      </c>
      <c r="F833" s="55">
        <v>-392</v>
      </c>
      <c r="G833" s="55">
        <v>-332</v>
      </c>
      <c r="H833" s="63">
        <f>BF833-SUM(E833,F833,G833)</f>
        <v>-258</v>
      </c>
      <c r="I833" s="55">
        <v>10</v>
      </c>
      <c r="J833" s="55">
        <v>237</v>
      </c>
      <c r="K833" s="55">
        <v>13</v>
      </c>
      <c r="L833" s="63">
        <f>BG833-SUM(I833,J833,K833)</f>
        <v>-896</v>
      </c>
      <c r="M833" s="55">
        <v>-1288</v>
      </c>
      <c r="N833" s="55">
        <v>-1393</v>
      </c>
      <c r="O833" s="55">
        <v>-1315</v>
      </c>
      <c r="P833" s="63">
        <f>BH833-SUM(M833,N833,O833)</f>
        <v>-1171</v>
      </c>
      <c r="Q833" s="55">
        <v>-210</v>
      </c>
      <c r="R833" s="55">
        <v>166</v>
      </c>
      <c r="S833" s="55">
        <v>-52</v>
      </c>
      <c r="T833" s="63">
        <f>BI833-SUM(Q833,R833,S833)</f>
        <v>646</v>
      </c>
      <c r="U833" s="55">
        <v>492</v>
      </c>
      <c r="V833" s="55">
        <v>502</v>
      </c>
      <c r="W833" s="55">
        <v>-124</v>
      </c>
      <c r="X833" s="63">
        <f>BJ833-SUM(U833,V833,W833)</f>
        <v>-1080</v>
      </c>
      <c r="Y833" s="55">
        <v>-1555</v>
      </c>
      <c r="Z833" s="55">
        <v>-760</v>
      </c>
      <c r="AA833" s="55">
        <v>260</v>
      </c>
      <c r="AB833" s="63">
        <f>BK833-SUM(Y833,Z833,AA833)</f>
        <v>802</v>
      </c>
      <c r="AC833" s="55">
        <v>1127</v>
      </c>
      <c r="AD833" s="55">
        <v>814</v>
      </c>
      <c r="AE833" s="55">
        <v>500</v>
      </c>
      <c r="AF833" s="63">
        <f>BL833-SUM(AC833,AD833,AE833)</f>
        <v>119</v>
      </c>
      <c r="AG833" s="55">
        <v>387</v>
      </c>
      <c r="AH833" s="55">
        <v>582</v>
      </c>
      <c r="AI833" s="55">
        <v>-691</v>
      </c>
      <c r="AJ833" s="63">
        <f>BM833-SUM(AG833,AH833,AI833)</f>
        <v>-1716</v>
      </c>
      <c r="AK833" s="55">
        <v>-2073</v>
      </c>
      <c r="AL833" s="55">
        <v>-2471</v>
      </c>
      <c r="AM833" s="55">
        <v>-513</v>
      </c>
      <c r="AN833" s="63">
        <f>BN833-SUM(AK833,AL833,AM833)</f>
        <v>1253</v>
      </c>
      <c r="AO833" s="55">
        <v>1841</v>
      </c>
      <c r="AP833" s="55">
        <v>3599</v>
      </c>
      <c r="AQ833" s="55">
        <v>5046</v>
      </c>
      <c r="AR833" s="63">
        <f>BO833-SUM(AO833,AP833,AQ833)</f>
        <v>5009</v>
      </c>
      <c r="AS833" s="253">
        <v>2436</v>
      </c>
      <c r="AT833" s="253">
        <v>285</v>
      </c>
      <c r="AU833" s="253">
        <v>-1384</v>
      </c>
      <c r="AV833" s="253">
        <v>-1266</v>
      </c>
      <c r="AW833" s="253">
        <v>164</v>
      </c>
      <c r="AX833" s="253">
        <v>1041</v>
      </c>
      <c r="AY833" s="253">
        <v>233</v>
      </c>
      <c r="AZ833" s="253">
        <v>897</v>
      </c>
      <c r="BA833" s="253">
        <v>1440</v>
      </c>
      <c r="BB833" s="253">
        <v>-1515</v>
      </c>
      <c r="BC833" s="253">
        <v>-1511</v>
      </c>
      <c r="BD833" s="253"/>
      <c r="BF833" s="57">
        <v>-1284</v>
      </c>
      <c r="BG833" s="57">
        <v>-636</v>
      </c>
      <c r="BH833" s="57">
        <v>-5167</v>
      </c>
      <c r="BI833" s="57">
        <v>550</v>
      </c>
      <c r="BJ833" s="57">
        <v>-210</v>
      </c>
      <c r="BK833" s="57">
        <v>-1253</v>
      </c>
      <c r="BL833" s="57">
        <v>2560</v>
      </c>
      <c r="BM833" s="57">
        <v>-1438</v>
      </c>
      <c r="BN833" s="57">
        <v>-3804</v>
      </c>
      <c r="BO833" s="267">
        <v>15495</v>
      </c>
      <c r="BP833" s="260">
        <v>71</v>
      </c>
      <c r="BQ833" s="260">
        <v>2335</v>
      </c>
      <c r="BR833" s="260"/>
    </row>
    <row r="834" spans="1:70" x14ac:dyDescent="0.35">
      <c r="A834" s="80" t="s">
        <v>345</v>
      </c>
      <c r="B834" s="160" t="s">
        <v>171</v>
      </c>
      <c r="C834" s="161" t="s">
        <v>164</v>
      </c>
      <c r="D834" s="160">
        <v>2640364</v>
      </c>
      <c r="E834" s="55">
        <v>-290</v>
      </c>
      <c r="F834" s="55">
        <v>-374</v>
      </c>
      <c r="G834" s="55">
        <v>-325</v>
      </c>
      <c r="H834" s="63">
        <f>BF834-SUM(E834,F834,G834)</f>
        <v>-266</v>
      </c>
      <c r="I834" s="55">
        <v>-8</v>
      </c>
      <c r="J834" s="55">
        <v>206</v>
      </c>
      <c r="K834" s="55">
        <v>12</v>
      </c>
      <c r="L834" s="63">
        <f>BG834-SUM(I834,J834,K834)</f>
        <v>-866</v>
      </c>
      <c r="M834" s="55">
        <v>-1265</v>
      </c>
      <c r="N834" s="55">
        <v>-1384</v>
      </c>
      <c r="O834" s="55">
        <v>-1340</v>
      </c>
      <c r="P834" s="63">
        <f>BH834-SUM(M834,N834,O834)</f>
        <v>-1194</v>
      </c>
      <c r="Q834" s="55">
        <v>-260</v>
      </c>
      <c r="R834" s="55">
        <v>121</v>
      </c>
      <c r="S834" s="55">
        <v>-44</v>
      </c>
      <c r="T834" s="63">
        <f>BI834-SUM(Q834,R834,S834)</f>
        <v>843</v>
      </c>
      <c r="U834" s="55">
        <v>461</v>
      </c>
      <c r="V834" s="55">
        <v>464</v>
      </c>
      <c r="W834" s="55">
        <v>-164</v>
      </c>
      <c r="X834" s="63">
        <f>BJ834-SUM(U834,V834,W834)</f>
        <v>-1113</v>
      </c>
      <c r="Y834" s="55">
        <v>-1584</v>
      </c>
      <c r="Z834" s="55">
        <v>-718</v>
      </c>
      <c r="AA834" s="55">
        <v>350</v>
      </c>
      <c r="AB834" s="63">
        <f>BK834-SUM(Y834,Z834,AA834)</f>
        <v>925</v>
      </c>
      <c r="AC834" s="55">
        <v>1211</v>
      </c>
      <c r="AD834" s="55">
        <v>872</v>
      </c>
      <c r="AE834" s="55">
        <v>522</v>
      </c>
      <c r="AF834" s="63">
        <f>BL834-SUM(AC834,AD834,AE834)</f>
        <v>135</v>
      </c>
      <c r="AG834" s="55">
        <v>450</v>
      </c>
      <c r="AH834" s="55">
        <v>693</v>
      </c>
      <c r="AI834" s="55">
        <v>-558</v>
      </c>
      <c r="AJ834" s="63">
        <f>BM834-SUM(AG834,AH834,AI834)</f>
        <v>-1574</v>
      </c>
      <c r="AK834" s="55">
        <v>-1966</v>
      </c>
      <c r="AL834" s="55">
        <v>-2464</v>
      </c>
      <c r="AM834" s="55">
        <v>-533</v>
      </c>
      <c r="AN834" s="63">
        <f>BN834-SUM(AK834,AL834,AM834)</f>
        <v>1310</v>
      </c>
      <c r="AO834" s="55">
        <v>1967</v>
      </c>
      <c r="AP834" s="55">
        <v>3764</v>
      </c>
      <c r="AQ834" s="55">
        <v>5403</v>
      </c>
      <c r="AR834" s="63">
        <f>BO834-SUM(AO834,AP834,AQ834)</f>
        <v>5222</v>
      </c>
      <c r="AS834" s="253">
        <v>2575</v>
      </c>
      <c r="AT834" s="253">
        <v>389</v>
      </c>
      <c r="AU834" s="253">
        <v>-1252</v>
      </c>
      <c r="AV834" s="253">
        <v>-1181</v>
      </c>
      <c r="AW834" s="253">
        <v>236</v>
      </c>
      <c r="AX834" s="253">
        <v>1070</v>
      </c>
      <c r="AY834" s="253">
        <v>249</v>
      </c>
      <c r="AZ834" s="253">
        <v>911</v>
      </c>
      <c r="BA834" s="253">
        <v>1493</v>
      </c>
      <c r="BB834" s="253">
        <v>-1362</v>
      </c>
      <c r="BC834" s="253">
        <v>-1382</v>
      </c>
      <c r="BD834" s="253"/>
      <c r="BF834" s="57">
        <v>-1255</v>
      </c>
      <c r="BG834" s="57">
        <v>-656</v>
      </c>
      <c r="BH834" s="57">
        <v>-5183</v>
      </c>
      <c r="BI834" s="57">
        <v>660</v>
      </c>
      <c r="BJ834" s="57">
        <v>-352</v>
      </c>
      <c r="BK834" s="57">
        <v>-1027</v>
      </c>
      <c r="BL834" s="57">
        <v>2740</v>
      </c>
      <c r="BM834" s="57">
        <v>-989</v>
      </c>
      <c r="BN834" s="57">
        <v>-3653</v>
      </c>
      <c r="BO834" s="267">
        <v>16356</v>
      </c>
      <c r="BP834" s="260">
        <v>531</v>
      </c>
      <c r="BQ834" s="260">
        <v>2466</v>
      </c>
      <c r="BR834" s="260"/>
    </row>
    <row r="835" spans="1:70" x14ac:dyDescent="0.35">
      <c r="A835" s="81" t="s">
        <v>644</v>
      </c>
      <c r="B835" s="167" t="s">
        <v>171</v>
      </c>
      <c r="C835" s="168" t="s">
        <v>164</v>
      </c>
      <c r="D835" s="167">
        <v>2640365</v>
      </c>
      <c r="E835" s="96">
        <f>E833-E834</f>
        <v>-12</v>
      </c>
      <c r="F835" s="96">
        <f>F833-F834</f>
        <v>-18</v>
      </c>
      <c r="G835" s="96">
        <f>G833-G834</f>
        <v>-7</v>
      </c>
      <c r="H835" s="118">
        <f>BF835-SUM(E835,F835,G835)</f>
        <v>8</v>
      </c>
      <c r="I835" s="96">
        <f>I833-I834</f>
        <v>18</v>
      </c>
      <c r="J835" s="96">
        <f>J833-J834</f>
        <v>31</v>
      </c>
      <c r="K835" s="96">
        <f>K833-K834</f>
        <v>1</v>
      </c>
      <c r="L835" s="118">
        <f>BG835-SUM(I835,J835,K835)</f>
        <v>-30</v>
      </c>
      <c r="M835" s="96">
        <f>M833-M834</f>
        <v>-23</v>
      </c>
      <c r="N835" s="96">
        <f>N833-N834</f>
        <v>-9</v>
      </c>
      <c r="O835" s="96">
        <f>O833-O834</f>
        <v>25</v>
      </c>
      <c r="P835" s="118">
        <f>BH835-SUM(M835,N835,O835)</f>
        <v>23</v>
      </c>
      <c r="Q835" s="96">
        <f>Q833-Q834</f>
        <v>50</v>
      </c>
      <c r="R835" s="96">
        <f>R833-R834</f>
        <v>45</v>
      </c>
      <c r="S835" s="96">
        <f>S833-S834</f>
        <v>-8</v>
      </c>
      <c r="T835" s="118">
        <f>BI835-SUM(Q835,R835,S835)</f>
        <v>-197</v>
      </c>
      <c r="U835" s="96">
        <f>U833-U834</f>
        <v>31</v>
      </c>
      <c r="V835" s="96">
        <f>V833-V834</f>
        <v>38</v>
      </c>
      <c r="W835" s="70">
        <v>39</v>
      </c>
      <c r="X835" s="118">
        <f>BJ835-SUM(U835,V835,W835)</f>
        <v>34</v>
      </c>
      <c r="Y835" s="96">
        <f>Y833-Y834</f>
        <v>29</v>
      </c>
      <c r="Z835" s="96">
        <f>Z833-Z834</f>
        <v>-42</v>
      </c>
      <c r="AA835" s="96">
        <f>AA833-AA834</f>
        <v>-90</v>
      </c>
      <c r="AB835" s="118">
        <f>BK835-SUM(Y835,Z835,AA835)</f>
        <v>-123</v>
      </c>
      <c r="AC835" s="96">
        <f>AC833-AC834</f>
        <v>-84</v>
      </c>
      <c r="AD835" s="96">
        <f>AD833-AD834</f>
        <v>-58</v>
      </c>
      <c r="AE835" s="96">
        <f>AE833-AE834</f>
        <v>-22</v>
      </c>
      <c r="AF835" s="118">
        <f>BL835-SUM(AC835,AD835,AE835)</f>
        <v>-16</v>
      </c>
      <c r="AG835" s="96">
        <f>AG833-AG834</f>
        <v>-63</v>
      </c>
      <c r="AH835" s="96">
        <f>AH833-AH834</f>
        <v>-111</v>
      </c>
      <c r="AI835" s="96">
        <f>AI833-AI834</f>
        <v>-133</v>
      </c>
      <c r="AJ835" s="118">
        <f>BM835-SUM(AG835,AH835,AI835)</f>
        <v>-142</v>
      </c>
      <c r="AK835" s="96">
        <f>AK833-AK834</f>
        <v>-107</v>
      </c>
      <c r="AL835" s="96">
        <f>AL833-AL834</f>
        <v>-7</v>
      </c>
      <c r="AM835" s="96">
        <f>AM833-AM834</f>
        <v>20</v>
      </c>
      <c r="AN835" s="118">
        <f>BN835-SUM(AK835,AL835,AM835)</f>
        <v>-57</v>
      </c>
      <c r="AO835" s="96">
        <f>AO833-AO834</f>
        <v>-126</v>
      </c>
      <c r="AP835" s="96">
        <f>AP833-AP834</f>
        <v>-165</v>
      </c>
      <c r="AQ835" s="96">
        <f>AQ833-AQ834</f>
        <v>-357</v>
      </c>
      <c r="AR835" s="118">
        <f>BO835-SUM(AO835,AP835,AQ835)</f>
        <v>-213</v>
      </c>
      <c r="AS835" s="254">
        <v>-139</v>
      </c>
      <c r="AT835" s="254">
        <v>-104</v>
      </c>
      <c r="AU835" s="254">
        <v>-132</v>
      </c>
      <c r="AV835" s="254">
        <v>-85</v>
      </c>
      <c r="AW835" s="254">
        <v>-72</v>
      </c>
      <c r="AX835" s="254">
        <v>-29</v>
      </c>
      <c r="AY835" s="254">
        <v>-16</v>
      </c>
      <c r="AZ835" s="254">
        <v>-14</v>
      </c>
      <c r="BA835" s="254">
        <v>-53</v>
      </c>
      <c r="BB835" s="254">
        <v>-153</v>
      </c>
      <c r="BC835" s="254">
        <v>-129</v>
      </c>
      <c r="BD835" s="254"/>
      <c r="BF835" s="117">
        <f t="shared" ref="BF835:BN835" si="83">BF833-BF834</f>
        <v>-29</v>
      </c>
      <c r="BG835" s="117">
        <f t="shared" si="83"/>
        <v>20</v>
      </c>
      <c r="BH835" s="117">
        <f t="shared" si="83"/>
        <v>16</v>
      </c>
      <c r="BI835" s="117">
        <f t="shared" si="83"/>
        <v>-110</v>
      </c>
      <c r="BJ835" s="117">
        <f t="shared" si="83"/>
        <v>142</v>
      </c>
      <c r="BK835" s="117">
        <f t="shared" si="83"/>
        <v>-226</v>
      </c>
      <c r="BL835" s="117">
        <f t="shared" si="83"/>
        <v>-180</v>
      </c>
      <c r="BM835" s="117">
        <f t="shared" si="83"/>
        <v>-449</v>
      </c>
      <c r="BN835" s="117">
        <f t="shared" si="83"/>
        <v>-151</v>
      </c>
      <c r="BO835" s="268">
        <v>-861</v>
      </c>
      <c r="BP835" s="261">
        <v>-460</v>
      </c>
      <c r="BQ835" s="261">
        <v>-131</v>
      </c>
      <c r="BR835" s="261"/>
    </row>
    <row r="836" spans="1:70" x14ac:dyDescent="0.35">
      <c r="E836" s="76"/>
      <c r="F836" s="76"/>
      <c r="G836" s="76"/>
      <c r="H836" s="60"/>
      <c r="I836" s="76"/>
      <c r="J836" s="76"/>
      <c r="K836" s="76"/>
      <c r="L836" s="60"/>
      <c r="M836" s="76"/>
      <c r="N836" s="76"/>
      <c r="O836" s="76"/>
      <c r="P836" s="60"/>
      <c r="Q836" s="76"/>
      <c r="R836" s="76"/>
      <c r="S836" s="76"/>
      <c r="T836" s="60"/>
      <c r="U836" s="76"/>
      <c r="V836" s="76"/>
      <c r="W836" s="76"/>
      <c r="X836" s="60"/>
      <c r="Y836" s="76"/>
      <c r="Z836" s="76"/>
      <c r="AA836" s="76"/>
      <c r="AB836" s="60"/>
      <c r="AC836" s="76"/>
      <c r="AD836" s="76"/>
      <c r="AE836" s="76"/>
      <c r="AF836" s="60"/>
      <c r="AG836" s="76"/>
      <c r="AH836" s="76"/>
      <c r="AI836" s="76"/>
      <c r="AJ836" s="60"/>
      <c r="AK836" s="76"/>
      <c r="AL836" s="76"/>
      <c r="AM836" s="76"/>
      <c r="AN836" s="60"/>
      <c r="AO836" s="76"/>
      <c r="AP836" s="76"/>
      <c r="AQ836" s="76"/>
      <c r="AR836" s="60"/>
      <c r="AS836" s="76"/>
      <c r="AT836" s="76"/>
      <c r="AU836" s="76"/>
      <c r="AV836" s="76"/>
      <c r="AW836" s="76"/>
      <c r="AX836" s="76"/>
      <c r="AY836" s="76"/>
      <c r="AZ836" s="76"/>
      <c r="BA836" s="76"/>
      <c r="BB836" s="76"/>
      <c r="BC836" s="76"/>
      <c r="BD836" s="76"/>
      <c r="BF836" s="62"/>
      <c r="BG836" s="62"/>
      <c r="BH836" s="62"/>
      <c r="BI836" s="62"/>
      <c r="BJ836" s="62"/>
      <c r="BK836" s="62"/>
      <c r="BL836" s="62"/>
      <c r="BM836" s="62"/>
      <c r="BN836" s="62"/>
      <c r="BO836" s="62"/>
    </row>
    <row r="837" spans="1:70" x14ac:dyDescent="0.35">
      <c r="A837" s="64" t="s">
        <v>645</v>
      </c>
      <c r="B837" s="65"/>
      <c r="C837" s="65"/>
      <c r="D837" s="65"/>
      <c r="E837" s="76"/>
      <c r="F837" s="76"/>
      <c r="G837" s="76"/>
      <c r="H837" s="60"/>
      <c r="I837" s="76"/>
      <c r="J837" s="76"/>
      <c r="K837" s="76"/>
      <c r="L837" s="60"/>
      <c r="M837" s="76"/>
      <c r="N837" s="76"/>
      <c r="O837" s="76"/>
      <c r="P837" s="60"/>
      <c r="Q837" s="76"/>
      <c r="R837" s="76"/>
      <c r="S837" s="76"/>
      <c r="T837" s="60"/>
      <c r="U837" s="76"/>
      <c r="V837" s="76"/>
      <c r="W837" s="76"/>
      <c r="X837" s="60"/>
      <c r="Y837" s="76"/>
      <c r="Z837" s="76"/>
      <c r="AA837" s="76"/>
      <c r="AB837" s="60"/>
      <c r="AC837" s="76"/>
      <c r="AD837" s="76"/>
      <c r="AE837" s="76"/>
      <c r="AF837" s="60"/>
      <c r="AG837" s="76"/>
      <c r="AH837" s="76"/>
      <c r="AI837" s="76"/>
      <c r="AJ837" s="60"/>
      <c r="AK837" s="76"/>
      <c r="AL837" s="76"/>
      <c r="AM837" s="76"/>
      <c r="AN837" s="60"/>
      <c r="AO837" s="76"/>
      <c r="AP837" s="76"/>
      <c r="AQ837" s="76"/>
      <c r="AR837" s="60"/>
      <c r="AS837" s="76"/>
      <c r="AT837" s="76"/>
      <c r="AU837" s="76"/>
      <c r="AV837" s="76"/>
      <c r="AW837" s="76"/>
      <c r="AX837" s="76"/>
      <c r="AY837" s="76"/>
      <c r="AZ837" s="76"/>
      <c r="BA837" s="76"/>
      <c r="BB837" s="76"/>
      <c r="BC837" s="76"/>
      <c r="BD837" s="76"/>
      <c r="BF837" s="62"/>
      <c r="BG837" s="62"/>
      <c r="BH837" s="62"/>
      <c r="BI837" s="62"/>
      <c r="BJ837" s="62"/>
      <c r="BK837" s="62"/>
      <c r="BL837" s="62"/>
      <c r="BM837" s="62"/>
      <c r="BN837" s="62"/>
      <c r="BO837" s="62"/>
    </row>
    <row r="838" spans="1:70" x14ac:dyDescent="0.35">
      <c r="A838" s="66" t="s">
        <v>608</v>
      </c>
      <c r="B838" s="160" t="s">
        <v>171</v>
      </c>
      <c r="C838" s="161" t="s">
        <v>163</v>
      </c>
      <c r="D838" s="160">
        <v>2127486</v>
      </c>
      <c r="E838" s="55">
        <v>4152</v>
      </c>
      <c r="F838" s="55">
        <v>4164</v>
      </c>
      <c r="G838" s="55">
        <v>4149</v>
      </c>
      <c r="H838" s="53">
        <v>4347</v>
      </c>
      <c r="I838" s="55">
        <v>4340</v>
      </c>
      <c r="J838" s="55">
        <v>4367</v>
      </c>
      <c r="K838" s="55">
        <v>4348</v>
      </c>
      <c r="L838" s="53">
        <v>14472</v>
      </c>
      <c r="M838" s="55">
        <v>14306</v>
      </c>
      <c r="N838" s="55">
        <v>14022</v>
      </c>
      <c r="O838" s="55">
        <v>13867</v>
      </c>
      <c r="P838" s="53">
        <v>12833</v>
      </c>
      <c r="Q838" s="55">
        <v>12674</v>
      </c>
      <c r="R838" s="55">
        <v>12477</v>
      </c>
      <c r="S838" s="55">
        <v>12475</v>
      </c>
      <c r="T838" s="53">
        <v>12826</v>
      </c>
      <c r="U838" s="55">
        <v>12859</v>
      </c>
      <c r="V838" s="55">
        <v>12718</v>
      </c>
      <c r="W838" s="55">
        <v>42065</v>
      </c>
      <c r="X838" s="53">
        <v>40995</v>
      </c>
      <c r="Y838" s="55">
        <v>40560</v>
      </c>
      <c r="Z838" s="55">
        <v>40379</v>
      </c>
      <c r="AA838" s="55">
        <v>40161</v>
      </c>
      <c r="AB838" s="53">
        <v>40171</v>
      </c>
      <c r="AC838" s="55">
        <v>39925</v>
      </c>
      <c r="AD838" s="55">
        <v>39795</v>
      </c>
      <c r="AE838" s="55">
        <v>39868</v>
      </c>
      <c r="AF838" s="53">
        <v>39190</v>
      </c>
      <c r="AG838" s="55">
        <v>38916</v>
      </c>
      <c r="AH838" s="55">
        <v>52885</v>
      </c>
      <c r="AI838" s="55">
        <v>51398</v>
      </c>
      <c r="AJ838" s="53">
        <v>51038</v>
      </c>
      <c r="AK838" s="55">
        <v>50823</v>
      </c>
      <c r="AL838" s="55">
        <v>76628</v>
      </c>
      <c r="AM838" s="55">
        <v>75952</v>
      </c>
      <c r="AN838" s="53">
        <v>74720</v>
      </c>
      <c r="AO838" s="55">
        <v>74464</v>
      </c>
      <c r="AP838" s="55">
        <v>93775</v>
      </c>
      <c r="AQ838" s="55">
        <v>93755</v>
      </c>
      <c r="AR838" s="63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9"/>
      <c r="BD838" s="59"/>
      <c r="BF838" s="62"/>
      <c r="BG838" s="62"/>
      <c r="BH838" s="62"/>
      <c r="BI838" s="62"/>
      <c r="BJ838" s="62"/>
      <c r="BK838" s="62"/>
      <c r="BL838" s="62"/>
      <c r="BM838" s="62"/>
      <c r="BN838" s="62"/>
      <c r="BO838" s="62"/>
    </row>
    <row r="839" spans="1:70" x14ac:dyDescent="0.35">
      <c r="A839" s="66" t="s">
        <v>646</v>
      </c>
      <c r="B839" s="160" t="s">
        <v>171</v>
      </c>
      <c r="C839" s="161" t="s">
        <v>164</v>
      </c>
      <c r="D839" s="160">
        <v>2127487</v>
      </c>
      <c r="E839" s="55">
        <v>1524</v>
      </c>
      <c r="F839" s="55">
        <v>1789</v>
      </c>
      <c r="G839" s="55">
        <v>2099</v>
      </c>
      <c r="H839" s="53">
        <v>2437</v>
      </c>
      <c r="I839" s="55">
        <v>2937</v>
      </c>
      <c r="J839" s="55">
        <v>3600</v>
      </c>
      <c r="K839" s="55">
        <v>4387</v>
      </c>
      <c r="L839" s="53">
        <v>5182</v>
      </c>
      <c r="M839" s="55">
        <v>5590</v>
      </c>
      <c r="N839" s="55">
        <v>6459</v>
      </c>
      <c r="O839" s="55">
        <v>6867</v>
      </c>
      <c r="P839" s="53">
        <v>7452</v>
      </c>
      <c r="Q839" s="55">
        <v>7632</v>
      </c>
      <c r="R839" s="55">
        <v>7996</v>
      </c>
      <c r="S839" s="55">
        <v>8478</v>
      </c>
      <c r="T839" s="53">
        <v>9406</v>
      </c>
      <c r="U839" s="55">
        <v>10550</v>
      </c>
      <c r="V839" s="55">
        <v>12199</v>
      </c>
      <c r="W839" s="55">
        <v>13971</v>
      </c>
      <c r="X839" s="53">
        <v>14811</v>
      </c>
      <c r="Y839" s="55">
        <v>15253</v>
      </c>
      <c r="Z839" s="55">
        <v>16121</v>
      </c>
      <c r="AA839" s="55">
        <v>16124</v>
      </c>
      <c r="AB839" s="53">
        <v>17952</v>
      </c>
      <c r="AC839" s="76"/>
      <c r="AD839" s="76"/>
      <c r="AE839" s="76"/>
      <c r="AF839" s="60"/>
      <c r="AG839" s="76"/>
      <c r="AH839" s="76"/>
      <c r="AI839" s="76"/>
      <c r="AJ839" s="60"/>
      <c r="AK839" s="76"/>
      <c r="AL839" s="76"/>
      <c r="AM839" s="76"/>
      <c r="AN839" s="60"/>
      <c r="AO839" s="76"/>
      <c r="AP839" s="76"/>
      <c r="AQ839" s="76"/>
      <c r="AR839" s="60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F839" s="62"/>
      <c r="BG839" s="62"/>
      <c r="BH839" s="62"/>
      <c r="BI839" s="62"/>
      <c r="BJ839" s="62"/>
      <c r="BK839" s="62"/>
      <c r="BL839" s="62"/>
      <c r="BM839" s="62"/>
      <c r="BN839" s="62"/>
      <c r="BO839" s="62"/>
    </row>
    <row r="840" spans="1:70" x14ac:dyDescent="0.35">
      <c r="A840" s="218" t="s">
        <v>615</v>
      </c>
      <c r="B840" s="160" t="s">
        <v>171</v>
      </c>
      <c r="C840" s="161" t="s">
        <v>163</v>
      </c>
      <c r="D840" s="160">
        <v>2127488</v>
      </c>
      <c r="E840" s="55">
        <v>14</v>
      </c>
      <c r="F840" s="55">
        <v>14</v>
      </c>
      <c r="G840" s="55">
        <v>644</v>
      </c>
      <c r="H840" s="53">
        <v>783</v>
      </c>
      <c r="I840" s="55">
        <v>727</v>
      </c>
      <c r="J840" s="55">
        <v>971</v>
      </c>
      <c r="K840" s="55">
        <v>1358</v>
      </c>
      <c r="L840" s="53">
        <v>1629</v>
      </c>
      <c r="M840" s="55">
        <v>1807</v>
      </c>
      <c r="N840" s="55">
        <v>1985</v>
      </c>
      <c r="O840" s="55">
        <v>2360</v>
      </c>
      <c r="P840" s="53">
        <v>2390</v>
      </c>
      <c r="Q840" s="55">
        <v>2406</v>
      </c>
      <c r="R840" s="55">
        <v>2401</v>
      </c>
      <c r="S840" s="55">
        <v>3198</v>
      </c>
      <c r="T840" s="53">
        <v>3233</v>
      </c>
      <c r="U840" s="55">
        <v>3309</v>
      </c>
      <c r="V840" s="55">
        <v>3791</v>
      </c>
      <c r="W840" s="55">
        <v>5616</v>
      </c>
      <c r="X840" s="53">
        <v>6265</v>
      </c>
      <c r="Y840" s="55">
        <v>6381</v>
      </c>
      <c r="Z840" s="55">
        <v>6681</v>
      </c>
      <c r="AA840" s="55">
        <v>8316</v>
      </c>
      <c r="AB840" s="53">
        <v>8376</v>
      </c>
      <c r="AC840" s="55">
        <v>25004</v>
      </c>
      <c r="AD840" s="55">
        <v>26204</v>
      </c>
      <c r="AE840" s="55">
        <v>27310</v>
      </c>
      <c r="AF840" s="53">
        <v>28875</v>
      </c>
      <c r="AG840" s="55">
        <v>28147</v>
      </c>
      <c r="AH840" s="55">
        <v>28787</v>
      </c>
      <c r="AI840" s="55">
        <v>29801</v>
      </c>
      <c r="AJ840" s="53">
        <v>30437</v>
      </c>
      <c r="AK840" s="55">
        <v>28687</v>
      </c>
      <c r="AL840" s="55">
        <v>27613</v>
      </c>
      <c r="AM840" s="55">
        <v>26618</v>
      </c>
      <c r="AN840" s="53">
        <v>25866</v>
      </c>
      <c r="AO840" s="55">
        <v>23094</v>
      </c>
      <c r="AP840" s="55">
        <v>20426</v>
      </c>
      <c r="AQ840" s="55">
        <v>18838</v>
      </c>
      <c r="AR840" s="63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F840" s="62"/>
      <c r="BG840" s="62"/>
      <c r="BH840" s="62"/>
      <c r="BI840" s="62"/>
      <c r="BJ840" s="62"/>
      <c r="BK840" s="62"/>
      <c r="BL840" s="62"/>
      <c r="BM840" s="62"/>
      <c r="BN840" s="62"/>
      <c r="BO840" s="62"/>
    </row>
    <row r="841" spans="1:70" x14ac:dyDescent="0.35">
      <c r="A841" s="66" t="s">
        <v>83</v>
      </c>
      <c r="B841" s="160" t="s">
        <v>171</v>
      </c>
      <c r="C841" s="161" t="s">
        <v>163</v>
      </c>
      <c r="D841" s="160">
        <v>2127489</v>
      </c>
      <c r="E841" s="55">
        <v>4523</v>
      </c>
      <c r="F841" s="55">
        <v>4647</v>
      </c>
      <c r="G841" s="55">
        <v>4899</v>
      </c>
      <c r="H841" s="53">
        <v>5135</v>
      </c>
      <c r="I841" s="55">
        <v>5368</v>
      </c>
      <c r="J841" s="55">
        <v>5560</v>
      </c>
      <c r="K841" s="55">
        <v>5487</v>
      </c>
      <c r="L841" s="53">
        <v>5913</v>
      </c>
      <c r="M841" s="55">
        <v>5720</v>
      </c>
      <c r="N841" s="55">
        <v>6088</v>
      </c>
      <c r="O841" s="55">
        <v>6501</v>
      </c>
      <c r="P841" s="53">
        <v>6517</v>
      </c>
      <c r="Q841" s="55">
        <v>6939</v>
      </c>
      <c r="R841" s="55">
        <v>8154</v>
      </c>
      <c r="S841" s="55">
        <v>9038</v>
      </c>
      <c r="T841" s="53">
        <v>9510</v>
      </c>
      <c r="U841" s="55">
        <v>9820</v>
      </c>
      <c r="V841" s="55">
        <v>10638</v>
      </c>
      <c r="W841" s="55">
        <v>22069</v>
      </c>
      <c r="X841" s="53">
        <v>22848</v>
      </c>
      <c r="Y841" s="55">
        <v>23509</v>
      </c>
      <c r="Z841" s="55">
        <v>23671</v>
      </c>
      <c r="AA841" s="55">
        <v>24523</v>
      </c>
      <c r="AB841" s="53">
        <v>26666</v>
      </c>
      <c r="AC841" s="55">
        <v>26731</v>
      </c>
      <c r="AD841" s="55">
        <v>28739</v>
      </c>
      <c r="AE841" s="55">
        <v>30550</v>
      </c>
      <c r="AF841" s="53">
        <v>31963</v>
      </c>
      <c r="AG841" s="55">
        <v>33654</v>
      </c>
      <c r="AH841" s="55">
        <v>36048</v>
      </c>
      <c r="AI841" s="55">
        <v>42014</v>
      </c>
      <c r="AJ841" s="53">
        <v>46164</v>
      </c>
      <c r="AK841" s="55">
        <v>46762</v>
      </c>
      <c r="AL841" s="55">
        <v>51702</v>
      </c>
      <c r="AM841" s="55">
        <v>61591</v>
      </c>
      <c r="AN841" s="53">
        <v>66269</v>
      </c>
      <c r="AO841" s="55">
        <v>66144</v>
      </c>
      <c r="AP841" s="55">
        <v>69341</v>
      </c>
      <c r="AQ841" s="55">
        <v>75495</v>
      </c>
      <c r="AR841" s="63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F841" s="62"/>
      <c r="BG841" s="62"/>
      <c r="BH841" s="62"/>
      <c r="BI841" s="62"/>
      <c r="BJ841" s="62"/>
      <c r="BK841" s="62"/>
      <c r="BL841" s="62"/>
      <c r="BM841" s="62"/>
      <c r="BN841" s="62"/>
      <c r="BO841" s="62"/>
    </row>
    <row r="842" spans="1:70" x14ac:dyDescent="0.35">
      <c r="A842" s="66" t="s">
        <v>616</v>
      </c>
      <c r="B842" s="160" t="s">
        <v>171</v>
      </c>
      <c r="C842" s="161" t="s">
        <v>163</v>
      </c>
      <c r="D842" s="160">
        <v>2127490</v>
      </c>
      <c r="E842" s="76"/>
      <c r="F842" s="76"/>
      <c r="G842" s="76"/>
      <c r="H842" s="60"/>
      <c r="I842" s="76"/>
      <c r="J842" s="76"/>
      <c r="K842" s="76"/>
      <c r="L842" s="60"/>
      <c r="M842" s="76"/>
      <c r="N842" s="76"/>
      <c r="O842" s="76"/>
      <c r="P842" s="60"/>
      <c r="Q842" s="76"/>
      <c r="R842" s="76"/>
      <c r="S842" s="76"/>
      <c r="T842" s="60"/>
      <c r="U842" s="76"/>
      <c r="V842" s="76"/>
      <c r="W842" s="76"/>
      <c r="X842" s="60"/>
      <c r="Y842" s="76"/>
      <c r="Z842" s="76"/>
      <c r="AA842" s="76"/>
      <c r="AB842" s="60"/>
      <c r="AC842" s="55">
        <v>422</v>
      </c>
      <c r="AD842" s="55">
        <v>901</v>
      </c>
      <c r="AE842" s="55">
        <v>2227</v>
      </c>
      <c r="AF842" s="53">
        <v>3190</v>
      </c>
      <c r="AG842" s="55">
        <v>3154</v>
      </c>
      <c r="AH842" s="55">
        <v>3108</v>
      </c>
      <c r="AI842" s="55">
        <v>4604</v>
      </c>
      <c r="AJ842" s="53">
        <v>4918</v>
      </c>
      <c r="AK842" s="55">
        <v>5241</v>
      </c>
      <c r="AL842" s="55">
        <v>5555</v>
      </c>
      <c r="AM842" s="55">
        <v>8101</v>
      </c>
      <c r="AN842" s="53">
        <v>8495</v>
      </c>
      <c r="AO842" s="55">
        <v>9372</v>
      </c>
      <c r="AP842" s="55">
        <v>9254</v>
      </c>
      <c r="AQ842" s="55">
        <v>9135</v>
      </c>
      <c r="AR842" s="63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9"/>
      <c r="BD842" s="59"/>
      <c r="BF842" s="62"/>
      <c r="BG842" s="62"/>
      <c r="BH842" s="62"/>
      <c r="BI842" s="62"/>
      <c r="BJ842" s="62"/>
      <c r="BK842" s="62"/>
      <c r="BL842" s="62"/>
      <c r="BM842" s="62"/>
      <c r="BN842" s="62"/>
      <c r="BO842" s="62"/>
    </row>
    <row r="843" spans="1:70" x14ac:dyDescent="0.35">
      <c r="A843" s="66" t="s">
        <v>647</v>
      </c>
      <c r="B843" s="160" t="s">
        <v>171</v>
      </c>
      <c r="C843" s="161" t="s">
        <v>163</v>
      </c>
      <c r="D843" s="160">
        <v>2127491</v>
      </c>
      <c r="E843" s="76"/>
      <c r="F843" s="76"/>
      <c r="G843" s="76"/>
      <c r="H843" s="60"/>
      <c r="I843" s="76"/>
      <c r="J843" s="76"/>
      <c r="K843" s="76"/>
      <c r="L843" s="60"/>
      <c r="M843" s="76"/>
      <c r="N843" s="76"/>
      <c r="O843" s="76"/>
      <c r="P843" s="60"/>
      <c r="Q843" s="76"/>
      <c r="R843" s="76"/>
      <c r="S843" s="76"/>
      <c r="T843" s="60"/>
      <c r="U843" s="76"/>
      <c r="V843" s="76"/>
      <c r="W843" s="76"/>
      <c r="X843" s="60"/>
      <c r="Y843" s="76"/>
      <c r="Z843" s="76"/>
      <c r="AA843" s="76"/>
      <c r="AB843" s="60"/>
      <c r="AC843" s="76"/>
      <c r="AD843" s="76"/>
      <c r="AE843" s="76"/>
      <c r="AF843" s="60"/>
      <c r="AG843" s="76"/>
      <c r="AH843" s="76"/>
      <c r="AI843" s="76"/>
      <c r="AJ843" s="53">
        <v>28869</v>
      </c>
      <c r="AK843" s="55">
        <v>38407</v>
      </c>
      <c r="AL843" s="55">
        <v>39732</v>
      </c>
      <c r="AM843" s="55">
        <v>31755</v>
      </c>
      <c r="AN843" s="53">
        <v>31155</v>
      </c>
      <c r="AO843" s="55">
        <v>33770</v>
      </c>
      <c r="AP843" s="55">
        <v>31823</v>
      </c>
      <c r="AQ843" s="55">
        <v>27709</v>
      </c>
      <c r="AR843" s="63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9"/>
      <c r="BD843" s="59"/>
      <c r="BF843" s="62"/>
      <c r="BG843" s="62"/>
      <c r="BH843" s="62"/>
      <c r="BI843" s="62"/>
      <c r="BJ843" s="62"/>
      <c r="BK843" s="62"/>
      <c r="BL843" s="62"/>
      <c r="BM843" s="62"/>
      <c r="BN843" s="62"/>
      <c r="BO843" s="62"/>
    </row>
    <row r="844" spans="1:70" x14ac:dyDescent="0.35">
      <c r="A844" s="66" t="s">
        <v>648</v>
      </c>
      <c r="B844" s="160" t="s">
        <v>171</v>
      </c>
      <c r="C844" s="161" t="s">
        <v>163</v>
      </c>
      <c r="D844" s="160">
        <v>2127492</v>
      </c>
      <c r="E844" s="55">
        <v>682</v>
      </c>
      <c r="F844" s="55">
        <v>979</v>
      </c>
      <c r="G844" s="55">
        <v>947</v>
      </c>
      <c r="H844" s="53">
        <v>1098</v>
      </c>
      <c r="I844" s="55">
        <v>1144</v>
      </c>
      <c r="J844" s="55">
        <v>1393</v>
      </c>
      <c r="K844" s="55">
        <v>1468</v>
      </c>
      <c r="L844" s="53">
        <v>1434</v>
      </c>
      <c r="M844" s="55">
        <v>1776</v>
      </c>
      <c r="N844" s="55">
        <v>1748</v>
      </c>
      <c r="O844" s="55">
        <v>1868</v>
      </c>
      <c r="P844" s="53">
        <v>1782</v>
      </c>
      <c r="Q844" s="55">
        <v>1825</v>
      </c>
      <c r="R844" s="55">
        <v>1967</v>
      </c>
      <c r="S844" s="55">
        <v>1900</v>
      </c>
      <c r="T844" s="53">
        <v>1710</v>
      </c>
      <c r="U844" s="55">
        <v>1735</v>
      </c>
      <c r="V844" s="55">
        <v>1623</v>
      </c>
      <c r="W844" s="55">
        <v>24794</v>
      </c>
      <c r="X844" s="53">
        <v>24200</v>
      </c>
      <c r="Y844" s="55">
        <v>23520</v>
      </c>
      <c r="Z844" s="55">
        <v>22281</v>
      </c>
      <c r="AA844" s="55">
        <v>21800</v>
      </c>
      <c r="AB844" s="53">
        <v>22193</v>
      </c>
      <c r="AC844" s="55">
        <v>20567</v>
      </c>
      <c r="AD844" s="55">
        <v>19478</v>
      </c>
      <c r="AE844" s="55">
        <v>18858</v>
      </c>
      <c r="AF844" s="53">
        <v>19988</v>
      </c>
      <c r="AG844" s="55">
        <v>18610</v>
      </c>
      <c r="AH844" s="55">
        <v>17417</v>
      </c>
      <c r="AI844" s="55">
        <v>16544</v>
      </c>
      <c r="AJ844" s="53">
        <v>16486</v>
      </c>
      <c r="AK844" s="55">
        <v>32935</v>
      </c>
      <c r="AL844" s="55">
        <v>34110</v>
      </c>
      <c r="AM844" s="55">
        <v>34590</v>
      </c>
      <c r="AN844" s="53">
        <v>34902</v>
      </c>
      <c r="AO844" s="55">
        <v>33653</v>
      </c>
      <c r="AP844" s="55">
        <v>35079</v>
      </c>
      <c r="AQ844" s="55">
        <v>33843</v>
      </c>
      <c r="AR844" s="63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F844" s="62"/>
      <c r="BG844" s="62"/>
      <c r="BH844" s="62"/>
      <c r="BI844" s="62"/>
      <c r="BJ844" s="62"/>
      <c r="BK844" s="62"/>
      <c r="BL844" s="62"/>
      <c r="BM844" s="62"/>
      <c r="BN844" s="62"/>
      <c r="BO844" s="62"/>
    </row>
    <row r="845" spans="1:70" x14ac:dyDescent="0.35">
      <c r="A845" s="66" t="s">
        <v>649</v>
      </c>
      <c r="B845" s="160" t="s">
        <v>171</v>
      </c>
      <c r="C845" s="161" t="s">
        <v>163</v>
      </c>
      <c r="D845" s="160">
        <v>2127493</v>
      </c>
      <c r="E845" s="55">
        <v>1884</v>
      </c>
      <c r="F845" s="55">
        <v>2814</v>
      </c>
      <c r="G845" s="55">
        <v>2382</v>
      </c>
      <c r="H845" s="53">
        <v>2629</v>
      </c>
      <c r="I845" s="55">
        <v>2853</v>
      </c>
      <c r="J845" s="55">
        <v>2970</v>
      </c>
      <c r="K845" s="55">
        <v>2747</v>
      </c>
      <c r="L845" s="53">
        <v>2496</v>
      </c>
      <c r="M845" s="55">
        <v>2550</v>
      </c>
      <c r="N845" s="55">
        <v>2530</v>
      </c>
      <c r="O845" s="55">
        <v>2408</v>
      </c>
      <c r="P845" s="53">
        <v>2642</v>
      </c>
      <c r="Q845" s="55">
        <v>3496</v>
      </c>
      <c r="R845" s="55">
        <v>4423</v>
      </c>
      <c r="S845" s="55">
        <v>4772</v>
      </c>
      <c r="T845" s="53">
        <v>6399</v>
      </c>
      <c r="U845" s="55">
        <v>7666</v>
      </c>
      <c r="V845" s="55">
        <v>8206</v>
      </c>
      <c r="W845" s="55">
        <v>8012</v>
      </c>
      <c r="X845" s="53">
        <v>9086</v>
      </c>
      <c r="Y845" s="55">
        <v>9991</v>
      </c>
      <c r="Z845" s="55">
        <v>13185</v>
      </c>
      <c r="AA845" s="55">
        <v>13501</v>
      </c>
      <c r="AB845" s="53">
        <v>15655</v>
      </c>
      <c r="AC845" s="55">
        <v>18667</v>
      </c>
      <c r="AD845" s="55">
        <v>19527</v>
      </c>
      <c r="AE845" s="55">
        <v>18486</v>
      </c>
      <c r="AF845" s="53">
        <v>22895</v>
      </c>
      <c r="AG845" s="55">
        <v>28156</v>
      </c>
      <c r="AH845" s="55">
        <v>33691</v>
      </c>
      <c r="AI845" s="55">
        <v>36631</v>
      </c>
      <c r="AJ845" s="53">
        <v>16797</v>
      </c>
      <c r="AK845" s="55">
        <v>18708</v>
      </c>
      <c r="AL845" s="55">
        <v>20302</v>
      </c>
      <c r="AM845" s="55">
        <v>20294</v>
      </c>
      <c r="AN845" s="53">
        <v>19283</v>
      </c>
      <c r="AO845" s="55">
        <v>18807</v>
      </c>
      <c r="AP845" s="55">
        <v>19036</v>
      </c>
      <c r="AQ845" s="55">
        <v>17047</v>
      </c>
      <c r="AR845" s="63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F845" s="62"/>
      <c r="BG845" s="62"/>
      <c r="BH845" s="62"/>
      <c r="BI845" s="62"/>
      <c r="BJ845" s="62"/>
      <c r="BK845" s="62"/>
      <c r="BL845" s="62"/>
      <c r="BM845" s="62"/>
      <c r="BN845" s="62"/>
      <c r="BO845" s="62"/>
    </row>
    <row r="846" spans="1:70" x14ac:dyDescent="0.35">
      <c r="A846" s="78" t="s">
        <v>650</v>
      </c>
      <c r="B846" s="167" t="s">
        <v>171</v>
      </c>
      <c r="C846" s="168" t="s">
        <v>163</v>
      </c>
      <c r="D846" s="167">
        <v>2127494</v>
      </c>
      <c r="E846" s="96">
        <f t="shared" ref="E846:AQ846" si="84">SUM(E838:E845)</f>
        <v>12779</v>
      </c>
      <c r="F846" s="96">
        <f t="shared" si="84"/>
        <v>14407</v>
      </c>
      <c r="G846" s="96">
        <f t="shared" si="84"/>
        <v>15120</v>
      </c>
      <c r="H846" s="107">
        <f t="shared" si="84"/>
        <v>16429</v>
      </c>
      <c r="I846" s="96">
        <f t="shared" si="84"/>
        <v>17369</v>
      </c>
      <c r="J846" s="96">
        <f t="shared" si="84"/>
        <v>18861</v>
      </c>
      <c r="K846" s="96">
        <f t="shared" si="84"/>
        <v>19795</v>
      </c>
      <c r="L846" s="107">
        <f t="shared" si="84"/>
        <v>31126</v>
      </c>
      <c r="M846" s="96">
        <f t="shared" si="84"/>
        <v>31749</v>
      </c>
      <c r="N846" s="96">
        <f t="shared" si="84"/>
        <v>32832</v>
      </c>
      <c r="O846" s="96">
        <f t="shared" si="84"/>
        <v>33871</v>
      </c>
      <c r="P846" s="107">
        <f t="shared" si="84"/>
        <v>33616</v>
      </c>
      <c r="Q846" s="96">
        <f t="shared" si="84"/>
        <v>34972</v>
      </c>
      <c r="R846" s="96">
        <f t="shared" si="84"/>
        <v>37418</v>
      </c>
      <c r="S846" s="96">
        <f t="shared" si="84"/>
        <v>39861</v>
      </c>
      <c r="T846" s="107">
        <f t="shared" si="84"/>
        <v>43084</v>
      </c>
      <c r="U846" s="96">
        <f t="shared" si="84"/>
        <v>45939</v>
      </c>
      <c r="V846" s="96">
        <f t="shared" si="84"/>
        <v>49175</v>
      </c>
      <c r="W846" s="96">
        <f t="shared" si="84"/>
        <v>116527</v>
      </c>
      <c r="X846" s="107">
        <f t="shared" si="84"/>
        <v>118205</v>
      </c>
      <c r="Y846" s="96">
        <f t="shared" si="84"/>
        <v>119214</v>
      </c>
      <c r="Z846" s="96">
        <f t="shared" si="84"/>
        <v>122318</v>
      </c>
      <c r="AA846" s="96">
        <f t="shared" si="84"/>
        <v>124425</v>
      </c>
      <c r="AB846" s="107">
        <f t="shared" si="84"/>
        <v>131013</v>
      </c>
      <c r="AC846" s="96">
        <f t="shared" si="84"/>
        <v>131316</v>
      </c>
      <c r="AD846" s="96">
        <f t="shared" si="84"/>
        <v>134644</v>
      </c>
      <c r="AE846" s="96">
        <f t="shared" si="84"/>
        <v>137299</v>
      </c>
      <c r="AF846" s="107">
        <f t="shared" si="84"/>
        <v>146101</v>
      </c>
      <c r="AG846" s="96">
        <f t="shared" si="84"/>
        <v>150637</v>
      </c>
      <c r="AH846" s="96">
        <f t="shared" si="84"/>
        <v>171936</v>
      </c>
      <c r="AI846" s="96">
        <f t="shared" si="84"/>
        <v>180992</v>
      </c>
      <c r="AJ846" s="107">
        <f t="shared" si="84"/>
        <v>194709</v>
      </c>
      <c r="AK846" s="96">
        <f t="shared" si="84"/>
        <v>221563</v>
      </c>
      <c r="AL846" s="96">
        <f t="shared" si="84"/>
        <v>255642</v>
      </c>
      <c r="AM846" s="96">
        <f t="shared" si="84"/>
        <v>258901</v>
      </c>
      <c r="AN846" s="107">
        <f t="shared" si="84"/>
        <v>260690</v>
      </c>
      <c r="AO846" s="96">
        <f t="shared" si="84"/>
        <v>259304</v>
      </c>
      <c r="AP846" s="96">
        <f t="shared" si="84"/>
        <v>278734</v>
      </c>
      <c r="AQ846" s="96">
        <f t="shared" si="84"/>
        <v>275822</v>
      </c>
      <c r="AR846" s="118"/>
      <c r="AS846" s="165"/>
      <c r="AT846" s="165"/>
      <c r="AU846" s="165"/>
      <c r="AV846" s="165"/>
      <c r="AW846" s="165"/>
      <c r="AX846" s="165"/>
      <c r="AY846" s="165"/>
      <c r="AZ846" s="165"/>
      <c r="BA846" s="165"/>
      <c r="BB846" s="165"/>
      <c r="BC846" s="165"/>
      <c r="BD846" s="165"/>
      <c r="BF846" s="106"/>
      <c r="BG846" s="106"/>
      <c r="BH846" s="106"/>
      <c r="BI846" s="106"/>
      <c r="BJ846" s="106"/>
      <c r="BK846" s="106"/>
      <c r="BL846" s="106"/>
      <c r="BM846" s="106"/>
      <c r="BN846" s="106"/>
      <c r="BO846" s="106"/>
    </row>
    <row r="847" spans="1:70" x14ac:dyDescent="0.35">
      <c r="E847" s="76"/>
      <c r="F847" s="76"/>
      <c r="G847" s="76"/>
      <c r="H847" s="60"/>
      <c r="I847" s="76"/>
      <c r="J847" s="76"/>
      <c r="K847" s="76"/>
      <c r="L847" s="60"/>
      <c r="M847" s="76"/>
      <c r="N847" s="76"/>
      <c r="O847" s="76"/>
      <c r="P847" s="60"/>
      <c r="Q847" s="76"/>
      <c r="R847" s="76"/>
      <c r="S847" s="76"/>
      <c r="T847" s="60"/>
      <c r="U847" s="76"/>
      <c r="V847" s="76"/>
      <c r="W847" s="76"/>
      <c r="X847" s="60"/>
      <c r="Y847" s="76"/>
      <c r="Z847" s="76"/>
      <c r="AA847" s="76"/>
      <c r="AB847" s="60"/>
      <c r="AC847" s="76"/>
      <c r="AD847" s="76"/>
      <c r="AE847" s="76"/>
      <c r="AF847" s="60"/>
      <c r="AG847" s="76"/>
      <c r="AH847" s="76"/>
      <c r="AI847" s="76"/>
      <c r="AJ847" s="60"/>
      <c r="AK847" s="76"/>
      <c r="AL847" s="76"/>
      <c r="AM847" s="76"/>
      <c r="AN847" s="60"/>
      <c r="AO847" s="76"/>
      <c r="AP847" s="76"/>
      <c r="AQ847" s="76"/>
      <c r="AR847" s="60"/>
      <c r="AS847" s="76"/>
      <c r="AT847" s="76"/>
      <c r="AU847" s="76"/>
      <c r="AV847" s="76"/>
      <c r="AW847" s="76"/>
      <c r="AX847" s="76"/>
      <c r="AY847" s="76"/>
      <c r="AZ847" s="76"/>
      <c r="BA847" s="76"/>
      <c r="BB847" s="76"/>
      <c r="BC847" s="76"/>
      <c r="BD847" s="76"/>
      <c r="BF847" s="62"/>
      <c r="BG847" s="62"/>
      <c r="BH847" s="62"/>
      <c r="BI847" s="62"/>
      <c r="BJ847" s="62"/>
      <c r="BK847" s="62"/>
      <c r="BL847" s="62"/>
      <c r="BM847" s="62"/>
      <c r="BN847" s="173"/>
      <c r="BO847" s="173"/>
    </row>
    <row r="848" spans="1:70" x14ac:dyDescent="0.35">
      <c r="A848" s="64" t="s">
        <v>651</v>
      </c>
      <c r="B848" s="65"/>
      <c r="C848" s="65"/>
      <c r="D848" s="65"/>
      <c r="E848" s="76"/>
      <c r="F848" s="76"/>
      <c r="G848" s="76"/>
      <c r="H848" s="60"/>
      <c r="I848" s="76"/>
      <c r="J848" s="76"/>
      <c r="K848" s="76"/>
      <c r="L848" s="60"/>
      <c r="M848" s="76"/>
      <c r="N848" s="76"/>
      <c r="O848" s="76"/>
      <c r="P848" s="60"/>
      <c r="Q848" s="76"/>
      <c r="R848" s="76"/>
      <c r="S848" s="76"/>
      <c r="T848" s="60"/>
      <c r="U848" s="76"/>
      <c r="V848" s="76"/>
      <c r="W848" s="76"/>
      <c r="X848" s="60"/>
      <c r="Y848" s="76"/>
      <c r="Z848" s="76"/>
      <c r="AA848" s="76"/>
      <c r="AB848" s="60"/>
      <c r="AC848" s="76"/>
      <c r="AD848" s="76"/>
      <c r="AE848" s="76"/>
      <c r="AF848" s="60"/>
      <c r="AG848" s="76"/>
      <c r="AH848" s="76"/>
      <c r="AI848" s="76"/>
      <c r="AJ848" s="60"/>
      <c r="AK848" s="76"/>
      <c r="AL848" s="76"/>
      <c r="AM848" s="76"/>
      <c r="AN848" s="60"/>
      <c r="AO848" s="76"/>
      <c r="AP848" s="76"/>
      <c r="AQ848" s="76"/>
      <c r="AR848" s="60"/>
      <c r="AS848" s="76"/>
      <c r="AT848" s="76"/>
      <c r="AU848" s="76"/>
      <c r="AV848" s="76"/>
      <c r="AW848" s="76"/>
      <c r="AX848" s="76"/>
      <c r="AY848" s="76"/>
      <c r="AZ848" s="76"/>
      <c r="BA848" s="76"/>
      <c r="BB848" s="76"/>
      <c r="BC848" s="76"/>
      <c r="BD848" s="76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</row>
    <row r="849" spans="1:70" x14ac:dyDescent="0.35">
      <c r="A849" s="80" t="s">
        <v>652</v>
      </c>
      <c r="B849" s="160" t="s">
        <v>171</v>
      </c>
      <c r="C849" s="161" t="s">
        <v>246</v>
      </c>
      <c r="D849" s="160">
        <v>3727746</v>
      </c>
      <c r="E849" s="76"/>
      <c r="F849" s="76"/>
      <c r="G849" s="76"/>
      <c r="H849" s="53">
        <v>5475</v>
      </c>
      <c r="I849" s="55">
        <v>5345</v>
      </c>
      <c r="J849" s="55">
        <v>5327</v>
      </c>
      <c r="K849" s="55">
        <v>5705</v>
      </c>
      <c r="L849" s="53">
        <v>6842</v>
      </c>
      <c r="M849" s="55">
        <v>7845</v>
      </c>
      <c r="N849" s="55">
        <v>8980</v>
      </c>
      <c r="O849" s="55">
        <v>9823</v>
      </c>
      <c r="P849" s="53">
        <v>11920</v>
      </c>
      <c r="Q849" s="55">
        <v>11258</v>
      </c>
      <c r="R849" s="55">
        <v>12726</v>
      </c>
      <c r="S849" s="55">
        <v>14603</v>
      </c>
      <c r="T849" s="53">
        <v>16443</v>
      </c>
      <c r="U849" s="55">
        <v>17634</v>
      </c>
      <c r="V849" s="55">
        <v>17885</v>
      </c>
      <c r="W849" s="55">
        <v>17077</v>
      </c>
      <c r="X849" s="53">
        <v>18434</v>
      </c>
      <c r="Y849" s="55">
        <v>18194</v>
      </c>
      <c r="Z849" s="55">
        <v>21793</v>
      </c>
      <c r="AA849" s="55">
        <v>26604</v>
      </c>
      <c r="AB849" s="53">
        <v>30723</v>
      </c>
      <c r="AC849" s="55">
        <v>34360</v>
      </c>
      <c r="AD849" s="55">
        <v>36029</v>
      </c>
      <c r="AE849" s="55">
        <v>35332</v>
      </c>
      <c r="AF849" s="53">
        <v>38514</v>
      </c>
      <c r="AG849" s="55">
        <v>39732</v>
      </c>
      <c r="AH849" s="55">
        <v>51220</v>
      </c>
      <c r="AI849" s="55">
        <v>55292</v>
      </c>
      <c r="AJ849" s="53">
        <v>66064</v>
      </c>
      <c r="AK849" s="55">
        <v>67213</v>
      </c>
      <c r="AL849" s="55">
        <v>59322</v>
      </c>
      <c r="AM849" s="55">
        <v>54671</v>
      </c>
      <c r="AN849" s="53">
        <v>46327</v>
      </c>
      <c r="AO849" s="55">
        <v>39324</v>
      </c>
      <c r="AP849" s="55">
        <v>35574</v>
      </c>
      <c r="AQ849" s="55">
        <v>39665</v>
      </c>
      <c r="AR849" s="53">
        <v>46752</v>
      </c>
      <c r="AS849" s="251">
        <v>54330</v>
      </c>
      <c r="AT849" s="251">
        <v>61841</v>
      </c>
      <c r="AU849" s="251">
        <v>71654</v>
      </c>
      <c r="AV849" s="251">
        <v>84946</v>
      </c>
      <c r="AW849" s="251">
        <v>99147</v>
      </c>
      <c r="AX849" s="251">
        <v>107952</v>
      </c>
      <c r="AY849" s="251">
        <v>112706</v>
      </c>
      <c r="AZ849" s="251">
        <v>115877</v>
      </c>
      <c r="BA849" s="251">
        <v>113903</v>
      </c>
      <c r="BB849" s="251">
        <v>121137</v>
      </c>
      <c r="BC849" s="251">
        <v>130691</v>
      </c>
      <c r="BD849" s="251">
        <v>139514</v>
      </c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</row>
    <row r="850" spans="1:70" x14ac:dyDescent="0.35">
      <c r="A850" s="80" t="s">
        <v>465</v>
      </c>
      <c r="B850" s="160" t="s">
        <v>171</v>
      </c>
      <c r="C850" s="161" t="s">
        <v>246</v>
      </c>
      <c r="D850" s="160">
        <v>3727747</v>
      </c>
      <c r="E850" s="76"/>
      <c r="F850" s="76"/>
      <c r="G850" s="76"/>
      <c r="H850" s="53">
        <v>-3444</v>
      </c>
      <c r="I850" s="55">
        <v>-3854</v>
      </c>
      <c r="J850" s="55">
        <v>-4288</v>
      </c>
      <c r="K850" s="55">
        <v>-4628</v>
      </c>
      <c r="L850" s="53">
        <v>-4893</v>
      </c>
      <c r="M850" s="55">
        <v>-4684</v>
      </c>
      <c r="N850" s="55">
        <v>-4607</v>
      </c>
      <c r="O850" s="55">
        <v>-4424</v>
      </c>
      <c r="P850" s="53">
        <v>-4589</v>
      </c>
      <c r="Q850" s="55">
        <v>-4897</v>
      </c>
      <c r="R850" s="55">
        <v>-5395</v>
      </c>
      <c r="S850" s="55">
        <v>-6040</v>
      </c>
      <c r="T850" s="53">
        <v>-6737</v>
      </c>
      <c r="U850" s="55">
        <v>-7417</v>
      </c>
      <c r="V850" s="55">
        <v>-8207</v>
      </c>
      <c r="W850" s="55">
        <v>-9027</v>
      </c>
      <c r="X850" s="53">
        <v>-10058</v>
      </c>
      <c r="Y850" s="55">
        <v>-10924</v>
      </c>
      <c r="Z850" s="55">
        <v>-11372</v>
      </c>
      <c r="AA850" s="55">
        <v>-11239</v>
      </c>
      <c r="AB850" s="53">
        <v>-11323</v>
      </c>
      <c r="AC850" s="55">
        <v>-11316</v>
      </c>
      <c r="AD850" s="55">
        <v>-11011</v>
      </c>
      <c r="AE850" s="55">
        <v>-11868</v>
      </c>
      <c r="AF850" s="53">
        <v>-12689</v>
      </c>
      <c r="AG850" s="55">
        <v>-15395</v>
      </c>
      <c r="AH850" s="55">
        <v>-19368</v>
      </c>
      <c r="AI850" s="55">
        <v>-25791</v>
      </c>
      <c r="AJ850" s="53">
        <v>-35044</v>
      </c>
      <c r="AK850" s="55">
        <v>-40803</v>
      </c>
      <c r="AL850" s="55">
        <v>-47176</v>
      </c>
      <c r="AM850" s="55">
        <v>-52119</v>
      </c>
      <c r="AN850" s="53">
        <v>-55396</v>
      </c>
      <c r="AO850" s="55">
        <v>-57951</v>
      </c>
      <c r="AP850" s="55">
        <v>-59061</v>
      </c>
      <c r="AQ850" s="55">
        <v>-59351</v>
      </c>
      <c r="AR850" s="53">
        <v>-58321</v>
      </c>
      <c r="AS850" s="251">
        <v>-57649</v>
      </c>
      <c r="AT850" s="251">
        <v>-53963</v>
      </c>
      <c r="AU850" s="251">
        <v>-50220</v>
      </c>
      <c r="AV850" s="251">
        <v>-48133</v>
      </c>
      <c r="AW850" s="251">
        <v>-48998</v>
      </c>
      <c r="AX850" s="251">
        <v>-54979</v>
      </c>
      <c r="AY850" s="251">
        <v>-64959</v>
      </c>
      <c r="AZ850" s="251">
        <v>-77658</v>
      </c>
      <c r="BA850" s="251">
        <v>87978</v>
      </c>
      <c r="BB850" s="251">
        <v>102953</v>
      </c>
      <c r="BC850" s="251">
        <v>115903</v>
      </c>
      <c r="BD850" s="251">
        <v>-128320</v>
      </c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</row>
    <row r="851" spans="1:70" x14ac:dyDescent="0.35">
      <c r="A851" s="81" t="s">
        <v>201</v>
      </c>
      <c r="B851" s="167" t="s">
        <v>171</v>
      </c>
      <c r="C851" s="168" t="s">
        <v>246</v>
      </c>
      <c r="D851" s="167">
        <v>3727748</v>
      </c>
      <c r="E851" s="113"/>
      <c r="F851" s="113"/>
      <c r="G851" s="113"/>
      <c r="H851" s="118"/>
      <c r="I851" s="93"/>
      <c r="J851" s="93"/>
      <c r="K851" s="93"/>
      <c r="L851" s="118"/>
      <c r="M851" s="93"/>
      <c r="N851" s="93"/>
      <c r="O851" s="93"/>
      <c r="P851" s="118"/>
      <c r="Q851" s="93"/>
      <c r="R851" s="93"/>
      <c r="S851" s="93"/>
      <c r="T851" s="118"/>
      <c r="U851" s="93"/>
      <c r="V851" s="93"/>
      <c r="W851" s="93"/>
      <c r="X851" s="118"/>
      <c r="Y851" s="93"/>
      <c r="Z851" s="93"/>
      <c r="AA851" s="93"/>
      <c r="AB851" s="118"/>
      <c r="AC851" s="96">
        <f t="shared" ref="AC851:AR851" si="85">SUM(AC849:AC850)</f>
        <v>23044</v>
      </c>
      <c r="AD851" s="96">
        <f t="shared" si="85"/>
        <v>25018</v>
      </c>
      <c r="AE851" s="96">
        <f t="shared" si="85"/>
        <v>23464</v>
      </c>
      <c r="AF851" s="107">
        <f t="shared" si="85"/>
        <v>25825</v>
      </c>
      <c r="AG851" s="96">
        <f t="shared" si="85"/>
        <v>24337</v>
      </c>
      <c r="AH851" s="96">
        <f t="shared" si="85"/>
        <v>31852</v>
      </c>
      <c r="AI851" s="96">
        <f t="shared" si="85"/>
        <v>29501</v>
      </c>
      <c r="AJ851" s="107">
        <f t="shared" si="85"/>
        <v>31020</v>
      </c>
      <c r="AK851" s="96">
        <f t="shared" si="85"/>
        <v>26410</v>
      </c>
      <c r="AL851" s="96">
        <f t="shared" si="85"/>
        <v>12146</v>
      </c>
      <c r="AM851" s="96">
        <f t="shared" si="85"/>
        <v>2552</v>
      </c>
      <c r="AN851" s="107">
        <f t="shared" si="85"/>
        <v>-9069</v>
      </c>
      <c r="AO851" s="96">
        <f t="shared" si="85"/>
        <v>-18627</v>
      </c>
      <c r="AP851" s="96">
        <f t="shared" si="85"/>
        <v>-23487</v>
      </c>
      <c r="AQ851" s="96">
        <f t="shared" si="85"/>
        <v>-19686</v>
      </c>
      <c r="AR851" s="107">
        <f t="shared" si="85"/>
        <v>-11569</v>
      </c>
      <c r="AS851" s="254">
        <v>-3319</v>
      </c>
      <c r="AT851" s="254">
        <v>7878</v>
      </c>
      <c r="AU851" s="254">
        <v>21434</v>
      </c>
      <c r="AV851" s="254">
        <v>36813</v>
      </c>
      <c r="AW851" s="254">
        <v>50149</v>
      </c>
      <c r="AX851" s="254">
        <v>52973</v>
      </c>
      <c r="AY851" s="254">
        <v>47747</v>
      </c>
      <c r="AZ851" s="254">
        <v>38219</v>
      </c>
      <c r="BA851" s="254">
        <v>25925</v>
      </c>
      <c r="BB851" s="254">
        <v>18184</v>
      </c>
      <c r="BC851" s="254">
        <v>14788</v>
      </c>
      <c r="BD851" s="254">
        <v>11194</v>
      </c>
      <c r="BF851" s="106"/>
      <c r="BG851" s="106"/>
      <c r="BH851" s="106"/>
      <c r="BI851" s="106"/>
      <c r="BJ851" s="106"/>
      <c r="BK851" s="106"/>
      <c r="BL851" s="106"/>
      <c r="BM851" s="106"/>
      <c r="BN851" s="106"/>
      <c r="BO851" s="106"/>
    </row>
    <row r="852" spans="1:70" x14ac:dyDescent="0.35">
      <c r="A852" s="66"/>
      <c r="B852" s="77"/>
      <c r="C852" s="77"/>
      <c r="D852" s="77"/>
      <c r="E852" s="76"/>
      <c r="F852" s="76"/>
      <c r="G852" s="76"/>
      <c r="H852" s="60"/>
      <c r="I852" s="76"/>
      <c r="J852" s="76"/>
      <c r="K852" s="76"/>
      <c r="L852" s="60"/>
      <c r="M852" s="76"/>
      <c r="N852" s="76"/>
      <c r="O852" s="76"/>
      <c r="P852" s="60"/>
      <c r="Q852" s="76"/>
      <c r="R852" s="76"/>
      <c r="S852" s="76"/>
      <c r="T852" s="60"/>
      <c r="U852" s="76"/>
      <c r="V852" s="76"/>
      <c r="W852" s="76"/>
      <c r="X852" s="60"/>
      <c r="Y852" s="76"/>
      <c r="Z852" s="76"/>
      <c r="AA852" s="76"/>
      <c r="AB852" s="60"/>
      <c r="AC852" s="76"/>
      <c r="AD852" s="76"/>
      <c r="AE852" s="76"/>
      <c r="AF852" s="60"/>
      <c r="AG852" s="76"/>
      <c r="AH852" s="76"/>
      <c r="AI852" s="76"/>
      <c r="AJ852" s="60"/>
      <c r="AK852" s="76"/>
      <c r="AL852" s="76"/>
      <c r="AM852" s="76"/>
      <c r="AN852" s="60"/>
      <c r="AO852" s="76"/>
      <c r="AP852" s="76"/>
      <c r="AQ852" s="76"/>
      <c r="AR852" s="60"/>
      <c r="AS852" s="76"/>
      <c r="AT852" s="76"/>
      <c r="AU852" s="76"/>
      <c r="AV852" s="76"/>
      <c r="AW852" s="76"/>
      <c r="AX852" s="76"/>
      <c r="AY852" s="76"/>
      <c r="AZ852" s="76"/>
      <c r="BA852" s="76"/>
      <c r="BB852" s="76"/>
      <c r="BC852" s="76"/>
      <c r="BD852" s="76"/>
      <c r="BF852" s="62"/>
      <c r="BG852" s="62"/>
      <c r="BH852" s="62"/>
      <c r="BI852" s="62"/>
      <c r="BJ852" s="62"/>
      <c r="BK852" s="62"/>
      <c r="BL852" s="62"/>
      <c r="BM852" s="173"/>
      <c r="BN852" s="173"/>
      <c r="BO852" s="173"/>
    </row>
    <row r="853" spans="1:70" x14ac:dyDescent="0.35">
      <c r="A853" s="64" t="s">
        <v>214</v>
      </c>
      <c r="B853" s="65"/>
      <c r="C853" s="65"/>
      <c r="D853" s="65"/>
      <c r="E853" s="76"/>
      <c r="F853" s="76"/>
      <c r="G853" s="76"/>
      <c r="H853" s="60"/>
      <c r="I853" s="76"/>
      <c r="J853" s="76"/>
      <c r="K853" s="76"/>
      <c r="L853" s="60"/>
      <c r="M853" s="76"/>
      <c r="N853" s="76"/>
      <c r="O853" s="76"/>
      <c r="P853" s="60"/>
      <c r="Q853" s="76"/>
      <c r="R853" s="76"/>
      <c r="S853" s="76"/>
      <c r="T853" s="60"/>
      <c r="U853" s="76"/>
      <c r="V853" s="76"/>
      <c r="W853" s="76"/>
      <c r="X853" s="60"/>
      <c r="Y853" s="76"/>
      <c r="Z853" s="76"/>
      <c r="AA853" s="76"/>
      <c r="AB853" s="60"/>
      <c r="AC853" s="76"/>
      <c r="AD853" s="76"/>
      <c r="AE853" s="76"/>
      <c r="AF853" s="60"/>
      <c r="AG853" s="76"/>
      <c r="AH853" s="76"/>
      <c r="AI853" s="76"/>
      <c r="AJ853" s="60"/>
      <c r="AK853" s="76"/>
      <c r="AL853" s="76"/>
      <c r="AM853" s="76"/>
      <c r="AN853" s="60"/>
      <c r="AO853" s="76"/>
      <c r="AP853" s="76"/>
      <c r="AQ853" s="76"/>
      <c r="AR853" s="60"/>
      <c r="AS853" s="76"/>
      <c r="AT853" s="76"/>
      <c r="AU853" s="76"/>
      <c r="AV853" s="76"/>
      <c r="AW853" s="76"/>
      <c r="AX853" s="76"/>
      <c r="AY853" s="76"/>
      <c r="AZ853" s="76"/>
      <c r="BA853" s="76"/>
      <c r="BB853" s="76"/>
      <c r="BC853" s="76"/>
      <c r="BD853" s="76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</row>
    <row r="854" spans="1:70" x14ac:dyDescent="0.35">
      <c r="A854" s="66" t="s">
        <v>381</v>
      </c>
      <c r="B854" s="160" t="s">
        <v>171</v>
      </c>
      <c r="C854" s="161" t="s">
        <v>163</v>
      </c>
      <c r="D854" s="160">
        <v>2640366</v>
      </c>
      <c r="E854" s="76"/>
      <c r="F854" s="76"/>
      <c r="G854" s="76"/>
      <c r="H854" s="60"/>
      <c r="I854" s="76"/>
      <c r="J854" s="76"/>
      <c r="K854" s="76"/>
      <c r="L854" s="60"/>
      <c r="M854" s="76"/>
      <c r="N854" s="76"/>
      <c r="O854" s="76"/>
      <c r="P854" s="60"/>
      <c r="Q854" s="55">
        <v>0</v>
      </c>
      <c r="R854" s="55">
        <v>0</v>
      </c>
      <c r="S854" s="55">
        <v>7</v>
      </c>
      <c r="T854" s="63">
        <f>BI854-SUM(Q854,R854,S854)</f>
        <v>9</v>
      </c>
      <c r="U854" s="55">
        <v>8</v>
      </c>
      <c r="V854" s="55">
        <v>12</v>
      </c>
      <c r="W854" s="55">
        <v>13</v>
      </c>
      <c r="X854" s="63">
        <f t="shared" ref="X854:X859" si="86">BJ854-SUM(U854,V854,W854)</f>
        <v>14</v>
      </c>
      <c r="Y854" s="55">
        <v>15</v>
      </c>
      <c r="Z854" s="55">
        <v>19</v>
      </c>
      <c r="AA854" s="55">
        <v>19</v>
      </c>
      <c r="AB854" s="63">
        <f t="shared" ref="AB854:AB859" si="87">BK854-SUM(Y854,Z854,AA854)</f>
        <v>20</v>
      </c>
      <c r="AC854" s="55">
        <v>24</v>
      </c>
      <c r="AD854" s="55">
        <v>43</v>
      </c>
      <c r="AE854" s="55">
        <v>39</v>
      </c>
      <c r="AF854" s="63">
        <f t="shared" ref="AF854:AF859" si="88">BL854-SUM(AC854,AD854,AE854)</f>
        <v>43</v>
      </c>
      <c r="AG854" s="55">
        <v>41</v>
      </c>
      <c r="AH854" s="55">
        <v>76</v>
      </c>
      <c r="AI854" s="55">
        <v>75</v>
      </c>
      <c r="AJ854" s="63">
        <f t="shared" ref="AJ854:AJ859" si="89">BM854-SUM(AG854,AH854,AI854)</f>
        <v>91</v>
      </c>
      <c r="AK854" s="55">
        <v>90</v>
      </c>
      <c r="AL854" s="55">
        <v>145</v>
      </c>
      <c r="AM854" s="55">
        <v>126</v>
      </c>
      <c r="AN854" s="63">
        <f t="shared" ref="AN854:AN859" si="90">BN854-SUM(AK854,AL854,AM854)</f>
        <v>179</v>
      </c>
      <c r="AO854" s="55">
        <v>146</v>
      </c>
      <c r="AP854" s="55">
        <v>213</v>
      </c>
      <c r="AQ854" s="55">
        <v>190</v>
      </c>
      <c r="AR854" s="63"/>
      <c r="AS854" s="251">
        <v>165</v>
      </c>
      <c r="AT854" s="251">
        <v>251</v>
      </c>
      <c r="AU854" s="251">
        <v>193</v>
      </c>
      <c r="AV854" s="59"/>
      <c r="AW854" s="251">
        <v>174</v>
      </c>
      <c r="AX854" s="251">
        <v>266</v>
      </c>
      <c r="AY854" s="251">
        <v>193</v>
      </c>
      <c r="AZ854" s="59"/>
      <c r="BA854" s="283">
        <v>148</v>
      </c>
      <c r="BB854" s="283">
        <v>250</v>
      </c>
      <c r="BC854" s="283">
        <v>197</v>
      </c>
      <c r="BD854" s="283">
        <v>182</v>
      </c>
      <c r="BF854" s="62"/>
      <c r="BG854" s="62"/>
      <c r="BH854" s="62"/>
      <c r="BI854" s="57">
        <v>16</v>
      </c>
      <c r="BJ854" s="57">
        <v>47</v>
      </c>
      <c r="BK854" s="57">
        <v>73</v>
      </c>
      <c r="BL854" s="57">
        <v>149</v>
      </c>
      <c r="BM854" s="57">
        <v>283</v>
      </c>
      <c r="BN854" s="57">
        <v>540</v>
      </c>
      <c r="BO854" s="61"/>
    </row>
    <row r="855" spans="1:70" x14ac:dyDescent="0.35">
      <c r="A855" s="66" t="s">
        <v>382</v>
      </c>
      <c r="B855" s="160" t="s">
        <v>171</v>
      </c>
      <c r="C855" s="161" t="s">
        <v>163</v>
      </c>
      <c r="D855" s="160">
        <v>3767989</v>
      </c>
      <c r="E855" s="55">
        <v>61</v>
      </c>
      <c r="F855" s="55">
        <v>81</v>
      </c>
      <c r="G855" s="55">
        <v>70</v>
      </c>
      <c r="H855" s="60"/>
      <c r="I855" s="55">
        <v>81</v>
      </c>
      <c r="J855" s="55">
        <v>104</v>
      </c>
      <c r="K855" s="55">
        <v>93</v>
      </c>
      <c r="L855" s="63">
        <f>BG855-SUM(I855,J855,K855)</f>
        <v>97</v>
      </c>
      <c r="M855" s="55">
        <v>90</v>
      </c>
      <c r="N855" s="55">
        <v>132</v>
      </c>
      <c r="O855" s="55">
        <v>122</v>
      </c>
      <c r="P855" s="63">
        <f>BH855-SUM(M855,N855,O855)</f>
        <v>138</v>
      </c>
      <c r="Q855" s="55">
        <v>116</v>
      </c>
      <c r="R855" s="55">
        <v>186</v>
      </c>
      <c r="S855" s="55">
        <v>165</v>
      </c>
      <c r="T855" s="63">
        <f>BI855-SUM(Q855,R855,S855)</f>
        <v>190</v>
      </c>
      <c r="U855" s="55">
        <v>163</v>
      </c>
      <c r="V855" s="55">
        <v>261</v>
      </c>
      <c r="W855" s="55">
        <v>230</v>
      </c>
      <c r="X855" s="63">
        <f t="shared" si="86"/>
        <v>257</v>
      </c>
      <c r="Y855" s="55">
        <v>244</v>
      </c>
      <c r="Z855" s="55">
        <v>320</v>
      </c>
      <c r="AA855" s="55">
        <v>269</v>
      </c>
      <c r="AB855" s="63">
        <f t="shared" si="87"/>
        <v>288</v>
      </c>
      <c r="AC855" s="55">
        <v>234</v>
      </c>
      <c r="AD855" s="55">
        <v>360</v>
      </c>
      <c r="AE855" s="55">
        <v>301</v>
      </c>
      <c r="AF855" s="63">
        <f t="shared" si="88"/>
        <v>287</v>
      </c>
      <c r="AG855" s="55">
        <v>260</v>
      </c>
      <c r="AH855" s="55">
        <v>417</v>
      </c>
      <c r="AI855" s="55">
        <v>316</v>
      </c>
      <c r="AJ855" s="63">
        <f t="shared" si="89"/>
        <v>364</v>
      </c>
      <c r="AK855" s="55">
        <v>342</v>
      </c>
      <c r="AL855" s="55">
        <v>566</v>
      </c>
      <c r="AM855" s="55">
        <v>473</v>
      </c>
      <c r="AN855" s="63">
        <f t="shared" si="90"/>
        <v>565</v>
      </c>
      <c r="AO855" s="55">
        <v>498</v>
      </c>
      <c r="AP855" s="55">
        <v>763</v>
      </c>
      <c r="AQ855" s="55">
        <v>727</v>
      </c>
      <c r="AR855" s="63"/>
      <c r="AS855" s="251">
        <v>603</v>
      </c>
      <c r="AT855" s="251">
        <v>932</v>
      </c>
      <c r="AU855" s="251">
        <v>732</v>
      </c>
      <c r="AV855" s="59"/>
      <c r="AW855" s="251">
        <v>636</v>
      </c>
      <c r="AX855" s="251">
        <v>944</v>
      </c>
      <c r="AY855" s="251">
        <v>696</v>
      </c>
      <c r="AZ855" s="59"/>
      <c r="BA855" s="283">
        <v>497</v>
      </c>
      <c r="BB855" s="283">
        <v>880</v>
      </c>
      <c r="BC855" s="283">
        <v>685</v>
      </c>
      <c r="BD855" s="283">
        <v>641</v>
      </c>
      <c r="BF855" s="62"/>
      <c r="BG855" s="57">
        <v>375</v>
      </c>
      <c r="BH855" s="57">
        <v>482</v>
      </c>
      <c r="BI855" s="57">
        <v>657</v>
      </c>
      <c r="BJ855" s="57">
        <v>911</v>
      </c>
      <c r="BK855" s="57">
        <v>1121</v>
      </c>
      <c r="BL855" s="57">
        <v>1182</v>
      </c>
      <c r="BM855" s="57">
        <v>1357</v>
      </c>
      <c r="BN855" s="57">
        <v>1946</v>
      </c>
      <c r="BO855" s="61"/>
    </row>
    <row r="856" spans="1:70" x14ac:dyDescent="0.35">
      <c r="A856" s="66" t="s">
        <v>383</v>
      </c>
      <c r="B856" s="160" t="s">
        <v>171</v>
      </c>
      <c r="C856" s="161" t="s">
        <v>163</v>
      </c>
      <c r="D856" s="160">
        <v>3767990</v>
      </c>
      <c r="E856" s="55">
        <v>120</v>
      </c>
      <c r="F856" s="55">
        <v>155</v>
      </c>
      <c r="G856" s="55">
        <v>154</v>
      </c>
      <c r="H856" s="60"/>
      <c r="I856" s="55">
        <v>169</v>
      </c>
      <c r="J856" s="55">
        <v>206</v>
      </c>
      <c r="K856" s="55">
        <v>204</v>
      </c>
      <c r="L856" s="63">
        <f>BG856-SUM(I856,J856,K856)</f>
        <v>225</v>
      </c>
      <c r="M856" s="55">
        <v>233</v>
      </c>
      <c r="N856" s="55">
        <v>319</v>
      </c>
      <c r="O856" s="55">
        <v>309</v>
      </c>
      <c r="P856" s="63">
        <f>BH856-SUM(M856,N856,O856)</f>
        <v>363</v>
      </c>
      <c r="Q856" s="55">
        <v>317</v>
      </c>
      <c r="R856" s="55">
        <v>419</v>
      </c>
      <c r="S856" s="55">
        <v>434</v>
      </c>
      <c r="T856" s="63">
        <f>BI856-SUM(Q856,R856,S856)</f>
        <v>494</v>
      </c>
      <c r="U856" s="55">
        <v>441</v>
      </c>
      <c r="V856" s="55">
        <v>633</v>
      </c>
      <c r="W856" s="55">
        <v>595</v>
      </c>
      <c r="X856" s="63">
        <f t="shared" si="86"/>
        <v>636</v>
      </c>
      <c r="Y856" s="55">
        <v>631</v>
      </c>
      <c r="Z856" s="55">
        <v>788</v>
      </c>
      <c r="AA856" s="55">
        <v>719</v>
      </c>
      <c r="AB856" s="63">
        <f t="shared" si="87"/>
        <v>750</v>
      </c>
      <c r="AC856" s="55">
        <v>675</v>
      </c>
      <c r="AD856" s="55">
        <v>1077</v>
      </c>
      <c r="AE856" s="55">
        <v>966</v>
      </c>
      <c r="AF856" s="63">
        <f t="shared" si="88"/>
        <v>1007</v>
      </c>
      <c r="AG856" s="55">
        <v>961</v>
      </c>
      <c r="AH856" s="55">
        <v>1421</v>
      </c>
      <c r="AI856" s="55">
        <v>1267</v>
      </c>
      <c r="AJ856" s="63">
        <f t="shared" si="89"/>
        <v>1412</v>
      </c>
      <c r="AK856" s="55">
        <v>1228</v>
      </c>
      <c r="AL856" s="55">
        <v>1887</v>
      </c>
      <c r="AM856" s="55">
        <v>1627</v>
      </c>
      <c r="AN856" s="63">
        <f t="shared" si="90"/>
        <v>1903</v>
      </c>
      <c r="AO856" s="55">
        <v>1645</v>
      </c>
      <c r="AP856" s="55">
        <v>2814</v>
      </c>
      <c r="AQ856" s="55">
        <v>3036</v>
      </c>
      <c r="AR856" s="63"/>
      <c r="AS856" s="251">
        <v>2574</v>
      </c>
      <c r="AT856" s="251">
        <v>4043</v>
      </c>
      <c r="AU856" s="251">
        <v>3284</v>
      </c>
      <c r="AV856" s="59"/>
      <c r="AW856" s="251">
        <v>2772</v>
      </c>
      <c r="AX856" s="251">
        <v>3670</v>
      </c>
      <c r="AY856" s="251">
        <v>2961</v>
      </c>
      <c r="AZ856" s="59"/>
      <c r="BA856" s="283">
        <v>2060</v>
      </c>
      <c r="BB856" s="283">
        <v>3655</v>
      </c>
      <c r="BC856" s="283">
        <v>2697</v>
      </c>
      <c r="BD856" s="283">
        <v>2459</v>
      </c>
      <c r="BF856" s="62"/>
      <c r="BG856" s="57">
        <v>804</v>
      </c>
      <c r="BH856" s="57">
        <v>1224</v>
      </c>
      <c r="BI856" s="57">
        <v>1664</v>
      </c>
      <c r="BJ856" s="57">
        <v>2305</v>
      </c>
      <c r="BK856" s="57">
        <v>2888</v>
      </c>
      <c r="BL856" s="57">
        <v>3725</v>
      </c>
      <c r="BM856" s="57">
        <v>5061</v>
      </c>
      <c r="BN856" s="57">
        <v>6645</v>
      </c>
      <c r="BO856" s="61"/>
    </row>
    <row r="857" spans="1:70" x14ac:dyDescent="0.35">
      <c r="A857" s="66" t="s">
        <v>177</v>
      </c>
      <c r="B857" s="160" t="s">
        <v>171</v>
      </c>
      <c r="C857" s="161" t="s">
        <v>163</v>
      </c>
      <c r="D857" s="160">
        <v>3767991</v>
      </c>
      <c r="E857" s="55">
        <v>16</v>
      </c>
      <c r="F857" s="55">
        <v>24</v>
      </c>
      <c r="G857" s="55">
        <v>23</v>
      </c>
      <c r="H857" s="60"/>
      <c r="I857" s="55">
        <v>27</v>
      </c>
      <c r="J857" s="55">
        <v>32</v>
      </c>
      <c r="K857" s="55">
        <v>32</v>
      </c>
      <c r="L857" s="63">
        <f>BG857-SUM(I857,J857,K857)</f>
        <v>34</v>
      </c>
      <c r="M857" s="55">
        <v>35</v>
      </c>
      <c r="N857" s="55">
        <v>50</v>
      </c>
      <c r="O857" s="55">
        <v>48</v>
      </c>
      <c r="P857" s="63">
        <f>BH857-SUM(M857,N857,O857)</f>
        <v>57</v>
      </c>
      <c r="Q857" s="55">
        <v>56</v>
      </c>
      <c r="R857" s="55">
        <v>80</v>
      </c>
      <c r="S857" s="55">
        <v>85</v>
      </c>
      <c r="T857" s="63">
        <f>BI857-SUM(Q857,R857,S857)</f>
        <v>102</v>
      </c>
      <c r="U857" s="55">
        <v>94</v>
      </c>
      <c r="V857" s="55">
        <v>133</v>
      </c>
      <c r="W857" s="55">
        <v>135</v>
      </c>
      <c r="X857" s="63">
        <f t="shared" si="86"/>
        <v>149</v>
      </c>
      <c r="Y857" s="55">
        <v>161</v>
      </c>
      <c r="Z857" s="55">
        <v>190</v>
      </c>
      <c r="AA857" s="55">
        <v>201</v>
      </c>
      <c r="AB857" s="63">
        <f t="shared" si="87"/>
        <v>217</v>
      </c>
      <c r="AC857" s="55">
        <v>209</v>
      </c>
      <c r="AD857" s="55">
        <v>307</v>
      </c>
      <c r="AE857" s="55">
        <v>298</v>
      </c>
      <c r="AF857" s="63">
        <f t="shared" si="88"/>
        <v>321</v>
      </c>
      <c r="AG857" s="55">
        <v>332</v>
      </c>
      <c r="AH857" s="55">
        <v>456</v>
      </c>
      <c r="AI857" s="55">
        <v>446</v>
      </c>
      <c r="AJ857" s="63">
        <f t="shared" si="89"/>
        <v>476</v>
      </c>
      <c r="AK857" s="55">
        <v>456</v>
      </c>
      <c r="AL857" s="55">
        <v>691</v>
      </c>
      <c r="AM857" s="55">
        <v>657</v>
      </c>
      <c r="AN857" s="63">
        <f t="shared" si="90"/>
        <v>726</v>
      </c>
      <c r="AO857" s="55">
        <v>665</v>
      </c>
      <c r="AP857" s="55">
        <v>990</v>
      </c>
      <c r="AQ857" s="55">
        <v>1128</v>
      </c>
      <c r="AR857" s="63"/>
      <c r="AS857" s="251">
        <v>993</v>
      </c>
      <c r="AT857" s="251">
        <v>1303</v>
      </c>
      <c r="AU857" s="251">
        <v>1111</v>
      </c>
      <c r="AV857" s="59"/>
      <c r="AW857" s="251">
        <v>932</v>
      </c>
      <c r="AX857" s="251">
        <v>1224</v>
      </c>
      <c r="AY857" s="251">
        <v>1012</v>
      </c>
      <c r="AZ857" s="59"/>
      <c r="BA857" s="283">
        <v>653</v>
      </c>
      <c r="BB857" s="283">
        <v>1207</v>
      </c>
      <c r="BC857" s="283">
        <v>832</v>
      </c>
      <c r="BD857" s="283">
        <v>753</v>
      </c>
      <c r="BF857" s="62"/>
      <c r="BG857" s="57">
        <v>125</v>
      </c>
      <c r="BH857" s="57">
        <v>190</v>
      </c>
      <c r="BI857" s="57">
        <v>323</v>
      </c>
      <c r="BJ857" s="57">
        <v>511</v>
      </c>
      <c r="BK857" s="57">
        <v>769</v>
      </c>
      <c r="BL857" s="57">
        <v>1135</v>
      </c>
      <c r="BM857" s="57">
        <v>1710</v>
      </c>
      <c r="BN857" s="57">
        <v>2530</v>
      </c>
      <c r="BO857" s="61"/>
    </row>
    <row r="858" spans="1:70" x14ac:dyDescent="0.35">
      <c r="A858" s="66" t="s">
        <v>178</v>
      </c>
      <c r="B858" s="160" t="s">
        <v>171</v>
      </c>
      <c r="C858" s="161" t="s">
        <v>163</v>
      </c>
      <c r="D858" s="160">
        <v>3767992</v>
      </c>
      <c r="E858" s="55">
        <v>32</v>
      </c>
      <c r="F858" s="55">
        <v>38</v>
      </c>
      <c r="G858" s="55">
        <v>34</v>
      </c>
      <c r="H858" s="60"/>
      <c r="I858" s="55">
        <v>44</v>
      </c>
      <c r="J858" s="55">
        <v>49</v>
      </c>
      <c r="K858" s="55">
        <v>48</v>
      </c>
      <c r="L858" s="63">
        <f>BG858-SUM(I858,J858,K858)</f>
        <v>52</v>
      </c>
      <c r="M858" s="55">
        <v>49</v>
      </c>
      <c r="N858" s="55">
        <v>62</v>
      </c>
      <c r="O858" s="55">
        <v>65</v>
      </c>
      <c r="P858" s="63">
        <f>BH858-SUM(M858,N858,O858)</f>
        <v>47</v>
      </c>
      <c r="Q858" s="55">
        <v>55</v>
      </c>
      <c r="R858" s="55">
        <v>83</v>
      </c>
      <c r="S858" s="55">
        <v>85</v>
      </c>
      <c r="T858" s="63">
        <f>BI858-SUM(Q858,R858,S858)</f>
        <v>92</v>
      </c>
      <c r="U858" s="55">
        <v>86</v>
      </c>
      <c r="V858" s="55">
        <v>119</v>
      </c>
      <c r="W858" s="55">
        <v>112</v>
      </c>
      <c r="X858" s="63">
        <f t="shared" si="86"/>
        <v>124</v>
      </c>
      <c r="Y858" s="55">
        <v>132</v>
      </c>
      <c r="Z858" s="55">
        <v>151</v>
      </c>
      <c r="AA858" s="55">
        <v>142</v>
      </c>
      <c r="AB858" s="63">
        <f t="shared" si="87"/>
        <v>142</v>
      </c>
      <c r="AC858" s="55">
        <v>132</v>
      </c>
      <c r="AD858" s="55">
        <v>184</v>
      </c>
      <c r="AE858" s="55">
        <v>175</v>
      </c>
      <c r="AF858" s="63">
        <f t="shared" si="88"/>
        <v>182</v>
      </c>
      <c r="AG858" s="55">
        <v>163</v>
      </c>
      <c r="AH858" s="55">
        <v>231</v>
      </c>
      <c r="AI858" s="55">
        <v>184</v>
      </c>
      <c r="AJ858" s="63">
        <f t="shared" si="89"/>
        <v>219</v>
      </c>
      <c r="AK858" s="55">
        <v>190</v>
      </c>
      <c r="AL858" s="55">
        <v>302</v>
      </c>
      <c r="AM858" s="55">
        <v>297</v>
      </c>
      <c r="AN858" s="63">
        <f t="shared" si="90"/>
        <v>307</v>
      </c>
      <c r="AO858" s="55">
        <v>296</v>
      </c>
      <c r="AP858" s="55">
        <v>429</v>
      </c>
      <c r="AQ858" s="55">
        <v>475</v>
      </c>
      <c r="AR858" s="63"/>
      <c r="AS858" s="251">
        <v>413</v>
      </c>
      <c r="AT858" s="251">
        <v>598</v>
      </c>
      <c r="AU858" s="251">
        <v>509</v>
      </c>
      <c r="AV858" s="59"/>
      <c r="AW858" s="251">
        <v>447</v>
      </c>
      <c r="AX858" s="251">
        <v>618</v>
      </c>
      <c r="AY858" s="251">
        <v>471</v>
      </c>
      <c r="AZ858" s="59"/>
      <c r="BA858" s="283">
        <v>331</v>
      </c>
      <c r="BB858" s="283">
        <v>542</v>
      </c>
      <c r="BC858" s="283">
        <v>436</v>
      </c>
      <c r="BD858" s="283">
        <v>362</v>
      </c>
      <c r="BF858" s="62"/>
      <c r="BG858" s="57">
        <v>193</v>
      </c>
      <c r="BH858" s="57">
        <v>223</v>
      </c>
      <c r="BI858" s="57">
        <v>315</v>
      </c>
      <c r="BJ858" s="57">
        <v>441</v>
      </c>
      <c r="BK858" s="57">
        <v>567</v>
      </c>
      <c r="BL858" s="57">
        <v>673</v>
      </c>
      <c r="BM858" s="57">
        <v>797</v>
      </c>
      <c r="BN858" s="57">
        <v>1096</v>
      </c>
      <c r="BO858" s="61"/>
    </row>
    <row r="859" spans="1:70" x14ac:dyDescent="0.35">
      <c r="A859" s="78" t="s">
        <v>186</v>
      </c>
      <c r="B859" s="167" t="s">
        <v>171</v>
      </c>
      <c r="C859" s="168" t="s">
        <v>163</v>
      </c>
      <c r="D859" s="167">
        <v>3767993</v>
      </c>
      <c r="E859" s="113"/>
      <c r="F859" s="113"/>
      <c r="G859" s="113"/>
      <c r="H859" s="91"/>
      <c r="I859" s="113"/>
      <c r="J859" s="113"/>
      <c r="K859" s="113"/>
      <c r="L859" s="91"/>
      <c r="M859" s="113"/>
      <c r="N859" s="113"/>
      <c r="O859" s="113"/>
      <c r="P859" s="91"/>
      <c r="Q859" s="113"/>
      <c r="R859" s="96">
        <f>SUM(R854:R858)</f>
        <v>768</v>
      </c>
      <c r="S859" s="96">
        <f>SUM(S854:S858)</f>
        <v>776</v>
      </c>
      <c r="T859" s="91"/>
      <c r="U859" s="96">
        <f>SUM(U854:U858)</f>
        <v>792</v>
      </c>
      <c r="V859" s="96">
        <f>SUM(V854:V858)</f>
        <v>1158</v>
      </c>
      <c r="W859" s="96">
        <f>SUM(W854:W858)</f>
        <v>1085</v>
      </c>
      <c r="X859" s="118">
        <f t="shared" si="86"/>
        <v>1180</v>
      </c>
      <c r="Y859" s="96">
        <f>SUM(Y854:Y858)</f>
        <v>1183</v>
      </c>
      <c r="Z859" s="96">
        <f>SUM(Z854:Z858)</f>
        <v>1468</v>
      </c>
      <c r="AA859" s="96">
        <f>SUM(AA854:AA858)</f>
        <v>1350</v>
      </c>
      <c r="AB859" s="118">
        <f t="shared" si="87"/>
        <v>1417</v>
      </c>
      <c r="AC859" s="96">
        <f>SUM(AC854:AC858)</f>
        <v>1274</v>
      </c>
      <c r="AD859" s="96">
        <f>SUM(AD854:AD858)</f>
        <v>1971</v>
      </c>
      <c r="AE859" s="96">
        <f>SUM(AE854:AE858)</f>
        <v>1779</v>
      </c>
      <c r="AF859" s="118">
        <f t="shared" si="88"/>
        <v>1840</v>
      </c>
      <c r="AG859" s="96">
        <f>SUM(AG854:AG858)</f>
        <v>1757</v>
      </c>
      <c r="AH859" s="96">
        <f>SUM(AH854:AH858)</f>
        <v>2601</v>
      </c>
      <c r="AI859" s="96">
        <f>SUM(AI854:AI858)</f>
        <v>2288</v>
      </c>
      <c r="AJ859" s="118">
        <f t="shared" si="89"/>
        <v>2562</v>
      </c>
      <c r="AK859" s="96">
        <f>SUM(AK854:AK858)</f>
        <v>2306</v>
      </c>
      <c r="AL859" s="96">
        <f>SUM(AL854:AL858)</f>
        <v>3591</v>
      </c>
      <c r="AM859" s="96">
        <f>SUM(AM854:AM858)</f>
        <v>3180</v>
      </c>
      <c r="AN859" s="118">
        <f t="shared" si="90"/>
        <v>3680</v>
      </c>
      <c r="AO859" s="96">
        <f>SUM(AO854:AO858)</f>
        <v>3250</v>
      </c>
      <c r="AP859" s="96">
        <f>SUM(AP854:AP858)</f>
        <v>5209</v>
      </c>
      <c r="AQ859" s="96">
        <f>SUM(AQ854:AQ858)</f>
        <v>5556</v>
      </c>
      <c r="AR859" s="118"/>
      <c r="AS859" s="254">
        <v>4748</v>
      </c>
      <c r="AT859" s="254">
        <v>7127</v>
      </c>
      <c r="AU859" s="254">
        <v>5829</v>
      </c>
      <c r="AV859" s="165"/>
      <c r="AW859" s="254">
        <v>4961</v>
      </c>
      <c r="AX859" s="254">
        <v>6722</v>
      </c>
      <c r="AY859" s="254">
        <v>5333</v>
      </c>
      <c r="AZ859" s="165"/>
      <c r="BA859" s="285">
        <v>3689</v>
      </c>
      <c r="BB859" s="285">
        <v>6534</v>
      </c>
      <c r="BC859" s="285">
        <v>4847</v>
      </c>
      <c r="BD859" s="285">
        <v>4397</v>
      </c>
      <c r="BF859" s="219"/>
      <c r="BG859" s="96">
        <f t="shared" ref="BG859:BN859" si="91">SUM(BG854:BG858)</f>
        <v>1497</v>
      </c>
      <c r="BH859" s="220">
        <f t="shared" si="91"/>
        <v>2119</v>
      </c>
      <c r="BI859" s="117">
        <f t="shared" si="91"/>
        <v>2975</v>
      </c>
      <c r="BJ859" s="117">
        <f t="shared" si="91"/>
        <v>4215</v>
      </c>
      <c r="BK859" s="117">
        <f t="shared" si="91"/>
        <v>5418</v>
      </c>
      <c r="BL859" s="117">
        <f t="shared" si="91"/>
        <v>6864</v>
      </c>
      <c r="BM859" s="117">
        <f t="shared" si="91"/>
        <v>9208</v>
      </c>
      <c r="BN859" s="117">
        <f t="shared" si="91"/>
        <v>12757</v>
      </c>
      <c r="BO859" s="109"/>
      <c r="BR859">
        <v>19467</v>
      </c>
    </row>
    <row r="860" spans="1:70" x14ac:dyDescent="0.35">
      <c r="A860" s="66"/>
      <c r="B860" s="77"/>
      <c r="C860" s="77"/>
      <c r="D860" s="77"/>
      <c r="E860" s="110"/>
      <c r="F860" s="110"/>
      <c r="G860" s="110"/>
      <c r="H860" s="60"/>
      <c r="I860" s="110"/>
      <c r="J860" s="110"/>
      <c r="K860" s="110"/>
      <c r="L860" s="60"/>
      <c r="M860" s="110"/>
      <c r="N860" s="110"/>
      <c r="O860" s="110"/>
      <c r="P860" s="60"/>
      <c r="Q860" s="110"/>
      <c r="R860" s="110"/>
      <c r="S860" s="110"/>
      <c r="T860" s="111"/>
      <c r="U860" s="110"/>
      <c r="V860" s="110"/>
      <c r="W860" s="110"/>
      <c r="X860" s="60"/>
      <c r="Y860" s="110"/>
      <c r="Z860" s="110"/>
      <c r="AA860" s="110"/>
      <c r="AB860" s="60"/>
      <c r="AC860" s="110"/>
      <c r="AD860" s="110"/>
      <c r="AE860" s="110"/>
      <c r="AF860" s="60"/>
      <c r="AG860" s="110"/>
      <c r="AH860" s="110"/>
      <c r="AI860" s="110"/>
      <c r="AJ860" s="60"/>
      <c r="AK860" s="110"/>
      <c r="AL860" s="110"/>
      <c r="AM860" s="110"/>
      <c r="AN860" s="111"/>
      <c r="AO860" s="110"/>
      <c r="AP860" s="110"/>
      <c r="AQ860" s="110"/>
      <c r="AR860" s="111"/>
      <c r="AS860" s="110"/>
      <c r="AT860" s="110"/>
      <c r="AU860" s="110"/>
      <c r="AV860" s="110"/>
      <c r="AW860" s="110"/>
      <c r="AX860" s="110"/>
      <c r="AY860" s="110"/>
      <c r="AZ860" s="110"/>
      <c r="BA860" s="110"/>
      <c r="BB860" s="110"/>
      <c r="BC860" s="110"/>
      <c r="BD860" s="110"/>
      <c r="BF860" s="173"/>
      <c r="BG860" s="173"/>
      <c r="BH860" s="173"/>
      <c r="BI860" s="173"/>
      <c r="BJ860" s="173"/>
      <c r="BK860" s="173"/>
      <c r="BL860" s="173"/>
      <c r="BM860" s="173"/>
      <c r="BN860" s="173"/>
      <c r="BO860" s="173"/>
    </row>
    <row r="861" spans="1:70" x14ac:dyDescent="0.35">
      <c r="A861" s="66" t="s">
        <v>653</v>
      </c>
      <c r="B861" s="160" t="s">
        <v>171</v>
      </c>
      <c r="C861" s="161" t="s">
        <v>168</v>
      </c>
      <c r="D861" s="160">
        <v>1139136</v>
      </c>
      <c r="E861" s="76"/>
      <c r="F861" s="76"/>
      <c r="G861" s="76"/>
      <c r="H861" s="60"/>
      <c r="I861" s="76"/>
      <c r="J861" s="76"/>
      <c r="K861" s="76"/>
      <c r="L861" s="60"/>
      <c r="M861" s="76"/>
      <c r="N861" s="76"/>
      <c r="O861" s="76"/>
      <c r="P861" s="60"/>
      <c r="Q861" s="76"/>
      <c r="R861" s="76"/>
      <c r="S861" s="76"/>
      <c r="T861" s="60"/>
      <c r="U861" s="76"/>
      <c r="V861" s="76"/>
      <c r="W861" s="76"/>
      <c r="X861" s="60"/>
      <c r="Y861" s="76"/>
      <c r="Z861" s="76"/>
      <c r="AA861" s="76"/>
      <c r="AB861" s="60"/>
      <c r="AC861" s="76"/>
      <c r="AD861" s="76"/>
      <c r="AE861" s="76"/>
      <c r="AF861" s="60"/>
      <c r="AG861" s="76"/>
      <c r="AH861" s="76"/>
      <c r="AI861" s="76"/>
      <c r="AJ861" s="53">
        <v>11.2</v>
      </c>
      <c r="AK861" s="76"/>
      <c r="AL861" s="76"/>
      <c r="AM861" s="76"/>
      <c r="AN861" s="60"/>
      <c r="AO861" s="76"/>
      <c r="AP861" s="76"/>
      <c r="AQ861" s="76"/>
      <c r="AR861" s="60"/>
      <c r="AS861" s="76"/>
      <c r="AT861" s="76"/>
      <c r="AU861" s="76"/>
      <c r="AV861" s="76"/>
      <c r="AW861" s="76"/>
      <c r="AX861" s="76"/>
      <c r="AY861" s="76"/>
      <c r="AZ861" s="76"/>
      <c r="BA861" s="76"/>
      <c r="BB861" s="76"/>
      <c r="BC861" s="76"/>
      <c r="BD861" s="76"/>
      <c r="BF861" s="62"/>
      <c r="BG861" s="62"/>
      <c r="BH861" s="62"/>
      <c r="BI861" s="62"/>
      <c r="BJ861" s="62"/>
      <c r="BK861" s="62"/>
      <c r="BL861" s="62"/>
      <c r="BM861" s="62"/>
      <c r="BN861" s="62"/>
      <c r="BO861" s="62"/>
    </row>
    <row r="862" spans="1:70" x14ac:dyDescent="0.35">
      <c r="A862" s="66" t="s">
        <v>654</v>
      </c>
      <c r="B862" s="160" t="s">
        <v>182</v>
      </c>
      <c r="C862" s="161" t="s">
        <v>168</v>
      </c>
      <c r="D862" s="160">
        <v>1139134</v>
      </c>
      <c r="E862" s="76"/>
      <c r="F862" s="76"/>
      <c r="G862" s="76"/>
      <c r="H862" s="60"/>
      <c r="I862" s="76"/>
      <c r="J862" s="76"/>
      <c r="K862" s="76"/>
      <c r="L862" s="60"/>
      <c r="M862" s="76"/>
      <c r="N862" s="76"/>
      <c r="O862" s="76"/>
      <c r="P862" s="60"/>
      <c r="Q862" s="76"/>
      <c r="R862" s="76"/>
      <c r="S862" s="76"/>
      <c r="T862" s="60"/>
      <c r="U862" s="76"/>
      <c r="V862" s="76"/>
      <c r="W862" s="76"/>
      <c r="X862" s="60"/>
      <c r="Y862" s="76"/>
      <c r="Z862" s="76"/>
      <c r="AA862" s="76"/>
      <c r="AB862" s="99">
        <v>100000</v>
      </c>
      <c r="AC862" s="76"/>
      <c r="AD862" s="76"/>
      <c r="AE862" s="76"/>
      <c r="AF862" s="99">
        <v>100000</v>
      </c>
      <c r="AG862" s="76"/>
      <c r="AH862" s="76"/>
      <c r="AI862" s="76"/>
      <c r="AJ862" s="99">
        <v>100000</v>
      </c>
      <c r="AK862" s="76"/>
      <c r="AL862" s="76"/>
      <c r="AM862" s="76"/>
      <c r="AN862" s="60"/>
      <c r="AO862" s="76"/>
      <c r="AP862" s="76"/>
      <c r="AQ862" s="76"/>
      <c r="AR862" s="60"/>
      <c r="AS862" s="76"/>
      <c r="AT862" s="76"/>
      <c r="AU862" s="76"/>
      <c r="AV862" s="76"/>
      <c r="AW862" s="76"/>
      <c r="AX862" s="76"/>
      <c r="AY862" s="76"/>
      <c r="AZ862" s="76"/>
      <c r="BA862" s="76"/>
      <c r="BB862" s="76"/>
      <c r="BC862" s="76"/>
      <c r="BD862" s="76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/>
    </row>
    <row r="863" spans="1:70" x14ac:dyDescent="0.35">
      <c r="A863" s="66"/>
      <c r="B863" s="77"/>
      <c r="C863" s="77"/>
      <c r="D863" s="77"/>
      <c r="E863" s="76"/>
      <c r="F863" s="76"/>
      <c r="G863" s="76"/>
      <c r="H863" s="60"/>
      <c r="I863" s="76"/>
      <c r="J863" s="76"/>
      <c r="K863" s="76"/>
      <c r="L863" s="60"/>
      <c r="M863" s="76"/>
      <c r="N863" s="76"/>
      <c r="O863" s="76"/>
      <c r="P863" s="60"/>
      <c r="Q863" s="76"/>
      <c r="R863" s="76"/>
      <c r="S863" s="76"/>
      <c r="T863" s="60"/>
      <c r="U863" s="76"/>
      <c r="V863" s="76"/>
      <c r="W863" s="76"/>
      <c r="X863" s="60"/>
      <c r="Y863" s="76"/>
      <c r="Z863" s="76"/>
      <c r="AA863" s="76"/>
      <c r="AB863" s="63"/>
      <c r="AC863" s="76"/>
      <c r="AD863" s="76"/>
      <c r="AE863" s="76"/>
      <c r="AF863" s="63"/>
      <c r="AG863" s="76"/>
      <c r="AH863" s="76"/>
      <c r="AI863" s="76"/>
      <c r="AJ863" s="63"/>
      <c r="AK863" s="76"/>
      <c r="AL863" s="76"/>
      <c r="AM863" s="76"/>
      <c r="AN863" s="60"/>
      <c r="AO863" s="76"/>
      <c r="AP863" s="76"/>
      <c r="AQ863" s="76"/>
      <c r="AR863" s="60"/>
      <c r="AS863" s="76"/>
      <c r="AT863" s="76"/>
      <c r="AU863" s="76"/>
      <c r="AV863" s="76"/>
      <c r="AW863" s="76"/>
      <c r="AX863" s="76"/>
      <c r="AY863" s="76"/>
      <c r="AZ863" s="76"/>
      <c r="BA863" s="76"/>
      <c r="BB863" s="76"/>
      <c r="BC863" s="76"/>
      <c r="BD863" s="76"/>
      <c r="BF863" s="62"/>
      <c r="BG863" s="62"/>
      <c r="BH863" s="62"/>
      <c r="BI863" s="62"/>
      <c r="BJ863" s="62"/>
      <c r="BK863" s="62"/>
      <c r="BL863" s="62"/>
      <c r="BM863" s="62"/>
      <c r="BN863" s="62"/>
      <c r="BO863" s="62"/>
    </row>
    <row r="864" spans="1:70" x14ac:dyDescent="0.35">
      <c r="A864" s="66" t="s">
        <v>445</v>
      </c>
      <c r="B864" s="160" t="s">
        <v>171</v>
      </c>
      <c r="C864" s="161" t="s">
        <v>164</v>
      </c>
      <c r="D864" s="160">
        <v>2127466</v>
      </c>
      <c r="E864" s="55">
        <v>-4995</v>
      </c>
      <c r="F864" s="55">
        <v>-5820</v>
      </c>
      <c r="G864" s="55">
        <v>-6514</v>
      </c>
      <c r="H864" s="53">
        <v>-4276</v>
      </c>
      <c r="I864" s="55">
        <v>-4250</v>
      </c>
      <c r="J864" s="55">
        <v>-3560</v>
      </c>
      <c r="K864" s="55">
        <v>-3444</v>
      </c>
      <c r="L864" s="53">
        <v>-5065</v>
      </c>
      <c r="M864" s="55">
        <v>-5989</v>
      </c>
      <c r="N864" s="55">
        <v>-6634</v>
      </c>
      <c r="O864" s="55">
        <v>-7065</v>
      </c>
      <c r="P864" s="53">
        <v>-6450</v>
      </c>
      <c r="Q864" s="55">
        <v>-5296</v>
      </c>
      <c r="R864" s="55">
        <v>-6360</v>
      </c>
      <c r="S864" s="55">
        <v>-7552</v>
      </c>
      <c r="T864" s="53">
        <v>-9876</v>
      </c>
      <c r="U864" s="55">
        <v>-10798</v>
      </c>
      <c r="V864" s="55">
        <v>-13410</v>
      </c>
      <c r="W864" s="55">
        <v>-29961</v>
      </c>
      <c r="X864" s="53">
        <v>-27819</v>
      </c>
      <c r="Y864" s="55">
        <v>-26265</v>
      </c>
      <c r="Z864" s="55">
        <v>-23684</v>
      </c>
      <c r="AA864" s="55">
        <v>-10778</v>
      </c>
      <c r="AB864" s="53">
        <v>-12369</v>
      </c>
      <c r="AC864" s="55">
        <v>-19959</v>
      </c>
      <c r="AD864" s="55">
        <v>-24816</v>
      </c>
      <c r="AE864" s="55">
        <v>-24317</v>
      </c>
      <c r="AF864" s="53">
        <v>-24281</v>
      </c>
      <c r="AG864" s="55">
        <v>-25053</v>
      </c>
      <c r="AH864" s="55">
        <v>-35308</v>
      </c>
      <c r="AI864" s="55">
        <v>-46110</v>
      </c>
      <c r="AJ864" s="53">
        <v>-59611</v>
      </c>
      <c r="AK864" s="55">
        <v>-59383</v>
      </c>
      <c r="AL864" s="55">
        <v>-63659</v>
      </c>
      <c r="AM864" s="55">
        <v>-62611</v>
      </c>
      <c r="AN864" s="53">
        <v>-58154</v>
      </c>
      <c r="AO864" s="55">
        <v>-48582</v>
      </c>
      <c r="AP864" s="55">
        <v>-38580</v>
      </c>
      <c r="AQ864" s="55">
        <v>-39360</v>
      </c>
      <c r="AR864" s="53">
        <v>-37601</v>
      </c>
      <c r="AS864" s="251">
        <v>-54313</v>
      </c>
      <c r="AT864" s="251">
        <v>-51908</v>
      </c>
      <c r="AU864" s="251">
        <v>-48053</v>
      </c>
      <c r="AV864" s="251">
        <v>-49833</v>
      </c>
      <c r="AW864" s="251">
        <v>-51889</v>
      </c>
      <c r="AX864" s="251">
        <v>-64354</v>
      </c>
      <c r="AY864" s="251">
        <v>-69500</v>
      </c>
      <c r="AZ864" s="251">
        <v>-94342</v>
      </c>
      <c r="BA864" s="251">
        <v>-106283</v>
      </c>
      <c r="BB864" s="251">
        <v>-123569</v>
      </c>
      <c r="BC864" s="251">
        <v>-132743</v>
      </c>
      <c r="BD864" s="251">
        <v>-142545</v>
      </c>
      <c r="BF864" s="62"/>
      <c r="BG864" s="62"/>
      <c r="BH864" s="62"/>
      <c r="BI864" s="62"/>
      <c r="BJ864" s="62"/>
      <c r="BK864" s="62"/>
      <c r="BL864" s="62"/>
      <c r="BM864" s="62"/>
      <c r="BN864" s="62"/>
      <c r="BO864" s="62"/>
    </row>
    <row r="865" spans="1:67" x14ac:dyDescent="0.35">
      <c r="A865" s="66" t="s">
        <v>455</v>
      </c>
      <c r="B865" s="160" t="s">
        <v>171</v>
      </c>
      <c r="C865" s="161" t="s">
        <v>164</v>
      </c>
      <c r="D865" s="160">
        <v>2127467</v>
      </c>
      <c r="E865" s="55">
        <v>3106</v>
      </c>
      <c r="F865" s="55">
        <v>2830</v>
      </c>
      <c r="G865" s="55">
        <v>2570</v>
      </c>
      <c r="H865" s="53">
        <v>-539</v>
      </c>
      <c r="I865" s="55">
        <v>-557</v>
      </c>
      <c r="J865" s="55">
        <v>-537</v>
      </c>
      <c r="K865" s="55">
        <v>-720</v>
      </c>
      <c r="L865" s="53">
        <v>4432</v>
      </c>
      <c r="M865" s="55">
        <v>3955</v>
      </c>
      <c r="N865" s="55">
        <v>3453</v>
      </c>
      <c r="O865" s="55">
        <v>3136</v>
      </c>
      <c r="P865" s="53">
        <v>-3763</v>
      </c>
      <c r="Q865" s="55">
        <v>-3900</v>
      </c>
      <c r="R865" s="55">
        <v>-4247</v>
      </c>
      <c r="S865" s="55">
        <v>-4345</v>
      </c>
      <c r="T865" s="53">
        <v>-2911</v>
      </c>
      <c r="U865" s="55">
        <v>-3657</v>
      </c>
      <c r="V865" s="55">
        <v>-3769</v>
      </c>
      <c r="W865" s="55">
        <v>11916</v>
      </c>
      <c r="X865" s="53">
        <v>9860</v>
      </c>
      <c r="Y865" s="55">
        <v>8653</v>
      </c>
      <c r="Z865" s="55">
        <v>8535</v>
      </c>
      <c r="AA865" s="55">
        <v>-8496</v>
      </c>
      <c r="AB865" s="53">
        <v>-7686</v>
      </c>
      <c r="AC865" s="55">
        <v>-7899</v>
      </c>
      <c r="AD865" s="55">
        <v>-8665</v>
      </c>
      <c r="AE865" s="55">
        <v>-8255</v>
      </c>
      <c r="AF865" s="53">
        <v>-10066</v>
      </c>
      <c r="AG865" s="55">
        <v>-10280</v>
      </c>
      <c r="AH865" s="55">
        <v>-714</v>
      </c>
      <c r="AI865" s="55">
        <v>-2859</v>
      </c>
      <c r="AJ865" s="53">
        <v>-1104</v>
      </c>
      <c r="AK865" s="55">
        <v>-1989</v>
      </c>
      <c r="AL865" s="55">
        <v>6246</v>
      </c>
      <c r="AM865" s="55">
        <v>7575</v>
      </c>
      <c r="AN865" s="53">
        <v>6291</v>
      </c>
      <c r="AO865" s="55">
        <v>11757</v>
      </c>
      <c r="AP865" s="55">
        <v>740</v>
      </c>
      <c r="AQ865" s="55">
        <v>6532</v>
      </c>
      <c r="AR865" s="53">
        <v>9718</v>
      </c>
      <c r="AS865" s="251">
        <v>14082</v>
      </c>
      <c r="AT865" s="251">
        <v>2917</v>
      </c>
      <c r="AU865" s="251">
        <v>-9047</v>
      </c>
      <c r="AV865" s="251">
        <v>-15879</v>
      </c>
      <c r="AW865" s="251">
        <v>-23489</v>
      </c>
      <c r="AX865" s="251">
        <v>-21440</v>
      </c>
      <c r="AY865" s="251">
        <v>-15250</v>
      </c>
      <c r="AZ865" s="251">
        <v>-11812</v>
      </c>
      <c r="BA865" s="251">
        <v>-10603</v>
      </c>
      <c r="BB865" s="251">
        <v>-8652</v>
      </c>
      <c r="BC865" s="251">
        <v>-5938</v>
      </c>
      <c r="BD865" s="251">
        <v>9661</v>
      </c>
      <c r="BF865" s="62"/>
      <c r="BG865" s="62"/>
      <c r="BH865" s="62"/>
      <c r="BI865" s="62"/>
      <c r="BJ865" s="62"/>
      <c r="BK865" s="62"/>
      <c r="BL865" s="62"/>
      <c r="BM865" s="62"/>
      <c r="BN865" s="62"/>
      <c r="BO865" s="62"/>
    </row>
    <row r="866" spans="1:67" x14ac:dyDescent="0.35">
      <c r="A866" s="66"/>
      <c r="B866" s="77"/>
      <c r="C866" s="77"/>
      <c r="D866" s="77"/>
      <c r="E866" s="76"/>
      <c r="F866" s="76"/>
      <c r="G866" s="76"/>
      <c r="H866" s="60"/>
      <c r="I866" s="76"/>
      <c r="J866" s="76"/>
      <c r="K866" s="76"/>
      <c r="L866" s="60"/>
      <c r="M866" s="76"/>
      <c r="N866" s="76"/>
      <c r="O866" s="76"/>
      <c r="P866" s="60"/>
      <c r="Q866" s="76"/>
      <c r="R866" s="76"/>
      <c r="S866" s="76"/>
      <c r="T866" s="60"/>
      <c r="U866" s="76"/>
      <c r="V866" s="76"/>
      <c r="W866" s="76"/>
      <c r="X866" s="60"/>
      <c r="Y866" s="76"/>
      <c r="Z866" s="76"/>
      <c r="AA866" s="76"/>
      <c r="AB866" s="60"/>
      <c r="AC866" s="76"/>
      <c r="AD866" s="76"/>
      <c r="AE866" s="76"/>
      <c r="AF866" s="60"/>
      <c r="AG866" s="76"/>
      <c r="AH866" s="76"/>
      <c r="AI866" s="76"/>
      <c r="AJ866" s="60"/>
      <c r="AK866" s="76"/>
      <c r="AL866" s="76"/>
      <c r="AM866" s="76"/>
      <c r="AN866" s="60"/>
      <c r="AO866" s="76"/>
      <c r="AP866" s="76"/>
      <c r="AQ866" s="76"/>
      <c r="AR866" s="60"/>
      <c r="AS866" s="76"/>
      <c r="AT866" s="76"/>
      <c r="AU866" s="76"/>
      <c r="AV866" s="76"/>
      <c r="AW866" s="76"/>
      <c r="AX866" s="76"/>
      <c r="AY866" s="76"/>
      <c r="AZ866" s="76"/>
      <c r="BA866" s="76"/>
      <c r="BB866" s="76"/>
      <c r="BC866" s="76"/>
      <c r="BD866" s="76"/>
      <c r="BF866" s="62"/>
      <c r="BG866" s="62"/>
      <c r="BH866" s="62"/>
      <c r="BI866" s="62"/>
      <c r="BJ866" s="62"/>
      <c r="BK866" s="62"/>
      <c r="BL866" s="62"/>
      <c r="BM866" s="62"/>
      <c r="BN866" s="62"/>
      <c r="BO866" s="62"/>
    </row>
    <row r="867" spans="1:67" x14ac:dyDescent="0.35">
      <c r="A867" s="66" t="s">
        <v>445</v>
      </c>
      <c r="B867" s="160" t="s">
        <v>171</v>
      </c>
      <c r="C867" s="161" t="s">
        <v>164</v>
      </c>
      <c r="D867" s="160">
        <v>2127474</v>
      </c>
      <c r="E867" s="76"/>
      <c r="F867" s="76"/>
      <c r="G867" s="76"/>
      <c r="H867" s="53">
        <v>-4276</v>
      </c>
      <c r="I867" s="55">
        <v>-4250</v>
      </c>
      <c r="J867" s="55">
        <v>-3560</v>
      </c>
      <c r="K867" s="55">
        <v>-3444</v>
      </c>
      <c r="L867" s="53">
        <v>-5065</v>
      </c>
      <c r="M867" s="55">
        <v>-5989</v>
      </c>
      <c r="N867" s="55">
        <v>-6634</v>
      </c>
      <c r="O867" s="55">
        <v>-7065</v>
      </c>
      <c r="P867" s="53">
        <v>-6450</v>
      </c>
      <c r="Q867" s="55">
        <v>-5296</v>
      </c>
      <c r="R867" s="55">
        <v>-6360</v>
      </c>
      <c r="S867" s="55">
        <v>-7552</v>
      </c>
      <c r="T867" s="53">
        <v>-9876</v>
      </c>
      <c r="U867" s="55">
        <v>-10798</v>
      </c>
      <c r="V867" s="55">
        <v>-13410</v>
      </c>
      <c r="W867" s="55">
        <v>-29961</v>
      </c>
      <c r="X867" s="53">
        <v>-27819</v>
      </c>
      <c r="Y867" s="55">
        <v>-26265</v>
      </c>
      <c r="Z867" s="55">
        <v>-23684</v>
      </c>
      <c r="AA867" s="55">
        <v>-10778</v>
      </c>
      <c r="AB867" s="53">
        <v>-12369</v>
      </c>
      <c r="AC867" s="55">
        <v>-19959</v>
      </c>
      <c r="AD867" s="55">
        <v>-24816</v>
      </c>
      <c r="AE867" s="55">
        <v>-24317</v>
      </c>
      <c r="AF867" s="53">
        <v>-24281</v>
      </c>
      <c r="AG867" s="55">
        <v>-25053</v>
      </c>
      <c r="AH867" s="55">
        <v>-35308</v>
      </c>
      <c r="AI867" s="55">
        <v>-46110</v>
      </c>
      <c r="AJ867" s="53">
        <v>-59611</v>
      </c>
      <c r="AK867" s="55">
        <v>-59383</v>
      </c>
      <c r="AL867" s="55">
        <v>-63659</v>
      </c>
      <c r="AM867" s="55">
        <v>-62611</v>
      </c>
      <c r="AN867" s="53">
        <v>-58154</v>
      </c>
      <c r="AO867" s="55">
        <v>-48582</v>
      </c>
      <c r="AP867" s="55">
        <v>-38580</v>
      </c>
      <c r="AQ867" s="55">
        <v>-39360</v>
      </c>
      <c r="AR867" s="53">
        <v>-37601</v>
      </c>
      <c r="AS867" s="251">
        <v>-54313</v>
      </c>
      <c r="AT867" s="251">
        <v>-51908</v>
      </c>
      <c r="AU867" s="251">
        <v>-48053</v>
      </c>
      <c r="AV867" s="251">
        <v>-49833</v>
      </c>
      <c r="AW867" s="251">
        <v>-51889</v>
      </c>
      <c r="AX867" s="251">
        <v>-64354</v>
      </c>
      <c r="AY867" s="251">
        <v>-69500</v>
      </c>
      <c r="AZ867" s="251">
        <v>-94342</v>
      </c>
      <c r="BA867" s="251">
        <v>-106283</v>
      </c>
      <c r="BB867" s="251">
        <v>-123569</v>
      </c>
      <c r="BC867" s="251">
        <v>-132743</v>
      </c>
      <c r="BD867" s="251">
        <v>-142545</v>
      </c>
      <c r="BF867" s="62"/>
      <c r="BG867" s="62"/>
      <c r="BH867" s="62"/>
      <c r="BI867" s="62"/>
      <c r="BJ867" s="62"/>
      <c r="BK867" s="62"/>
      <c r="BL867" s="62"/>
      <c r="BM867" s="62"/>
      <c r="BN867" s="62"/>
      <c r="BO867" s="62"/>
    </row>
    <row r="868" spans="1:67" x14ac:dyDescent="0.35">
      <c r="A868" s="66" t="s">
        <v>455</v>
      </c>
      <c r="B868" s="160" t="s">
        <v>171</v>
      </c>
      <c r="C868" s="161" t="s">
        <v>164</v>
      </c>
      <c r="D868" s="160">
        <v>2127475</v>
      </c>
      <c r="E868" s="76"/>
      <c r="F868" s="76"/>
      <c r="G868" s="76"/>
      <c r="H868" s="53">
        <v>-539</v>
      </c>
      <c r="I868" s="55">
        <v>-557</v>
      </c>
      <c r="J868" s="55">
        <v>-537</v>
      </c>
      <c r="K868" s="55">
        <v>-720</v>
      </c>
      <c r="L868" s="53">
        <v>4432</v>
      </c>
      <c r="M868" s="55">
        <v>3955</v>
      </c>
      <c r="N868" s="55">
        <v>3453</v>
      </c>
      <c r="O868" s="55">
        <v>3136</v>
      </c>
      <c r="P868" s="53">
        <v>-3763</v>
      </c>
      <c r="Q868" s="55">
        <v>-3900</v>
      </c>
      <c r="R868" s="55">
        <v>-4247</v>
      </c>
      <c r="S868" s="55">
        <v>-4345</v>
      </c>
      <c r="T868" s="53">
        <v>-2911</v>
      </c>
      <c r="U868" s="55">
        <v>-3657</v>
      </c>
      <c r="V868" s="55">
        <v>-3769</v>
      </c>
      <c r="W868" s="55">
        <v>11916</v>
      </c>
      <c r="X868" s="53">
        <v>9860</v>
      </c>
      <c r="Y868" s="55">
        <v>8653</v>
      </c>
      <c r="Z868" s="55">
        <v>8535</v>
      </c>
      <c r="AA868" s="55">
        <v>-8496</v>
      </c>
      <c r="AB868" s="53">
        <v>-7686</v>
      </c>
      <c r="AC868" s="55">
        <v>-7899</v>
      </c>
      <c r="AD868" s="55">
        <v>-8665</v>
      </c>
      <c r="AE868" s="55">
        <v>-8255</v>
      </c>
      <c r="AF868" s="53">
        <v>-10066</v>
      </c>
      <c r="AG868" s="55">
        <v>-10280</v>
      </c>
      <c r="AH868" s="55">
        <v>-714</v>
      </c>
      <c r="AI868" s="55">
        <v>-2859</v>
      </c>
      <c r="AJ868" s="53">
        <v>-1104</v>
      </c>
      <c r="AK868" s="55">
        <v>-1989</v>
      </c>
      <c r="AL868" s="55">
        <v>6246</v>
      </c>
      <c r="AM868" s="55">
        <v>7575</v>
      </c>
      <c r="AN868" s="53">
        <v>6291</v>
      </c>
      <c r="AO868" s="55">
        <v>11757</v>
      </c>
      <c r="AP868" s="55">
        <v>740</v>
      </c>
      <c r="AQ868" s="55">
        <v>6532</v>
      </c>
      <c r="AR868" s="53">
        <v>9718</v>
      </c>
      <c r="AS868" s="251">
        <v>14082</v>
      </c>
      <c r="AT868" s="251">
        <v>2917</v>
      </c>
      <c r="AU868" s="251">
        <v>-9047</v>
      </c>
      <c r="AV868" s="251">
        <v>-15879</v>
      </c>
      <c r="AW868" s="251">
        <v>-23489</v>
      </c>
      <c r="AX868" s="251">
        <v>-21440</v>
      </c>
      <c r="AY868" s="251">
        <v>-15250</v>
      </c>
      <c r="AZ868" s="251">
        <v>-11812</v>
      </c>
      <c r="BA868" s="251">
        <v>-10603</v>
      </c>
      <c r="BB868" s="251">
        <v>-8652</v>
      </c>
      <c r="BC868" s="251">
        <v>-5938</v>
      </c>
      <c r="BD868" s="251">
        <v>9661</v>
      </c>
      <c r="BF868" s="62"/>
      <c r="BG868" s="62"/>
      <c r="BH868" s="62"/>
      <c r="BI868" s="62"/>
      <c r="BJ868" s="62"/>
      <c r="BK868" s="62"/>
      <c r="BL868" s="62"/>
      <c r="BM868" s="62"/>
      <c r="BN868" s="62"/>
      <c r="BO868" s="62"/>
    </row>
    <row r="869" spans="1:67" x14ac:dyDescent="0.35">
      <c r="E869" s="76"/>
      <c r="F869" s="76"/>
      <c r="G869" s="76"/>
      <c r="H869" s="116"/>
      <c r="I869" s="115"/>
      <c r="J869" s="115"/>
      <c r="K869" s="115"/>
      <c r="L869" s="116"/>
      <c r="M869" s="115"/>
      <c r="N869" s="115"/>
      <c r="O869" s="115"/>
      <c r="P869" s="116"/>
      <c r="Q869" s="115"/>
      <c r="R869" s="115"/>
      <c r="S869" s="115"/>
      <c r="T869" s="116"/>
      <c r="U869" s="115"/>
      <c r="V869" s="115"/>
      <c r="W869" s="115"/>
      <c r="X869" s="116"/>
      <c r="Y869" s="115"/>
      <c r="Z869" s="115"/>
      <c r="AA869" s="115"/>
      <c r="AB869" s="116"/>
      <c r="AC869" s="115"/>
      <c r="AD869" s="115"/>
      <c r="AE869" s="115"/>
      <c r="AF869" s="116"/>
      <c r="AG869" s="115"/>
      <c r="AH869" s="115"/>
      <c r="AI869" s="115"/>
      <c r="AJ869" s="116"/>
      <c r="AK869" s="115"/>
      <c r="AL869" s="115"/>
      <c r="AM869" s="115"/>
      <c r="AN869" s="116"/>
      <c r="AO869" s="115"/>
      <c r="AP869" s="115"/>
      <c r="AQ869" s="115"/>
      <c r="AR869" s="116"/>
      <c r="AS869" s="115"/>
      <c r="AT869" s="115"/>
      <c r="AU869" s="115"/>
      <c r="AV869" s="115"/>
      <c r="AW869" s="115"/>
      <c r="AX869" s="115"/>
      <c r="AY869" s="115"/>
      <c r="AZ869" s="115"/>
      <c r="BA869" s="115"/>
      <c r="BB869" s="115"/>
      <c r="BC869" s="115"/>
      <c r="BD869" s="115"/>
      <c r="BF869" s="62"/>
      <c r="BG869" s="62"/>
      <c r="BH869" s="62"/>
      <c r="BI869" s="62"/>
      <c r="BJ869" s="62"/>
      <c r="BK869" s="62"/>
      <c r="BL869" s="62"/>
      <c r="BM869" s="62"/>
      <c r="BN869" s="62"/>
      <c r="BO869" s="62"/>
    </row>
    <row r="870" spans="1:67" x14ac:dyDescent="0.35">
      <c r="A870" s="66" t="s">
        <v>445</v>
      </c>
      <c r="B870" s="160" t="s">
        <v>171</v>
      </c>
      <c r="C870" s="161" t="s">
        <v>164</v>
      </c>
      <c r="D870" s="160">
        <v>2127484</v>
      </c>
      <c r="E870" s="76"/>
      <c r="F870" s="76"/>
      <c r="G870" s="76"/>
      <c r="H870" s="53">
        <v>-4276</v>
      </c>
      <c r="I870" s="55">
        <v>-4250</v>
      </c>
      <c r="J870" s="55">
        <v>-3560</v>
      </c>
      <c r="K870" s="55">
        <v>-3444</v>
      </c>
      <c r="L870" s="53">
        <v>-5065</v>
      </c>
      <c r="M870" s="55">
        <v>-5989</v>
      </c>
      <c r="N870" s="55">
        <v>-6634</v>
      </c>
      <c r="O870" s="55">
        <v>-7065</v>
      </c>
      <c r="P870" s="53">
        <v>-6450</v>
      </c>
      <c r="Q870" s="55">
        <v>-5296</v>
      </c>
      <c r="R870" s="55">
        <v>-6360</v>
      </c>
      <c r="S870" s="55">
        <v>-7552</v>
      </c>
      <c r="T870" s="53">
        <v>-9876</v>
      </c>
      <c r="U870" s="55">
        <v>-10798</v>
      </c>
      <c r="V870" s="55">
        <v>-13410</v>
      </c>
      <c r="W870" s="55">
        <v>-29961</v>
      </c>
      <c r="X870" s="53">
        <v>-27819</v>
      </c>
      <c r="Y870" s="55">
        <v>-26265</v>
      </c>
      <c r="Z870" s="55">
        <v>-23684</v>
      </c>
      <c r="AA870" s="55">
        <v>-10778</v>
      </c>
      <c r="AB870" s="53">
        <v>-12369</v>
      </c>
      <c r="AC870" s="55">
        <v>-19959</v>
      </c>
      <c r="AD870" s="55">
        <v>-24816</v>
      </c>
      <c r="AE870" s="55">
        <v>-24317</v>
      </c>
      <c r="AF870" s="53">
        <v>-24281</v>
      </c>
      <c r="AG870" s="55">
        <v>-25053</v>
      </c>
      <c r="AH870" s="55">
        <v>-35308</v>
      </c>
      <c r="AI870" s="55">
        <v>-46110</v>
      </c>
      <c r="AJ870" s="53">
        <v>-59611</v>
      </c>
      <c r="AK870" s="55">
        <v>-59383</v>
      </c>
      <c r="AL870" s="55">
        <v>-63659</v>
      </c>
      <c r="AM870" s="55">
        <v>-62611</v>
      </c>
      <c r="AN870" s="53">
        <v>-58154</v>
      </c>
      <c r="AO870" s="55">
        <v>-48582</v>
      </c>
      <c r="AP870" s="55">
        <v>-38580</v>
      </c>
      <c r="AQ870" s="55">
        <v>-39360</v>
      </c>
      <c r="AR870" s="53">
        <v>-37601</v>
      </c>
      <c r="AS870" s="251">
        <v>-54313</v>
      </c>
      <c r="AT870" s="251">
        <v>-51908</v>
      </c>
      <c r="AU870" s="251">
        <v>-48053</v>
      </c>
      <c r="AV870" s="251">
        <v>-49833</v>
      </c>
      <c r="AW870" s="251">
        <v>-51889</v>
      </c>
      <c r="AX870" s="251">
        <v>-64354</v>
      </c>
      <c r="AY870" s="251">
        <v>-69500</v>
      </c>
      <c r="AZ870" s="251">
        <v>-94342</v>
      </c>
      <c r="BA870" s="251">
        <v>-106283</v>
      </c>
      <c r="BB870" s="251">
        <v>-123569</v>
      </c>
      <c r="BC870" s="251">
        <v>-132743</v>
      </c>
      <c r="BD870" s="251">
        <v>-142545</v>
      </c>
      <c r="BF870" s="62"/>
      <c r="BG870" s="62"/>
      <c r="BH870" s="62"/>
      <c r="BI870" s="62"/>
      <c r="BJ870" s="62"/>
      <c r="BK870" s="62"/>
      <c r="BL870" s="62"/>
      <c r="BM870" s="62"/>
      <c r="BN870" s="62"/>
      <c r="BO870" s="62"/>
    </row>
    <row r="871" spans="1:67" x14ac:dyDescent="0.35">
      <c r="A871" s="221" t="s">
        <v>455</v>
      </c>
      <c r="B871" s="222" t="s">
        <v>171</v>
      </c>
      <c r="C871" s="223" t="s">
        <v>164</v>
      </c>
      <c r="D871" s="222">
        <v>2127485</v>
      </c>
      <c r="E871" s="224"/>
      <c r="F871" s="224"/>
      <c r="G871" s="224"/>
      <c r="H871" s="225">
        <v>-539</v>
      </c>
      <c r="I871" s="226">
        <v>-557</v>
      </c>
      <c r="J871" s="226">
        <v>-537</v>
      </c>
      <c r="K871" s="226">
        <v>-720</v>
      </c>
      <c r="L871" s="225">
        <v>4432</v>
      </c>
      <c r="M871" s="226">
        <v>3955</v>
      </c>
      <c r="N871" s="226">
        <v>3453</v>
      </c>
      <c r="O871" s="226">
        <v>3136</v>
      </c>
      <c r="P871" s="225">
        <v>-3763</v>
      </c>
      <c r="Q871" s="226">
        <v>-3900</v>
      </c>
      <c r="R871" s="226">
        <v>-4247</v>
      </c>
      <c r="S871" s="226">
        <v>-4345</v>
      </c>
      <c r="T871" s="225">
        <v>-2911</v>
      </c>
      <c r="U871" s="226">
        <v>-3657</v>
      </c>
      <c r="V871" s="226">
        <v>-3769</v>
      </c>
      <c r="W871" s="226">
        <v>11916</v>
      </c>
      <c r="X871" s="225">
        <v>9860</v>
      </c>
      <c r="Y871" s="226">
        <v>8653</v>
      </c>
      <c r="Z871" s="226">
        <v>8535</v>
      </c>
      <c r="AA871" s="226">
        <v>-8496</v>
      </c>
      <c r="AB871" s="225">
        <v>-7686</v>
      </c>
      <c r="AC871" s="226">
        <v>-7899</v>
      </c>
      <c r="AD871" s="226">
        <v>-8665</v>
      </c>
      <c r="AE871" s="226">
        <v>-8255</v>
      </c>
      <c r="AF871" s="225">
        <v>-10066</v>
      </c>
      <c r="AG871" s="226">
        <v>-10280</v>
      </c>
      <c r="AH871" s="226">
        <v>-714</v>
      </c>
      <c r="AI871" s="226">
        <v>-2859</v>
      </c>
      <c r="AJ871" s="225">
        <v>-1104</v>
      </c>
      <c r="AK871" s="226">
        <v>-1989</v>
      </c>
      <c r="AL871" s="226">
        <v>6246</v>
      </c>
      <c r="AM871" s="226">
        <v>7575</v>
      </c>
      <c r="AN871" s="225">
        <v>6291</v>
      </c>
      <c r="AO871" s="226">
        <v>11757</v>
      </c>
      <c r="AP871" s="226">
        <v>740</v>
      </c>
      <c r="AQ871" s="226">
        <v>6532</v>
      </c>
      <c r="AR871" s="225">
        <v>9718</v>
      </c>
      <c r="AS871" s="251">
        <v>14082</v>
      </c>
      <c r="AT871" s="251">
        <v>2917</v>
      </c>
      <c r="AU871" s="251">
        <v>-9047</v>
      </c>
      <c r="AV871" s="251">
        <v>-15879</v>
      </c>
      <c r="AW871" s="251">
        <v>-23489</v>
      </c>
      <c r="AX871" s="251">
        <v>-21440</v>
      </c>
      <c r="AY871" s="251">
        <v>-15250</v>
      </c>
      <c r="AZ871" s="251">
        <v>-11812</v>
      </c>
      <c r="BA871" s="251">
        <v>-10603</v>
      </c>
      <c r="BB871" s="251">
        <v>-8652</v>
      </c>
      <c r="BC871" s="251">
        <v>-5938</v>
      </c>
      <c r="BD871" s="251">
        <v>9661</v>
      </c>
      <c r="BF871" s="227"/>
      <c r="BG871" s="227"/>
      <c r="BH871" s="227"/>
      <c r="BI871" s="227"/>
      <c r="BJ871" s="227"/>
      <c r="BK871" s="227"/>
      <c r="BL871" s="227"/>
      <c r="BM871" s="227"/>
      <c r="BN871" s="227"/>
      <c r="BO871" s="227"/>
    </row>
  </sheetData>
  <hyperlinks>
    <hyperlink ref="E5" r:id="rId1" xr:uid="{E477FCC9-8B51-485F-9B19-A40CA959EF6F}"/>
    <hyperlink ref="F5" r:id="rId2" xr:uid="{2F993730-E08B-4DE4-9081-412A3AF94F71}"/>
    <hyperlink ref="G5" r:id="rId3" xr:uid="{0EBBC962-0B85-444D-A64A-1302B96C3ECD}"/>
    <hyperlink ref="H5" r:id="rId4" xr:uid="{19FF0CCF-CF9B-4046-A9EB-ED874E502765}"/>
    <hyperlink ref="I5" r:id="rId5" xr:uid="{9E51823F-9FF6-4485-99B1-49C9F4A98F82}"/>
    <hyperlink ref="J5" r:id="rId6" xr:uid="{AD7C2CDC-6F07-4D02-878F-7C3B57BEEF9C}"/>
    <hyperlink ref="K5" r:id="rId7" xr:uid="{9E59E3B7-0FF8-4C35-B710-29444FB01E60}"/>
    <hyperlink ref="L5" r:id="rId8" xr:uid="{C3E903D1-653E-4922-8B0F-6A9191C0A15F}"/>
    <hyperlink ref="M5" r:id="rId9" xr:uid="{77B2243A-52A2-4BCF-8590-79678EB7053F}"/>
    <hyperlink ref="N5" r:id="rId10" xr:uid="{35B5BE93-2E0B-4B78-BC40-0960FA054C99}"/>
    <hyperlink ref="O5" r:id="rId11" xr:uid="{BAA5EC61-4ECD-40D2-AA42-E81EBFD8F6FB}"/>
    <hyperlink ref="P5" r:id="rId12" xr:uid="{223B09A9-32B0-4A26-8599-78C0FAB377D7}"/>
    <hyperlink ref="Q5" r:id="rId13" xr:uid="{A21C0EF1-0F38-4694-AD07-386D77E38B10}"/>
    <hyperlink ref="R5" r:id="rId14" xr:uid="{B8ADD00A-E3C9-4368-8807-D75E463DF0AF}"/>
    <hyperlink ref="S5" r:id="rId15" xr:uid="{6DD5B880-3EF3-4206-8E5B-0FF4BB9FD51F}"/>
    <hyperlink ref="T5" r:id="rId16" xr:uid="{BCFB4892-3092-491D-9303-D06A4CD52FAB}"/>
    <hyperlink ref="U5" r:id="rId17" xr:uid="{B12FAAFB-D873-470F-AEBF-FB6B674EBB16}"/>
    <hyperlink ref="V5" r:id="rId18" xr:uid="{9C89418E-CFAF-45C7-85FB-ED11829A8B1E}"/>
    <hyperlink ref="W5" r:id="rId19" xr:uid="{A93710AA-2771-4D4D-BD1B-A43AFBADA2BD}"/>
    <hyperlink ref="X5" r:id="rId20" xr:uid="{6C8C75DD-241C-41D0-A947-F4560799901C}"/>
    <hyperlink ref="Y5" r:id="rId21" xr:uid="{163A1931-8E02-4554-8421-6BAB46DC2941}"/>
    <hyperlink ref="Z5" r:id="rId22" xr:uid="{6F50F9FE-770B-4607-8B48-77B521CA6803}"/>
    <hyperlink ref="AA5" r:id="rId23" xr:uid="{4624B1D9-D6AB-4E8B-A911-D749CC99B232}"/>
    <hyperlink ref="AB5" r:id="rId24" xr:uid="{F11A2529-8353-4DAF-B222-AB340C295AF2}"/>
    <hyperlink ref="AC5" r:id="rId25" xr:uid="{F6C9A36F-E29E-4BDB-B3E1-6338A1495BB5}"/>
    <hyperlink ref="AD5" r:id="rId26" xr:uid="{2DA79C88-9E29-4B69-B956-63A2CBD2EAB3}"/>
    <hyperlink ref="AE5" r:id="rId27" xr:uid="{4976650C-7A66-4D68-ABAF-AF04108BFA51}"/>
    <hyperlink ref="AF5" r:id="rId28" xr:uid="{616F2F53-B687-482B-B184-833F4A681A68}"/>
    <hyperlink ref="AG5" r:id="rId29" xr:uid="{81B3FFBF-EF60-4D77-8BC3-7FB3700EA420}"/>
    <hyperlink ref="AH5" r:id="rId30" xr:uid="{D3B6361A-F8A8-4E64-96FC-A631A5A349D1}"/>
    <hyperlink ref="AI5" r:id="rId31" xr:uid="{11631D83-B044-4235-8A85-63D8413FD2E8}"/>
    <hyperlink ref="AJ5" r:id="rId32" xr:uid="{1B3795B5-DF2B-48BC-A74C-F5609C44F98B}"/>
    <hyperlink ref="AK5" r:id="rId33" xr:uid="{2A503E77-E678-434F-9F37-9B3953D82496}"/>
    <hyperlink ref="AL5" r:id="rId34" xr:uid="{21852D28-EC30-4880-A421-07E8B428077F}"/>
    <hyperlink ref="AM5" r:id="rId35" xr:uid="{6D9AA487-8E00-4E44-BE23-A1F9A01FFE58}"/>
    <hyperlink ref="AN5" r:id="rId36" xr:uid="{F11E63CC-1B52-410A-9583-EF277247249D}"/>
    <hyperlink ref="AO5" r:id="rId37" xr:uid="{F8763916-AE62-4879-A3D0-4ECBA6AF93DE}"/>
    <hyperlink ref="AP5" r:id="rId38" xr:uid="{5749BFDC-4D0D-42A5-A3C5-F23B9CB961DB}"/>
    <hyperlink ref="AQ5" r:id="rId39" xr:uid="{C1FAB48B-49A8-4009-9933-3EB6B61BBED4}"/>
    <hyperlink ref="AR5" r:id="rId40" xr:uid="{4714022E-CB32-4535-B7FA-B315B4674643}"/>
    <hyperlink ref="E6" r:id="rId41" xr:uid="{C0795219-E073-4CD9-A18E-65C8289E4144}"/>
    <hyperlink ref="F6" r:id="rId42" xr:uid="{1124113E-3C2E-484A-8A9E-23C4A2580429}"/>
    <hyperlink ref="G6" r:id="rId43" xr:uid="{214F9AFF-369A-4BE4-B54F-C8FB38850A1D}"/>
    <hyperlink ref="H6" r:id="rId44" xr:uid="{A303F4B2-1738-4E0E-81F1-F2B48CD5E40A}"/>
    <hyperlink ref="I6" r:id="rId45" xr:uid="{5D78E5CA-A365-4711-B562-FA7632DD7E3A}"/>
    <hyperlink ref="J6" r:id="rId46" xr:uid="{CAC584D9-F0F9-4B8E-B8FA-C4B755656129}"/>
    <hyperlink ref="K6" r:id="rId47" xr:uid="{D1E9B88C-9E1D-48B3-AF07-58AB17FDEBA1}"/>
    <hyperlink ref="L6" r:id="rId48" xr:uid="{6EBAB992-7500-46D1-BB06-DD85AC0C6619}"/>
    <hyperlink ref="M6" r:id="rId49" xr:uid="{0B990E45-D1EE-4EB9-B449-F0A53C92B4EA}"/>
    <hyperlink ref="N6" r:id="rId50" xr:uid="{B5AD1A40-A0E2-48A0-8E0D-0D37F4C3BD2A}"/>
    <hyperlink ref="O6" r:id="rId51" xr:uid="{88D09247-E33C-48C0-B7AD-2081D4C0C0AF}"/>
    <hyperlink ref="P6" r:id="rId52" xr:uid="{01B7621F-F027-4992-ADCF-4E79AF49C499}"/>
    <hyperlink ref="Q6" r:id="rId53" xr:uid="{D0CEFF89-F21B-4829-96C6-15994EC4CE5E}"/>
    <hyperlink ref="R6" r:id="rId54" xr:uid="{364B575F-88CC-413B-A9ED-76B42435FD58}"/>
    <hyperlink ref="S6" r:id="rId55" xr:uid="{50BD5A8D-68EE-4D28-BC46-067B37B5C219}"/>
    <hyperlink ref="T6" r:id="rId56" xr:uid="{0ECE6E2A-3C39-45FB-9DB1-2173662F4294}"/>
    <hyperlink ref="U6" r:id="rId57" xr:uid="{AEAC4B71-980C-4157-AD78-3DA8304416C9}"/>
    <hyperlink ref="V6" r:id="rId58" xr:uid="{458FC197-EFF5-45D5-A144-0FFC428971C7}"/>
    <hyperlink ref="W6" r:id="rId59" xr:uid="{CAE77312-0AC9-4407-83D6-7E2FDD2CE203}"/>
    <hyperlink ref="X6" r:id="rId60" xr:uid="{085776AD-07A7-498F-AA83-B191D44445E4}"/>
    <hyperlink ref="Y6" r:id="rId61" xr:uid="{A904E28E-9F65-4FA9-AF1A-6372CB47C74A}"/>
    <hyperlink ref="Z6" r:id="rId62" xr:uid="{80E127F0-5E2B-4F20-A712-3F82E8DF8CD1}"/>
    <hyperlink ref="AA6" r:id="rId63" xr:uid="{9D96C1F0-2F9C-40D6-B471-96829305054D}"/>
    <hyperlink ref="AB6" r:id="rId64" xr:uid="{2FC99BA1-11B7-40DA-B6B7-9E4E87F6AEE0}"/>
    <hyperlink ref="AC6" r:id="rId65" xr:uid="{7347E38C-03A8-4262-AFE2-19475D1D2D74}"/>
    <hyperlink ref="AD6" r:id="rId66" xr:uid="{F904C9E8-72E3-45B3-BE17-471C579DEEEE}"/>
    <hyperlink ref="AE6" r:id="rId67" xr:uid="{94745F69-420E-4959-AB7E-71211295F8DB}"/>
    <hyperlink ref="AF6" r:id="rId68" xr:uid="{58469FBE-3B47-4EC5-9D1C-884B467D3B61}"/>
    <hyperlink ref="AG6" r:id="rId69" xr:uid="{87DDC73A-C033-44AF-99D5-8FBD36124E3F}"/>
    <hyperlink ref="AH6" r:id="rId70" xr:uid="{DF5BECF3-71C5-46BA-91F6-59001475785A}"/>
    <hyperlink ref="AI6" r:id="rId71" xr:uid="{998444CE-7AED-4B39-B46E-DDF8692CE2FC}"/>
    <hyperlink ref="AJ6" r:id="rId72" xr:uid="{61785D88-418B-4118-909E-0770CED97EB9}"/>
    <hyperlink ref="AK6" r:id="rId73" xr:uid="{0AB673E6-8BD3-40F0-B9E4-F8F2447D3F36}"/>
    <hyperlink ref="AL6" r:id="rId74" xr:uid="{0472CAF8-DE0A-4E92-A564-ED4AD7459679}"/>
    <hyperlink ref="AM6" r:id="rId75" xr:uid="{D829EC58-C1DF-4625-98A0-E851BAD474F6}"/>
    <hyperlink ref="AN6" r:id="rId76" xr:uid="{1A5608D2-5E54-41EA-A513-4FD4C3AB9FDE}"/>
    <hyperlink ref="AO6" r:id="rId77" xr:uid="{1A82EE50-E0F0-490A-84CE-4ECB87AAC637}"/>
    <hyperlink ref="AP6" r:id="rId78" xr:uid="{68771189-3A2B-4296-A42D-B976F1EE2061}"/>
    <hyperlink ref="AQ6" r:id="rId79" xr:uid="{D09E6FCB-4C7B-4BAB-8C62-33EB9ACFBC42}"/>
    <hyperlink ref="AR6" r:id="rId80" xr:uid="{F94D33C8-9A61-4FCD-9EFA-D409BCE8D18D}"/>
    <hyperlink ref="A10" r:id="rId81" xr:uid="{BB1EE003-83EC-4461-8E5A-7FB8F3B3EB52}"/>
    <hyperlink ref="C10" r:id="rId82" xr:uid="{3015CB19-DB1A-45CA-89FB-95481C83EF97}"/>
    <hyperlink ref="E10" r:id="rId83" display="https://www.daloopa.com/src/802932" xr:uid="{2702DD4E-712B-4EA7-AD40-A74044681957}"/>
    <hyperlink ref="F10" r:id="rId84" display="https://www.daloopa.com/src/802933" xr:uid="{9A44BAA8-0A58-44DE-AA85-0BAED86F3149}"/>
    <hyperlink ref="G10" r:id="rId85" display="https://www.daloopa.com/src/802934" xr:uid="{FAA57B67-7FFF-43A4-A2F6-23ABFB5B96A9}"/>
    <hyperlink ref="H10" r:id="rId86" display="https://www.daloopa.com/src/802935" xr:uid="{FE4EFDEF-A941-4486-9359-DADCE92231B0}"/>
    <hyperlink ref="I10" r:id="rId87" display="https://www.daloopa.com/src/802936" xr:uid="{CAD80EFE-CA7E-48B5-8C68-905054AC543F}"/>
    <hyperlink ref="J10" r:id="rId88" display="https://www.daloopa.com/src/802937" xr:uid="{7D0F5894-8C67-4E40-B17A-2C4DF9D4511F}"/>
    <hyperlink ref="K10" r:id="rId89" display="https://www.daloopa.com/src/802938" xr:uid="{F95C4472-284F-4DBC-816E-4F5CA1FBD2D4}"/>
    <hyperlink ref="L10" r:id="rId90" display="https://www.daloopa.com/src/802939" xr:uid="{E01BB526-9CD1-4053-A90C-EF772B2CAFAB}"/>
    <hyperlink ref="M10" r:id="rId91" display="https://www.daloopa.com/src/802940" xr:uid="{30AFEBDE-B53A-4264-B4CD-546DAF2D41AD}"/>
    <hyperlink ref="N10" r:id="rId92" display="https://www.daloopa.com/src/802941" xr:uid="{25AF504C-AD60-4A24-BC91-58C44D423AEF}"/>
    <hyperlink ref="O10" r:id="rId93" display="https://www.daloopa.com/src/802942" xr:uid="{9B0FBBFD-1922-4FD3-A72B-4120662B7AEE}"/>
    <hyperlink ref="P10" r:id="rId94" display="https://www.daloopa.com/src/802944" xr:uid="{C95350AB-D593-4693-B88B-94ED89299108}"/>
    <hyperlink ref="Q10" r:id="rId95" display="https://www.daloopa.com/src/802945" xr:uid="{C011B937-3148-44FC-AEF1-93099316EEF7}"/>
    <hyperlink ref="R10" r:id="rId96" display="https://www.daloopa.com/src/802946" xr:uid="{22F36129-3CFC-428E-830C-1B519E74DA35}"/>
    <hyperlink ref="S10" r:id="rId97" display="https://www.daloopa.com/src/802947" xr:uid="{9BB7A9E7-ED4F-43A1-A4E4-85C1D28AD48F}"/>
    <hyperlink ref="T10" r:id="rId98" display="https://www.daloopa.com/src/802948" xr:uid="{7032C561-B777-4966-9D0D-CED136D0F9FA}"/>
    <hyperlink ref="U10" r:id="rId99" display="https://www.daloopa.com/src/802950" xr:uid="{10F05756-A433-4858-9C66-499DF7D21431}"/>
    <hyperlink ref="V10" r:id="rId100" display="https://www.daloopa.com/src/802951" xr:uid="{C7A4F040-411B-4F5E-8792-3D972BDF40CA}"/>
    <hyperlink ref="W10" r:id="rId101" display="https://www.daloopa.com/src/802953" xr:uid="{34567566-D094-45B0-B035-3B195FA0A8FE}"/>
    <hyperlink ref="X10" r:id="rId102" display="https://www.daloopa.com/src/802957" xr:uid="{52779011-8D98-4B7A-A19B-9990DD5ED1D1}"/>
    <hyperlink ref="Y10" r:id="rId103" display="https://www.daloopa.com/src/802961" xr:uid="{2AC02411-798E-4ADF-8937-E22911EA0E4D}"/>
    <hyperlink ref="Z10" r:id="rId104" display="https://www.daloopa.com/src/802964" xr:uid="{B6BC518E-61D0-41CB-83A7-A5B773991877}"/>
    <hyperlink ref="AA10" r:id="rId105" display="https://www.daloopa.com/src/802967" xr:uid="{D9E501F8-49AE-45B0-8511-C88368CECCBD}"/>
    <hyperlink ref="AB10" r:id="rId106" display="https://www.daloopa.com/src/802970" xr:uid="{15EC4973-A0BD-4962-8085-244231D2AE9D}"/>
    <hyperlink ref="AC10" r:id="rId107" display="https://www.daloopa.com/src/802973" xr:uid="{AE1EF193-F38A-4AFF-B895-06067D510202}"/>
    <hyperlink ref="AD10" r:id="rId108" display="https://www.daloopa.com/src/802975" xr:uid="{4877B41D-05D4-41AA-8237-8F64A9ED7005}"/>
    <hyperlink ref="AE10" r:id="rId109" display="https://www.daloopa.com/src/1340484" xr:uid="{F8DC2E34-2F9F-4BD2-95D5-EEE826C6A46B}"/>
    <hyperlink ref="AF10" r:id="rId110" display="https://www.daloopa.com/src/2623820" xr:uid="{68108325-BBAE-445E-BFDD-43E21E1B8293}"/>
    <hyperlink ref="AG10" r:id="rId111" display="https://www.daloopa.com/src/4744612" xr:uid="{104FC3B1-8219-4941-AF36-74791BE2476F}"/>
    <hyperlink ref="AH10" r:id="rId112" display="https://www.daloopa.com/src/7982501" xr:uid="{C2D5104C-2057-4851-8BA0-0E71FAC1BB7B}"/>
    <hyperlink ref="AI10" r:id="rId113" display="https://www.daloopa.com/src/10335206" xr:uid="{4E98BA32-6F98-4650-AF49-3010FA67ACA9}"/>
    <hyperlink ref="AJ10" r:id="rId114" display="https://www.daloopa.com/src/14719035" xr:uid="{27EE1168-08D5-4AAB-8B93-A94DECA66C78}"/>
    <hyperlink ref="AK10" r:id="rId115" display="https://www.daloopa.com/src/20995476" xr:uid="{FC47B6CA-5FB4-4A59-B506-5BC62C77EEF7}"/>
    <hyperlink ref="AL10" r:id="rId116" display="https://www.daloopa.com/src/32451470" xr:uid="{E37C89A5-4DC5-49D0-8643-C088ED581DD0}"/>
    <hyperlink ref="AM10" r:id="rId117" display="https://www.daloopa.com/src/38385011" xr:uid="{03D983DC-FD3B-4A54-A3B5-9E0DD0CAF8CF}"/>
    <hyperlink ref="AN10" r:id="rId118" display="https://www.daloopa.com/src/46662092" xr:uid="{CEDE2A25-E3A3-4E7F-84F7-EABD5ADED056}"/>
    <hyperlink ref="AO10" r:id="rId119" display="https://www.daloopa.com/src/53638626" xr:uid="{D8F33270-0895-4150-8CBA-6565820DD472}"/>
    <hyperlink ref="AP10" r:id="rId120" display="https://www.daloopa.com/src/58838330" xr:uid="{EA971DE5-4157-401F-8DD3-22A99FEB2365}"/>
    <hyperlink ref="AQ10" r:id="rId121" display="https://www.daloopa.com/src/63128670" xr:uid="{42C4589F-1DE0-4438-8055-FEB58EA86DD7}"/>
    <hyperlink ref="AR10" r:id="rId122" display="https://www.daloopa.com/src/67049007" xr:uid="{D6AE01CE-6782-479D-B292-8B29747D703B}"/>
    <hyperlink ref="A11" r:id="rId123" xr:uid="{8616B97C-7843-49D8-806E-D6C09CD5F2DC}"/>
    <hyperlink ref="C11" r:id="rId124" xr:uid="{E7F935B6-5F07-4B5B-99B9-A0ADB89A003C}"/>
    <hyperlink ref="E11" r:id="rId125" display="https://www.daloopa.com/src/802895" xr:uid="{7766B25B-730E-48C1-98BA-26F558804397}"/>
    <hyperlink ref="F11" r:id="rId126" display="https://www.daloopa.com/src/802892" xr:uid="{B2FFE239-5661-4E83-A773-9D886E448C4F}"/>
    <hyperlink ref="G11" r:id="rId127" display="https://www.daloopa.com/src/802889" xr:uid="{85BDD895-72AE-4ADB-B264-EDE356E3C860}"/>
    <hyperlink ref="H11" r:id="rId128" display="https://www.daloopa.com/src/802884" xr:uid="{00FBAAA2-CF73-4995-9EBB-6F48F3913F57}"/>
    <hyperlink ref="I11" r:id="rId129" display="https://www.daloopa.com/src/802877" xr:uid="{920B15B8-6050-45C5-93A4-2E0AA99C5E42}"/>
    <hyperlink ref="J11" r:id="rId130" display="https://www.daloopa.com/src/802874" xr:uid="{FF896502-1005-422A-9BB8-A66EF5ED5A42}"/>
    <hyperlink ref="K11" r:id="rId131" display="https://www.daloopa.com/src/802853" xr:uid="{9135EC3A-7C76-4E6F-A498-9F3F007698F4}"/>
    <hyperlink ref="L11" r:id="rId132" display="https://www.daloopa.com/src/802852" xr:uid="{1C9505A6-823C-4994-8194-FE41DFD572B9}"/>
    <hyperlink ref="M11" r:id="rId133" display="https://www.daloopa.com/src/802851" xr:uid="{FD1331B9-0C8B-498E-A39B-5283015C5028}"/>
    <hyperlink ref="N11" r:id="rId134" display="https://www.daloopa.com/src/802850" xr:uid="{8DDD4FB4-77F8-493E-9D68-A43FEA09348D}"/>
    <hyperlink ref="O11" r:id="rId135" display="https://www.daloopa.com/src/802849" xr:uid="{8AA5980A-6C52-4F38-8B50-A176D4EE2DD8}"/>
    <hyperlink ref="P11" r:id="rId136" display="https://www.daloopa.com/src/802848" xr:uid="{1D9C4061-D3DC-4398-BB94-879E8301CC81}"/>
    <hyperlink ref="Q11" r:id="rId137" display="https://www.daloopa.com/src/802847" xr:uid="{9AF784EC-E5DA-43E4-807F-7A28707DEDCC}"/>
    <hyperlink ref="R11" r:id="rId138" display="https://www.daloopa.com/src/802846" xr:uid="{B461D7AD-32FF-4F83-AF65-CDCEC81ED359}"/>
    <hyperlink ref="S11" r:id="rId139" display="https://www.daloopa.com/src/802845" xr:uid="{6954DFAE-26D1-44AE-9B1F-BCE37ADC9515}"/>
    <hyperlink ref="T11" r:id="rId140" display="https://www.daloopa.com/src/802844" xr:uid="{8353391B-ED75-4959-A78F-677A9BDBC636}"/>
    <hyperlink ref="U11" r:id="rId141" display="https://www.daloopa.com/src/802843" xr:uid="{4D4FE7EA-EE25-42F6-8833-AD29A59D6999}"/>
    <hyperlink ref="V11" r:id="rId142" display="https://www.daloopa.com/src/802842" xr:uid="{97AF6AFA-4EC6-4125-9BB9-0A33E4FCE6C1}"/>
    <hyperlink ref="W11" r:id="rId143" display="https://www.daloopa.com/src/802841" xr:uid="{C4408E69-A1BF-42B9-9736-A53CC577304D}"/>
    <hyperlink ref="X11" r:id="rId144" display="https://www.daloopa.com/src/802840" xr:uid="{397D7333-3A62-47FC-881E-3CB1A3420DCA}"/>
    <hyperlink ref="Y11" r:id="rId145" display="https://www.daloopa.com/src/802839" xr:uid="{454DDE92-FDD0-4A5F-8579-A086603372AA}"/>
    <hyperlink ref="Z11" r:id="rId146" display="https://www.daloopa.com/src/802838" xr:uid="{A1E2D376-AFFD-44F2-BF83-EA682BFD7206}"/>
    <hyperlink ref="AA11" r:id="rId147" display="https://www.daloopa.com/src/802837" xr:uid="{4DBB1659-8FBD-4ECF-BE2B-2B4FD531F423}"/>
    <hyperlink ref="AB11" r:id="rId148" display="https://www.daloopa.com/src/802836" xr:uid="{EEC5474C-9B8B-47F2-94AD-DBF615D5703E}"/>
    <hyperlink ref="AC11" r:id="rId149" display="https://www.daloopa.com/src/802835" xr:uid="{471203F6-61FB-4F27-8773-77057818FA1D}"/>
    <hyperlink ref="AD11" r:id="rId150" display="https://www.daloopa.com/src/802834" xr:uid="{7B21EA4D-5A12-47DF-ADEC-9CFDEF1D3861}"/>
    <hyperlink ref="AE11" r:id="rId151" display="https://www.daloopa.com/src/1340483" xr:uid="{22A6DC4F-2B7F-4DA5-BC99-2B4101D535BB}"/>
    <hyperlink ref="AF11" r:id="rId152" display="https://www.daloopa.com/src/2623786" xr:uid="{733EB22E-5FCE-45CD-8346-DCD90B8B0EAA}"/>
    <hyperlink ref="AG11" r:id="rId153" display="https://www.daloopa.com/src/4744611" xr:uid="{396FBCA7-D5D6-4638-A204-08561C579BA9}"/>
    <hyperlink ref="AH11" r:id="rId154" display="https://www.daloopa.com/src/7982497" xr:uid="{6D8B143E-F22E-4464-8789-36A491AA71CB}"/>
    <hyperlink ref="AI11" r:id="rId155" display="https://www.daloopa.com/src/10335187" xr:uid="{12885994-943B-40B1-BDC7-25ABB128F26D}"/>
    <hyperlink ref="AJ11" r:id="rId156" display="https://www.daloopa.com/src/14719034" xr:uid="{CD5CF389-8F0E-48A9-98E9-F7ED923A27A3}"/>
    <hyperlink ref="AK11" r:id="rId157" display="https://www.daloopa.com/src/20995475" xr:uid="{0C845C80-5654-4FEE-8E22-7DEF73DD2DF4}"/>
    <hyperlink ref="AL11" r:id="rId158" display="https://www.daloopa.com/src/32451469" xr:uid="{5EAD8CCF-5BF0-486C-B7E7-CF6D08C435F4}"/>
    <hyperlink ref="AM11" r:id="rId159" display="https://www.daloopa.com/src/38384947" xr:uid="{3454F910-BC10-49C9-8195-8D5449D61BE5}"/>
    <hyperlink ref="AN11" r:id="rId160" display="https://www.daloopa.com/src/46662071" xr:uid="{D054BD16-4CE5-4C53-A49D-1B88492AE9CA}"/>
    <hyperlink ref="AO11" r:id="rId161" display="https://www.daloopa.com/src/53638591" xr:uid="{E7DBFD06-AB5B-46D6-8254-11BF5AAAEDB9}"/>
    <hyperlink ref="AP11" r:id="rId162" display="https://www.daloopa.com/src/58838318" xr:uid="{4FDD5C5B-CB34-4740-BA80-4FE258E0A69A}"/>
    <hyperlink ref="AQ11" r:id="rId163" display="https://www.daloopa.com/src/63128586" xr:uid="{1853106D-3ED2-4C27-A12A-7E515E1C42C9}"/>
    <hyperlink ref="AR11" r:id="rId164" display="https://www.daloopa.com/src/67048977" xr:uid="{B12244D5-D04E-4909-AE30-94CB29883BAE}"/>
    <hyperlink ref="A12" r:id="rId165" xr:uid="{EE744C06-D867-4A1F-A661-263292F65FBD}"/>
    <hyperlink ref="C12" r:id="rId166" xr:uid="{AEC61887-016A-468B-A7C0-79D1C773BF80}"/>
    <hyperlink ref="E12" r:id="rId167" display="https://www.daloopa.com/src/803022" xr:uid="{C5117078-04FE-405F-ACF0-D3A45C23175F}"/>
    <hyperlink ref="F12" r:id="rId168" display="https://www.daloopa.com/src/803023" xr:uid="{D3A4A85D-13CE-460E-BE50-CF611C3AF824}"/>
    <hyperlink ref="G12" r:id="rId169" display="https://www.daloopa.com/src/803024" xr:uid="{4A52650F-E97C-40C4-A902-816BB914DB45}"/>
    <hyperlink ref="H12" r:id="rId170" display="https://www.daloopa.com/src/803028" xr:uid="{7FA9050E-D61E-4174-936B-457E280CF45F}"/>
    <hyperlink ref="I12" r:id="rId171" display="https://www.daloopa.com/src/803035" xr:uid="{8682BBE8-1A9C-444D-9DBC-F9138B9DC5B6}"/>
    <hyperlink ref="J12" r:id="rId172" display="https://www.daloopa.com/src/803036" xr:uid="{9AB3B158-AC4F-4754-A29E-61ABF76040E5}"/>
    <hyperlink ref="K12" r:id="rId173" display="https://www.daloopa.com/src/803037" xr:uid="{CAE8C342-43F0-4015-889A-3F3E652F1B9A}"/>
    <hyperlink ref="L12" r:id="rId174" display="https://www.daloopa.com/src/803041" xr:uid="{A6C363EA-26D3-41C0-A18E-2D7CECB938A4}"/>
    <hyperlink ref="M12" r:id="rId175" display="https://www.daloopa.com/src/803042" xr:uid="{18094366-2873-44AC-8682-4B8B0315482E}"/>
    <hyperlink ref="N12" r:id="rId176" display="https://www.daloopa.com/src/803046" xr:uid="{061D6B8B-4412-4F3F-A949-79FD80E7A47B}"/>
    <hyperlink ref="O12" r:id="rId177" display="https://www.daloopa.com/src/803047" xr:uid="{3DBB68DA-0F6D-41EA-98A1-B4B016876E15}"/>
    <hyperlink ref="P12" r:id="rId178" display="https://www.daloopa.com/src/803051" xr:uid="{4C10984D-7E4E-421D-9ED1-7D534E523675}"/>
    <hyperlink ref="Q12" r:id="rId179" display="https://www.daloopa.com/src/803052" xr:uid="{956B004A-2D43-4ACD-B8C8-717221D0E401}"/>
    <hyperlink ref="R12" r:id="rId180" display="https://www.daloopa.com/src/803056" xr:uid="{5CE7F094-2982-4EC7-BA4F-4D3873CBD965}"/>
    <hyperlink ref="S12" r:id="rId181" display="https://www.daloopa.com/src/803060" xr:uid="{0C2B21B3-694C-4EFD-9FC4-DC722DB46BA7}"/>
    <hyperlink ref="T12" r:id="rId182" display="https://www.daloopa.com/src/803073" xr:uid="{F66DC76F-507B-4578-835C-3199EF82EC29}"/>
    <hyperlink ref="U12" r:id="rId183" display="https://www.daloopa.com/src/803077" xr:uid="{E180615E-8B8F-4B41-A65A-7A96741307F3}"/>
    <hyperlink ref="V12" r:id="rId184" display="https://www.daloopa.com/src/803078" xr:uid="{03BC5868-3F1F-4FA1-A0A5-EEBD309C8B10}"/>
    <hyperlink ref="W12" r:id="rId185" display="https://www.daloopa.com/src/803085" xr:uid="{82DF513F-D69D-4D8A-BDCE-10BEE5F8641E}"/>
    <hyperlink ref="X12" r:id="rId186" display="https://www.daloopa.com/src/803092" xr:uid="{42844DA8-E4AB-481A-970B-7CBD345C3C88}"/>
    <hyperlink ref="Y12" r:id="rId187" display="https://www.daloopa.com/src/803096" xr:uid="{AE682991-64CE-47FF-992F-37B80E76FA2C}"/>
    <hyperlink ref="Z12" r:id="rId188" display="https://www.daloopa.com/src/803103" xr:uid="{E1ADF53A-7458-4EB1-8CDE-F8EB0E03AA43}"/>
    <hyperlink ref="AA12" r:id="rId189" display="https://www.daloopa.com/src/803116" xr:uid="{A30BE143-0D2C-4682-80A0-88AB995E61C6}"/>
    <hyperlink ref="AB12" r:id="rId190" display="https://www.daloopa.com/src/803120" xr:uid="{9649EBD7-FA45-4BC7-B755-E0E2DC4DB30B}"/>
    <hyperlink ref="AC12" r:id="rId191" display="https://www.daloopa.com/src/803127" xr:uid="{B2817E0E-9D14-4611-99C3-A27400FDA875}"/>
    <hyperlink ref="AD12" r:id="rId192" display="https://www.daloopa.com/src/803128" xr:uid="{18F3180B-1EB8-4DFB-A5E5-F7CC90DB3718}"/>
    <hyperlink ref="AE12" r:id="rId193" display="https://www.daloopa.com/src/1340486" xr:uid="{76ACD628-1774-4278-9A2C-CDDC8C5E7E69}"/>
    <hyperlink ref="AF12" r:id="rId194" display="https://www.daloopa.com/src/2623864" xr:uid="{F50716C8-28B9-4F58-B317-5FAE4DA951DB}"/>
    <hyperlink ref="AG12" r:id="rId195" display="https://www.daloopa.com/src/4744624" xr:uid="{F247431E-D2BF-40E1-9621-86779A4638EA}"/>
    <hyperlink ref="AH12" r:id="rId196" display="https://www.daloopa.com/src/7982524" xr:uid="{3F0A4D75-8C40-4F99-960F-73A324BD9DEA}"/>
    <hyperlink ref="AI12" r:id="rId197" display="https://www.daloopa.com/src/10335253" xr:uid="{FD567B80-43F9-4B74-B109-F92294A03EE1}"/>
    <hyperlink ref="AJ12" r:id="rId198" display="https://www.daloopa.com/src/14719037" xr:uid="{56CE0469-7429-4AB3-9A3D-A094F576EA77}"/>
    <hyperlink ref="AK12" r:id="rId199" display="https://www.daloopa.com/src/20995478" xr:uid="{2C40E067-554D-42B3-93C0-90A472C7A2F0}"/>
    <hyperlink ref="AL12" r:id="rId200" display="https://www.daloopa.com/src/32451496" xr:uid="{7BD85A97-B3C0-42E3-BCCB-328012545327}"/>
    <hyperlink ref="AM12" r:id="rId201" display="https://www.daloopa.com/src/38385066" xr:uid="{927ED180-2504-4C4E-828C-854CBB644EE9}"/>
    <hyperlink ref="AN12" r:id="rId202" display="https://www.daloopa.com/src/46662113" xr:uid="{B200FB07-0BAE-4749-A813-F23E145E2E61}"/>
    <hyperlink ref="AO12" r:id="rId203" display="https://www.daloopa.com/src/53638656" xr:uid="{343899E7-02B8-4D4E-9B3D-36C8854D034E}"/>
    <hyperlink ref="AP12" r:id="rId204" display="https://www.daloopa.com/src/58838341" xr:uid="{96551BD6-B2D5-49EF-AEF5-593E07406894}"/>
    <hyperlink ref="AQ12" r:id="rId205" display="https://www.daloopa.com/src/63128768" xr:uid="{7C008833-0C59-4D5E-B6F6-339070538B2D}"/>
    <hyperlink ref="AR12" r:id="rId206" display="https://www.daloopa.com/src/67049096" xr:uid="{6A2EF96C-2FAE-4DFF-A8CC-51962756C4A6}"/>
    <hyperlink ref="A13" r:id="rId207" xr:uid="{4C4D28C7-B4CA-460C-97BC-698A3F470584}"/>
    <hyperlink ref="C13" r:id="rId208" xr:uid="{EA2BEE64-4FA4-4047-9A1A-2DB9BC997C89}"/>
    <hyperlink ref="E13" r:id="rId209" display="https://www.daloopa.com/src/803013" xr:uid="{3C67BAC4-3E99-4CB2-84BF-7D1CD497386A}"/>
    <hyperlink ref="F13" r:id="rId210" display="https://www.daloopa.com/src/803012" xr:uid="{DBE8ADF2-A4A8-4F18-8F29-A914AC37C023}"/>
    <hyperlink ref="G13" r:id="rId211" display="https://www.daloopa.com/src/803011" xr:uid="{9832CCFB-020E-4A12-97A0-3E540B42D3B4}"/>
    <hyperlink ref="H13" r:id="rId212" display="https://www.daloopa.com/src/803010" xr:uid="{381ECAD2-AFEC-4823-B894-D74EB3F4861E}"/>
    <hyperlink ref="I13" r:id="rId213" display="https://www.daloopa.com/src/803009" xr:uid="{7CE36455-E7B8-465C-9D56-116443D8A20E}"/>
    <hyperlink ref="J13" r:id="rId214" display="https://www.daloopa.com/src/803008" xr:uid="{ED635811-94DC-4381-8484-DC3FB7B67A73}"/>
    <hyperlink ref="K13" r:id="rId215" display="https://www.daloopa.com/src/803007" xr:uid="{D53ABC03-FDCF-498A-904B-8C19D811508B}"/>
    <hyperlink ref="L13" r:id="rId216" display="https://www.daloopa.com/src/803006" xr:uid="{94722CF6-0FBE-4677-8F04-9DFA9E987582}"/>
    <hyperlink ref="M13" r:id="rId217" display="https://www.daloopa.com/src/803005" xr:uid="{86AFAA2F-8A94-4E75-BDBD-B95D0EE82F6D}"/>
    <hyperlink ref="N13" r:id="rId218" display="https://www.daloopa.com/src/803004" xr:uid="{424A0708-3802-40C5-A47C-A1D6C344C033}"/>
    <hyperlink ref="O13" r:id="rId219" display="https://www.daloopa.com/src/803003" xr:uid="{C0A2527B-AA23-41C3-BEEF-629046DFC278}"/>
    <hyperlink ref="P13" r:id="rId220" display="https://www.daloopa.com/src/803002" xr:uid="{48FE714C-669A-4691-AD6C-72A15895D1EC}"/>
    <hyperlink ref="Q13" r:id="rId221" display="https://www.daloopa.com/src/803001" xr:uid="{54DA0D22-82EF-49B9-8620-2AA9001316B0}"/>
    <hyperlink ref="R13" r:id="rId222" display="https://www.daloopa.com/src/803000" xr:uid="{86AC12F5-97AC-4F9F-9A05-4C4259EB015D}"/>
    <hyperlink ref="S13" r:id="rId223" display="https://www.daloopa.com/src/802999" xr:uid="{0AA983D6-CE85-4A6A-AB8A-6ADFCAB8F18C}"/>
    <hyperlink ref="T13" r:id="rId224" display="https://www.daloopa.com/src/802998" xr:uid="{9FC9A6AD-BB0B-4870-90A1-F290EAEC3CF7}"/>
    <hyperlink ref="U13" r:id="rId225" display="https://www.daloopa.com/src/802997" xr:uid="{15FBA2B7-3D0B-4D71-AB15-47C9BC02D7F8}"/>
    <hyperlink ref="V13" r:id="rId226" display="https://www.daloopa.com/src/802996" xr:uid="{9CD92EF6-787F-4F92-956B-1F9746703EAE}"/>
    <hyperlink ref="W13" r:id="rId227" display="https://www.daloopa.com/src/802995" xr:uid="{5559BFA5-84EC-4F0B-9FF2-7E32881D0ACF}"/>
    <hyperlink ref="X13" r:id="rId228" display="https://www.daloopa.com/src/802994" xr:uid="{BA0CCA0F-AE92-490F-9A89-C9D0A256BFA2}"/>
    <hyperlink ref="Y13" r:id="rId229" display="https://www.daloopa.com/src/802992" xr:uid="{18DD91FB-36D6-4FD1-85ED-69608A5C5475}"/>
    <hyperlink ref="Z13" r:id="rId230" display="https://www.daloopa.com/src/802990" xr:uid="{504939F3-2201-4FC3-BFEA-97DC0A57668E}"/>
    <hyperlink ref="AA13" r:id="rId231" display="https://www.daloopa.com/src/802989" xr:uid="{92F97158-BA03-445B-B2BC-36DB3157DED6}"/>
    <hyperlink ref="AB13" r:id="rId232" display="https://www.daloopa.com/src/802981" xr:uid="{EFDC0F8E-892B-4FC5-BBAC-CCAF953B653F}"/>
    <hyperlink ref="AC13" r:id="rId233" display="https://www.daloopa.com/src/802980" xr:uid="{1D1C8B9D-2FBE-43E1-AA02-224C6FFCDF85}"/>
    <hyperlink ref="AD13" r:id="rId234" display="https://www.daloopa.com/src/802978" xr:uid="{49665B2A-C4F7-4B96-833C-DB3B4E9BA2E4}"/>
    <hyperlink ref="AE13" r:id="rId235" display="https://www.daloopa.com/src/1340485" xr:uid="{95DB639D-CDF2-4E5A-9C15-0819EEF7C2E6}"/>
    <hyperlink ref="AF13" r:id="rId236" display="https://www.daloopa.com/src/2623863" xr:uid="{2EDA4EED-DFEC-40C1-B414-66F50E61F54A}"/>
    <hyperlink ref="AG13" r:id="rId237" display="https://www.daloopa.com/src/4744620" xr:uid="{B7708E6C-278A-41D7-943C-CFC848118DCD}"/>
    <hyperlink ref="AH13" r:id="rId238" display="https://www.daloopa.com/src/7982508" xr:uid="{B3139BBB-6004-4E7F-92EC-0C8DB17AC42F}"/>
    <hyperlink ref="AI13" r:id="rId239" display="https://www.daloopa.com/src/10335222" xr:uid="{1F3E0943-529E-4205-81AE-5642A8CFDFB1}"/>
    <hyperlink ref="AJ13" r:id="rId240" display="https://www.daloopa.com/src/14719036" xr:uid="{4E1F54D7-9364-47D8-B882-7066CE1AE378}"/>
    <hyperlink ref="AK13" r:id="rId241" display="https://www.daloopa.com/src/20995477" xr:uid="{A0C1F133-2E56-4E53-B73E-7B492C87C60D}"/>
    <hyperlink ref="AL13" r:id="rId242" display="https://www.daloopa.com/src/32451484" xr:uid="{4FB6EE9C-15CD-4CB6-B006-FD7ADC74460C}"/>
    <hyperlink ref="AM13" r:id="rId243" display="https://www.daloopa.com/src/38385049" xr:uid="{7646A4DC-BB91-4402-95D1-C05C130E5E7B}"/>
    <hyperlink ref="AN13" r:id="rId244" display="https://www.daloopa.com/src/46662096" xr:uid="{9576E27C-2D29-4D61-AD5F-E4661FCD1AB3}"/>
    <hyperlink ref="AO13" r:id="rId245" display="https://www.daloopa.com/src/53638646" xr:uid="{6B614AB2-B327-4AE5-9360-95CAD015F659}"/>
    <hyperlink ref="AP13" r:id="rId246" display="https://www.daloopa.com/src/58838340" xr:uid="{CD65B989-1AC5-44F8-95BB-FED4BDDCC96F}"/>
    <hyperlink ref="AQ13" r:id="rId247" display="https://www.daloopa.com/src/63128728" xr:uid="{DAFFACC9-8094-4EED-A9B3-6972B59ECF3C}"/>
    <hyperlink ref="AR13" r:id="rId248" display="https://www.daloopa.com/src/67049056" xr:uid="{C9951EC4-FDDE-4F5C-9B3B-F1F6303547EC}"/>
    <hyperlink ref="A14" r:id="rId249" xr:uid="{6DC1E186-A4E4-475A-A539-C152BF97C41D}"/>
    <hyperlink ref="C14" r:id="rId250" xr:uid="{6BF5DCAB-77A4-4518-A77E-659DFA7A04AC}"/>
    <hyperlink ref="T14" r:id="rId251" display="https://www.daloopa.com/src/803146" xr:uid="{6402EDA2-8CF8-4035-A190-7EF93687366E}"/>
    <hyperlink ref="U14" r:id="rId252" display="https://www.daloopa.com/src/803145" xr:uid="{77B7A374-9947-4426-A148-291EF0C2E86B}"/>
    <hyperlink ref="V14" r:id="rId253" display="https://www.daloopa.com/src/803144" xr:uid="{E5ADDFA5-794B-4B6B-81F6-1282E654CC1C}"/>
    <hyperlink ref="W14" r:id="rId254" display="https://www.daloopa.com/src/803143" xr:uid="{DA4190C1-37C6-45A9-9B09-77B05BFB0A60}"/>
    <hyperlink ref="X14" r:id="rId255" display="https://www.daloopa.com/src/803142" xr:uid="{B24D1065-5026-448B-AF29-567924FC5B9D}"/>
    <hyperlink ref="Y14" r:id="rId256" display="https://www.daloopa.com/src/803141" xr:uid="{50AD8DBC-1570-4E75-8F38-26E4E4EA1AD3}"/>
    <hyperlink ref="A15" r:id="rId257" xr:uid="{43FD4271-1862-48CD-B549-044D5347B89D}"/>
    <hyperlink ref="C15" r:id="rId258" xr:uid="{DB773512-6F58-48A7-94A4-0FFD98F12353}"/>
    <hyperlink ref="S15" r:id="rId259" display="https://www.daloopa.com/src/803140" xr:uid="{0306B983-FFC9-4AE0-B848-7A0866437399}"/>
    <hyperlink ref="T15" r:id="rId260" display="https://www.daloopa.com/src/803139" xr:uid="{8C8AEF9B-2167-4B62-98D4-92ADD482CD8A}"/>
    <hyperlink ref="U15" r:id="rId261" display="https://www.daloopa.com/src/803138" xr:uid="{57694F42-B45F-4C31-8DE1-71C2E409378B}"/>
    <hyperlink ref="V15" r:id="rId262" display="https://www.daloopa.com/src/803137" xr:uid="{A4FBDA26-1C5F-4C69-8B84-66928B3C1C1B}"/>
    <hyperlink ref="W15" r:id="rId263" display="https://www.daloopa.com/src/803147" xr:uid="{74D0362A-815A-4ADF-85E1-81D28562E02F}"/>
    <hyperlink ref="X15" r:id="rId264" display="https://www.daloopa.com/src/803135" xr:uid="{39074BB9-287F-4B18-A821-213B51AA34F7}"/>
    <hyperlink ref="Y15" r:id="rId265" display="https://www.daloopa.com/src/803134" xr:uid="{415D2ADE-3CF2-4113-B336-3D547A65DB5A}"/>
    <hyperlink ref="Z15" r:id="rId266" display="https://www.daloopa.com/src/803133" xr:uid="{319FA49B-025E-4608-BAD0-3853194EB369}"/>
    <hyperlink ref="AA15" r:id="rId267" display="https://www.daloopa.com/src/803132" xr:uid="{F12BDA40-DA2A-4DFD-A461-980EB6089769}"/>
    <hyperlink ref="AB15" r:id="rId268" display="https://www.daloopa.com/src/803131" xr:uid="{DE17257D-450F-46A0-AF99-89DCD926AB66}"/>
    <hyperlink ref="AC15" r:id="rId269" display="https://www.daloopa.com/src/803130" xr:uid="{F49B9AF0-07CF-4CEE-AD22-BFC4D942FB77}"/>
    <hyperlink ref="AD15" r:id="rId270" display="https://www.daloopa.com/src/803129" xr:uid="{7D29CE83-2EEA-4400-9E0C-832C12699CB4}"/>
    <hyperlink ref="AE15" r:id="rId271" display="https://www.daloopa.com/src/1340487" xr:uid="{2C50C04A-6B4B-4A4E-9B22-DD46EF214DDE}"/>
    <hyperlink ref="AF15" r:id="rId272" display="https://www.daloopa.com/src/2623896" xr:uid="{7177DA7A-A3B6-4FED-9478-5D05F9BA8E16}"/>
    <hyperlink ref="AG15" r:id="rId273" display="https://www.daloopa.com/src/4744625" xr:uid="{485C2586-28C8-45AC-BFA9-F3167F243379}"/>
    <hyperlink ref="AH15" r:id="rId274" display="https://www.daloopa.com/src/7982541" xr:uid="{9E1B87F1-C2A1-4876-8C28-5AA51CA0E7DF}"/>
    <hyperlink ref="AI15" r:id="rId275" display="https://www.daloopa.com/src/10335271" xr:uid="{55BB1862-153D-4E15-9325-EF27B99B25E7}"/>
    <hyperlink ref="AJ15" r:id="rId276" display="https://www.daloopa.com/src/14719038" xr:uid="{209EC77E-BA2F-4547-BDF7-88AE667E8E30}"/>
    <hyperlink ref="AK15" r:id="rId277" display="https://www.daloopa.com/src/20995479" xr:uid="{CBB10224-81C8-4937-9477-30077C60034B}"/>
    <hyperlink ref="AL15" r:id="rId278" display="https://www.daloopa.com/src/32451542" xr:uid="{E5D7AACA-24B6-4B81-8211-E57AEE64ADA6}"/>
    <hyperlink ref="AM15" r:id="rId279" display="https://www.daloopa.com/src/38385101" xr:uid="{915C07DC-B946-4F36-8999-1393F387BDA3}"/>
    <hyperlink ref="AN15" r:id="rId280" display="https://www.daloopa.com/src/46662163" xr:uid="{B24C37DF-6D1C-4516-A43B-061CBD2591A8}"/>
    <hyperlink ref="AO15" r:id="rId281" display="https://www.daloopa.com/src/53638667" xr:uid="{EAFA2A25-7344-4DB5-86E5-84CBC2C492B4}"/>
    <hyperlink ref="AP15" r:id="rId282" display="https://www.daloopa.com/src/58838342" xr:uid="{CC5BB9A2-5730-42FC-A367-F3789D7DD8BB}"/>
    <hyperlink ref="AQ15" r:id="rId283" display="https://www.daloopa.com/src/63128795" xr:uid="{CA7EF329-E094-4228-B626-7BB6D7C5BA76}"/>
    <hyperlink ref="AR15" r:id="rId284" display="https://www.daloopa.com/src/67049124" xr:uid="{85425EEB-E0EB-40A7-9525-1F5FE6973E1C}"/>
    <hyperlink ref="A16" r:id="rId285" xr:uid="{FD018B23-5FF8-409E-86B4-353467C9682E}"/>
    <hyperlink ref="C16" r:id="rId286" xr:uid="{9D86E289-9F15-43A6-9FC8-08EB7FDF52DA}"/>
    <hyperlink ref="W16" r:id="rId287" display="https://www.daloopa.com/src/803149" xr:uid="{4127AB5B-0E07-42EB-B1D6-19EFF033CD0F}"/>
    <hyperlink ref="A17" r:id="rId288" xr:uid="{5F18B1F8-16F4-428A-896A-82154EE2CAE5}"/>
    <hyperlink ref="C17" r:id="rId289" xr:uid="{8F630715-95D4-46BA-8F07-60B8D717340A}"/>
    <hyperlink ref="E17" r:id="rId290" display="https://www.daloopa.com/src/803190" xr:uid="{7C614A77-86FF-439A-ADA9-3F1BA596F586}"/>
    <hyperlink ref="F17" r:id="rId291" display="https://www.daloopa.com/src/803191" xr:uid="{BBE0B043-2D6F-42BA-9334-18E26B86288E}"/>
    <hyperlink ref="G17" r:id="rId292" display="https://www.daloopa.com/src/803192" xr:uid="{A1B547A8-D3AE-432C-9967-CDEF3A794354}"/>
    <hyperlink ref="H17" r:id="rId293" display="https://www.daloopa.com/src/803193" xr:uid="{65D35FBD-30C6-48B0-A449-8304F59A0045}"/>
    <hyperlink ref="I17" r:id="rId294" display="https://www.daloopa.com/src/803194" xr:uid="{44C50EE5-5B7A-4988-97F0-999D553D1D53}"/>
    <hyperlink ref="J17" r:id="rId295" display="https://www.daloopa.com/src/803195" xr:uid="{30BAF568-387F-452E-BA9B-9B4817193F62}"/>
    <hyperlink ref="K17" r:id="rId296" display="https://www.daloopa.com/src/803196" xr:uid="{9926668A-8BA2-4AEE-96FB-31B5FFA44AC3}"/>
    <hyperlink ref="L17" r:id="rId297" display="https://www.daloopa.com/src/803197" xr:uid="{3579DE77-B408-4A82-9F57-E748FB672C92}"/>
    <hyperlink ref="M17" r:id="rId298" display="https://www.daloopa.com/src/803198" xr:uid="{44C55E4D-6C4A-4304-9736-DA517D76823B}"/>
    <hyperlink ref="N17" r:id="rId299" display="https://www.daloopa.com/src/803199" xr:uid="{246294AF-B20B-43BF-9EAE-64B5A723CD14}"/>
    <hyperlink ref="O17" r:id="rId300" display="https://www.daloopa.com/src/803200" xr:uid="{46DF1B56-C07F-4C21-8600-9C8091BB9953}"/>
    <hyperlink ref="P17" r:id="rId301" display="https://www.daloopa.com/src/803201" xr:uid="{2EA13902-48C1-4799-81D2-262EA5F38678}"/>
    <hyperlink ref="Q17" r:id="rId302" display="https://www.daloopa.com/src/803202" xr:uid="{3459D94B-CE8B-432C-B09E-509EDF049044}"/>
    <hyperlink ref="R17" r:id="rId303" display="https://www.daloopa.com/src/803203" xr:uid="{B908F28F-32E3-4FC8-811A-B6F0B7BA3547}"/>
    <hyperlink ref="S17" r:id="rId304" display="https://www.daloopa.com/src/803204" xr:uid="{9594E102-D4D3-470F-BAE3-EC61B8482BEA}"/>
    <hyperlink ref="T17" r:id="rId305" display="https://www.daloopa.com/src/803205" xr:uid="{7DA35725-18DE-4459-9FA4-C3456895A0BA}"/>
    <hyperlink ref="U17" r:id="rId306" display="https://www.daloopa.com/src/803206" xr:uid="{7BB016B1-B399-40C4-BACB-5747A8E5FA10}"/>
    <hyperlink ref="V17" r:id="rId307" display="https://www.daloopa.com/src/803207" xr:uid="{36A9BEA1-C405-45A8-BE0B-AB38588E3D07}"/>
    <hyperlink ref="W17" r:id="rId308" display="https://www.daloopa.com/src/803208" xr:uid="{E1B1303C-77B0-401A-84A7-62DE45592EED}"/>
    <hyperlink ref="X17" r:id="rId309" display="https://www.daloopa.com/src/803209" xr:uid="{AB996944-1391-4056-B063-E90372903D4A}"/>
    <hyperlink ref="Y17" r:id="rId310" display="https://www.daloopa.com/src/803210" xr:uid="{5A7FD0D6-19DF-4859-97E6-EAA48153A510}"/>
    <hyperlink ref="Z17" r:id="rId311" display="https://www.daloopa.com/src/803211" xr:uid="{E68CC582-6DAB-4D6A-BB7A-B5B1BBF8057C}"/>
    <hyperlink ref="AA17" r:id="rId312" display="https://www.daloopa.com/src/803212" xr:uid="{4A33B466-42B8-455E-8C35-5D629318A598}"/>
    <hyperlink ref="AB17" r:id="rId313" display="https://www.daloopa.com/src/803213" xr:uid="{965E9D1E-BB1F-43A9-A167-E56F9C6F3A1F}"/>
    <hyperlink ref="AC17" r:id="rId314" display="https://www.daloopa.com/src/803214" xr:uid="{FEE2AF9A-D95E-4A78-A29C-D434CB9A2718}"/>
    <hyperlink ref="AD17" r:id="rId315" display="https://www.daloopa.com/src/803215" xr:uid="{8CBCF220-1F24-4A6E-9C6D-1ADB6B7D41C3}"/>
    <hyperlink ref="AE17" r:id="rId316" display="https://www.daloopa.com/src/1340489" xr:uid="{1812FD6C-BE81-4ED8-8E77-0430CC5019ED}"/>
    <hyperlink ref="AF17" r:id="rId317" display="https://www.daloopa.com/src/2623966" xr:uid="{09B8D921-F7C2-4AAA-9CBD-8C52E41E2CF6}"/>
    <hyperlink ref="AG17" r:id="rId318" display="https://www.daloopa.com/src/4744660" xr:uid="{2C1C1F1B-0996-4200-B516-8A9115A99A9D}"/>
    <hyperlink ref="AH17" r:id="rId319" display="https://www.daloopa.com/src/7982542" xr:uid="{ABAA39BC-CBAD-49AA-AE2D-76B069212F8E}"/>
    <hyperlink ref="AI17" r:id="rId320" display="https://www.daloopa.com/src/10335322" xr:uid="{54FF4768-1FCE-4606-94FF-4B9F971DD2E5}"/>
    <hyperlink ref="AJ17" r:id="rId321" display="https://www.daloopa.com/src/14719040" xr:uid="{65F9DF3D-A179-4A56-8740-B16BA4EE98FC}"/>
    <hyperlink ref="AK17" r:id="rId322" display="https://www.daloopa.com/src/20995566" xr:uid="{C0E8160E-1C95-4A2F-9C81-85232FE57DFE}"/>
    <hyperlink ref="AL17" r:id="rId323" display="https://www.daloopa.com/src/32451607" xr:uid="{A445D1B9-7545-4BB2-BF83-A02514C673D3}"/>
    <hyperlink ref="AM17" r:id="rId324" display="https://www.daloopa.com/src/38385185" xr:uid="{379F9748-6AAF-4D8B-B0B5-AEA8FEABBCBE}"/>
    <hyperlink ref="AN17" r:id="rId325" display="https://www.daloopa.com/src/46662201" xr:uid="{93CE930E-F5AA-4F18-B62C-D1C53CF4A0EA}"/>
    <hyperlink ref="AO17" r:id="rId326" display="https://www.daloopa.com/src/53638722" xr:uid="{9DB96A92-AD01-4C7B-8E08-9FD7BF3125AD}"/>
    <hyperlink ref="AP17" r:id="rId327" display="https://www.daloopa.com/src/58838359" xr:uid="{36486AAC-0EBA-4664-A94A-7D6EBEC0260F}"/>
    <hyperlink ref="AQ17" r:id="rId328" display="https://www.daloopa.com/src/63128906" xr:uid="{6C86CBDD-D300-4F06-B940-5CA6308B980A}"/>
    <hyperlink ref="AR17" r:id="rId329" display="https://www.daloopa.com/src/67049213" xr:uid="{CBE2A2F6-14F4-4E78-81A0-AF33CB01A9B7}"/>
    <hyperlink ref="A18" r:id="rId330" xr:uid="{BDED8CB8-B55E-4A92-AF5E-D40A45E75F49}"/>
    <hyperlink ref="C18" r:id="rId331" xr:uid="{22B1827D-DF78-474F-BAD4-A0ACCF637598}"/>
    <hyperlink ref="E18" r:id="rId332" display="https://www.daloopa.com/src/803181" xr:uid="{82B9B725-DAAD-472B-A6F0-2D499A161DD8}"/>
    <hyperlink ref="F18" r:id="rId333" display="https://www.daloopa.com/src/803180" xr:uid="{060D974D-5A97-488E-A4C1-248900AF9DE9}"/>
    <hyperlink ref="G18" r:id="rId334" display="https://www.daloopa.com/src/803179" xr:uid="{B988627B-BAA2-4156-9124-AF4DFF2AF387}"/>
    <hyperlink ref="H18" r:id="rId335" display="https://www.daloopa.com/src/803178" xr:uid="{C7399F9F-CDD3-44B1-8930-9E1FEE6B26A4}"/>
    <hyperlink ref="I18" r:id="rId336" display="https://www.daloopa.com/src/803177" xr:uid="{F6822EF0-F990-4D11-B31B-7569DC2E709D}"/>
    <hyperlink ref="J18" r:id="rId337" display="https://www.daloopa.com/src/803176" xr:uid="{E6C3C2D3-B523-4BBB-A895-E3C8297B23DD}"/>
    <hyperlink ref="K18" r:id="rId338" display="https://www.daloopa.com/src/803175" xr:uid="{3599BC21-AF5B-4D15-8FFC-278BE5E1B7CC}"/>
    <hyperlink ref="L18" r:id="rId339" display="https://www.daloopa.com/src/803174" xr:uid="{298D4A99-D908-40B6-8A59-2C45390C1D86}"/>
    <hyperlink ref="M18" r:id="rId340" display="https://www.daloopa.com/src/803173" xr:uid="{7D31DD81-E4EF-4CAC-9368-92770B3B7323}"/>
    <hyperlink ref="N18" r:id="rId341" display="https://www.daloopa.com/src/803172" xr:uid="{2B7CD2AA-8BCF-4C6E-BB55-3CE92B28CDB8}"/>
    <hyperlink ref="O18" r:id="rId342" display="https://www.daloopa.com/src/803171" xr:uid="{3B900B9E-6359-4558-8E3E-13C6B15B606D}"/>
    <hyperlink ref="P18" r:id="rId343" display="https://www.daloopa.com/src/803170" xr:uid="{26B5BA8E-D0A2-4CA0-AD6E-4651439424EC}"/>
    <hyperlink ref="Q18" r:id="rId344" display="https://www.daloopa.com/src/803169" xr:uid="{FCA2A3D5-C2DD-486C-89D8-D73708BC4E6F}"/>
    <hyperlink ref="R18" r:id="rId345" display="https://www.daloopa.com/src/803168" xr:uid="{A23DA128-7279-4C86-AF69-C605A6B2AE1C}"/>
    <hyperlink ref="S18" r:id="rId346" display="https://www.daloopa.com/src/803167" xr:uid="{CE07110C-5904-4381-8468-FC881F2C189F}"/>
    <hyperlink ref="T18" r:id="rId347" display="https://www.daloopa.com/src/803166" xr:uid="{ACF56717-CE49-4CE2-A49E-6081DF181C5B}"/>
    <hyperlink ref="U18" r:id="rId348" display="https://www.daloopa.com/src/803165" xr:uid="{09829B99-F428-4220-AF47-6172864921C9}"/>
    <hyperlink ref="V18" r:id="rId349" display="https://www.daloopa.com/src/803164" xr:uid="{F3A7A5AD-6FA2-45B2-BA5C-F6DB2C6AEA76}"/>
    <hyperlink ref="W18" r:id="rId350" display="https://www.daloopa.com/src/803161" xr:uid="{EA9FE0E0-44A4-4C7C-B037-E7AE5C840978}"/>
    <hyperlink ref="X18" r:id="rId351" display="https://www.daloopa.com/src/803160" xr:uid="{458BB5BD-266E-41FD-BDBD-EF4086D3626E}"/>
    <hyperlink ref="Y18" r:id="rId352" display="https://www.daloopa.com/src/803159" xr:uid="{98B6CFD7-C4B1-4CD8-90E0-17D4483BB03F}"/>
    <hyperlink ref="Z18" r:id="rId353" display="https://www.daloopa.com/src/803158" xr:uid="{CBE9879E-10A4-43DD-BD9D-07045D4A724A}"/>
    <hyperlink ref="AA18" r:id="rId354" display="https://www.daloopa.com/src/803157" xr:uid="{9F88A89C-D4FA-414F-85ED-190F82CD133D}"/>
    <hyperlink ref="AB18" r:id="rId355" display="https://www.daloopa.com/src/803154" xr:uid="{A7CD785C-44F4-4912-943F-2D068A4493B1}"/>
    <hyperlink ref="AC18" r:id="rId356" display="https://www.daloopa.com/src/803151" xr:uid="{0874C687-4574-47CB-8425-B7B905CE8F96}"/>
    <hyperlink ref="AD18" r:id="rId357" display="https://www.daloopa.com/src/803150" xr:uid="{25E168A8-2480-4205-B8EE-4658D338A1EC}"/>
    <hyperlink ref="AE18" r:id="rId358" display="https://www.daloopa.com/src/1340488" xr:uid="{B0BD60E7-2077-4A77-BC12-50820B32527E}"/>
    <hyperlink ref="AF18" r:id="rId359" display="https://www.daloopa.com/src/2623926" xr:uid="{FD4D4AB0-1FBE-4C8C-9B21-0FE63FB29902}"/>
    <hyperlink ref="AG18" r:id="rId360" display="https://www.daloopa.com/src/4744659" xr:uid="{51A8CD40-F5F8-4BA8-88D1-1AE50F513B69}"/>
    <hyperlink ref="AH18" r:id="rId361" display="https://www.daloopa.com/src/7982543" xr:uid="{BDB757A0-ED61-41F9-9951-6238CE862571}"/>
    <hyperlink ref="AI18" r:id="rId362" display="https://www.daloopa.com/src/10335301" xr:uid="{8B8C91DD-5700-4396-8C18-91B71741EA57}"/>
    <hyperlink ref="AJ18" r:id="rId363" display="https://www.daloopa.com/src/14719039" xr:uid="{AC6BBB5E-1EC0-4978-BA2D-8A4FE854C456}"/>
    <hyperlink ref="AK18" r:id="rId364" display="https://www.daloopa.com/src/20995565" xr:uid="{5A14B523-689A-4151-AABC-2470566B10C3}"/>
    <hyperlink ref="AL18" r:id="rId365" display="https://www.daloopa.com/src/32451589" xr:uid="{FEF8144C-302B-4DC3-9D93-F6545DF45ADE}"/>
    <hyperlink ref="AM18" r:id="rId366" display="https://www.daloopa.com/src/38385126" xr:uid="{BF064D2B-B326-4508-8A6E-24B45D4F7F41}"/>
    <hyperlink ref="AN18" r:id="rId367" display="https://www.daloopa.com/src/46662189" xr:uid="{5FD3AF6E-258C-4C27-9A3A-421640C27EE1}"/>
    <hyperlink ref="AO18" r:id="rId368" display="https://www.daloopa.com/src/53638679" xr:uid="{A9EC54C9-39FC-4A52-B02C-45B376910084}"/>
    <hyperlink ref="AP18" r:id="rId369" display="https://www.daloopa.com/src/58838349" xr:uid="{C430BDDE-BE3B-457D-BBBB-95342CA43846}"/>
    <hyperlink ref="AQ18" r:id="rId370" display="https://www.daloopa.com/src/63128833" xr:uid="{B9AB9396-B01A-4FE3-A494-A757FFC226AB}"/>
    <hyperlink ref="AR18" r:id="rId371" display="https://www.daloopa.com/src/67049180" xr:uid="{A95A02E6-3DC4-4B4A-8AB9-54080652E78C}"/>
    <hyperlink ref="A19" r:id="rId372" xr:uid="{D87C1517-1D78-4439-82C6-7864993370BA}"/>
    <hyperlink ref="C19" r:id="rId373" xr:uid="{5587881C-8C32-4121-B112-ACFA121B6A09}"/>
    <hyperlink ref="AG19" r:id="rId374" display="https://www.daloopa.com/src/4744678" xr:uid="{253E1885-6C45-44F7-92F4-20C9EBA55397}"/>
    <hyperlink ref="AH19" r:id="rId375" display="https://www.daloopa.com/src/7982434" xr:uid="{6276AF54-FAB6-4D74-B23B-DC9A36D46DEF}"/>
    <hyperlink ref="AI19" r:id="rId376" display="https://www.daloopa.com/src/10335794" xr:uid="{BB0AC93B-4259-4A4A-AC66-F01172563BD3}"/>
    <hyperlink ref="AJ19" r:id="rId377" display="https://www.daloopa.com/src/14719076" xr:uid="{206BF167-BA58-434F-A8ED-95BF9C44032A}"/>
    <hyperlink ref="AK19" r:id="rId378" display="https://www.daloopa.com/src/20995817" xr:uid="{D7AB3C50-56A2-4891-83C8-D1AF7B9DE907}"/>
    <hyperlink ref="AL19" r:id="rId379" display="https://www.daloopa.com/src/32451792" xr:uid="{FB836351-636B-486C-A4E1-A283E02E8032}"/>
    <hyperlink ref="A20" r:id="rId380" xr:uid="{CF0EC46D-E592-4F52-8875-C8891D6CA525}"/>
    <hyperlink ref="C20" r:id="rId381" xr:uid="{4A4F61C3-EB00-4716-9174-1683EBD8F02A}"/>
    <hyperlink ref="E20" r:id="rId382" display="https://www.daloopa.com/src/803220" xr:uid="{19A2810D-BD7F-4B59-96DE-F85D98B259CC}"/>
    <hyperlink ref="F20" r:id="rId383" display="https://www.daloopa.com/src/803221" xr:uid="{6145BF86-55F6-48B3-B80F-1F8F8D4AC79D}"/>
    <hyperlink ref="G20" r:id="rId384" display="https://www.daloopa.com/src/803222" xr:uid="{14FBD066-B7E0-4A41-96E8-CCE367FFA962}"/>
    <hyperlink ref="H20" r:id="rId385" display="https://www.daloopa.com/src/803223" xr:uid="{A930B3F1-C9AE-4A35-BCF3-8026F4CA8A55}"/>
    <hyperlink ref="I20" r:id="rId386" display="https://www.daloopa.com/src/803224" xr:uid="{A6427423-4923-41ED-A6CB-47C43157428A}"/>
    <hyperlink ref="J20" r:id="rId387" display="https://www.daloopa.com/src/803225" xr:uid="{C44E1AA2-BBFC-4AC5-80FA-6ED4963E32D0}"/>
    <hyperlink ref="K20" r:id="rId388" display="https://www.daloopa.com/src/803226" xr:uid="{E4E0621E-0C14-4683-AEEB-98455C8EDAA8}"/>
    <hyperlink ref="L20" r:id="rId389" display="https://www.daloopa.com/src/803227" xr:uid="{322A221C-2738-4DDF-936B-C983FF3CDAD2}"/>
    <hyperlink ref="M20" r:id="rId390" display="https://www.daloopa.com/src/803228" xr:uid="{CED00791-1D12-4024-A0AE-670C66BBD3AA}"/>
    <hyperlink ref="N20" r:id="rId391" display="https://www.daloopa.com/src/803229" xr:uid="{75713915-B811-4982-8EF7-348582637247}"/>
    <hyperlink ref="O20" r:id="rId392" display="https://www.daloopa.com/src/803230" xr:uid="{2A764A2B-702A-4FA3-BA2F-CDFE187F85CC}"/>
    <hyperlink ref="P20" r:id="rId393" display="https://www.daloopa.com/src/803231" xr:uid="{7297249F-174F-4C95-B6A9-60097607E603}"/>
    <hyperlink ref="Q20" r:id="rId394" display="https://www.daloopa.com/src/803232" xr:uid="{AEF9F300-2845-4BB1-883F-CDAA460284E9}"/>
    <hyperlink ref="A21" r:id="rId395" xr:uid="{A1FAD18E-9B0F-421A-9B2D-A78986D163C6}"/>
    <hyperlink ref="C21" r:id="rId396" xr:uid="{C8989A39-D415-4D15-B444-C59C1252DBC3}"/>
    <hyperlink ref="AF21" r:id="rId397" display="https://www.daloopa.com/src/2624061" xr:uid="{6A44BCF0-F834-44BE-87F7-ECF0FE6FEEC1}"/>
    <hyperlink ref="AN21" r:id="rId398" display="https://www.daloopa.com/src/46662202" xr:uid="{1589E010-645D-4A8B-AD9E-D5C16D786186}"/>
    <hyperlink ref="A22" r:id="rId399" xr:uid="{FFFE025D-36BE-4981-8BB8-BFA8DB845E79}"/>
    <hyperlink ref="C22" r:id="rId400" xr:uid="{D469E2A8-BC1C-4B61-92E2-CB124042946F}"/>
    <hyperlink ref="AQ22" r:id="rId401" display="https://www.daloopa.com/src/63165416" xr:uid="{1159E0E6-D0A4-4B2D-A4A1-E5785C22FDED}"/>
    <hyperlink ref="A25" r:id="rId402" xr:uid="{34A71587-8F91-435F-9C84-1A268D6A20CC}"/>
    <hyperlink ref="C25" r:id="rId403" xr:uid="{B68CCE64-742C-4CF6-A757-068EA3715758}"/>
    <hyperlink ref="AQ25" r:id="rId404" display="https://www.daloopa.com/src/63165417" xr:uid="{DD15B22A-4070-4D7A-B54C-017702CFF528}"/>
    <hyperlink ref="A28" r:id="rId405" xr:uid="{96469D98-6818-4928-8445-4252D1618F62}"/>
    <hyperlink ref="C28" r:id="rId406" xr:uid="{2BBB603B-4F58-4392-A4AB-96D322D7ACC5}"/>
    <hyperlink ref="Y28" r:id="rId407" display="https://www.daloopa.com/src/18711386" xr:uid="{808834C0-396A-4A76-9D4C-8BCA9FACEA6F}"/>
    <hyperlink ref="Z28" r:id="rId408" display="https://www.daloopa.com/src/52242831" xr:uid="{EA6A6000-EA40-4636-992E-BFEB1BB6BCA3}"/>
    <hyperlink ref="AF28" r:id="rId409" display="https://www.daloopa.com/src/18614210" xr:uid="{D51FBC95-A5DC-49C1-9487-94C13FB92E0C}"/>
    <hyperlink ref="AK28" r:id="rId410" display="https://www.daloopa.com/src/66063989" xr:uid="{8C463426-1824-4DE0-ABA8-3C36B6CC1C4C}"/>
    <hyperlink ref="AN28" r:id="rId411" display="https://www.daloopa.com/src/52239420" xr:uid="{80AA4240-2A40-4E2A-BF53-34BFE7CA62BB}"/>
    <hyperlink ref="A29" r:id="rId412" xr:uid="{B1ECD716-BDB4-4483-BF25-930DAB2A5F74}"/>
    <hyperlink ref="C29" r:id="rId413" xr:uid="{15DEC6B9-9639-415D-B470-B24839B43F82}"/>
    <hyperlink ref="BF29" r:id="rId414" display="https://www.daloopa.com/src/18483652" xr:uid="{448C8924-12E5-4C7B-BC4C-4F315A8E61A6}"/>
    <hyperlink ref="A30" r:id="rId415" xr:uid="{EB3F7EBB-4456-4D34-B41E-8647F17EC84A}"/>
    <hyperlink ref="C30" r:id="rId416" xr:uid="{4DB405D6-052D-4C30-B569-DA4C04BA6C7F}"/>
    <hyperlink ref="X30" r:id="rId417" display="https://www.daloopa.com/src/18473687" xr:uid="{521BDB46-A27A-48B1-B9CB-18E59F16CCA3}"/>
    <hyperlink ref="Z30" r:id="rId418" display="https://www.daloopa.com/src/18492645" xr:uid="{8CEF8013-449C-4ED9-95A8-9D9AAC3DC6AA}"/>
    <hyperlink ref="AA30" r:id="rId419" display="https://www.daloopa.com/src/18490642" xr:uid="{F8D93B21-FCC8-4EB2-AAFD-53CC65CF216E}"/>
    <hyperlink ref="AB30" r:id="rId420" display="https://www.daloopa.com/src/18480642" xr:uid="{CA71EAA8-086B-4A87-8D48-788F5E298BCF}"/>
    <hyperlink ref="AD30" r:id="rId421" display="https://www.daloopa.com/src/18479496" xr:uid="{2ADB531C-1D82-40C2-B7D6-4458CF9C11C3}"/>
    <hyperlink ref="AE30" r:id="rId422" display="https://www.daloopa.com/src/52251483" xr:uid="{275B6967-8762-4A7F-BF36-5C61072579FA}"/>
    <hyperlink ref="A31" r:id="rId423" xr:uid="{4A649684-7660-4FDC-9BB5-E1254114F682}"/>
    <hyperlink ref="C31" r:id="rId424" xr:uid="{7B9BE8B1-6A81-444E-978F-05E37F6D5A1E}"/>
    <hyperlink ref="X31" r:id="rId425" display="https://www.daloopa.com/src/18473688" xr:uid="{71492319-5EA8-4819-8AB9-AA2B0BE5B6E8}"/>
    <hyperlink ref="Z31" r:id="rId426" display="https://www.daloopa.com/src/18492646" xr:uid="{7F853524-4FD7-4C1B-B360-7EB0C3942986}"/>
    <hyperlink ref="AA31" r:id="rId427" display="https://www.daloopa.com/src/18490643" xr:uid="{12BB3AAE-A716-4CC6-91DC-D1B83C163661}"/>
    <hyperlink ref="AB31" r:id="rId428" display="https://www.daloopa.com/src/18480643" xr:uid="{FB75FAB5-6536-47CD-BFE3-30CAC47E2CA2}"/>
    <hyperlink ref="AD31" r:id="rId429" display="https://www.daloopa.com/src/18479497" xr:uid="{581BCF51-1D0A-4D4B-9A73-43D78345DF2B}"/>
    <hyperlink ref="AE31" r:id="rId430" display="https://www.daloopa.com/src/52251484" xr:uid="{F46EE7C0-FC7B-43D5-954F-A0441F1A6FBD}"/>
    <hyperlink ref="A32" r:id="rId431" xr:uid="{737877FF-C5D5-4C8A-ABFB-526C51EED5E4}"/>
    <hyperlink ref="C32" r:id="rId432" xr:uid="{55599BEC-81B8-4514-BC94-D3208E60E3F8}"/>
    <hyperlink ref="AF32" r:id="rId433" display="https://www.daloopa.com/src/38463351" xr:uid="{D85E6549-9820-4801-8A8A-BE8ED24F632D}"/>
    <hyperlink ref="AJ32" r:id="rId434" display="https://www.daloopa.com/src/38463314" xr:uid="{3FB4ECA6-36EE-4262-9A6F-0D1D030C9E94}"/>
    <hyperlink ref="AN32" r:id="rId435" display="https://www.daloopa.com/src/46752108" xr:uid="{BC48FB70-36D3-4B71-939D-40B4E33A6BAD}"/>
    <hyperlink ref="AR32" r:id="rId436" display="https://www.daloopa.com/src/67085544" xr:uid="{5C8526E0-A6F3-48C5-8592-6300F5879493}"/>
    <hyperlink ref="A36" r:id="rId437" xr:uid="{03D2A8AC-356A-461A-927A-3F489A153094}"/>
    <hyperlink ref="C36" r:id="rId438" xr:uid="{1033824D-8B61-4079-B9A4-EE4B9F199370}"/>
    <hyperlink ref="Q36" r:id="rId439" display="https://www.daloopa.com/src/38207958" xr:uid="{A61BF7A0-C2BE-4F70-80F9-EC0C0FEB2FFD}"/>
    <hyperlink ref="R36" r:id="rId440" display="https://www.daloopa.com/src/38207926" xr:uid="{2810BF40-2A2A-4E4F-B756-5F0F17EB8632}"/>
    <hyperlink ref="S36" r:id="rId441" display="https://www.daloopa.com/src/38207836" xr:uid="{6A1923C5-BF6C-4B0B-975A-3C95901E2530}"/>
    <hyperlink ref="T36" r:id="rId442" display="https://www.daloopa.com/src/38207772" xr:uid="{5BD75B20-F5B4-455E-919E-AEB96DD94698}"/>
    <hyperlink ref="U36" r:id="rId443" display="https://www.daloopa.com/src/763959" xr:uid="{064834BB-49F7-4583-A237-F7F37CD5B477}"/>
    <hyperlink ref="V36" r:id="rId444" display="https://www.daloopa.com/src/763736" xr:uid="{DDC54BFD-145C-483B-85E5-ABE2B9086719}"/>
    <hyperlink ref="W36" r:id="rId445" display="https://www.daloopa.com/src/763401" xr:uid="{5687AEA0-03A3-4E35-A0C7-BC9043AF980A}"/>
    <hyperlink ref="X36" r:id="rId446" display="https://www.daloopa.com/src/763132" xr:uid="{1F8046E9-6471-4E4B-BE32-443220705D3F}"/>
    <hyperlink ref="Y36" r:id="rId447" display="https://www.daloopa.com/src/762940" xr:uid="{14FA9E49-9062-4B78-B1CE-FC6BCA583222}"/>
    <hyperlink ref="Z36" r:id="rId448" display="https://www.daloopa.com/src/762598" xr:uid="{89AA1052-022B-4DFB-8224-84A1962484D2}"/>
    <hyperlink ref="AA36" r:id="rId449" display="https://www.daloopa.com/src/762472" xr:uid="{CFFE8C07-248F-4896-8FD5-6D3C4B0EDCD1}"/>
    <hyperlink ref="AB36" r:id="rId450" display="https://www.daloopa.com/src/762299" xr:uid="{634B607A-FB16-439A-B990-AC750F1D5ADE}"/>
    <hyperlink ref="AC36" r:id="rId451" display="https://www.daloopa.com/src/762275" xr:uid="{D60D65E7-534C-40A3-815A-A56DDE13AEFB}"/>
    <hyperlink ref="AD36" r:id="rId452" display="https://www.daloopa.com/src/761731" xr:uid="{2897A03A-AF27-4B40-AF04-6C1D70286F31}"/>
    <hyperlink ref="AE36" r:id="rId453" display="https://www.daloopa.com/src/1340449" xr:uid="{82074CB7-BD20-46A3-9122-694B31B4FA75}"/>
    <hyperlink ref="AF36" r:id="rId454" display="https://www.daloopa.com/src/2623629" xr:uid="{303F44F5-DB30-41DE-BD8D-2D9DF0296AED}"/>
    <hyperlink ref="AG36" r:id="rId455" display="https://www.daloopa.com/src/4744574" xr:uid="{555D98C6-718C-4DF1-A665-CCB4EE0A461E}"/>
    <hyperlink ref="AH36" r:id="rId456" display="https://www.daloopa.com/src/7982383" xr:uid="{675FCC83-42E3-4A0E-BCCC-ACDB4A66B1D3}"/>
    <hyperlink ref="AI36" r:id="rId457" display="https://www.daloopa.com/src/10334480" xr:uid="{15B8F6B6-A57A-43FC-8927-79003694E9A8}"/>
    <hyperlink ref="AJ36" r:id="rId458" display="https://www.daloopa.com/src/14719001" xr:uid="{BBDF63D2-82E3-442E-B9E9-F420496760D0}"/>
    <hyperlink ref="AK36" r:id="rId459" display="https://www.daloopa.com/src/20995369" xr:uid="{A82AE66C-797B-48F4-99CD-0A377E3EC01F}"/>
    <hyperlink ref="AL36" r:id="rId460" display="https://www.daloopa.com/src/32451362" xr:uid="{B3267F8A-4EB5-4EA3-B6A9-4BC736F72C25}"/>
    <hyperlink ref="AM36" r:id="rId461" display="https://www.daloopa.com/src/38384777" xr:uid="{1B4647FE-C06F-4DA9-A211-BCA38655227D}"/>
    <hyperlink ref="AN36" r:id="rId462" display="https://www.daloopa.com/src/46661849" xr:uid="{58341ED0-2A96-4B8C-8DEC-5F74C792EB17}"/>
    <hyperlink ref="AO36" r:id="rId463" display="https://www.daloopa.com/src/53638498" xr:uid="{5934FD36-5203-407F-8194-161F09BD9C19}"/>
    <hyperlink ref="AP36" r:id="rId464" display="https://www.daloopa.com/src/58838244" xr:uid="{C87DCBBC-379E-492E-8083-01B955F9DC20}"/>
    <hyperlink ref="AQ36" r:id="rId465" display="https://www.daloopa.com/src/63130928" xr:uid="{1B4B3234-693D-4D40-BC88-1E7D867D9BEB}"/>
    <hyperlink ref="AR36" r:id="rId466" display="https://www.daloopa.com/src/67047603" xr:uid="{312BEF33-53CA-464F-90A9-5680E1BACEED}"/>
    <hyperlink ref="BI36" r:id="rId467" display="https://www.daloopa.com/src/45569563" xr:uid="{4E7F809B-3122-4685-80C7-B566E407CA81}"/>
    <hyperlink ref="BJ36" r:id="rId468" display="https://www.daloopa.com/src/45569564" xr:uid="{2B02CEC9-1048-41F1-9F19-69EAB3F7A6A1}"/>
    <hyperlink ref="BK36" r:id="rId469" display="https://www.daloopa.com/src/45569565" xr:uid="{C98A17CF-255D-4ADD-ACA7-C1D1AE833101}"/>
    <hyperlink ref="BL36" r:id="rId470" display="https://www.daloopa.com/src/45569566" xr:uid="{9E30CC25-B349-41FA-A546-CC52336890BB}"/>
    <hyperlink ref="BM36" r:id="rId471" display="https://www.daloopa.com/src/45569567" xr:uid="{8FAFD954-F202-4558-B04C-D19CDC0C839B}"/>
    <hyperlink ref="BN36" r:id="rId472" display="https://www.daloopa.com/src/46664272" xr:uid="{19EC7AF1-1F0D-48A8-A0E0-5B9B224AF385}"/>
    <hyperlink ref="BO36" r:id="rId473" display="https://www.daloopa.com/src/67054482" xr:uid="{9506EC1B-768D-48FF-9627-86AAD0C3B1CB}"/>
    <hyperlink ref="A37" r:id="rId474" xr:uid="{F692EA56-D8BA-45BF-A0A0-EACA1A0492CB}"/>
    <hyperlink ref="C37" r:id="rId475" xr:uid="{73C33FC9-8903-4925-B8FC-D31BE27BC80B}"/>
    <hyperlink ref="Q37" r:id="rId476" display="https://www.daloopa.com/src/38207953" xr:uid="{86FCB666-1908-46D2-96B0-37D2D051B5AE}"/>
    <hyperlink ref="R37" r:id="rId477" display="https://www.daloopa.com/src/38207928" xr:uid="{1A53C931-5ADC-4F80-BD49-59061BF4B3D4}"/>
    <hyperlink ref="S37" r:id="rId478" display="https://www.daloopa.com/src/38207833" xr:uid="{A4F0A543-22F9-4564-BD4E-FE2DDB102222}"/>
    <hyperlink ref="T37" r:id="rId479" display="https://www.daloopa.com/src/38207777" xr:uid="{A2BC3971-599A-4338-88AF-36DAB4F2BF6C}"/>
    <hyperlink ref="U37" r:id="rId480" display="https://www.daloopa.com/src/763960" xr:uid="{DEA8EC26-DF93-464B-960A-7D8602B7A220}"/>
    <hyperlink ref="V37" r:id="rId481" display="https://www.daloopa.com/src/763737" xr:uid="{F2B869F7-F83B-4EDF-B0F3-DE4E21C7981B}"/>
    <hyperlink ref="W37" r:id="rId482" display="https://www.daloopa.com/src/763402" xr:uid="{97D7FA48-68E7-4F7B-A3F5-B2B14C531F51}"/>
    <hyperlink ref="X37" r:id="rId483" display="https://www.daloopa.com/src/763133" xr:uid="{56BACCAE-0EAD-4584-B020-DE5681DF5E3B}"/>
    <hyperlink ref="Y37" r:id="rId484" display="https://www.daloopa.com/src/762941" xr:uid="{7936EC0C-D21F-4729-9662-91BACF1AC435}"/>
    <hyperlink ref="Z37" r:id="rId485" display="https://www.daloopa.com/src/762599" xr:uid="{7EAB02F0-916F-4346-BCAB-FF2A64353B36}"/>
    <hyperlink ref="AA37" r:id="rId486" display="https://www.daloopa.com/src/762473" xr:uid="{60A7534A-FC6C-4629-A4E8-C182399E4221}"/>
    <hyperlink ref="AB37" r:id="rId487" display="https://www.daloopa.com/src/762300" xr:uid="{61149AB2-B496-4BA9-B5E5-FDED858C0709}"/>
    <hyperlink ref="AC37" r:id="rId488" display="https://www.daloopa.com/src/762276" xr:uid="{BF846EC5-2BF8-4F8D-9D02-0A4F0A437C68}"/>
    <hyperlink ref="AD37" r:id="rId489" display="https://www.daloopa.com/src/761734" xr:uid="{F81215F8-0029-47D9-879B-C11F3FDA1C0B}"/>
    <hyperlink ref="AE37" r:id="rId490" display="https://www.daloopa.com/src/1340450" xr:uid="{1E8D7BFF-C220-4269-BB6F-F66088FE446E}"/>
    <hyperlink ref="AF37" r:id="rId491" display="https://www.daloopa.com/src/2623630" xr:uid="{F361738D-1E17-41C3-9BEC-AE95DA502D34}"/>
    <hyperlink ref="AG37" r:id="rId492" display="https://www.daloopa.com/src/4744575" xr:uid="{7AB4B0EF-9EDF-4BBB-9D96-245FBA7AD28D}"/>
    <hyperlink ref="AH37" r:id="rId493" display="https://www.daloopa.com/src/7982384" xr:uid="{6632D67F-A4BF-46F9-B101-3A8982A66C20}"/>
    <hyperlink ref="AI37" r:id="rId494" display="https://www.daloopa.com/src/10334479" xr:uid="{23BC3ECD-7C5A-4CF3-A01D-BEF60C7D6CCC}"/>
    <hyperlink ref="AJ37" r:id="rId495" display="https://www.daloopa.com/src/14718997" xr:uid="{4B81E2C8-2B9A-4F35-852F-0A2C30020BB4}"/>
    <hyperlink ref="AK37" r:id="rId496" display="https://www.daloopa.com/src/20995368" xr:uid="{A8E6A4BD-AC03-405C-96F3-877B7AA58D1A}"/>
    <hyperlink ref="AL37" r:id="rId497" display="https://www.daloopa.com/src/32451354" xr:uid="{783257BE-D969-42CE-AAB3-E83AC598E2D9}"/>
    <hyperlink ref="AM37" r:id="rId498" display="https://www.daloopa.com/src/38384772" xr:uid="{6D2DDBE1-CE08-49BF-AF8A-61FFE456E333}"/>
    <hyperlink ref="AN37" r:id="rId499" display="https://www.daloopa.com/src/46661846" xr:uid="{37D57198-5D1C-4818-B478-3471B2885BF7}"/>
    <hyperlink ref="AO37" r:id="rId500" display="https://www.daloopa.com/src/53638495" xr:uid="{E2258D54-C23B-49FB-9888-D922E609261A}"/>
    <hyperlink ref="AP37" r:id="rId501" display="https://www.daloopa.com/src/58838240" xr:uid="{C41E2CEE-AE3A-4653-B9FB-5E627300C62C}"/>
    <hyperlink ref="AQ37" r:id="rId502" display="https://www.daloopa.com/src/63130921" xr:uid="{E0B4BFDA-840B-4D32-B58B-A6EBE160EE43}"/>
    <hyperlink ref="AR37" r:id="rId503" display="https://www.daloopa.com/src/67047602" xr:uid="{2EE3F239-90EA-4CDE-B3F5-3FA20DFE93E8}"/>
    <hyperlink ref="A38" r:id="rId504" xr:uid="{30448AAE-4809-4F42-8ED2-942BA2CAFEF2}"/>
    <hyperlink ref="C38" r:id="rId505" xr:uid="{E5BBBC4A-25C7-4E6F-B6A1-4801548A8B3A}"/>
    <hyperlink ref="W38" r:id="rId506" display="https://www.daloopa.com/src/763403" xr:uid="{C36D4520-6079-4AA8-9DE8-E0F225FD5C61}"/>
    <hyperlink ref="X38" r:id="rId507" display="https://www.daloopa.com/src/763134" xr:uid="{E84FEF4E-10A7-449B-BEB9-24A5F4E18D4E}"/>
    <hyperlink ref="Y38" r:id="rId508" display="https://www.daloopa.com/src/762942" xr:uid="{E0FDE71C-1133-449E-AFB8-B27E7AF2606F}"/>
    <hyperlink ref="Z38" r:id="rId509" display="https://www.daloopa.com/src/762600" xr:uid="{1C14C7F0-35B9-4729-B23D-AD46D8F800E3}"/>
    <hyperlink ref="AA38" r:id="rId510" display="https://www.daloopa.com/src/762474" xr:uid="{9F6F9395-F709-4E78-B4A5-90806301C527}"/>
    <hyperlink ref="AB38" r:id="rId511" display="https://www.daloopa.com/src/762301" xr:uid="{773524E3-C037-4176-A145-359CCF82FD71}"/>
    <hyperlink ref="AC38" r:id="rId512" display="https://www.daloopa.com/src/762277" xr:uid="{F115A063-F2FC-4D70-9650-FFCFCF1D50F2}"/>
    <hyperlink ref="AD38" r:id="rId513" display="https://www.daloopa.com/src/761735" xr:uid="{D9E1A567-6AB1-4891-B080-1A8A7CF399C9}"/>
    <hyperlink ref="AE38" r:id="rId514" display="https://www.daloopa.com/src/1340451" xr:uid="{3B9BE672-B7E0-4539-9194-FFC9A151781C}"/>
    <hyperlink ref="AF38" r:id="rId515" display="https://www.daloopa.com/src/2623631" xr:uid="{73B196A0-A5F4-4B2E-9F4E-147BB0709337}"/>
    <hyperlink ref="AG38" r:id="rId516" display="https://www.daloopa.com/src/4744576" xr:uid="{6CFBFB12-564E-4A06-83BD-4DEE0E517340}"/>
    <hyperlink ref="AH38" r:id="rId517" display="https://www.daloopa.com/src/7982385" xr:uid="{C557182C-0B4E-4B80-B4D8-E7A1A5B569CC}"/>
    <hyperlink ref="AI38" r:id="rId518" display="https://www.daloopa.com/src/10334478" xr:uid="{3E50976A-D345-488E-8059-1A1B3D5C2798}"/>
    <hyperlink ref="AJ38" r:id="rId519" display="https://www.daloopa.com/src/14719000" xr:uid="{9CC11728-A4D6-4608-96B0-BEFA885E694F}"/>
    <hyperlink ref="AK38" r:id="rId520" display="https://www.daloopa.com/src/20995367" xr:uid="{85574217-BBE2-4E10-844A-30838D668A6B}"/>
    <hyperlink ref="AL38" r:id="rId521" display="https://www.daloopa.com/src/32451352" xr:uid="{A380F9CD-D079-40F8-A832-0FFCB87286E1}"/>
    <hyperlink ref="AM38" r:id="rId522" display="https://www.daloopa.com/src/38384779" xr:uid="{C1130788-83D8-41FC-B197-0716EA48EE00}"/>
    <hyperlink ref="AN38" r:id="rId523" display="https://www.daloopa.com/src/46661852" xr:uid="{662997E6-20B9-46C3-B4F6-F27D38EBCFAE}"/>
    <hyperlink ref="AO38" r:id="rId524" display="https://www.daloopa.com/src/53638497" xr:uid="{B9DBE0AE-1107-4E70-9935-B68A55A8A492}"/>
    <hyperlink ref="AP38" r:id="rId525" display="https://www.daloopa.com/src/58838236" xr:uid="{3E78624F-6CDE-4166-AD07-F051002521D9}"/>
    <hyperlink ref="AQ38" r:id="rId526" display="https://www.daloopa.com/src/63130929" xr:uid="{C0FF0C32-7BB7-4342-B20B-4E1F0DF7391E}"/>
    <hyperlink ref="AR38" r:id="rId527" display="https://www.daloopa.com/src/67047606" xr:uid="{01056A66-5E0E-4EA4-8B02-06C859E67B5B}"/>
    <hyperlink ref="BJ38" r:id="rId528" display="https://www.daloopa.com/src/45569568" xr:uid="{0DDFD3E2-35F8-478D-9447-68AB275BCAF8}"/>
    <hyperlink ref="BK38" r:id="rId529" display="https://www.daloopa.com/src/45569569" xr:uid="{2E871821-4544-4583-A05F-36232D2CADC8}"/>
    <hyperlink ref="BL38" r:id="rId530" display="https://www.daloopa.com/src/45569570" xr:uid="{512D44AC-812D-45D2-8FBA-EBCDE2C9215F}"/>
    <hyperlink ref="BM38" r:id="rId531" display="https://www.daloopa.com/src/45569571" xr:uid="{C8500CB1-ACF3-4651-AEC6-D7BF47A8EB15}"/>
    <hyperlink ref="BN38" r:id="rId532" display="https://www.daloopa.com/src/46664273" xr:uid="{2E99870E-E2B6-45CF-90A1-9E57C3707BEB}"/>
    <hyperlink ref="BO38" r:id="rId533" display="https://www.daloopa.com/src/67054483" xr:uid="{72CFDAA2-47F7-40DE-9076-94968CA79F9B}"/>
    <hyperlink ref="A39" r:id="rId534" xr:uid="{5BCDFE7C-B23F-44E8-A68B-D7EB2008E01D}"/>
    <hyperlink ref="C39" r:id="rId535" xr:uid="{52759558-7465-4B55-AE76-B90368C23342}"/>
    <hyperlink ref="AB39" r:id="rId536" display="https://www.daloopa.com/src/762302" xr:uid="{9984A55F-764E-4A60-9B35-25F0C9BE9663}"/>
    <hyperlink ref="AC39" r:id="rId537" display="https://www.daloopa.com/src/762278" xr:uid="{A396F817-7032-474D-9FA3-676790A5D5CF}"/>
    <hyperlink ref="AD39" r:id="rId538" display="https://www.daloopa.com/src/761732" xr:uid="{04C2B676-3C6B-44D9-AE13-8FA09DDE3D62}"/>
    <hyperlink ref="AE39" r:id="rId539" display="https://www.daloopa.com/src/1340452" xr:uid="{44F76237-1F6D-4CE2-AEB2-0FE56D5F8B1D}"/>
    <hyperlink ref="AF39" r:id="rId540" display="https://www.daloopa.com/src/2623632" xr:uid="{D6BFCC04-A7F7-4F70-AE66-88B3F1E317EB}"/>
    <hyperlink ref="AG39" r:id="rId541" display="https://www.daloopa.com/src/4744577" xr:uid="{D619CE25-E55F-4E8C-BB51-7F1AD82CC2D7}"/>
    <hyperlink ref="AH39" r:id="rId542" display="https://www.daloopa.com/src/7982386" xr:uid="{ADBB2C19-517A-4279-B637-0265010C143E}"/>
    <hyperlink ref="AI39" r:id="rId543" display="https://www.daloopa.com/src/10334477" xr:uid="{96131E6B-7CCF-4C4B-986C-85682F3057A8}"/>
    <hyperlink ref="AJ39" r:id="rId544" display="https://www.daloopa.com/src/14718992" xr:uid="{A34F95C1-60FC-4430-B42D-B388CA84F6A8}"/>
    <hyperlink ref="AK39" r:id="rId545" display="https://www.daloopa.com/src/20995370" xr:uid="{5E16D41F-5730-4561-A441-014E15D6C069}"/>
    <hyperlink ref="AL39" r:id="rId546" display="https://www.daloopa.com/src/32451357" xr:uid="{0EFB56E4-8FE8-45E5-9FB6-18F86FF96929}"/>
    <hyperlink ref="AM39" r:id="rId547" display="https://www.daloopa.com/src/38384775" xr:uid="{5348FB9C-E938-4C36-9831-9FAE9F08190E}"/>
    <hyperlink ref="AN39" r:id="rId548" display="https://www.daloopa.com/src/46661847" xr:uid="{B53C1327-23BB-488C-9B75-2CF159E251F7}"/>
    <hyperlink ref="AO39" r:id="rId549" display="https://www.daloopa.com/src/53638496" xr:uid="{1E4983D3-3D1A-4A25-8C1E-85F896DF68D6}"/>
    <hyperlink ref="AP39" r:id="rId550" display="https://www.daloopa.com/src/58838237" xr:uid="{26CDD0B1-29F8-484A-8CDA-1822891025EE}"/>
    <hyperlink ref="AQ39" r:id="rId551" display="https://www.daloopa.com/src/63130919" xr:uid="{549D7EEF-2923-4EA5-8BF1-5F849BA65540}"/>
    <hyperlink ref="AR39" r:id="rId552" display="https://www.daloopa.com/src/67047601" xr:uid="{804645C3-A79B-4D7E-992C-11E89A323FB9}"/>
    <hyperlink ref="A40" r:id="rId553" xr:uid="{BA89604C-7644-4BEE-96A3-7252702B9892}"/>
    <hyperlink ref="C40" r:id="rId554" xr:uid="{2066451E-1D84-4A8C-BC26-E99793E82219}"/>
    <hyperlink ref="Q40" r:id="rId555" display="https://www.daloopa.com/src/38207959" xr:uid="{E8CACA41-7A74-489D-B774-A3A439E79FC7}"/>
    <hyperlink ref="R40" r:id="rId556" display="https://www.daloopa.com/src/38207927" xr:uid="{B43644EC-0638-4C55-B32E-A8F95FB07F8F}"/>
    <hyperlink ref="S40" r:id="rId557" display="https://www.daloopa.com/src/38207837" xr:uid="{2703D25F-9F5F-45D4-A794-F7E1908F36EE}"/>
    <hyperlink ref="T40" r:id="rId558" display="https://www.daloopa.com/src/38207769" xr:uid="{88081300-452C-4EF2-8CA5-365764FD30EF}"/>
    <hyperlink ref="U40" r:id="rId559" display="https://www.daloopa.com/src/763961" xr:uid="{09A39759-FCC3-4035-8B9F-429FED578297}"/>
    <hyperlink ref="V40" r:id="rId560" display="https://www.daloopa.com/src/763738" xr:uid="{827C0317-8873-4F49-9C09-17E88C77E8CF}"/>
    <hyperlink ref="W40" r:id="rId561" display="https://www.daloopa.com/src/763404" xr:uid="{9C365210-241D-4B53-AE35-CEB629C7E88B}"/>
    <hyperlink ref="X40" r:id="rId562" display="https://www.daloopa.com/src/763135" xr:uid="{36C3A1EA-DCC8-47C4-964E-2AD956969FE5}"/>
    <hyperlink ref="Y40" r:id="rId563" display="https://www.daloopa.com/src/762943" xr:uid="{8F961E1E-B10F-4A25-90EB-03E6715A19C0}"/>
    <hyperlink ref="Z40" r:id="rId564" display="https://www.daloopa.com/src/762601" xr:uid="{BEC9B998-7EED-4197-BA4B-562AFC46ADA8}"/>
    <hyperlink ref="AA40" r:id="rId565" display="https://www.daloopa.com/src/762475" xr:uid="{73168CF0-9345-4D71-A130-F2CA6025E657}"/>
    <hyperlink ref="AB40" r:id="rId566" display="https://www.daloopa.com/src/762303" xr:uid="{1BA58D96-CB80-497F-8523-732BEEC97D17}"/>
    <hyperlink ref="AC40" r:id="rId567" display="https://www.daloopa.com/src/762279" xr:uid="{1185EC5E-1706-4B84-B88D-7CD4108C643E}"/>
    <hyperlink ref="AD40" r:id="rId568" display="https://www.daloopa.com/src/761733" xr:uid="{DC425B19-5487-448C-BC11-1828B26A22AE}"/>
    <hyperlink ref="AE40" r:id="rId569" display="https://www.daloopa.com/src/1340453" xr:uid="{00DAA27A-32D6-49E2-90C8-E2E69E57C98C}"/>
    <hyperlink ref="AF40" r:id="rId570" display="https://www.daloopa.com/src/2623633" xr:uid="{65D5B2F0-D064-4450-8404-994EF5E46CE3}"/>
    <hyperlink ref="AG40" r:id="rId571" display="https://www.daloopa.com/src/4744578" xr:uid="{DA6ED7E8-C12C-4A08-AE4C-1716FF414A5D}"/>
    <hyperlink ref="AH40" r:id="rId572" display="https://www.daloopa.com/src/7982387" xr:uid="{590D76AF-31C2-4411-A87E-18A814A79444}"/>
    <hyperlink ref="AI40" r:id="rId573" display="https://www.daloopa.com/src/10334476" xr:uid="{3804B457-1D32-4709-B5BC-13460710A903}"/>
    <hyperlink ref="AJ40" r:id="rId574" display="https://www.daloopa.com/src/14718999" xr:uid="{96408793-89E2-4FAE-BA8B-2B20981EA53E}"/>
    <hyperlink ref="AK40" r:id="rId575" display="https://www.daloopa.com/src/20995371" xr:uid="{7FEBD578-209F-4746-9BC3-743778464ED8}"/>
    <hyperlink ref="AL40" r:id="rId576" display="https://www.daloopa.com/src/32451361" xr:uid="{74BC8F7A-7554-4411-9D51-43422E4C1ADC}"/>
    <hyperlink ref="AM40" r:id="rId577" display="https://www.daloopa.com/src/38384776" xr:uid="{A4AB7F90-F94D-441F-8A20-28CBB3130297}"/>
    <hyperlink ref="AN40" r:id="rId578" display="https://www.daloopa.com/src/46661848" xr:uid="{C8F62F0A-EADE-4FC4-9772-50486B3C73F0}"/>
    <hyperlink ref="AO40" r:id="rId579" display="https://www.daloopa.com/src/53638503" xr:uid="{2923D459-920F-4447-95B7-6E7DF6DE1194}"/>
    <hyperlink ref="AP40" r:id="rId580" display="https://www.daloopa.com/src/58838243" xr:uid="{5462213D-F123-4F78-8B37-2D9CA009D55B}"/>
    <hyperlink ref="AQ40" r:id="rId581" display="https://www.daloopa.com/src/63130925" xr:uid="{069F216D-1D90-49EC-B826-E0094D8C9B9B}"/>
    <hyperlink ref="AR40" r:id="rId582" display="https://www.daloopa.com/src/67047604" xr:uid="{DFD6ACFA-3929-42FC-B4FE-F027B2B514FC}"/>
    <hyperlink ref="BI40" r:id="rId583" display="https://www.daloopa.com/src/45569572" xr:uid="{06851FE9-2743-4D83-95A6-4C625F382F1D}"/>
    <hyperlink ref="BJ40" r:id="rId584" display="https://www.daloopa.com/src/45569573" xr:uid="{79A18445-9135-468C-B5D0-7B32C3C1F21A}"/>
    <hyperlink ref="BK40" r:id="rId585" display="https://www.daloopa.com/src/45569574" xr:uid="{FF2C03CC-ADAC-4B61-A6E8-02DAEA5608EE}"/>
    <hyperlink ref="BL40" r:id="rId586" display="https://www.daloopa.com/src/45569575" xr:uid="{0B7D8AD4-910D-46D4-80D4-28370E1DD1A1}"/>
    <hyperlink ref="BM40" r:id="rId587" display="https://www.daloopa.com/src/45569576" xr:uid="{6F12D6C2-10CB-4835-A41D-5D85FB2BE126}"/>
    <hyperlink ref="BN40" r:id="rId588" display="https://www.daloopa.com/src/46664274" xr:uid="{E6FE42CE-E3B4-464F-8BEC-2E77C9DA1633}"/>
    <hyperlink ref="BO40" r:id="rId589" display="https://www.daloopa.com/src/67054484" xr:uid="{A3331BC1-D48C-45C6-950E-C9F2F703606C}"/>
    <hyperlink ref="A41" r:id="rId590" xr:uid="{AB1D077C-6D40-4857-A214-087A227F8EE9}"/>
    <hyperlink ref="C41" r:id="rId591" xr:uid="{9090ECE2-FF80-4DF3-838D-0CC38BB34B06}"/>
    <hyperlink ref="Q41" r:id="rId592" display="https://www.daloopa.com/src/38207954" xr:uid="{EC1FD3B5-A626-43D1-8782-90F4BDE40A6A}"/>
    <hyperlink ref="R41" r:id="rId593" display="https://www.daloopa.com/src/38207929" xr:uid="{8552E058-3499-47B8-8E13-6436B40569A2}"/>
    <hyperlink ref="S41" r:id="rId594" display="https://www.daloopa.com/src/38207835" xr:uid="{26287BAA-C0BB-42F3-A7F1-CB09BCCDAF54}"/>
    <hyperlink ref="T41" r:id="rId595" display="https://www.daloopa.com/src/38207773" xr:uid="{0AB21EF5-6694-4ADF-B005-F3F8E01E8F3D}"/>
    <hyperlink ref="U41" r:id="rId596" display="https://www.daloopa.com/src/763962" xr:uid="{E44C1D27-B332-485B-9B09-D184B760FE4A}"/>
    <hyperlink ref="V41" r:id="rId597" display="https://www.daloopa.com/src/763739" xr:uid="{CFAF7E12-1803-43A1-ADB0-57D785DDC352}"/>
    <hyperlink ref="W41" r:id="rId598" display="https://www.daloopa.com/src/763405" xr:uid="{E62B3D09-BE08-4E89-AE60-D8ACC918943C}"/>
    <hyperlink ref="X41" r:id="rId599" display="https://www.daloopa.com/src/763136" xr:uid="{78E36C48-44DF-40C3-B34E-F220947A7EEB}"/>
    <hyperlink ref="Y41" r:id="rId600" display="https://www.daloopa.com/src/762944" xr:uid="{822F2D82-DAE6-4D8E-B114-914FF6663545}"/>
    <hyperlink ref="Z41" r:id="rId601" display="https://www.daloopa.com/src/762602" xr:uid="{F698DBF8-DFDC-44C2-B473-82281B159139}"/>
    <hyperlink ref="AA41" r:id="rId602" display="https://www.daloopa.com/src/762476" xr:uid="{7D5E3609-966E-490D-887C-03C7C5BB5648}"/>
    <hyperlink ref="AB41" r:id="rId603" display="https://www.daloopa.com/src/762292" xr:uid="{D66E333F-83FF-4503-B63C-80E1EDBBD81C}"/>
    <hyperlink ref="AC41" r:id="rId604" display="https://www.daloopa.com/src/762280" xr:uid="{84AC2F78-DF28-4679-96E8-F04FFF91E7C4}"/>
    <hyperlink ref="AD41" r:id="rId605" display="https://www.daloopa.com/src/761736" xr:uid="{92E08923-47B6-4E6E-B4D0-BD055D1B0FA9}"/>
    <hyperlink ref="AE41" r:id="rId606" display="https://www.daloopa.com/src/1340454" xr:uid="{B15EF151-F9A0-4238-87FA-B605B8DD553A}"/>
    <hyperlink ref="AF41" r:id="rId607" display="https://www.daloopa.com/src/2623634" xr:uid="{DF73CCD2-E9C1-4953-91DC-06A6D3AC65A0}"/>
    <hyperlink ref="AG41" r:id="rId608" display="https://www.daloopa.com/src/4744579" xr:uid="{36C65AF5-353A-4D9F-9DAC-78E32DD456A5}"/>
    <hyperlink ref="AH41" r:id="rId609" display="https://www.daloopa.com/src/7982388" xr:uid="{51DFA0BA-66AC-43AC-937B-2BF3363F3995}"/>
    <hyperlink ref="AI41" r:id="rId610" display="https://www.daloopa.com/src/10334475" xr:uid="{642A2871-5C66-4708-8575-9CDBC504EF39}"/>
    <hyperlink ref="AJ41" r:id="rId611" display="https://www.daloopa.com/src/14718993" xr:uid="{812D1B1A-E68E-4FF7-9BF7-7A760A2E4C14}"/>
    <hyperlink ref="AK41" r:id="rId612" display="https://www.daloopa.com/src/20995372" xr:uid="{56D10531-72B7-493B-BED8-BCD7A43277F4}"/>
    <hyperlink ref="AL41" r:id="rId613" display="https://www.daloopa.com/src/32451359" xr:uid="{3D3EBF1B-F5DB-4DF1-BAD8-CBE46D49B158}"/>
    <hyperlink ref="AM41" r:id="rId614" display="https://www.daloopa.com/src/38384773" xr:uid="{5050ADA8-87D9-4BDF-8D5A-6BAF85ECE2CE}"/>
    <hyperlink ref="AN41" r:id="rId615" display="https://www.daloopa.com/src/46661844" xr:uid="{35B1397E-0AF5-4CF9-99B6-4A3C27E12324}"/>
    <hyperlink ref="AO41" r:id="rId616" display="https://www.daloopa.com/src/53638501" xr:uid="{24F438A8-2C02-42D1-BD2E-8F79591DF2A4}"/>
    <hyperlink ref="AP41" r:id="rId617" display="https://www.daloopa.com/src/58838239" xr:uid="{E22A3497-5AEE-4CAE-A695-2E0E42C75476}"/>
    <hyperlink ref="AQ41" r:id="rId618" display="https://www.daloopa.com/src/63130922" xr:uid="{D26F9CC1-ABD8-4295-BF24-C0A23C0C8E91}"/>
    <hyperlink ref="AR41" r:id="rId619" display="https://www.daloopa.com/src/67047597" xr:uid="{769B4872-A178-470E-94A6-8D390ACDF9EA}"/>
    <hyperlink ref="A42" r:id="rId620" xr:uid="{15A2B34D-760E-4998-B59C-7F57A4FD1BBA}"/>
    <hyperlink ref="C42" r:id="rId621" xr:uid="{4CA7EFC3-77AB-4EEB-80A0-F8F5038AC4AB}"/>
    <hyperlink ref="Q42" r:id="rId622" display="https://www.daloopa.com/src/38207960" xr:uid="{539D7FF2-8742-49A9-BD1F-6D56491B6C52}"/>
    <hyperlink ref="R42" r:id="rId623" display="https://www.daloopa.com/src/38207930" xr:uid="{8FBBEF45-90A5-4BA1-AE88-D5B9E77E7499}"/>
    <hyperlink ref="S42" r:id="rId624" display="https://www.daloopa.com/src/38207838" xr:uid="{71FE0CF3-9002-491B-A8CE-8DB4E4099C0D}"/>
    <hyperlink ref="T42" r:id="rId625" display="https://www.daloopa.com/src/38207776" xr:uid="{BC48F7F0-BFEA-42EC-945A-72824D65E964}"/>
    <hyperlink ref="U42" r:id="rId626" display="https://www.daloopa.com/src/763963" xr:uid="{5B17D45B-4EC9-4BAD-B3A3-4BD4B7F660BD}"/>
    <hyperlink ref="V42" r:id="rId627" display="https://www.daloopa.com/src/763740" xr:uid="{172B100B-EAE5-46A1-A80C-CC4E7D6F93A5}"/>
    <hyperlink ref="W42" r:id="rId628" display="https://www.daloopa.com/src/763406" xr:uid="{1D4287DA-15C1-4CD1-80CD-480A402EFAAD}"/>
    <hyperlink ref="X42" r:id="rId629" display="https://www.daloopa.com/src/763137" xr:uid="{D5E92239-2D54-421A-A1E7-1C149A0D67DA}"/>
    <hyperlink ref="Y42" r:id="rId630" display="https://www.daloopa.com/src/762945" xr:uid="{6627A3A2-442D-477A-ADA1-19C4189BD8AA}"/>
    <hyperlink ref="Z42" r:id="rId631" display="https://www.daloopa.com/src/762603" xr:uid="{AF7BFA2C-D0EA-4730-B011-1DE368AFCF7B}"/>
    <hyperlink ref="AA42" r:id="rId632" display="https://www.daloopa.com/src/762477" xr:uid="{0261B721-0EEE-4373-B2DD-2B425D1B6E70}"/>
    <hyperlink ref="AB42" r:id="rId633" display="https://www.daloopa.com/src/762293" xr:uid="{ECA5BDB1-7BB3-4A7C-8C58-56A401E19516}"/>
    <hyperlink ref="AC42" r:id="rId634" display="https://www.daloopa.com/src/762281" xr:uid="{4EC23606-5F1A-4D56-9A7E-F01B64B1E02C}"/>
    <hyperlink ref="AD42" r:id="rId635" display="https://www.daloopa.com/src/761737" xr:uid="{90FDE9D7-5CD1-4299-9570-5D5EEE573E08}"/>
    <hyperlink ref="AE42" r:id="rId636" display="https://www.daloopa.com/src/1340455" xr:uid="{C0BD325A-1C12-4C16-B03C-C7B265620191}"/>
    <hyperlink ref="AF42" r:id="rId637" display="https://www.daloopa.com/src/2623635" xr:uid="{A241F735-DCE0-4A80-A237-ABDF5CA81369}"/>
    <hyperlink ref="AG42" r:id="rId638" display="https://www.daloopa.com/src/4744580" xr:uid="{BFB6D763-1288-4420-8C41-1C1F4981C6A5}"/>
    <hyperlink ref="AH42" r:id="rId639" display="https://www.daloopa.com/src/7982389" xr:uid="{08B6CC3C-E4D7-49AC-AA77-157A1C202018}"/>
    <hyperlink ref="AI42" r:id="rId640" display="https://www.daloopa.com/src/10334474" xr:uid="{6BE2F12C-9161-4DE1-AE0B-6B2A8AA62FD1}"/>
    <hyperlink ref="AJ42" r:id="rId641" display="https://www.daloopa.com/src/14718991" xr:uid="{1B04DB57-D8BC-4879-9E02-FFF57E91EF6A}"/>
    <hyperlink ref="AK42" r:id="rId642" display="https://www.daloopa.com/src/20995373" xr:uid="{379D6612-CB40-4B21-8FAB-A52C2BCD65DC}"/>
    <hyperlink ref="AL42" r:id="rId643" display="https://www.daloopa.com/src/32451363" xr:uid="{F13BE395-AAB6-4BB8-8C59-732811976BE0}"/>
    <hyperlink ref="AM42" r:id="rId644" display="https://www.daloopa.com/src/38384769" xr:uid="{2E483FB8-097C-491F-BB0A-8406C7255B82}"/>
    <hyperlink ref="AN42" r:id="rId645" display="https://www.daloopa.com/src/46661850" xr:uid="{67C6970D-EAED-4B57-B670-6DF31BF0E0B8}"/>
    <hyperlink ref="AO42" r:id="rId646" display="https://www.daloopa.com/src/53638500" xr:uid="{751F0388-879A-4E66-8531-671612A2F9A3}"/>
    <hyperlink ref="AP42" r:id="rId647" display="https://www.daloopa.com/src/58838242" xr:uid="{9F91A6B9-3BEA-44E5-927A-69B3030613A4}"/>
    <hyperlink ref="AQ42" r:id="rId648" display="https://www.daloopa.com/src/63130927" xr:uid="{F03B4465-9CF6-4B20-977F-ED2C5647200E}"/>
    <hyperlink ref="AR42" r:id="rId649" display="https://www.daloopa.com/src/67047609" xr:uid="{2F4C1E5F-5690-4C66-B09C-88111583D434}"/>
    <hyperlink ref="BI42" r:id="rId650" display="https://www.daloopa.com/src/45569577" xr:uid="{9C2E9804-7148-4F07-BA3E-649D6535C274}"/>
    <hyperlink ref="BJ42" r:id="rId651" display="https://www.daloopa.com/src/45569578" xr:uid="{FD1D7A85-7092-4B8B-94A0-86B77F3A7BF1}"/>
    <hyperlink ref="BK42" r:id="rId652" display="https://www.daloopa.com/src/45569579" xr:uid="{502F3476-2B64-4D52-A783-1B853EF0F357}"/>
    <hyperlink ref="BL42" r:id="rId653" display="https://www.daloopa.com/src/45569580" xr:uid="{D571BF69-6FD7-4BD0-8C7A-5EBEBCAC0490}"/>
    <hyperlink ref="BM42" r:id="rId654" display="https://www.daloopa.com/src/45569581" xr:uid="{C50555B0-A1A4-4EC3-AAE4-4AB7255BEF51}"/>
    <hyperlink ref="BN42" r:id="rId655" display="https://www.daloopa.com/src/46664275" xr:uid="{AFE114F9-CA2C-4E01-93D1-29225E8C324E}"/>
    <hyperlink ref="BO42" r:id="rId656" display="https://www.daloopa.com/src/67054485" xr:uid="{56E26BAC-5E6E-4FA7-9346-2C71BD83EC5E}"/>
    <hyperlink ref="A43" r:id="rId657" xr:uid="{4887D358-DC68-472A-8B3F-F84A44E21F03}"/>
    <hyperlink ref="C43" r:id="rId658" xr:uid="{FCFEBBC5-22FE-4EEC-B1AF-470075F8C2E4}"/>
    <hyperlink ref="Q43" r:id="rId659" display="https://www.daloopa.com/src/38207955" xr:uid="{5AFA28D0-1C49-40CF-B9AD-28287E6463C4}"/>
    <hyperlink ref="R43" r:id="rId660" display="https://www.daloopa.com/src/38207935" xr:uid="{25502EB8-5D3D-4212-A4DA-0C1E31EE1200}"/>
    <hyperlink ref="S43" r:id="rId661" display="https://www.daloopa.com/src/38207832" xr:uid="{9F9A96C4-7DE4-4377-A7BA-15F5B38BB863}"/>
    <hyperlink ref="T43" r:id="rId662" display="https://www.daloopa.com/src/38207774" xr:uid="{2A7C3C57-9DE9-458B-8F42-7B9266D4C684}"/>
    <hyperlink ref="U43" r:id="rId663" display="https://www.daloopa.com/src/763964" xr:uid="{B199C572-B1AE-49DF-A324-D36504B647A4}"/>
    <hyperlink ref="V43" r:id="rId664" display="https://www.daloopa.com/src/763741" xr:uid="{71C6ABA7-C5FF-421F-9AE9-333429F25181}"/>
    <hyperlink ref="W43" r:id="rId665" display="https://www.daloopa.com/src/763407" xr:uid="{AC554C8E-19D8-4D1C-9A3C-AC0E8647CA03}"/>
    <hyperlink ref="X43" r:id="rId666" display="https://www.daloopa.com/src/763138" xr:uid="{5214DB8A-FF79-49A8-9FB3-543229EDFFF1}"/>
    <hyperlink ref="Y43" r:id="rId667" display="https://www.daloopa.com/src/762946" xr:uid="{E81F71FC-A770-4299-9250-C96E47896F7F}"/>
    <hyperlink ref="Z43" r:id="rId668" display="https://www.daloopa.com/src/762604" xr:uid="{C91C0305-06AC-41BD-9966-5371EE89667E}"/>
    <hyperlink ref="AA43" r:id="rId669" display="https://www.daloopa.com/src/762478" xr:uid="{D6D235A5-19B0-4420-9D03-C3F1A8403B97}"/>
    <hyperlink ref="AB43" r:id="rId670" display="https://www.daloopa.com/src/762294" xr:uid="{913C6BA8-E593-4CCF-844C-9270BBC8AF0A}"/>
    <hyperlink ref="AC43" r:id="rId671" display="https://www.daloopa.com/src/762282" xr:uid="{16A37D83-1F89-490C-BDCB-787A55362F1C}"/>
    <hyperlink ref="AD43" r:id="rId672" display="https://www.daloopa.com/src/761738" xr:uid="{6B762D3A-4AE3-42D5-B7EC-07B2265D217D}"/>
    <hyperlink ref="AE43" r:id="rId673" display="https://www.daloopa.com/src/1340456" xr:uid="{29AF7BF2-42CD-4B14-A37C-3C4793662516}"/>
    <hyperlink ref="AF43" r:id="rId674" display="https://www.daloopa.com/src/2623636" xr:uid="{F6FF5AA9-1202-46D1-A189-E6370E3B200B}"/>
    <hyperlink ref="AG43" r:id="rId675" display="https://www.daloopa.com/src/4744581" xr:uid="{B1611FA2-BC59-4FAA-82D6-7B6F8B57856F}"/>
    <hyperlink ref="AH43" r:id="rId676" display="https://www.daloopa.com/src/7982390" xr:uid="{78FFB0F3-7559-4592-A330-09EF616D5701}"/>
    <hyperlink ref="AI43" r:id="rId677" display="https://www.daloopa.com/src/10334473" xr:uid="{84361643-E841-4A85-B378-0E9EE5CABB7D}"/>
    <hyperlink ref="AJ43" r:id="rId678" display="https://www.daloopa.com/src/14718995" xr:uid="{D5DF8F07-CAEF-45ED-965F-FD7758B15346}"/>
    <hyperlink ref="AK43" r:id="rId679" display="https://www.daloopa.com/src/20995375" xr:uid="{A9A9FC19-A1F1-4741-8DF5-0FE1810259E6}"/>
    <hyperlink ref="AL43" r:id="rId680" display="https://www.daloopa.com/src/32451358" xr:uid="{9698E543-3239-439C-8EA7-D036F1AD9F12}"/>
    <hyperlink ref="AM43" r:id="rId681" display="https://www.daloopa.com/src/38384771" xr:uid="{C7BA757E-D62E-43BD-9F11-A0B1CF7F550E}"/>
    <hyperlink ref="AN43" r:id="rId682" display="https://www.daloopa.com/src/46661845" xr:uid="{29015CA2-9E30-42F4-9D64-0366C6A1A69B}"/>
    <hyperlink ref="AO43" r:id="rId683" display="https://www.daloopa.com/src/53638508" xr:uid="{D3F84CD8-CE06-4811-A3B5-1B0A9EB474EC}"/>
    <hyperlink ref="AP43" r:id="rId684" display="https://www.daloopa.com/src/58838238" xr:uid="{CAD03EF9-DC2F-46DA-A204-A12A8B2628A7}"/>
    <hyperlink ref="AQ43" r:id="rId685" display="https://www.daloopa.com/src/63130924" xr:uid="{93A3B0AB-1147-4FA2-9D9C-2CE16B2ABCC6}"/>
    <hyperlink ref="AR43" r:id="rId686" display="https://www.daloopa.com/src/67047600" xr:uid="{3DCD47D3-6AFC-44BE-B90C-71F555BD971E}"/>
    <hyperlink ref="A44" r:id="rId687" xr:uid="{5F42E8E3-93ED-46A3-B04F-B0FF7B7ECD9A}"/>
    <hyperlink ref="C44" r:id="rId688" xr:uid="{B907C123-D498-4CAC-BCE8-8231813B13B3}"/>
    <hyperlink ref="AN44" r:id="rId689" display="https://www.daloopa.com/src/46661853" xr:uid="{F9287276-220A-42E6-A9C2-6C09136185E2}"/>
    <hyperlink ref="AO44" r:id="rId690" display="https://www.daloopa.com/src/53638499" xr:uid="{4C6C3E63-6842-492A-89EB-DAA41E2C2816}"/>
    <hyperlink ref="AP44" r:id="rId691" display="https://www.daloopa.com/src/58838241" xr:uid="{94BA6175-641B-40C9-AA75-5DE19F04611F}"/>
    <hyperlink ref="AQ44" r:id="rId692" display="https://www.daloopa.com/src/63130930" xr:uid="{234F1C15-9448-44A1-8624-B6F3B9597AEB}"/>
    <hyperlink ref="AR44" r:id="rId693" display="https://www.daloopa.com/src/67047607" xr:uid="{70B4B5A3-A78F-4398-B124-C0645265F638}"/>
    <hyperlink ref="A45" r:id="rId694" xr:uid="{35D671D2-8C29-4AD1-95EA-9EC81B18578F}"/>
    <hyperlink ref="C45" r:id="rId695" xr:uid="{1A1F322E-2CFD-4416-BC6C-A639F0F08C9B}"/>
    <hyperlink ref="AN45" r:id="rId696" display="https://www.daloopa.com/src/46661841" xr:uid="{55EE02F6-9BE1-4740-BCA9-E6A9B1774FE4}"/>
    <hyperlink ref="AO45" r:id="rId697" display="https://www.daloopa.com/src/53638502" xr:uid="{EC1044C8-5A16-4A17-AD02-3D702B5994F8}"/>
    <hyperlink ref="AP45" r:id="rId698" display="https://www.daloopa.com/src/58838234" xr:uid="{E83912E5-518A-456D-A250-1EED41FD065F}"/>
    <hyperlink ref="AQ45" r:id="rId699" display="https://www.daloopa.com/src/63130920" xr:uid="{A4EF8091-DFAE-4B66-AA3E-28B66A24E70B}"/>
    <hyperlink ref="AR45" r:id="rId700" display="https://www.daloopa.com/src/67047596" xr:uid="{E851BE4F-77D9-45F5-873D-3AB67A76E965}"/>
    <hyperlink ref="A46" r:id="rId701" xr:uid="{54A3823E-2DC7-4ED7-A3AF-95114D46454E}"/>
    <hyperlink ref="C46" r:id="rId702" xr:uid="{21A7B548-FC3B-4437-BD39-D65977DE84D8}"/>
    <hyperlink ref="Q46" r:id="rId703" display="https://www.daloopa.com/src/38207961" xr:uid="{734CF28D-3A57-4025-8026-30DF909E73B8}"/>
    <hyperlink ref="R46" r:id="rId704" display="https://www.daloopa.com/src/38207934" xr:uid="{5C6F3EF0-2158-4B71-8B89-654C4B27218F}"/>
    <hyperlink ref="S46" r:id="rId705" display="https://www.daloopa.com/src/38207839" xr:uid="{1CECE339-E82B-43C6-89CE-2020E113BBC7}"/>
    <hyperlink ref="T46" r:id="rId706" display="https://www.daloopa.com/src/38207771" xr:uid="{912357E5-B0F3-4B66-BDC1-44BAF2872B54}"/>
    <hyperlink ref="U46" r:id="rId707" display="https://www.daloopa.com/src/763965" xr:uid="{AC359756-31C6-4032-AE51-06D1A9D61269}"/>
    <hyperlink ref="V46" r:id="rId708" display="https://www.daloopa.com/src/763742" xr:uid="{441660FF-E7FC-46E0-9926-57AF4CA1F99F}"/>
    <hyperlink ref="W46" r:id="rId709" display="https://www.daloopa.com/src/763408" xr:uid="{EE5D52D8-C1A3-4A77-91E1-DD6115F65844}"/>
    <hyperlink ref="X46" r:id="rId710" display="https://www.daloopa.com/src/763139" xr:uid="{3A6CB98C-673E-4434-B0FC-DC9915A8E562}"/>
    <hyperlink ref="Y46" r:id="rId711" display="https://www.daloopa.com/src/762947" xr:uid="{0B0ED24F-C484-4F6E-8D7C-BD9B053012DE}"/>
    <hyperlink ref="Z46" r:id="rId712" display="https://www.daloopa.com/src/762605" xr:uid="{B0538286-8722-40AD-ADA7-9F34636416B5}"/>
    <hyperlink ref="AA46" r:id="rId713" display="https://www.daloopa.com/src/762479" xr:uid="{0B9937CA-0890-4F65-B27A-0DD0A2D8E4B9}"/>
    <hyperlink ref="AB46" r:id="rId714" display="https://www.daloopa.com/src/762295" xr:uid="{EAAC828F-58A6-4135-AA9B-5456B797ABFF}"/>
    <hyperlink ref="AC46" r:id="rId715" display="https://www.daloopa.com/src/762283" xr:uid="{DE9D9033-CE12-4FED-ACA8-04517F2AE09F}"/>
    <hyperlink ref="AD46" r:id="rId716" display="https://www.daloopa.com/src/761739" xr:uid="{BBBF4759-7A6B-453C-9AF2-DE7A6CDDC3B1}"/>
    <hyperlink ref="AE46" r:id="rId717" display="https://www.daloopa.com/src/1340457" xr:uid="{4413081D-5559-43FA-BC82-E04FA934DBED}"/>
    <hyperlink ref="AF46" r:id="rId718" display="https://www.daloopa.com/src/2623637" xr:uid="{D2F639DE-C664-4A55-A622-37CB21EE0C36}"/>
    <hyperlink ref="AG46" r:id="rId719" display="https://www.daloopa.com/src/4744582" xr:uid="{9DA7AFB6-C8A0-4D53-86A6-E3AD37983484}"/>
    <hyperlink ref="AH46" r:id="rId720" display="https://www.daloopa.com/src/7982391" xr:uid="{BC66814E-25E5-4467-ADD0-640CA5F5DD3E}"/>
    <hyperlink ref="AI46" r:id="rId721" display="https://www.daloopa.com/src/10334472" xr:uid="{FD1F96A1-D0BF-44AB-8DC6-D4655A8AA356}"/>
    <hyperlink ref="AJ46" r:id="rId722" display="https://www.daloopa.com/src/14718998" xr:uid="{920E3AB3-427C-4328-9D46-7DCFDE4B0F8B}"/>
    <hyperlink ref="AK46" r:id="rId723" display="https://www.daloopa.com/src/20995377" xr:uid="{DA5F9C0D-73FA-44FC-A657-1E249A2F305B}"/>
    <hyperlink ref="AL46" r:id="rId724" display="https://www.daloopa.com/src/32451360" xr:uid="{A3DD7E94-B853-4B50-902D-951490A57937}"/>
    <hyperlink ref="AM46" r:id="rId725" display="https://www.daloopa.com/src/38384778" xr:uid="{9E5EA19C-9627-4B6D-8B9B-719C568B482A}"/>
    <hyperlink ref="AN46" r:id="rId726" display="https://www.daloopa.com/src/46661851" xr:uid="{83985ED6-2F26-40E1-A679-BA9C3B2B0B42}"/>
    <hyperlink ref="AO46" r:id="rId727" display="https://www.daloopa.com/src/53638504" xr:uid="{C86E60D1-F363-4236-9B06-791FDB0A9348}"/>
    <hyperlink ref="AP46" r:id="rId728" display="https://www.daloopa.com/src/58838245" xr:uid="{21E3842B-A25E-416E-9F41-371DCFB4AE84}"/>
    <hyperlink ref="AQ46" r:id="rId729" display="https://www.daloopa.com/src/63130926" xr:uid="{89150C46-D58E-4E87-8178-0DED9099A95C}"/>
    <hyperlink ref="AR46" r:id="rId730" display="https://www.daloopa.com/src/67047605" xr:uid="{43FF4B25-DC7C-45C7-99C3-462A1DD6D630}"/>
    <hyperlink ref="BI46" r:id="rId731" display="https://www.daloopa.com/src/45569582" xr:uid="{F4980E8A-71DC-4C8E-98ED-4D1CF90B828C}"/>
    <hyperlink ref="BJ46" r:id="rId732" display="https://www.daloopa.com/src/45569583" xr:uid="{6AC85A98-FDE5-4306-90AC-52443B1991D2}"/>
    <hyperlink ref="BK46" r:id="rId733" display="https://www.daloopa.com/src/45569584" xr:uid="{3F921AE9-6D9E-4264-94C6-A944C7EC8746}"/>
    <hyperlink ref="BL46" r:id="rId734" display="https://www.daloopa.com/src/45569585" xr:uid="{D763F650-45DE-4328-923F-C3F547E3AE5A}"/>
    <hyperlink ref="BM46" r:id="rId735" display="https://www.daloopa.com/src/45569586" xr:uid="{D4F6CF5E-A473-4ECD-9E5C-C502BF3A3868}"/>
    <hyperlink ref="BN46" r:id="rId736" display="https://www.daloopa.com/src/46664276" xr:uid="{2E0495CB-FEA4-4D5F-BB55-4E685271404F}"/>
    <hyperlink ref="BO46" r:id="rId737" tooltip="https://www.daloopa.com/src/67054495" display="80096.0" xr:uid="{1D3E6B99-2130-411F-BB9C-8E788A8D4E1B}"/>
    <hyperlink ref="A47" r:id="rId738" xr:uid="{E2B62D5F-4217-4244-BE70-DF70FBDA191D}"/>
    <hyperlink ref="C47" r:id="rId739" xr:uid="{255F39B4-26C8-4B68-803D-049DBB3E3D02}"/>
    <hyperlink ref="Q47" r:id="rId740" display="https://www.daloopa.com/src/38207957" xr:uid="{21E1DC15-5809-4267-BED6-4F06B9DF66E8}"/>
    <hyperlink ref="R47" r:id="rId741" display="https://www.daloopa.com/src/38207933" xr:uid="{DBD8780F-A15F-475F-A38A-26FA24B388FF}"/>
    <hyperlink ref="S47" r:id="rId742" display="https://www.daloopa.com/src/38207834" xr:uid="{33A1BB2D-70FF-4F20-B9AE-5EAFF1141C5A}"/>
    <hyperlink ref="T47" r:id="rId743" display="https://www.daloopa.com/src/38207775" xr:uid="{92922D72-7AB0-4098-A411-5D71EE0D9397}"/>
    <hyperlink ref="U47" r:id="rId744" display="https://www.daloopa.com/src/763966" xr:uid="{E564BF94-D3DA-4C7D-8CDA-E1A4F8E71FAE}"/>
    <hyperlink ref="V47" r:id="rId745" display="https://www.daloopa.com/src/763743" xr:uid="{E8895301-CA4B-463F-8D22-45C1F36DD145}"/>
    <hyperlink ref="W47" r:id="rId746" display="https://www.daloopa.com/src/763409" xr:uid="{8FEC3B83-B466-4365-990A-5858D7B61196}"/>
    <hyperlink ref="X47" r:id="rId747" display="https://www.daloopa.com/src/763140" xr:uid="{6C422E56-E410-447F-A52E-A586FC275ADF}"/>
    <hyperlink ref="Y47" r:id="rId748" display="https://www.daloopa.com/src/762948" xr:uid="{27186423-F34F-4A31-975C-038C26174AFE}"/>
    <hyperlink ref="Z47" r:id="rId749" display="https://www.daloopa.com/src/762606" xr:uid="{D64A88DA-81F1-4A57-8CF9-16C0B232E80D}"/>
    <hyperlink ref="AA47" r:id="rId750" display="https://www.daloopa.com/src/762480" xr:uid="{DA781C83-55C3-4703-9355-3622803465D8}"/>
    <hyperlink ref="AB47" r:id="rId751" display="https://www.daloopa.com/src/762296" xr:uid="{6804E7EC-08F1-40A4-B1A6-6CADBD473887}"/>
    <hyperlink ref="AC47" r:id="rId752" display="https://www.daloopa.com/src/762284" xr:uid="{CD1FBA21-03A0-4A70-9E5E-1402E5B0232C}"/>
    <hyperlink ref="AD47" r:id="rId753" display="https://www.daloopa.com/src/761740" xr:uid="{BA861844-82FA-4AF6-9644-310B45D4F18A}"/>
    <hyperlink ref="AE47" r:id="rId754" display="https://www.daloopa.com/src/1340458" xr:uid="{E309336D-F60B-41D8-80A9-0D4033ABAA2E}"/>
    <hyperlink ref="AF47" r:id="rId755" display="https://www.daloopa.com/src/2623638" xr:uid="{0740FC29-E668-48F3-B660-8768A38DDE54}"/>
    <hyperlink ref="AG47" r:id="rId756" display="https://www.daloopa.com/src/4744583" xr:uid="{B6731B35-FE42-40DB-9C4E-DB6C15849D9C}"/>
    <hyperlink ref="AH47" r:id="rId757" display="https://www.daloopa.com/src/7982392" xr:uid="{788997A8-B099-4135-8BCC-224391D092AA}"/>
    <hyperlink ref="AI47" r:id="rId758" display="https://www.daloopa.com/src/10334471" xr:uid="{D21CF19E-E7D2-4229-A793-6B8857981B23}"/>
    <hyperlink ref="AJ47" r:id="rId759" display="https://www.daloopa.com/src/14718996" xr:uid="{4C4A7548-663A-48A8-B1D7-6A7F0C4379B4}"/>
    <hyperlink ref="AK47" r:id="rId760" display="https://www.daloopa.com/src/20995378" xr:uid="{ED20E839-78FF-47BF-AE68-65E4C9529C1F}"/>
    <hyperlink ref="AL47" r:id="rId761" display="https://www.daloopa.com/src/32451356" xr:uid="{72CB470F-765E-4DC9-92B3-216F83A8A06E}"/>
    <hyperlink ref="AM47" r:id="rId762" display="https://www.daloopa.com/src/38384774" xr:uid="{CDEDC9FF-5A9C-4E95-933A-7A1AB2CFC2C5}"/>
    <hyperlink ref="AN47" r:id="rId763" display="https://www.daloopa.com/src/46661842" xr:uid="{0D4E7043-95DB-4715-AF3E-599C067059A4}"/>
    <hyperlink ref="AO47" r:id="rId764" display="https://www.daloopa.com/src/53638505" xr:uid="{DEFD6FC6-7A91-4492-A248-A4737F8B08B6}"/>
    <hyperlink ref="AP47" r:id="rId765" display="https://www.daloopa.com/src/58838233" xr:uid="{FA579DEC-C8E3-4094-8E50-37818EC3694E}"/>
    <hyperlink ref="AQ47" r:id="rId766" display="https://www.daloopa.com/src/63130923" xr:uid="{1852CDFE-D2F9-405C-AAC4-58237CF4DB35}"/>
    <hyperlink ref="AR47" r:id="rId767" display="https://www.daloopa.com/src/67047599" xr:uid="{D2AA8E82-F6ED-4099-8FB5-70CE6B6B65EB}"/>
    <hyperlink ref="A48" r:id="rId768" xr:uid="{17E82E79-DF81-4281-910D-F83AA15382E3}"/>
    <hyperlink ref="C48" r:id="rId769" xr:uid="{13DBFAA8-9301-4213-B233-18B1569FB2A6}"/>
    <hyperlink ref="Q48" r:id="rId770" display="https://www.daloopa.com/src/38207962" xr:uid="{E757776B-0385-4324-ADF0-70DEE5CBFCEF}"/>
    <hyperlink ref="R48" r:id="rId771" display="https://www.daloopa.com/src/38207932" xr:uid="{C9588721-0523-45C2-B2F4-5098F38A73A5}"/>
    <hyperlink ref="S48" r:id="rId772" display="https://www.daloopa.com/src/38207840" xr:uid="{CC4441D1-B08F-4094-9529-75BBC9C3EA0C}"/>
    <hyperlink ref="T48" r:id="rId773" display="https://www.daloopa.com/src/38207770" xr:uid="{CDC76F59-BB5D-48CD-B19A-680296F81BB8}"/>
    <hyperlink ref="U48" r:id="rId774" display="https://www.daloopa.com/src/763967" xr:uid="{A311C6F6-3EE3-4C38-9039-354864685740}"/>
    <hyperlink ref="V48" r:id="rId775" display="https://www.daloopa.com/src/763744" xr:uid="{C1930413-7CAD-4853-93D3-AACC54F3BCB9}"/>
    <hyperlink ref="W48" r:id="rId776" display="https://www.daloopa.com/src/763410" xr:uid="{6BF4C0EA-E3E5-4C4C-966D-22F710D54728}"/>
    <hyperlink ref="X48" r:id="rId777" display="https://www.daloopa.com/src/763141" xr:uid="{24B27432-BD98-4826-906A-F5CC83623540}"/>
    <hyperlink ref="Y48" r:id="rId778" display="https://www.daloopa.com/src/762949" xr:uid="{3BA8A386-AA22-4C9B-8AA4-9731F20C49EF}"/>
    <hyperlink ref="Z48" r:id="rId779" display="https://www.daloopa.com/src/762607" xr:uid="{BF6A20C0-8CE5-4C9B-8024-CAF8537ACA5D}"/>
    <hyperlink ref="AA48" r:id="rId780" display="https://www.daloopa.com/src/762481" xr:uid="{18AA2B4F-8F5C-41B6-ADD2-341481D5447E}"/>
    <hyperlink ref="AB48" r:id="rId781" display="https://www.daloopa.com/src/762297" xr:uid="{DBC94654-2743-4B75-B170-9FAAB7B2F421}"/>
    <hyperlink ref="AC48" r:id="rId782" display="https://www.daloopa.com/src/762285" xr:uid="{CC503FBA-8456-4B06-9DBE-85DBB6398391}"/>
    <hyperlink ref="AD48" r:id="rId783" display="https://www.daloopa.com/src/761741" xr:uid="{312BC270-76F4-40A1-891B-C6991FEF7358}"/>
    <hyperlink ref="AE48" r:id="rId784" display="https://www.daloopa.com/src/1340459" xr:uid="{B8D06AE1-BFFA-4B1E-A3FB-5F11E543FC9F}"/>
    <hyperlink ref="AF48" r:id="rId785" display="https://www.daloopa.com/src/2623639" xr:uid="{5947F90A-61AC-4402-8386-A76A01CE06C0}"/>
    <hyperlink ref="AG48" r:id="rId786" display="https://www.daloopa.com/src/4744584" xr:uid="{4E99107E-AB68-4027-B146-D83B0D38C7D6}"/>
    <hyperlink ref="AH48" r:id="rId787" display="https://www.daloopa.com/src/7982393" xr:uid="{5A807485-20BB-43E6-B2AF-E436C9967E02}"/>
    <hyperlink ref="AI48" r:id="rId788" display="https://www.daloopa.com/src/10334470" xr:uid="{0E054507-B36F-4C9C-916F-DD5D1718DF4D}"/>
    <hyperlink ref="AJ48" r:id="rId789" display="https://www.daloopa.com/src/14719002" xr:uid="{039A7ADB-77E6-473F-A699-CBD9EC768933}"/>
    <hyperlink ref="AK48" r:id="rId790" display="https://www.daloopa.com/src/20995376" xr:uid="{20A50871-B362-46A1-8623-88DE32F96D05}"/>
    <hyperlink ref="AL48" r:id="rId791" display="https://www.daloopa.com/src/32451353" xr:uid="{A74CF331-5F58-4409-81C1-BA212507051C}"/>
    <hyperlink ref="AM48" r:id="rId792" display="https://www.daloopa.com/src/38384768" xr:uid="{9593573C-680A-424E-AE1B-DEF819F3393A}"/>
    <hyperlink ref="AN48" r:id="rId793" display="https://www.daloopa.com/src/46661840" xr:uid="{3E2F2EDF-D33B-4879-BBAD-76FD3619D63C}"/>
    <hyperlink ref="AO48" r:id="rId794" display="https://www.daloopa.com/src/53638506" xr:uid="{A72B3ED2-F7EE-461F-B483-5FE7CD8907EF}"/>
    <hyperlink ref="AP48" r:id="rId795" display="https://www.daloopa.com/src/58838232" xr:uid="{4740CFFD-F1DB-4565-B83F-C047091582FC}"/>
    <hyperlink ref="AQ48" r:id="rId796" display="https://www.daloopa.com/src/63130917" xr:uid="{2B3EFFDE-063F-4457-9C62-53C7D68FF1C1}"/>
    <hyperlink ref="AR48" r:id="rId797" display="https://www.daloopa.com/src/67047608" xr:uid="{B4F49AE2-206E-4703-B19B-784C564090B8}"/>
    <hyperlink ref="BI48" r:id="rId798" display="https://www.daloopa.com/src/45569587" xr:uid="{99E4D8C0-5661-436F-99EA-2BE2F7FB8DA6}"/>
    <hyperlink ref="BJ48" r:id="rId799" display="https://www.daloopa.com/src/45569588" xr:uid="{223CCB4C-8B7E-4B96-A513-1EE1B0BA2FE6}"/>
    <hyperlink ref="BK48" r:id="rId800" display="https://www.daloopa.com/src/45569589" xr:uid="{C3B72573-C079-4AAA-A815-D8E15C96F51A}"/>
    <hyperlink ref="BL48" r:id="rId801" display="https://www.daloopa.com/src/45569590" xr:uid="{1A96119E-E827-400D-88DA-C9847151E3CC}"/>
    <hyperlink ref="BM48" r:id="rId802" display="https://www.daloopa.com/src/45569591" xr:uid="{F749DF5C-82A9-4DDE-AE2F-461DF2F03160}"/>
    <hyperlink ref="BN48" r:id="rId803" display="https://www.daloopa.com/src/46664277" xr:uid="{77930C93-61B2-4E98-8B2B-B3C3B3F28965}"/>
    <hyperlink ref="BO48" r:id="rId804" display="https://www.daloopa.com/src/67054487" xr:uid="{1F3FDE53-C761-495C-86B3-15772CE20782}"/>
    <hyperlink ref="A49" r:id="rId805" xr:uid="{4D630D22-F20B-470D-B063-987F7554C80F}"/>
    <hyperlink ref="C49" r:id="rId806" xr:uid="{82451224-805F-461B-BAFA-EFA2C4736449}"/>
    <hyperlink ref="Q49" r:id="rId807" display="https://www.daloopa.com/src/38207956" xr:uid="{F9B652AA-C953-4B60-B7D7-DFAEAF836883}"/>
    <hyperlink ref="R49" r:id="rId808" display="https://www.daloopa.com/src/38207931" xr:uid="{6BC4CB88-AB56-4114-8F53-50A2003DDE6A}"/>
    <hyperlink ref="S49" r:id="rId809" display="https://www.daloopa.com/src/38207831" xr:uid="{7D8070B1-43E5-4F6B-9DD9-D881833BE16B}"/>
    <hyperlink ref="T49" r:id="rId810" display="https://www.daloopa.com/src/38207778" xr:uid="{12260B8B-951C-437D-BD69-3D2AC64DB1E5}"/>
    <hyperlink ref="U49" r:id="rId811" display="https://www.daloopa.com/src/763968" xr:uid="{1C296571-611D-4DA6-BE16-0AC3BEA5FBA5}"/>
    <hyperlink ref="V49" r:id="rId812" display="https://www.daloopa.com/src/763745" xr:uid="{CE1A84E9-8CA2-4266-ACAD-232E4B4D2331}"/>
    <hyperlink ref="W49" r:id="rId813" display="https://www.daloopa.com/src/763411" xr:uid="{B4BEF293-80EF-44EB-B151-B3AC1DFABD87}"/>
    <hyperlink ref="X49" r:id="rId814" display="https://www.daloopa.com/src/763142" xr:uid="{3EE7B103-4FCC-4685-810B-BFF083B35F6B}"/>
    <hyperlink ref="Y49" r:id="rId815" display="https://www.daloopa.com/src/762950" xr:uid="{EDCAE9D3-953A-44EC-B54F-9E8E70A6C675}"/>
    <hyperlink ref="Z49" r:id="rId816" display="https://www.daloopa.com/src/762608" xr:uid="{977F40A7-17D2-4E1B-8B77-7B93CD8FE1F7}"/>
    <hyperlink ref="AA49" r:id="rId817" display="https://www.daloopa.com/src/762482" xr:uid="{66D2B0E4-6A0C-40A9-A3E5-843DB8970E0E}"/>
    <hyperlink ref="AB49" r:id="rId818" display="https://www.daloopa.com/src/762298" xr:uid="{250E2343-8644-4CE6-BD86-1C1C4115F53B}"/>
    <hyperlink ref="AC49" r:id="rId819" display="https://www.daloopa.com/src/762286" xr:uid="{B80E9A47-7899-4804-96F4-2A38ABF52C90}"/>
    <hyperlink ref="AD49" r:id="rId820" display="https://www.daloopa.com/src/761742" xr:uid="{6C6ACBFC-2F4C-450C-99ED-1684C0E3DD6F}"/>
    <hyperlink ref="AE49" r:id="rId821" display="https://www.daloopa.com/src/1340460" xr:uid="{B1CE8A2C-E558-4A8E-9E6B-1DDC3648A1DE}"/>
    <hyperlink ref="AF49" r:id="rId822" display="https://www.daloopa.com/src/2623640" xr:uid="{F30FF12A-04EA-41CF-B6E7-90807985D041}"/>
    <hyperlink ref="AG49" r:id="rId823" display="https://www.daloopa.com/src/4744585" xr:uid="{1AE6B392-9D80-455D-A26A-9AD25EA7A335}"/>
    <hyperlink ref="AH49" r:id="rId824" display="https://www.daloopa.com/src/7982394" xr:uid="{29070EE7-C96A-4B61-9475-174872209F1D}"/>
    <hyperlink ref="AI49" r:id="rId825" display="https://www.daloopa.com/src/10334469" xr:uid="{C748AA76-76F2-4514-AAFE-5D0B24FB2CC9}"/>
    <hyperlink ref="AJ49" r:id="rId826" display="https://www.daloopa.com/src/14718994" xr:uid="{453920CC-953D-4219-BC7F-C486A205D6AC}"/>
    <hyperlink ref="AK49" r:id="rId827" display="https://www.daloopa.com/src/20995374" xr:uid="{B36CCC35-8490-449C-B660-1EB83DAD305F}"/>
    <hyperlink ref="AL49" r:id="rId828" display="https://www.daloopa.com/src/32451355" xr:uid="{25AEB7CA-404E-446C-B290-72B10547F02E}"/>
    <hyperlink ref="AM49" r:id="rId829" display="https://www.daloopa.com/src/38384770" xr:uid="{751A8C1E-4B51-4FF0-A7AA-ED03C1DB3941}"/>
    <hyperlink ref="AN49" r:id="rId830" display="https://www.daloopa.com/src/46661843" xr:uid="{B938EAA4-CCE4-4A28-9168-29F8C6B01215}"/>
    <hyperlink ref="AO49" r:id="rId831" display="https://www.daloopa.com/src/53638507" xr:uid="{17E0C5AD-268E-4F0A-BD21-7EF022B7F6D3}"/>
    <hyperlink ref="AP49" r:id="rId832" display="https://www.daloopa.com/src/58838235" xr:uid="{14AF1EE3-92F8-4A00-857C-933F1FFDCCBC}"/>
    <hyperlink ref="AQ49" r:id="rId833" display="https://www.daloopa.com/src/63130918" xr:uid="{613B03DB-67A6-4BFE-AFC0-F1D84FCFADF5}"/>
    <hyperlink ref="AR49" r:id="rId834" display="https://www.daloopa.com/src/67047598" xr:uid="{825C5D1B-909B-4CD9-869C-CC9F380BE90D}"/>
    <hyperlink ref="A52" r:id="rId835" xr:uid="{CE304F2F-279A-4E85-A3E7-FF1CBEEC0BE0}"/>
    <hyperlink ref="C52" r:id="rId836" xr:uid="{CD8D854B-50B8-4B4F-BBCC-F059958259E8}"/>
    <hyperlink ref="E52" r:id="rId837" display="https://www.daloopa.com/src/18438942" xr:uid="{ADBF8C85-58D3-465B-A206-9A7DACE30129}"/>
    <hyperlink ref="F52" r:id="rId838" display="https://www.daloopa.com/src/18438534" xr:uid="{4B0C5C56-5AF7-4E0F-A23B-4B27881F33EA}"/>
    <hyperlink ref="G52" r:id="rId839" display="https://www.daloopa.com/src/18438430" xr:uid="{04684D8F-2150-444A-BCCC-C75481599C45}"/>
    <hyperlink ref="H52" r:id="rId840" display="https://www.daloopa.com/src/45569592" xr:uid="{896CD0AD-FF98-4A09-8DC0-D809B7B04C88}"/>
    <hyperlink ref="I52" r:id="rId841" display="https://www.daloopa.com/src/18437485" xr:uid="{27BB74AC-B66B-42C9-AA41-4F9DC38DC058}"/>
    <hyperlink ref="J52" r:id="rId842" display="https://www.daloopa.com/src/18437435" xr:uid="{F1278AF4-81C3-4D68-B3AD-8DC8F3C25213}"/>
    <hyperlink ref="K52" r:id="rId843" display="https://www.daloopa.com/src/18437430" xr:uid="{0ED6E9CE-25F4-4070-8093-A6B7D93D24AE}"/>
    <hyperlink ref="L52" r:id="rId844" display="https://www.daloopa.com/src/45569593" xr:uid="{6F270E9C-12E0-4A0F-B713-D9213F1CA9CE}"/>
    <hyperlink ref="M52" r:id="rId845" display="https://www.daloopa.com/src/18437352" xr:uid="{A95A085B-C579-4B45-988D-DC2631C6B049}"/>
    <hyperlink ref="N52" r:id="rId846" display="https://www.daloopa.com/src/18437314" xr:uid="{B12385C0-265D-43AA-A4B7-C8197D9AE3FC}"/>
    <hyperlink ref="O52" r:id="rId847" display="https://www.daloopa.com/src/18437312" xr:uid="{5DC80474-A349-4955-A91D-57238946510D}"/>
    <hyperlink ref="P52" r:id="rId848" display="https://www.daloopa.com/src/45569594" xr:uid="{D4A849A7-6F8C-44EA-B449-57F271DCFBB6}"/>
    <hyperlink ref="Q52" r:id="rId849" display="https://www.daloopa.com/src/18436952" xr:uid="{E7C4216A-31F5-4D21-AF95-B717735360A6}"/>
    <hyperlink ref="R52" r:id="rId850" display="https://www.daloopa.com/src/18436885" xr:uid="{C296CB3F-EA0D-4CD7-B319-C309255913CC}"/>
    <hyperlink ref="S52" r:id="rId851" display="https://www.daloopa.com/src/18436780" xr:uid="{0D144B7D-C865-44EB-961C-1CE8FE6AAB30}"/>
    <hyperlink ref="BF52" r:id="rId852" display="https://www.daloopa.com/src/18438332" xr:uid="{F9AB21B8-D4F9-4157-85AB-5F58DE0E87E0}"/>
    <hyperlink ref="BG52" r:id="rId853" display="https://www.daloopa.com/src/18487005" xr:uid="{F721637F-E238-400B-A69A-40F834B3C944}"/>
    <hyperlink ref="BH52" r:id="rId854" display="https://www.daloopa.com/src/18437250" xr:uid="{9C533D35-57BA-45F4-A750-8C19B9DFABA7}"/>
    <hyperlink ref="A53" r:id="rId855" xr:uid="{86BA1158-10CC-41F0-AD99-CE12CB2FD15B}"/>
    <hyperlink ref="C53" r:id="rId856" xr:uid="{C0CB5EAE-E20B-46C4-B4AA-3464F2089FD1}"/>
    <hyperlink ref="E53" r:id="rId857" display="https://www.daloopa.com/src/18438940" xr:uid="{8630DCED-089F-4509-B199-51B48B396C38}"/>
    <hyperlink ref="F53" r:id="rId858" display="https://www.daloopa.com/src/18438536" xr:uid="{33C716A4-BD22-4EB0-95CE-92A0B6375E54}"/>
    <hyperlink ref="G53" r:id="rId859" display="https://www.daloopa.com/src/18438429" xr:uid="{024348EA-AC97-406A-94E4-36178D6D6BEC}"/>
    <hyperlink ref="H53" r:id="rId860" display="https://www.daloopa.com/src/45569595" xr:uid="{07A23F1E-C4F4-43EE-98C1-76DDBD296AFE}"/>
    <hyperlink ref="I53" r:id="rId861" display="https://www.daloopa.com/src/18437483" xr:uid="{FBACBEF5-5332-4C72-A1AF-085E8F60B1A8}"/>
    <hyperlink ref="J53" r:id="rId862" display="https://www.daloopa.com/src/18437434" xr:uid="{35BFF6D2-2626-406F-BBA8-F4A8CDB45EA2}"/>
    <hyperlink ref="K53" r:id="rId863" display="https://www.daloopa.com/src/18437429" xr:uid="{929FCC84-5BCF-4631-B6E6-4C42E203E66E}"/>
    <hyperlink ref="L53" r:id="rId864" display="https://www.daloopa.com/src/45569596" xr:uid="{ADE8AB46-E8DF-41DB-8212-C902373F4EC4}"/>
    <hyperlink ref="M53" r:id="rId865" display="https://www.daloopa.com/src/18437350" xr:uid="{438C9ED4-F385-4687-8974-BDC545A55AAA}"/>
    <hyperlink ref="N53" r:id="rId866" display="https://www.daloopa.com/src/18437317" xr:uid="{E1310186-36B3-4204-9ED7-44A7F394F066}"/>
    <hyperlink ref="O53" r:id="rId867" display="https://www.daloopa.com/src/18437311" xr:uid="{705170B7-42B1-462C-9CA1-CA3BD32C0D9F}"/>
    <hyperlink ref="P53" r:id="rId868" display="https://www.daloopa.com/src/45569597" xr:uid="{00F92100-8E28-4D0E-88FC-3B4436142036}"/>
    <hyperlink ref="Q53" r:id="rId869" display="https://www.daloopa.com/src/18436951" xr:uid="{3AC90AF3-89CF-42CA-8D2A-C222CA36CE3A}"/>
    <hyperlink ref="R53" r:id="rId870" display="https://www.daloopa.com/src/18436881" xr:uid="{9E4AC197-0250-4F52-B1B6-55698BE2EF95}"/>
    <hyperlink ref="S53" r:id="rId871" display="https://www.daloopa.com/src/18436779" xr:uid="{BA168282-70CF-4A00-9FDC-41C6663837F4}"/>
    <hyperlink ref="BF53" r:id="rId872" display="https://www.daloopa.com/src/18438333" xr:uid="{BEFBBEA2-5FCF-4554-9F20-EEB150C1CCA8}"/>
    <hyperlink ref="BG53" r:id="rId873" display="https://www.daloopa.com/src/18487006" xr:uid="{55FFEF33-88E6-4AEE-98D0-88F933D0D0D4}"/>
    <hyperlink ref="BH53" r:id="rId874" display="https://www.daloopa.com/src/18437248" xr:uid="{38AE9245-09C0-47A2-B748-3FC7E830CBDA}"/>
    <hyperlink ref="A54" r:id="rId875" xr:uid="{4CDCA053-0196-4DE5-9075-CDDD71F13D16}"/>
    <hyperlink ref="C54" r:id="rId876" xr:uid="{7F50BE7A-3646-4C72-AD59-1A2CEB729614}"/>
    <hyperlink ref="U54" r:id="rId877" display="https://www.daloopa.com/src/18436336" xr:uid="{7BE5D7E6-9F5D-489C-BC68-CF8A6EDBCF5F}"/>
    <hyperlink ref="V54" r:id="rId878" display="https://www.daloopa.com/src/18436279" xr:uid="{6926745A-42A5-464C-BCDB-D718BE94FA94}"/>
    <hyperlink ref="W54" r:id="rId879" display="https://www.daloopa.com/src/18436228" xr:uid="{372AAF98-5D6B-409A-BE8B-15B8174DEC10}"/>
    <hyperlink ref="X54" r:id="rId880" display="https://www.daloopa.com/src/45569598" xr:uid="{90A60E08-4699-40FD-B7EB-6E1E8EDA0D81}"/>
    <hyperlink ref="Y54" r:id="rId881" display="https://www.daloopa.com/src/18436031" xr:uid="{020702A7-41E0-4400-9240-73176A474E6B}"/>
    <hyperlink ref="Z54" r:id="rId882" display="https://www.daloopa.com/src/18435956" xr:uid="{E7DE3A77-FA62-4781-AC91-05DD6267838D}"/>
    <hyperlink ref="AA54" r:id="rId883" display="https://www.daloopa.com/src/18435919" xr:uid="{639C050A-DA09-45C3-86FA-C3C21F11914B}"/>
    <hyperlink ref="AB54" r:id="rId884" display="https://www.daloopa.com/src/45569599" xr:uid="{77F64366-8B95-486B-962D-151D244283B5}"/>
    <hyperlink ref="AC54" r:id="rId885" display="https://www.daloopa.com/src/18435678" xr:uid="{CA9B66A2-5012-48CB-A425-63B53E91A0C4}"/>
    <hyperlink ref="AD54" r:id="rId886" display="https://www.daloopa.com/src/18435588" xr:uid="{1EFE150F-D706-44A5-9B0A-E5F4CF1AE4D3}"/>
    <hyperlink ref="AE54" r:id="rId887" display="https://www.daloopa.com/src/18435519" xr:uid="{E6557EAD-6170-4A0D-9817-91B6F24164A5}"/>
    <hyperlink ref="AF54" r:id="rId888" display="https://www.daloopa.com/src/45569600" xr:uid="{3016B952-F7A0-417B-A409-349C91D8D29C}"/>
    <hyperlink ref="AG54" r:id="rId889" display="https://www.daloopa.com/src/18435283" xr:uid="{4AEC615E-D0B5-4AFC-BA36-0A717D8E5352}"/>
    <hyperlink ref="AH54" r:id="rId890" display="https://www.daloopa.com/src/18435232" xr:uid="{30EC2AA3-C194-4C64-89C4-93034253A389}"/>
    <hyperlink ref="AI54" r:id="rId891" display="https://www.daloopa.com/src/18435148" xr:uid="{54C46539-D4B7-4B13-A6F6-AB026DEFA051}"/>
    <hyperlink ref="AJ54" r:id="rId892" display="https://www.daloopa.com/src/45569601" xr:uid="{A4E51C92-6122-4939-8C57-F3E9CBB2FC6D}"/>
    <hyperlink ref="AK54" r:id="rId893" display="https://www.daloopa.com/src/21047668" xr:uid="{21418644-0D7F-454C-83CA-DB13CB554595}"/>
    <hyperlink ref="AL54" r:id="rId894" display="https://www.daloopa.com/src/32487243" xr:uid="{0F1BD999-8AEB-43AA-9D39-1D0826C3DF2C}"/>
    <hyperlink ref="AM54" r:id="rId895" display="https://www.daloopa.com/src/38461566" xr:uid="{157A637C-0C07-4D6D-9D7B-CCA67C87D759}"/>
    <hyperlink ref="AN54" r:id="rId896" display="https://www.daloopa.com/src/46758856" xr:uid="{B13B37B8-72CC-49CC-9398-A16A96D21857}"/>
    <hyperlink ref="AO54" r:id="rId897" display="https://www.daloopa.com/src/53700521" xr:uid="{2982CBEB-23DC-4851-849A-349C91F8E97B}"/>
    <hyperlink ref="AP54" r:id="rId898" display="https://www.daloopa.com/src/58884794" xr:uid="{342B6D08-F0E4-4568-8E6D-9F4A8832AD58}"/>
    <hyperlink ref="AQ54" r:id="rId899" display="https://www.daloopa.com/src/63184238" xr:uid="{B39DAC07-55D2-4559-9725-85E13F48F324}"/>
    <hyperlink ref="AR54" r:id="rId900" display="https://www.daloopa.com/src/67095203" xr:uid="{152C73F5-CBD2-4819-82C3-FE9ED7D1691B}"/>
    <hyperlink ref="BI54" r:id="rId901" display="https://www.daloopa.com/src/18436420" xr:uid="{2D92C6D9-74CF-4E80-809B-3B8574164548}"/>
    <hyperlink ref="BJ54" r:id="rId902" display="https://www.daloopa.com/src/18436111" xr:uid="{CC5A27CC-1799-4C7C-846A-073B5C0A55F7}"/>
    <hyperlink ref="BK54" r:id="rId903" display="https://www.daloopa.com/src/18435853" xr:uid="{CCD22880-9E6C-4982-A9BF-97C34615EA72}"/>
    <hyperlink ref="BL54" r:id="rId904" display="https://www.daloopa.com/src/18435430" xr:uid="{5C1EDA52-7AAD-443C-B590-6659AA22F9BE}"/>
    <hyperlink ref="BM54" r:id="rId905" display="https://www.daloopa.com/src/18433841" xr:uid="{BD242E7E-581C-457A-AF4D-6AECEDFE3D89}"/>
    <hyperlink ref="BN54" r:id="rId906" display="https://www.daloopa.com/src/46750383" xr:uid="{CB61EA92-EE22-49C5-BD09-D2C80C61ABBA}"/>
    <hyperlink ref="BO54" r:id="rId907" tooltip="https://www.daloopa.com/src/67086556" display="220004.0" xr:uid="{91071A82-F815-4687-AC9E-4D1869A1E1EF}"/>
    <hyperlink ref="A55" r:id="rId908" xr:uid="{6F8F81F9-8DA8-4507-8192-C0224B8FCC23}"/>
    <hyperlink ref="C55" r:id="rId909" xr:uid="{6E39AA9E-86F9-4B80-B547-19409897D269}"/>
    <hyperlink ref="W55" r:id="rId910" display="https://www.daloopa.com/src/18436225" xr:uid="{D00A6B7E-FCC3-4C8C-995F-F7EE9A959C18}"/>
    <hyperlink ref="X55" r:id="rId911" display="https://www.daloopa.com/src/45569602" xr:uid="{441AD533-6D02-4501-A759-4F2FC161BD01}"/>
    <hyperlink ref="Y55" r:id="rId912" display="https://www.daloopa.com/src/18436025" xr:uid="{FCDB1817-07D9-4F7F-8FFF-8948C122ED97}"/>
    <hyperlink ref="Z55" r:id="rId913" display="https://www.daloopa.com/src/18435951" xr:uid="{5554A26B-A439-46F9-9B73-192799D9430E}"/>
    <hyperlink ref="AA55" r:id="rId914" display="https://www.daloopa.com/src/18435914" xr:uid="{5D2E0313-8BF6-49EE-9AD5-9C219CEFA3AD}"/>
    <hyperlink ref="AB55" r:id="rId915" display="https://www.daloopa.com/src/45569603" xr:uid="{7B81CE99-B848-4E35-B23D-E08B537572F1}"/>
    <hyperlink ref="AC55" r:id="rId916" display="https://www.daloopa.com/src/18435675" xr:uid="{D775D731-5004-40B8-835D-962DE81B43E3}"/>
    <hyperlink ref="AD55" r:id="rId917" display="https://www.daloopa.com/src/18435589" xr:uid="{744FED7C-624D-4747-B950-BE781A4AB648}"/>
    <hyperlink ref="AE55" r:id="rId918" display="https://www.daloopa.com/src/18435516" xr:uid="{EEA05A4D-9916-4899-9C61-9903FD972D3C}"/>
    <hyperlink ref="AF55" r:id="rId919" display="https://www.daloopa.com/src/45569604" xr:uid="{BC151D0E-8F73-47C2-9C9C-B5AC850CAC78}"/>
    <hyperlink ref="AG55" r:id="rId920" display="https://www.daloopa.com/src/18435281" xr:uid="{7FF4F26D-9490-41DE-AFAB-51D0ABA4B41E}"/>
    <hyperlink ref="AH55" r:id="rId921" display="https://www.daloopa.com/src/18435231" xr:uid="{15583EA4-A42E-4BB4-8477-BEB78254C99C}"/>
    <hyperlink ref="AI55" r:id="rId922" display="https://www.daloopa.com/src/18435149" xr:uid="{4183319B-DAE0-403F-AF31-15F3AFE77634}"/>
    <hyperlink ref="AJ55" r:id="rId923" display="https://www.daloopa.com/src/45569605" xr:uid="{41189169-7D27-4920-87ED-464BA78A42B7}"/>
    <hyperlink ref="AK55" r:id="rId924" display="https://www.daloopa.com/src/21047671" xr:uid="{F116AAD0-A027-4044-B4AF-136A22F76F4A}"/>
    <hyperlink ref="AL55" r:id="rId925" display="https://www.daloopa.com/src/32487246" xr:uid="{AA93DDBB-D1B4-4E00-B890-9EAA4E5CFE08}"/>
    <hyperlink ref="AM55" r:id="rId926" display="https://www.daloopa.com/src/38461569" xr:uid="{75060C14-F31F-4EFD-A6B1-724996A15E56}"/>
    <hyperlink ref="AN55" r:id="rId927" display="https://www.daloopa.com/src/46758857" xr:uid="{9589C5DC-0812-45B4-B659-92224047EB0E}"/>
    <hyperlink ref="AO55" r:id="rId928" display="https://www.daloopa.com/src/53700524" xr:uid="{52B9EC51-6355-4894-9F7B-C9A22F0190A3}"/>
    <hyperlink ref="AP55" r:id="rId929" display="https://www.daloopa.com/src/58884792" xr:uid="{1B7FEB8E-A516-4A97-AC1A-20EB9AB1934F}"/>
    <hyperlink ref="AQ55" r:id="rId930" display="https://www.daloopa.com/src/63184244" xr:uid="{323F2BDB-9348-45C0-ADFB-2FFC853B3684}"/>
    <hyperlink ref="AR55" r:id="rId931" display="https://www.daloopa.com/src/67095204" xr:uid="{47454FFC-3905-4E9D-B931-2D8EB134E483}"/>
    <hyperlink ref="BJ55" r:id="rId932" display="https://www.daloopa.com/src/18436108" xr:uid="{8DB7E3D8-441B-4122-AEC9-DD6F620104AA}"/>
    <hyperlink ref="BK55" r:id="rId933" display="https://www.daloopa.com/src/18435851" xr:uid="{12B1BE94-6816-49BC-9349-A6E456F6CA41}"/>
    <hyperlink ref="BL55" r:id="rId934" display="https://www.daloopa.com/src/18435427" xr:uid="{990C124F-FD15-4EBB-9DCD-8F138E2F8808}"/>
    <hyperlink ref="BM55" r:id="rId935" display="https://www.daloopa.com/src/18433846" xr:uid="{ACA38C6C-9A71-4CA6-87CE-720D2FB00728}"/>
    <hyperlink ref="BN55" r:id="rId936" display="https://www.daloopa.com/src/46750381" xr:uid="{30910126-CB6A-4235-9F14-CAC4E37F3DC1}"/>
    <hyperlink ref="BO55" r:id="rId937" tooltip="https://www.daloopa.com/src/67086561" display="18963.0" xr:uid="{7A79093F-D8BF-4024-A405-568CC09F5644}"/>
    <hyperlink ref="A56" r:id="rId938" xr:uid="{AF7975B1-C7EC-4362-AA53-5FF09AAF17EE}"/>
    <hyperlink ref="C56" r:id="rId939" xr:uid="{E04940A5-991D-48ED-B8AB-014E51C14387}"/>
    <hyperlink ref="U56" r:id="rId940" display="https://www.daloopa.com/src/18436338" xr:uid="{B912A51A-228B-4E94-A335-E266C069F11C}"/>
    <hyperlink ref="V56" r:id="rId941" display="https://www.daloopa.com/src/18436280" xr:uid="{B5032F33-8318-49DB-8114-2DFEC738447F}"/>
    <hyperlink ref="W56" r:id="rId942" display="https://www.daloopa.com/src/18436226" xr:uid="{4A952FB1-D8D2-4EBA-AA99-880B0B2B7784}"/>
    <hyperlink ref="X56" r:id="rId943" display="https://www.daloopa.com/src/45569606" xr:uid="{D8EF8C14-E22B-4176-9D05-39C81D352256}"/>
    <hyperlink ref="Y56" r:id="rId944" display="https://www.daloopa.com/src/18436027" xr:uid="{1062E9EE-E520-4CE6-8626-8813AA0AEBF0}"/>
    <hyperlink ref="Z56" r:id="rId945" display="https://www.daloopa.com/src/18435952" xr:uid="{F4C87708-3420-49D7-8A3E-35C59768B4F1}"/>
    <hyperlink ref="AA56" r:id="rId946" display="https://www.daloopa.com/src/18435915" xr:uid="{38D1362B-4542-4052-9E33-37F5BE46D53F}"/>
    <hyperlink ref="AB56" r:id="rId947" display="https://www.daloopa.com/src/45569607" xr:uid="{7FF0133A-71F9-42EB-A636-43B34EBD085A}"/>
    <hyperlink ref="AC56" r:id="rId948" display="https://www.daloopa.com/src/18435680" xr:uid="{7E6A7057-CC9F-4BDB-A3F9-63C68BC92901}"/>
    <hyperlink ref="AD56" r:id="rId949" display="https://www.daloopa.com/src/18435592" xr:uid="{A8DFB4A0-55A2-4F7F-B0A4-12954DDFFC82}"/>
    <hyperlink ref="AE56" r:id="rId950" display="https://www.daloopa.com/src/18435518" xr:uid="{BA7D5CE4-2F88-4D4F-A79C-2CBF6AF16E3B}"/>
    <hyperlink ref="AF56" r:id="rId951" display="https://www.daloopa.com/src/45569608" xr:uid="{15CFCB61-671C-420F-BD96-D1CFB7C6B9FA}"/>
    <hyperlink ref="AG56" r:id="rId952" display="https://www.daloopa.com/src/18435284" xr:uid="{002A4472-E44B-432E-9218-1B2485FA45B0}"/>
    <hyperlink ref="AH56" r:id="rId953" display="https://www.daloopa.com/src/18435233" xr:uid="{4BD3F851-3708-4CE7-A989-02DAAADD10E9}"/>
    <hyperlink ref="AI56" r:id="rId954" display="https://www.daloopa.com/src/18435150" xr:uid="{53C29F57-15F6-475D-B9F0-0331E5096E56}"/>
    <hyperlink ref="AJ56" r:id="rId955" display="https://www.daloopa.com/src/45569609" xr:uid="{443F639C-51A6-434E-92D3-8192AEE34618}"/>
    <hyperlink ref="AK56" r:id="rId956" display="https://www.daloopa.com/src/21047669" xr:uid="{4C7EE665-9EFC-4F81-9C54-F5169279C994}"/>
    <hyperlink ref="AL56" r:id="rId957" display="https://www.daloopa.com/src/32487249" xr:uid="{E8C327ED-C353-4424-B910-B36ED7A092DF}"/>
    <hyperlink ref="AM56" r:id="rId958" display="https://www.daloopa.com/src/38461567" xr:uid="{5BEC5CE8-7B64-496A-8416-C649083B73A2}"/>
    <hyperlink ref="AN56" r:id="rId959" display="https://www.daloopa.com/src/46758858" xr:uid="{6EFA82EA-51FB-4924-814A-1696138D69D0}"/>
    <hyperlink ref="AO56" r:id="rId960" display="https://www.daloopa.com/src/53700523" xr:uid="{BFE51266-E59E-41B1-AE97-D55EF3086AF1}"/>
    <hyperlink ref="AP56" r:id="rId961" display="https://www.daloopa.com/src/58884793" xr:uid="{B31B2F25-5AC9-4BF1-95AF-3843B204AEDE}"/>
    <hyperlink ref="AQ56" r:id="rId962" display="https://www.daloopa.com/src/63184243" xr:uid="{154458FE-430C-417C-84DE-6E30C961558A}"/>
    <hyperlink ref="AR56" r:id="rId963" display="https://www.daloopa.com/src/67095205" xr:uid="{EF0D3ABA-3E48-4026-A13D-F2A3D53E61D9}"/>
    <hyperlink ref="BI56" r:id="rId964" display="https://www.daloopa.com/src/18436422" xr:uid="{C3D472BC-777F-419F-84E1-1C2A0D62EA8E}"/>
    <hyperlink ref="BJ56" r:id="rId965" display="https://www.daloopa.com/src/18436110" xr:uid="{2D38832F-DBBC-4E87-8C35-23733E7626D8}"/>
    <hyperlink ref="BK56" r:id="rId966" display="https://www.daloopa.com/src/18435854" xr:uid="{6F995618-A8B4-4686-A6DC-20348E7E8308}"/>
    <hyperlink ref="BL56" r:id="rId967" display="https://www.daloopa.com/src/18435425" xr:uid="{397B7FE5-3411-4723-A175-9DAAE43EA150}"/>
    <hyperlink ref="BM56" r:id="rId968" display="https://www.daloopa.com/src/18433843" xr:uid="{5AE4B944-1E1A-464B-9DA2-B748F0C1E180}"/>
    <hyperlink ref="BN56" r:id="rId969" display="https://www.daloopa.com/src/46750384" xr:uid="{2722398D-6553-4F0D-A1E8-E8D8316C1CC3}"/>
    <hyperlink ref="BO56" r:id="rId970" tooltip="https://www.daloopa.com/src/67086559" display="117716.0" xr:uid="{435901FF-30A4-4BA2-BAF1-B4C509663FC0}"/>
    <hyperlink ref="A57" r:id="rId971" xr:uid="{E0309F11-8F01-491F-8850-C0AEEB9EB561}"/>
    <hyperlink ref="C57" r:id="rId972" xr:uid="{5199FFD1-C9F3-4BAB-8A10-80479749710C}"/>
    <hyperlink ref="U57" r:id="rId973" display="https://www.daloopa.com/src/18436337" xr:uid="{51664700-5978-4CE4-956F-9212EC75C771}"/>
    <hyperlink ref="V57" r:id="rId974" display="https://www.daloopa.com/src/18436281" xr:uid="{88D37C25-FF2F-444E-8FA9-923E57BC5671}"/>
    <hyperlink ref="W57" r:id="rId975" display="https://www.daloopa.com/src/18436227" xr:uid="{6ABCD162-3A3C-451A-BF2D-B041F88B373A}"/>
    <hyperlink ref="X57" r:id="rId976" display="https://www.daloopa.com/src/45569610" xr:uid="{A9290B15-286B-4D09-848C-3B0361C5E2BF}"/>
    <hyperlink ref="Y57" r:id="rId977" display="https://www.daloopa.com/src/18436026" xr:uid="{9E94FDB6-5492-4605-9420-C6E67878BD5F}"/>
    <hyperlink ref="Z57" r:id="rId978" display="https://www.daloopa.com/src/18435953" xr:uid="{189E52B7-5796-418C-ADA9-67B507536155}"/>
    <hyperlink ref="AA57" r:id="rId979" display="https://www.daloopa.com/src/18435916" xr:uid="{A30012FA-5D2A-44CC-8D86-A234595FC027}"/>
    <hyperlink ref="AB57" r:id="rId980" display="https://www.daloopa.com/src/45569611" xr:uid="{C94ADE86-824F-4D32-B618-230CE70B7F34}"/>
    <hyperlink ref="AC57" r:id="rId981" display="https://www.daloopa.com/src/18435676" xr:uid="{683B17A0-2A9C-45E3-A46A-2F160C7FC7CB}"/>
    <hyperlink ref="AD57" r:id="rId982" display="https://www.daloopa.com/src/18435593" xr:uid="{CBCC0965-BB96-4C8C-B648-DB2D64B7945D}"/>
    <hyperlink ref="AE57" r:id="rId983" display="https://www.daloopa.com/src/18435522" xr:uid="{88220D8E-16B8-491B-A095-D4FDA3129264}"/>
    <hyperlink ref="AF57" r:id="rId984" display="https://www.daloopa.com/src/45569612" xr:uid="{28809C1F-93A9-4A5D-8E93-7853F6E46DB2}"/>
    <hyperlink ref="AG57" r:id="rId985" display="https://www.daloopa.com/src/18435282" xr:uid="{326D7197-5EBB-409C-9F5D-4CA83C1BB6AF}"/>
    <hyperlink ref="AH57" r:id="rId986" display="https://www.daloopa.com/src/18435234" xr:uid="{B241F8EB-0DFB-48C9-84D0-C064C6D18288}"/>
    <hyperlink ref="AI57" r:id="rId987" display="https://www.daloopa.com/src/18435151" xr:uid="{4C8B2D1E-E30E-4637-A7B5-E78FCA3A7F22}"/>
    <hyperlink ref="AJ57" r:id="rId988" display="https://www.daloopa.com/src/45569613" xr:uid="{0DC7EAF6-5B24-4958-90C5-B8EC7C9C25B7}"/>
    <hyperlink ref="AK57" r:id="rId989" display="https://www.daloopa.com/src/21047673" xr:uid="{BCC2EFC4-A406-4048-BE0E-E0DE9539DA96}"/>
    <hyperlink ref="AL57" r:id="rId990" display="https://www.daloopa.com/src/32487247" xr:uid="{0CF834F0-411E-4D68-81C4-9F56CA6737EC}"/>
    <hyperlink ref="AM57" r:id="rId991" display="https://www.daloopa.com/src/38461570" xr:uid="{D4768E04-456A-4B60-B32E-62B44E679847}"/>
    <hyperlink ref="AN57" r:id="rId992" display="https://www.daloopa.com/src/46758859" xr:uid="{6DD996B5-BD1F-4A6F-BF4F-F9057080C9FF}"/>
    <hyperlink ref="AO57" r:id="rId993" display="https://www.daloopa.com/src/53700525" xr:uid="{72B168D5-219E-4D38-B1D0-2F336A525351}"/>
    <hyperlink ref="AP57" r:id="rId994" display="https://www.daloopa.com/src/58884791" xr:uid="{CDE87675-B5F5-4493-A85A-20A9447CB343}"/>
    <hyperlink ref="AQ57" r:id="rId995" display="https://www.daloopa.com/src/63184242" xr:uid="{0CFCB8AF-9AB7-481A-95B3-001FF711D689}"/>
    <hyperlink ref="AR57" r:id="rId996" display="https://www.daloopa.com/src/67095206" xr:uid="{4A751D09-62F8-4842-B85B-9C083E9763FD}"/>
    <hyperlink ref="BI57" r:id="rId997" display="https://www.daloopa.com/src/18436418" xr:uid="{45BF647A-1875-43E5-90D8-42DFD210C8EE}"/>
    <hyperlink ref="BJ57" r:id="rId998" display="https://www.daloopa.com/src/18436107" xr:uid="{EF3A9A20-7E3B-42B6-ACE8-9BD1E7C662D4}"/>
    <hyperlink ref="BK57" r:id="rId999" display="https://www.daloopa.com/src/18435855" xr:uid="{2FA5D5A5-FF8D-47A5-9DC6-71EEACB237B0}"/>
    <hyperlink ref="BL57" r:id="rId1000" display="https://www.daloopa.com/src/18435426" xr:uid="{B8DB953A-EE43-4790-8F7D-171FE518017E}"/>
    <hyperlink ref="BM57" r:id="rId1001" display="https://www.daloopa.com/src/18433847" xr:uid="{B28A2754-A155-4FD6-A4BD-89EC0317B2D1}"/>
    <hyperlink ref="BN57" r:id="rId1002" display="https://www.daloopa.com/src/46750379" xr:uid="{597025BA-D604-4039-B6CA-A8B9D76D6683}"/>
    <hyperlink ref="BO57" r:id="rId1003" tooltip="https://www.daloopa.com/src/67086558" display="35218.0" xr:uid="{22B55E47-A574-4B08-9A1E-A4F5B290DE4F}"/>
    <hyperlink ref="A58" r:id="rId1004" xr:uid="{50171497-7C2B-41FC-A28A-F526D9491AC1}"/>
    <hyperlink ref="C58" r:id="rId1005" xr:uid="{1380393B-D654-47CB-8809-B2E963ABF487}"/>
    <hyperlink ref="AO58" r:id="rId1006" display="https://www.daloopa.com/src/53700527" xr:uid="{BD0C534C-7069-453F-AB6A-A8DA77C3F43A}"/>
    <hyperlink ref="AP58" r:id="rId1007" display="https://www.daloopa.com/src/58884795" xr:uid="{7A30F284-6935-47AA-907C-AB8DA38963FA}"/>
    <hyperlink ref="AQ58" r:id="rId1008" display="https://www.daloopa.com/src/63184241" xr:uid="{B0C62BE7-7BE3-4295-A4D7-A0AC1738FB79}"/>
    <hyperlink ref="AR58" r:id="rId1009" display="https://www.daloopa.com/src/67095207" xr:uid="{3CAA05CB-FCC8-46B4-B7BB-54954BDE289E}"/>
    <hyperlink ref="BN58" r:id="rId1010" display="https://www.daloopa.com/src/46750380" xr:uid="{F71E59E5-45BE-432F-A88B-8A29B52381D6}"/>
    <hyperlink ref="BO58" r:id="rId1011" tooltip="https://www.daloopa.com/src/67086557" display="37739.0" xr:uid="{928875C5-ABE7-48FD-AF73-68624D42369F}"/>
    <hyperlink ref="A59" r:id="rId1012" xr:uid="{94EB88F1-93B7-48CF-BA97-2E7203E700C2}"/>
    <hyperlink ref="C59" r:id="rId1013" xr:uid="{2FA3815B-5709-4D33-9E0A-310F0F2B4D44}"/>
    <hyperlink ref="M59" r:id="rId1014" display="https://www.daloopa.com/src/18437353" xr:uid="{3AEE0D3F-B3FC-46A5-A55C-1C599B0EFAA3}"/>
    <hyperlink ref="N59" r:id="rId1015" display="https://www.daloopa.com/src/18437316" xr:uid="{A075FD98-15F7-4F7F-88B1-039C3F15B186}"/>
    <hyperlink ref="O59" r:id="rId1016" display="https://www.daloopa.com/src/18437310" xr:uid="{5C6559BF-70B7-4095-BA1A-BE8DA9579103}"/>
    <hyperlink ref="P59" r:id="rId1017" display="https://www.daloopa.com/src/45569614" xr:uid="{8CDBA99F-DFBC-4C6E-B483-82499CBE3BCC}"/>
    <hyperlink ref="Q59" r:id="rId1018" display="https://www.daloopa.com/src/18436953" xr:uid="{56ADD24B-6D25-433A-85AD-6C26559B577F}"/>
    <hyperlink ref="R59" r:id="rId1019" display="https://www.daloopa.com/src/18436882" xr:uid="{4CCFF501-7D75-4885-85FA-853669490B3C}"/>
    <hyperlink ref="S59" r:id="rId1020" display="https://www.daloopa.com/src/18436778" xr:uid="{2EF549A3-AB0F-41AC-AA23-9B215C1DDCDF}"/>
    <hyperlink ref="T59" r:id="rId1021" display="https://www.daloopa.com/src/45569615" xr:uid="{370C53D5-68FD-4573-BC9C-56D09E0793CF}"/>
    <hyperlink ref="U59" r:id="rId1022" display="https://www.daloopa.com/src/18436339" xr:uid="{639B9356-04AC-44FB-AA80-25BAB0FE32C7}"/>
    <hyperlink ref="V59" r:id="rId1023" display="https://www.daloopa.com/src/18436277" xr:uid="{097B11FD-C834-4965-84C5-05235B792D9A}"/>
    <hyperlink ref="W59" r:id="rId1024" display="https://www.daloopa.com/src/18436223" xr:uid="{004399F0-E2B5-4ADA-9FD8-750C33183339}"/>
    <hyperlink ref="X59" r:id="rId1025" display="https://www.daloopa.com/src/45569616" xr:uid="{4DC20294-3E57-439E-A1A2-41A7CD91CC12}"/>
    <hyperlink ref="Y59" r:id="rId1026" display="https://www.daloopa.com/src/18436028" xr:uid="{91070B4C-1C6D-4801-AEAC-8B23988BD4AF}"/>
    <hyperlink ref="Z59" r:id="rId1027" display="https://www.daloopa.com/src/18435950" xr:uid="{28A39658-903C-4E4D-92AF-1FA82160C709}"/>
    <hyperlink ref="AA59" r:id="rId1028" display="https://www.daloopa.com/src/18435917" xr:uid="{B4767505-53A9-43E6-A863-0C6CA1C2403F}"/>
    <hyperlink ref="AB59" r:id="rId1029" display="https://www.daloopa.com/src/45569617" xr:uid="{81A8A0EC-85B3-4B90-978C-E23A76038192}"/>
    <hyperlink ref="AC59" r:id="rId1030" display="https://www.daloopa.com/src/18435681" xr:uid="{A5DDCF61-9BB2-4250-BF78-B9B5B9323726}"/>
    <hyperlink ref="AD59" r:id="rId1031" display="https://www.daloopa.com/src/18435587" xr:uid="{081CCCE7-F5F9-48C8-8395-A06D76BAB159}"/>
    <hyperlink ref="AE59" r:id="rId1032" display="https://www.daloopa.com/src/18435517" xr:uid="{9BD311C2-9F4D-4B01-91FE-43D4870FCBFD}"/>
    <hyperlink ref="AF59" r:id="rId1033" display="https://www.daloopa.com/src/45569618" xr:uid="{60961781-12DC-4D6A-A79D-092D0F47D336}"/>
    <hyperlink ref="AG59" r:id="rId1034" display="https://www.daloopa.com/src/18435278" xr:uid="{28999679-778C-4C41-8AFE-237B4CF4FF0F}"/>
    <hyperlink ref="AH59" r:id="rId1035" display="https://www.daloopa.com/src/18435235" xr:uid="{184505CE-E081-4C4D-A2B9-2721BFE437A2}"/>
    <hyperlink ref="AI59" r:id="rId1036" display="https://www.daloopa.com/src/18435152" xr:uid="{91E9A60B-782E-4924-9B4F-C2F7AA2F8490}"/>
    <hyperlink ref="AJ59" r:id="rId1037" display="https://www.daloopa.com/src/45569619" xr:uid="{4449CC72-9E03-4360-BC52-9885132A38A4}"/>
    <hyperlink ref="AK59" r:id="rId1038" display="https://www.daloopa.com/src/21047670" xr:uid="{37ED1749-1308-4446-A35E-AA96BD6033EF}"/>
    <hyperlink ref="AL59" r:id="rId1039" display="https://www.daloopa.com/src/32487244" xr:uid="{4F3C1F5A-2865-4289-A737-908FE30E3621}"/>
    <hyperlink ref="AM59" r:id="rId1040" display="https://www.daloopa.com/src/38461568" xr:uid="{C6ADC05B-CD74-4DB4-A5F6-B22F4DA05D2B}"/>
    <hyperlink ref="AN59" r:id="rId1041" display="https://www.daloopa.com/src/46758860" xr:uid="{DF0CFA1D-F775-45EC-B84B-3ACDFDE51A2A}"/>
    <hyperlink ref="AO59" r:id="rId1042" display="https://www.daloopa.com/src/53700522" xr:uid="{28AF4366-D079-4F3B-AC12-152575B56485}"/>
    <hyperlink ref="AP59" r:id="rId1043" display="https://www.daloopa.com/src/58884796" xr:uid="{CE68E7A1-8CA0-469F-8D54-82BA392EFA0B}"/>
    <hyperlink ref="AQ59" r:id="rId1044" display="https://www.daloopa.com/src/63184240" xr:uid="{21351869-B5E2-4CAC-B35F-F1EA396A7F86}"/>
    <hyperlink ref="AR59" r:id="rId1045" display="https://www.daloopa.com/src/67095208" xr:uid="{191A46A2-718E-40B2-AE15-48100DA687A2}"/>
    <hyperlink ref="BH59" r:id="rId1046" display="https://www.daloopa.com/src/18437246" xr:uid="{85A4F75B-578A-48C4-800C-43D30AF5C92B}"/>
    <hyperlink ref="BI59" r:id="rId1047" display="https://www.daloopa.com/src/18436423" xr:uid="{B774E0CB-91BC-4F32-B606-0FC7DA22C630}"/>
    <hyperlink ref="BJ59" r:id="rId1048" display="https://www.daloopa.com/src/18436112" xr:uid="{7FCA162E-1B39-4B08-AB0F-19A2C8F19A3C}"/>
    <hyperlink ref="BK59" r:id="rId1049" display="https://www.daloopa.com/src/18435852" xr:uid="{4EE05AA4-BD9B-407B-8F88-6728A47D2B31}"/>
    <hyperlink ref="BL59" r:id="rId1050" display="https://www.daloopa.com/src/18435429" xr:uid="{8033CE11-5B8D-4719-B05C-356C5174F187}"/>
    <hyperlink ref="BM59" r:id="rId1051" display="https://www.daloopa.com/src/18433844" xr:uid="{E7A106C9-A563-4744-A8EA-1CCD92E62FF8}"/>
    <hyperlink ref="BN59" r:id="rId1052" display="https://www.daloopa.com/src/46750382" xr:uid="{375504C6-870C-4AC6-9626-815075F152D4}"/>
    <hyperlink ref="BO59" r:id="rId1053" tooltip="https://www.daloopa.com/src/67086560" display="80096.0" xr:uid="{AC4EBFAC-2C3F-4937-BD25-556222B21FE3}"/>
    <hyperlink ref="A60" r:id="rId1054" xr:uid="{329AAA65-4110-41E9-AF51-3254BDC471BD}"/>
    <hyperlink ref="C60" r:id="rId1055" xr:uid="{B150F16B-0494-4F3A-BB42-B78B789F4387}"/>
    <hyperlink ref="E60" r:id="rId1056" display="https://www.daloopa.com/src/18438939" xr:uid="{CEA4476B-51C0-4160-AEA1-B90FC07FE1DB}"/>
    <hyperlink ref="F60" r:id="rId1057" display="https://www.daloopa.com/src/18438535" xr:uid="{54906527-24D6-4EF8-BDA5-9118177F927A}"/>
    <hyperlink ref="G60" r:id="rId1058" display="https://www.daloopa.com/src/18438428" xr:uid="{F937C076-AA7D-4992-91E1-39C28DA1C418}"/>
    <hyperlink ref="H60" r:id="rId1059" display="https://www.daloopa.com/src/45569620" xr:uid="{D24CD1E8-6E85-4B71-BF9F-DF4904D26708}"/>
    <hyperlink ref="I60" r:id="rId1060" display="https://www.daloopa.com/src/18437486" xr:uid="{EA1A6FA3-F745-4831-8FE3-5A873DC327B1}"/>
    <hyperlink ref="J60" r:id="rId1061" display="https://www.daloopa.com/src/18437436" xr:uid="{C0185C2A-89F1-492E-965D-90A10F02C3AB}"/>
    <hyperlink ref="K60" r:id="rId1062" display="https://www.daloopa.com/src/18437431" xr:uid="{794CE980-2F62-419E-9A97-8EE67773CB72}"/>
    <hyperlink ref="L60" r:id="rId1063" display="https://www.daloopa.com/src/45569621" xr:uid="{42963CC7-51C6-4CA4-A400-28A6B7811857}"/>
    <hyperlink ref="M60" r:id="rId1064" display="https://www.daloopa.com/src/18437354" xr:uid="{3A34379B-D8FC-48AF-A619-DD15EC1639A2}"/>
    <hyperlink ref="N60" r:id="rId1065" display="https://www.daloopa.com/src/18437313" xr:uid="{50244203-9F06-403C-B49B-574BECDF0CA0}"/>
    <hyperlink ref="O60" r:id="rId1066" display="https://www.daloopa.com/src/18437309" xr:uid="{6EF35FEE-F751-4205-8614-F9D506FC75F8}"/>
    <hyperlink ref="P60" r:id="rId1067" display="https://www.daloopa.com/src/45569622" xr:uid="{2740E62E-2E57-41B2-AB9D-D41D040B7822}"/>
    <hyperlink ref="Q60" r:id="rId1068" display="https://www.daloopa.com/src/18436955" xr:uid="{7A2CFC87-436E-4C0C-A44E-57D7A2A2DD12}"/>
    <hyperlink ref="R60" r:id="rId1069" display="https://www.daloopa.com/src/18436884" xr:uid="{531522D9-6D36-4E7A-9072-5C230275FEAA}"/>
    <hyperlink ref="S60" r:id="rId1070" display="https://www.daloopa.com/src/18436776" xr:uid="{74763304-8086-481D-AC4A-3A89E85DB23C}"/>
    <hyperlink ref="T60" r:id="rId1071" display="https://www.daloopa.com/src/45569623" xr:uid="{028383CA-8B7A-48BC-A9DF-25AF3FCC009A}"/>
    <hyperlink ref="U60" r:id="rId1072" display="https://www.daloopa.com/src/18436340" xr:uid="{D67660F8-09E7-4AFC-8014-8C3580EAEB38}"/>
    <hyperlink ref="V60" r:id="rId1073" display="https://www.daloopa.com/src/18436276" xr:uid="{F42AFB1F-5BB6-4BD9-83A0-BB28F64C5FF2}"/>
    <hyperlink ref="W60" r:id="rId1074" display="https://www.daloopa.com/src/18436224" xr:uid="{382BB2F2-6A1A-4A78-99E6-D4549016051D}"/>
    <hyperlink ref="X60" r:id="rId1075" display="https://www.daloopa.com/src/45569624" xr:uid="{AE147668-5217-4F40-BF61-BF61EA812839}"/>
    <hyperlink ref="Y60" r:id="rId1076" display="https://www.daloopa.com/src/18436029" xr:uid="{E17E0E59-AA40-433B-B5B8-0B3554A03315}"/>
    <hyperlink ref="Z60" r:id="rId1077" display="https://www.daloopa.com/src/18435955" xr:uid="{F0AF60B2-B4B1-47E0-A348-3BFC3BBA5E4F}"/>
    <hyperlink ref="AA60" r:id="rId1078" display="https://www.daloopa.com/src/18435918" xr:uid="{E957D187-8658-47E7-BB49-7174CD3A54BF}"/>
    <hyperlink ref="AB60" r:id="rId1079" display="https://www.daloopa.com/src/45569625" xr:uid="{F3C525BB-E90D-4B5C-B046-E4E7E86B3E79}"/>
    <hyperlink ref="AC60" r:id="rId1080" display="https://www.daloopa.com/src/18435677" xr:uid="{1CC2BEAB-615F-475C-A475-9FF12F0AF7CB}"/>
    <hyperlink ref="AD60" r:id="rId1081" display="https://www.daloopa.com/src/18435591" xr:uid="{DD6D7290-5422-4FB6-B644-543503278541}"/>
    <hyperlink ref="AE60" r:id="rId1082" display="https://www.daloopa.com/src/18435520" xr:uid="{A15D106C-B240-47F6-90A6-7C4A6C997917}"/>
    <hyperlink ref="AF60" r:id="rId1083" display="https://www.daloopa.com/src/45569626" xr:uid="{3DA42E2C-D8A0-4B67-ADD7-5E7070FADEAD}"/>
    <hyperlink ref="AG60" r:id="rId1084" display="https://www.daloopa.com/src/18435280" xr:uid="{A2755E0F-2FFE-4ECA-8F0D-710FC1BEB499}"/>
    <hyperlink ref="AH60" r:id="rId1085" display="https://www.daloopa.com/src/18435236" xr:uid="{A5499F06-FD1F-445E-9ABA-E4B9E5AF41FB}"/>
    <hyperlink ref="AI60" r:id="rId1086" display="https://www.daloopa.com/src/18435153" xr:uid="{9894A74D-9773-4FEC-9867-E5ADB1A5E9A8}"/>
    <hyperlink ref="AJ60" r:id="rId1087" display="https://www.daloopa.com/src/45569627" xr:uid="{ED60E951-F847-448E-9132-66BFF3CFB09B}"/>
    <hyperlink ref="AK60" r:id="rId1088" display="https://www.daloopa.com/src/21047672" xr:uid="{5D3A2E7D-8036-4B90-8417-25D5064E1E17}"/>
    <hyperlink ref="AL60" r:id="rId1089" display="https://www.daloopa.com/src/32487245" xr:uid="{AF8A4040-C090-4E6F-B97A-34EE1F32660B}"/>
    <hyperlink ref="AM60" r:id="rId1090" display="https://www.daloopa.com/src/38461571" xr:uid="{0E93A9F1-76E8-42C9-AF66-4CC8175924EC}"/>
    <hyperlink ref="BF60" r:id="rId1091" display="https://www.daloopa.com/src/18438334" xr:uid="{B57C2E8C-1355-4A3D-8B50-79CA7DE8A5E1}"/>
    <hyperlink ref="BG60" r:id="rId1092" display="https://www.daloopa.com/src/18487008" xr:uid="{2D061E4D-EA93-476E-BEBD-508BDC83BADC}"/>
    <hyperlink ref="BH60" r:id="rId1093" display="https://www.daloopa.com/src/18437249" xr:uid="{D27B0BDA-586B-4927-A171-5CF267549A97}"/>
    <hyperlink ref="BI60" r:id="rId1094" display="https://www.daloopa.com/src/18436419" xr:uid="{1E71C328-D8F0-46AC-8A4E-2D2AC21701E0}"/>
    <hyperlink ref="BJ60" r:id="rId1095" display="https://www.daloopa.com/src/18436109" xr:uid="{ABE00DDB-B2A7-4E51-9891-15B6A94E97DE}"/>
    <hyperlink ref="BK60" r:id="rId1096" display="https://www.daloopa.com/src/18435856" xr:uid="{0B6FE30B-BB97-45A5-AB6C-17C62EE285D2}"/>
    <hyperlink ref="BL60" r:id="rId1097" display="https://www.daloopa.com/src/18435428" xr:uid="{B71B6BC4-F3D9-4C3A-B4F5-5CFF66806265}"/>
    <hyperlink ref="BM60" r:id="rId1098" display="https://www.daloopa.com/src/18433845" xr:uid="{7798C953-EDCF-4F43-BA6C-76F3EAC868F2}"/>
    <hyperlink ref="A61" r:id="rId1099" xr:uid="{E3A14DB8-7DD7-46AD-A0DC-D6262237E5C8}"/>
    <hyperlink ref="C61" r:id="rId1100" xr:uid="{740F9DD1-885F-4B52-B6E0-C354CD539273}"/>
    <hyperlink ref="AO61" r:id="rId1101" display="https://www.daloopa.com/src/53700526" xr:uid="{335EFC4A-88A9-4A51-8417-EE0F2AE52D9C}"/>
    <hyperlink ref="AP61" r:id="rId1102" display="https://www.daloopa.com/src/58884797" xr:uid="{05FE318F-DD12-4186-88A0-96F6ECB83FA8}"/>
    <hyperlink ref="AQ61" r:id="rId1103" display="https://www.daloopa.com/src/63184239" xr:uid="{85210F87-37D7-4BF9-8ECF-90A1FB3627E6}"/>
    <hyperlink ref="AR61" r:id="rId1104" display="https://www.daloopa.com/src/67095209" xr:uid="{42BAB67B-9E2C-47FB-8F1C-4C56DFCD46FD}"/>
    <hyperlink ref="BN61" r:id="rId1105" display="https://www.daloopa.com/src/46750378" xr:uid="{5446DE8D-348E-4AEF-AF1D-EB67F7109191}"/>
    <hyperlink ref="BO61" r:id="rId1106" tooltip="https://www.daloopa.com/src/67086562" display="4247.0" xr:uid="{10C1CBE6-D12F-4BA8-B47D-E80D70BAE489}"/>
    <hyperlink ref="A62" r:id="rId1107" xr:uid="{B282B7C5-94B1-46C1-B60D-3B0ACA3DAC2D}"/>
    <hyperlink ref="C62" r:id="rId1108" xr:uid="{491714AE-4EAB-4B1F-BCDA-E160FAC6C74F}"/>
    <hyperlink ref="E62" r:id="rId1109" display="https://www.daloopa.com/src/18438941" xr:uid="{8CC64F4F-1D87-4226-B2FF-B75268DBF03D}"/>
    <hyperlink ref="F62" r:id="rId1110" display="https://www.daloopa.com/src/18438533" xr:uid="{0AE0A20B-6371-4F60-8E0E-25B277560D80}"/>
    <hyperlink ref="G62" r:id="rId1111" display="https://www.daloopa.com/src/18438427" xr:uid="{DB0E3FF3-5C1A-40F9-9896-9DBB94FEAF4E}"/>
    <hyperlink ref="H62" r:id="rId1112" display="https://www.daloopa.com/src/45569628" xr:uid="{F09E4AF0-0EF4-469C-81E2-E430249B927F}"/>
    <hyperlink ref="I62" r:id="rId1113" display="https://www.daloopa.com/src/18437484" xr:uid="{F02C2E87-60F7-4EE0-BF7B-8E85B239DD15}"/>
    <hyperlink ref="J62" r:id="rId1114" display="https://www.daloopa.com/src/18437437" xr:uid="{75931527-B0D8-44FD-A13A-9402EA0D0E00}"/>
    <hyperlink ref="K62" r:id="rId1115" display="https://www.daloopa.com/src/18437428" xr:uid="{ED6103E7-83AF-4578-8643-0F61C51C61B6}"/>
    <hyperlink ref="L62" r:id="rId1116" display="https://www.daloopa.com/src/45569629" xr:uid="{A36E1075-E074-4198-9422-2A80E8F395B3}"/>
    <hyperlink ref="M62" r:id="rId1117" display="https://www.daloopa.com/src/18437351" xr:uid="{AB70F722-350F-4DB6-86C4-FA4669D39008}"/>
    <hyperlink ref="N62" r:id="rId1118" display="https://www.daloopa.com/src/18437315" xr:uid="{2AF99DE6-8510-43CB-873F-F6F239E54A2C}"/>
    <hyperlink ref="O62" r:id="rId1119" display="https://www.daloopa.com/src/18437308" xr:uid="{3490F647-809E-4856-A724-B41A11BCA013}"/>
    <hyperlink ref="P62" r:id="rId1120" display="https://www.daloopa.com/src/45569630" xr:uid="{8287FAF0-703F-49BA-96BA-0A5AD98F5661}"/>
    <hyperlink ref="Q62" r:id="rId1121" display="https://www.daloopa.com/src/18436954" xr:uid="{266E8610-6F08-4AF6-8487-74A2A842F99E}"/>
    <hyperlink ref="R62" r:id="rId1122" display="https://www.daloopa.com/src/18436883" xr:uid="{F990BF2E-33FC-4843-A0D1-6334EBC7A2EE}"/>
    <hyperlink ref="S62" r:id="rId1123" display="https://www.daloopa.com/src/18436777" xr:uid="{F23CA6DB-0715-4868-8161-D418C19E7B10}"/>
    <hyperlink ref="T62" r:id="rId1124" display="https://www.daloopa.com/src/45569631" xr:uid="{DFE6C3BA-ECC0-4073-9FF8-9FE86ACA6FA5}"/>
    <hyperlink ref="U62" r:id="rId1125" display="https://www.daloopa.com/src/18436341" xr:uid="{7D4BA53D-E2EC-478D-BEFB-871D9A408C14}"/>
    <hyperlink ref="V62" r:id="rId1126" display="https://www.daloopa.com/src/18436278" xr:uid="{A295EF8C-6486-4A7B-9EA5-677813353BA3}"/>
    <hyperlink ref="W62" r:id="rId1127" display="https://www.daloopa.com/src/18436229" xr:uid="{A2622620-1924-49D3-9F1E-2F07856EC145}"/>
    <hyperlink ref="X62" r:id="rId1128" display="https://www.daloopa.com/src/45569632" xr:uid="{8633A07B-8DD9-4DEA-A3AA-2AF546799E94}"/>
    <hyperlink ref="Y62" r:id="rId1129" display="https://www.daloopa.com/src/18436030" xr:uid="{7B8D4F41-F38F-458A-B7D0-3206B73C65A8}"/>
    <hyperlink ref="Z62" r:id="rId1130" display="https://www.daloopa.com/src/18435954" xr:uid="{AA8853DD-E962-4DE8-A87F-0EBB00B413F5}"/>
    <hyperlink ref="AA62" r:id="rId1131" display="https://www.daloopa.com/src/18435913" xr:uid="{0E9E8FE9-EEE2-4B3C-AB48-78D7D8FDB3BE}"/>
    <hyperlink ref="AB62" r:id="rId1132" display="https://www.daloopa.com/src/45569633" xr:uid="{CA5A92CD-9AD7-407A-8C1D-12EBDD60E53B}"/>
    <hyperlink ref="AC62" r:id="rId1133" display="https://www.daloopa.com/src/18435679" xr:uid="{F88A1435-0B65-4FB2-B1D0-DF179EC09E42}"/>
    <hyperlink ref="AD62" r:id="rId1134" display="https://www.daloopa.com/src/18435590" xr:uid="{53A4BCB6-1D00-43B3-8E88-F65DC745E2E2}"/>
    <hyperlink ref="AE62" r:id="rId1135" display="https://www.daloopa.com/src/18435521" xr:uid="{31E76C1C-D4E7-4331-B848-B7530FE54F61}"/>
    <hyperlink ref="AF62" r:id="rId1136" display="https://www.daloopa.com/src/45569634" xr:uid="{B8733E39-C30E-4BB4-9FF2-51E35F378A75}"/>
    <hyperlink ref="AG62" r:id="rId1137" display="https://www.daloopa.com/src/18435279" xr:uid="{16732DC2-6DEB-4A3A-95AF-DEECBA652B09}"/>
    <hyperlink ref="AH62" r:id="rId1138" display="https://www.daloopa.com/src/18435237" xr:uid="{8AD456C0-1184-4569-A947-C90A9BCCE742}"/>
    <hyperlink ref="AI62" r:id="rId1139" display="https://www.daloopa.com/src/18435154" xr:uid="{975C9AEC-B058-451D-B095-1292AD2709D7}"/>
    <hyperlink ref="AJ62" r:id="rId1140" display="https://www.daloopa.com/src/45569635" xr:uid="{CC3A91BA-BD38-4357-B69B-F602A7A33F0D}"/>
    <hyperlink ref="AK62" r:id="rId1141" display="https://www.daloopa.com/src/21047667" xr:uid="{5C1E75B2-6C1E-4713-85B9-34141116171F}"/>
    <hyperlink ref="AL62" r:id="rId1142" display="https://www.daloopa.com/src/32487248" xr:uid="{6306C9DE-C0F3-45AB-91F7-73CE674F03AA}"/>
    <hyperlink ref="AM62" r:id="rId1143" display="https://www.daloopa.com/src/38461572" xr:uid="{02D10DAF-07FC-46F2-9632-D28320164682}"/>
    <hyperlink ref="AN62" r:id="rId1144" display="https://www.daloopa.com/src/46758862" xr:uid="{FED2DAA7-60F2-4321-A3E8-5F52641B9FA0}"/>
    <hyperlink ref="AO62" r:id="rId1145" display="https://www.daloopa.com/src/53700528" xr:uid="{1214DF68-75F4-4CFF-8A30-7E725145C700}"/>
    <hyperlink ref="AP62" r:id="rId1146" display="https://www.daloopa.com/src/58884798" xr:uid="{DEF40A79-D409-4447-A578-661E84B12675}"/>
    <hyperlink ref="AQ62" r:id="rId1147" display="https://www.daloopa.com/src/63184245" xr:uid="{DDAEF3AC-3448-430E-98DB-E0D5E6E88B3E}"/>
    <hyperlink ref="AR62" r:id="rId1148" display="https://www.daloopa.com/src/67095210" xr:uid="{41A0AEEC-6839-4632-8A0E-1A0D3C299CFD}"/>
    <hyperlink ref="BF62" r:id="rId1149" display="https://www.daloopa.com/src/18438335" xr:uid="{24AEE9A0-6368-4B70-A5A4-461D7B20ADE4}"/>
    <hyperlink ref="BG62" r:id="rId1150" display="https://www.daloopa.com/src/18487007" xr:uid="{6ECC60A5-9A8C-485A-936C-DC8E41F61AB2}"/>
    <hyperlink ref="BH62" r:id="rId1151" display="https://www.daloopa.com/src/18437247" xr:uid="{4EA7038E-595A-472C-8122-D0FA15F1D621}"/>
    <hyperlink ref="BI62" r:id="rId1152" display="https://www.daloopa.com/src/18436421" xr:uid="{D5C75086-423F-4BBA-84AD-CBF49EC38407}"/>
    <hyperlink ref="BJ62" r:id="rId1153" display="https://www.daloopa.com/src/18436113" xr:uid="{22765E2A-66BA-4C21-B5CC-34908FD6BBD5}"/>
    <hyperlink ref="BK62" r:id="rId1154" display="https://www.daloopa.com/src/18435857" xr:uid="{3FCE81E4-28CF-4ECF-B4FB-D8CC62153673}"/>
    <hyperlink ref="BL62" r:id="rId1155" display="https://www.daloopa.com/src/18435431" xr:uid="{1379DCDF-FB78-4DC9-9D61-02C963F3EACE}"/>
    <hyperlink ref="BM62" r:id="rId1156" display="https://www.daloopa.com/src/18433842" xr:uid="{A3BB2258-0666-452F-8863-CC595B19E99C}"/>
    <hyperlink ref="BN62" r:id="rId1157" display="https://www.daloopa.com/src/46750377" xr:uid="{6510DBEF-B1B1-47F8-9E96-137FD24031CB}"/>
    <hyperlink ref="BO62" r:id="rId1158" tooltip="https://www.daloopa.com/src/67086563" display="513983.0" xr:uid="{A7E3D4D4-48EC-4E28-BA29-213C32A9F9B3}"/>
    <hyperlink ref="A67" r:id="rId1159" xr:uid="{7B2823AF-19A4-4C66-9D41-71A6B2E802EB}"/>
    <hyperlink ref="C67" r:id="rId1160" xr:uid="{687BC925-6D7F-41C0-8940-0AF0220F90E3}"/>
    <hyperlink ref="E67" r:id="rId1161" display="https://www.daloopa.com/src/768333" xr:uid="{86E159E3-D91C-4793-9ABB-8174B99673EF}"/>
    <hyperlink ref="F67" r:id="rId1162" display="https://www.daloopa.com/src/768817" xr:uid="{5005F70F-F7DE-44EB-BDFA-5C1A83A570C2}"/>
    <hyperlink ref="G67" r:id="rId1163" display="https://www.daloopa.com/src/767998" xr:uid="{A5F63E88-C22A-4C31-A3BD-3F474182B549}"/>
    <hyperlink ref="H67" r:id="rId1164" display="https://www.daloopa.com/src/767793" xr:uid="{4F734D42-840A-4E76-A44A-EAA0FBB8A34C}"/>
    <hyperlink ref="I67" r:id="rId1165" display="https://www.daloopa.com/src/767637" xr:uid="{445A4AF2-00DB-438C-BCC4-0950E29F8A17}"/>
    <hyperlink ref="J67" r:id="rId1166" display="https://www.daloopa.com/src/767364" xr:uid="{26F27B04-65F4-41EF-B4FA-9992BBAC08E0}"/>
    <hyperlink ref="K67" r:id="rId1167" display="https://www.daloopa.com/src/767146" xr:uid="{EA97BF18-A50C-47B6-810D-7BC50D1114BD}"/>
    <hyperlink ref="L67" r:id="rId1168" display="https://www.daloopa.com/src/766904" xr:uid="{0C3B0186-0F7C-48D4-8C6B-E8891A6A0639}"/>
    <hyperlink ref="M67" r:id="rId1169" display="https://www.daloopa.com/src/766618" xr:uid="{E51B64EF-8063-49FB-B9E1-294FEE3EF1CD}"/>
    <hyperlink ref="N67" r:id="rId1170" display="https://www.daloopa.com/src/766431" xr:uid="{D91606EF-FA68-486D-808A-9D3CAA97FF75}"/>
    <hyperlink ref="O67" r:id="rId1171" display="https://www.daloopa.com/src/766009" xr:uid="{75075063-C3FA-4135-A332-E67360F1FEB1}"/>
    <hyperlink ref="P67" r:id="rId1172" display="https://www.daloopa.com/src/765878" xr:uid="{E84E6469-C3EF-4A5D-AA2B-8E882E4CD391}"/>
    <hyperlink ref="Q67" r:id="rId1173" display="https://www.daloopa.com/src/765715" xr:uid="{09D2A44A-1C28-4B68-B6C3-3DF9F555B10C}"/>
    <hyperlink ref="R67" r:id="rId1174" display="https://www.daloopa.com/src/765477" xr:uid="{356CF5D9-4E90-4718-B938-B406E37F8D0E}"/>
    <hyperlink ref="S67" r:id="rId1175" display="https://www.daloopa.com/src/764709" xr:uid="{AC2A0711-7721-410E-8D40-9395DA5BCD11}"/>
    <hyperlink ref="T67" r:id="rId1176" display="https://www.daloopa.com/src/763999" xr:uid="{13F21B0D-4F22-48E0-93EE-4478EF6A24FD}"/>
    <hyperlink ref="U67" r:id="rId1177" display="https://www.daloopa.com/src/763856" xr:uid="{D179937C-778E-45CE-B56C-AD62AFF10F7A}"/>
    <hyperlink ref="V67" r:id="rId1178" display="https://www.daloopa.com/src/763458" xr:uid="{516BBD7F-F792-4D2E-869A-1FD9E53EB081}"/>
    <hyperlink ref="W67" r:id="rId1179" display="https://www.daloopa.com/src/763182" xr:uid="{6EC0562E-133A-4C60-B8D7-878E440AB3F1}"/>
    <hyperlink ref="X67" r:id="rId1180" display="https://www.daloopa.com/src/762963" xr:uid="{2481A25C-C3CA-44A6-A847-AF4A2F2F815D}"/>
    <hyperlink ref="Y67" r:id="rId1181" display="https://www.daloopa.com/src/762635" xr:uid="{EDFD2F11-D223-4279-943E-665139ABAFAD}"/>
    <hyperlink ref="Z67" r:id="rId1182" display="https://www.daloopa.com/src/762519" xr:uid="{4F281FA3-058D-473C-B457-7AD7A671E100}"/>
    <hyperlink ref="AA67" r:id="rId1183" display="https://www.daloopa.com/src/762401" xr:uid="{414312AF-AFDD-4226-B9EC-941A56E29EC8}"/>
    <hyperlink ref="AB67" r:id="rId1184" display="https://www.daloopa.com/src/761472" xr:uid="{0FE5D6DB-1118-430B-9CA5-8BB552FE349D}"/>
    <hyperlink ref="AC67" r:id="rId1185" display="https://www.daloopa.com/src/761440" xr:uid="{CE0C820D-2AF4-4CAA-80C2-0B1F75232E03}"/>
    <hyperlink ref="AD67" r:id="rId1186" display="https://www.daloopa.com/src/761319" xr:uid="{17FD1E5D-F270-44DF-96A8-CCEA95BE1C42}"/>
    <hyperlink ref="AE67" r:id="rId1187" display="https://www.daloopa.com/src/1340378" xr:uid="{CB6B7979-5E85-4FB8-8404-57A147F770B5}"/>
    <hyperlink ref="AF67" r:id="rId1188" display="https://www.daloopa.com/src/2623477" xr:uid="{A38A8565-2202-4466-83AE-B089CC50A2E3}"/>
    <hyperlink ref="AG67" r:id="rId1189" display="https://www.daloopa.com/src/4744510" xr:uid="{983BD5D0-5DE1-4C9D-BDFF-AF3B9E1378D0}"/>
    <hyperlink ref="AH67" r:id="rId1190" display="https://www.daloopa.com/src/7982047" xr:uid="{97CD8D4C-465E-40AD-977C-8B2383F24F73}"/>
    <hyperlink ref="AI67" r:id="rId1191" display="https://www.daloopa.com/src/10334221" xr:uid="{8A8FE476-530F-471E-84CB-29F8BFE08DC0}"/>
    <hyperlink ref="AJ67" r:id="rId1192" display="https://www.daloopa.com/src/14718939" xr:uid="{99C92F2D-2FCE-4755-B98D-0456F3780A0E}"/>
    <hyperlink ref="AK67" r:id="rId1193" display="https://www.daloopa.com/src/20995974" xr:uid="{5071DCB7-B8DE-4690-84A3-CD1245F84851}"/>
    <hyperlink ref="AL67" r:id="rId1194" display="https://www.daloopa.com/src/32451198" xr:uid="{9859555C-3365-4EE0-8D84-527E8C3A9F1E}"/>
    <hyperlink ref="AM67" r:id="rId1195" display="https://www.daloopa.com/src/38384180" xr:uid="{16C09352-12A9-46F8-84E9-D26219B9338D}"/>
    <hyperlink ref="AN67" r:id="rId1196" display="https://www.daloopa.com/src/46661549" xr:uid="{A518763B-9D3D-4226-A6F3-532A313157B4}"/>
    <hyperlink ref="AO67" r:id="rId1197" display="https://www.daloopa.com/src/53638265" xr:uid="{9134DBD1-91CD-455C-ADB1-5B2E76CF27EB}"/>
    <hyperlink ref="AP67" r:id="rId1198" display="https://www.daloopa.com/src/58838011" xr:uid="{2A94342C-197E-4A90-B5B9-0F503FAF20B3}"/>
    <hyperlink ref="AQ67" r:id="rId1199" display="https://www.daloopa.com/src/63130077" xr:uid="{F461E4D2-C0DA-480A-A089-8E8BA9A65650}"/>
    <hyperlink ref="AR67" r:id="rId1200" display="https://www.daloopa.com/src/67048393" xr:uid="{CAF07E6B-A162-4E3E-83FF-08B2865CA231}"/>
    <hyperlink ref="BF67" r:id="rId1201" display="https://www.daloopa.com/src/38169036" xr:uid="{9E5061E9-135C-4FA0-9D0B-5308C43BC749}"/>
    <hyperlink ref="BG67" r:id="rId1202" display="https://www.daloopa.com/src/38168932" xr:uid="{313120AF-6622-4C62-AF1A-A55E0E2D3095}"/>
    <hyperlink ref="BH67" r:id="rId1203" display="https://www.daloopa.com/src/38168859" xr:uid="{B1B8A1E5-6574-42DE-BF6B-075695E51B27}"/>
    <hyperlink ref="BI67" r:id="rId1204" display="https://www.daloopa.com/src/38168756" xr:uid="{1C0D2443-0E0E-4750-87B0-BFF586134764}"/>
    <hyperlink ref="BJ67" r:id="rId1205" display="https://www.daloopa.com/src/38168694" xr:uid="{B063EF7D-DC0D-4FD8-BF31-93F5545D67BF}"/>
    <hyperlink ref="BK67" r:id="rId1206" display="https://www.daloopa.com/src/38168633" xr:uid="{ABC80ED3-0392-4B01-B553-293AFDE6D0FE}"/>
    <hyperlink ref="BL67" r:id="rId1207" display="https://www.daloopa.com/src/38168508" xr:uid="{E00962A3-B93D-4981-B70F-496FCCC06291}"/>
    <hyperlink ref="BM67" r:id="rId1208" display="https://www.daloopa.com/src/14718942" xr:uid="{0330BAC3-91E6-42C4-841B-DD4EF6ECC99D}"/>
    <hyperlink ref="BN67" r:id="rId1209" display="https://www.daloopa.com/src/46664829" xr:uid="{C533007F-4726-4FA0-8BE5-FAE7E751C36A}"/>
    <hyperlink ref="BO67" r:id="rId1210" tooltip="https://www.daloopa.com/src/67053318" display="315880.0" xr:uid="{99AA0E49-149C-4B75-8BEA-FC1A5E836773}"/>
    <hyperlink ref="A68" r:id="rId1211" xr:uid="{AAE00E4C-D4F8-44B3-9963-50B9D0ED5EE3}"/>
    <hyperlink ref="C68" r:id="rId1212" xr:uid="{7B4FA133-0D09-4068-863D-4217B3F8501C}"/>
    <hyperlink ref="E68" r:id="rId1213" display="https://www.daloopa.com/src/768334" xr:uid="{BC5BF86C-018E-4DCB-B45F-0155789D0D0A}"/>
    <hyperlink ref="F68" r:id="rId1214" display="https://www.daloopa.com/src/768819" xr:uid="{C6757A50-2A17-40B0-8060-096E787C515D}"/>
    <hyperlink ref="G68" r:id="rId1215" display="https://www.daloopa.com/src/767999" xr:uid="{ED3AF1FF-7505-4714-9C83-1349A208367E}"/>
    <hyperlink ref="H68" r:id="rId1216" display="https://www.daloopa.com/src/767794" xr:uid="{82A87D8B-8A6F-4EA8-8FC9-714955D9A00A}"/>
    <hyperlink ref="I68" r:id="rId1217" display="https://www.daloopa.com/src/767638" xr:uid="{C4EAA3F8-24E0-4855-85C3-4AA86EBDD769}"/>
    <hyperlink ref="J68" r:id="rId1218" display="https://www.daloopa.com/src/767365" xr:uid="{FAA132C6-4AD3-4C8C-9BFB-40676B136967}"/>
    <hyperlink ref="K68" r:id="rId1219" display="https://www.daloopa.com/src/767147" xr:uid="{FDF02DE6-CF33-44B0-9FFA-7B75F6B94A3B}"/>
    <hyperlink ref="L68" r:id="rId1220" display="https://www.daloopa.com/src/766905" xr:uid="{2A912FF4-8879-43DA-9BF8-3D096C153CF0}"/>
    <hyperlink ref="M68" r:id="rId1221" display="https://www.daloopa.com/src/766619" xr:uid="{30C6E061-1630-4E36-A253-5CA6A1140B81}"/>
    <hyperlink ref="N68" r:id="rId1222" display="https://www.daloopa.com/src/766432" xr:uid="{CA104977-E690-4AD7-B3CC-25FFDC1C5C7E}"/>
    <hyperlink ref="O68" r:id="rId1223" display="https://www.daloopa.com/src/766010" xr:uid="{B39EE48C-823C-437E-B351-E50BB1B2B097}"/>
    <hyperlink ref="P68" r:id="rId1224" display="https://www.daloopa.com/src/765879" xr:uid="{85B02566-320B-49D3-B6CA-BBEA6729FBB7}"/>
    <hyperlink ref="Q68" r:id="rId1225" display="https://www.daloopa.com/src/765716" xr:uid="{DB344D6F-8A82-45FA-87D2-F4F23C3AC3FC}"/>
    <hyperlink ref="R68" r:id="rId1226" display="https://www.daloopa.com/src/765478" xr:uid="{676A87DF-D570-40A9-8F3F-31D34AD03855}"/>
    <hyperlink ref="S68" r:id="rId1227" display="https://www.daloopa.com/src/764710" xr:uid="{78429877-4676-46BE-92EC-032F828BCEBA}"/>
    <hyperlink ref="T68" r:id="rId1228" display="https://www.daloopa.com/src/764000" xr:uid="{7F3F89F5-A9E2-4B9D-8A54-8DBF6C9B45D8}"/>
    <hyperlink ref="U68" r:id="rId1229" display="https://www.daloopa.com/src/763857" xr:uid="{8D0FC9DA-5206-4E5E-94F7-E626C3F2B39D}"/>
    <hyperlink ref="V68" r:id="rId1230" display="https://www.daloopa.com/src/763459" xr:uid="{3A36825D-1BCA-4674-984F-A7B8D2228B88}"/>
    <hyperlink ref="W68" r:id="rId1231" display="https://www.daloopa.com/src/763183" xr:uid="{133AB646-D2C9-4096-8785-BB811372AF49}"/>
    <hyperlink ref="X68" r:id="rId1232" display="https://www.daloopa.com/src/762964" xr:uid="{670CC289-E329-428E-993B-05D60D4F7C09}"/>
    <hyperlink ref="Y68" r:id="rId1233" display="https://www.daloopa.com/src/762636" xr:uid="{B7125490-C610-41E4-A793-3F2C7F1AC719}"/>
    <hyperlink ref="Z68" r:id="rId1234" display="https://www.daloopa.com/src/762520" xr:uid="{C2EECDBE-B954-4029-B98D-D43678DA7E2F}"/>
    <hyperlink ref="AA68" r:id="rId1235" display="https://www.daloopa.com/src/762402" xr:uid="{41841B49-54CF-4BBA-8476-21AAAA0F7075}"/>
    <hyperlink ref="AB68" r:id="rId1236" display="https://www.daloopa.com/src/761473" xr:uid="{9A492EED-3F11-4AE4-8563-8AB0B96B3322}"/>
    <hyperlink ref="AC68" r:id="rId1237" display="https://www.daloopa.com/src/761441" xr:uid="{1C1C2EF4-20CF-4D0C-8352-DAEF6204643B}"/>
    <hyperlink ref="AD68" r:id="rId1238" display="https://www.daloopa.com/src/761320" xr:uid="{A63FFE99-270A-4002-AAB3-CBDADF265116}"/>
    <hyperlink ref="AE68" r:id="rId1239" display="https://www.daloopa.com/src/1340379" xr:uid="{28746764-58F9-4FF8-AA8E-E66DA9E3BE5C}"/>
    <hyperlink ref="AF68" r:id="rId1240" display="https://www.daloopa.com/src/2623478" xr:uid="{5A736EFD-ED62-4122-971B-C9045D97F706}"/>
    <hyperlink ref="AG68" r:id="rId1241" display="https://www.daloopa.com/src/4744511" xr:uid="{5E51B23D-8B2F-47C0-9A4E-E444690C8CE7}"/>
    <hyperlink ref="AH68" r:id="rId1242" display="https://www.daloopa.com/src/7982048" xr:uid="{7799741A-B446-4E34-9F87-8C62BD0DDC52}"/>
    <hyperlink ref="AI68" r:id="rId1243" display="https://www.daloopa.com/src/10334222" xr:uid="{E4508DB9-C79A-47F7-B614-9B5BF78EB638}"/>
    <hyperlink ref="AJ68" r:id="rId1244" display="https://www.daloopa.com/src/14718940" xr:uid="{C1E5D722-D3FA-462A-B502-A9F073331952}"/>
    <hyperlink ref="AK68" r:id="rId1245" display="https://www.daloopa.com/src/20995973" xr:uid="{6ECC6E8D-8D28-4B91-9FEF-3965AD1E59CD}"/>
    <hyperlink ref="AL68" r:id="rId1246" display="https://www.daloopa.com/src/32451197" xr:uid="{35309552-CCDF-4B31-98DA-EE0133B58F5E}"/>
    <hyperlink ref="AM68" r:id="rId1247" display="https://www.daloopa.com/src/38384179" xr:uid="{A583FE89-43A7-4AC7-BA30-C62B0BB2A29C}"/>
    <hyperlink ref="AN68" r:id="rId1248" display="https://www.daloopa.com/src/46661550" xr:uid="{91FB5A36-341F-43AE-9F47-E2B49E99A0EC}"/>
    <hyperlink ref="AO68" r:id="rId1249" display="https://www.daloopa.com/src/53638263" xr:uid="{279AF50E-1094-4B89-A25A-356604883222}"/>
    <hyperlink ref="AP68" r:id="rId1250" display="https://www.daloopa.com/src/58838013" xr:uid="{2EF27733-074E-4980-A927-8CF907825250}"/>
    <hyperlink ref="AQ68" r:id="rId1251" display="https://www.daloopa.com/src/63130078" xr:uid="{B28472A2-2249-46E4-A98F-ED1ACBE76853}"/>
    <hyperlink ref="AR68" r:id="rId1252" display="https://www.daloopa.com/src/67048392" xr:uid="{C8BD36BE-5E7A-403E-B5B8-277BAA2ADE1A}"/>
    <hyperlink ref="BF68" r:id="rId1253" display="https://www.daloopa.com/src/38169037" xr:uid="{22194E6B-6210-4513-BBF1-7628DDBDBD84}"/>
    <hyperlink ref="BG68" r:id="rId1254" display="https://www.daloopa.com/src/38168933" xr:uid="{8F5BBC29-C20C-4FD8-B4BE-EBDB7791AE8E}"/>
    <hyperlink ref="BH68" r:id="rId1255" display="https://www.daloopa.com/src/38168858" xr:uid="{5ED6221B-474B-4CA6-8EA9-0080643A64E4}"/>
    <hyperlink ref="BI68" r:id="rId1256" display="https://www.daloopa.com/src/38168752" xr:uid="{837B418F-61B6-409B-9462-951D32BE62E6}"/>
    <hyperlink ref="BJ68" r:id="rId1257" display="https://www.daloopa.com/src/38168695" xr:uid="{CC8DA44D-A296-4D34-ACDE-FCAD8422547F}"/>
    <hyperlink ref="BK68" r:id="rId1258" display="https://www.daloopa.com/src/38168632" xr:uid="{213C0403-A22E-4F77-950B-ED67E7C50726}"/>
    <hyperlink ref="BL68" r:id="rId1259" display="https://www.daloopa.com/src/38168509" xr:uid="{614980F5-3D97-4A48-90A3-E9B93D0E0AF4}"/>
    <hyperlink ref="BM68" r:id="rId1260" display="https://www.daloopa.com/src/14718943" xr:uid="{2225F621-600B-4054-AC34-F93AB6B0F501}"/>
    <hyperlink ref="BN68" r:id="rId1261" display="https://www.daloopa.com/src/46664830" xr:uid="{4C893F0D-B229-4284-8471-99712D0AF600}"/>
    <hyperlink ref="BO68" r:id="rId1262" tooltip="https://www.daloopa.com/src/67053320" display="318727.0" xr:uid="{A44A64D9-4CB3-4295-9AA5-0715223980DA}"/>
    <hyperlink ref="A69" r:id="rId1263" xr:uid="{E5FC2B57-3027-4B54-8AB3-25CADC9104A7}"/>
    <hyperlink ref="C69" r:id="rId1264" xr:uid="{9CDB1C8B-0685-491B-9C41-08295B2EB956}"/>
    <hyperlink ref="Q69" r:id="rId1265" display="https://www.daloopa.com/src/765717" xr:uid="{045CF972-FE0A-4FF8-9B6B-0F3548847E15}"/>
    <hyperlink ref="R69" r:id="rId1266" display="https://www.daloopa.com/src/765479" xr:uid="{EDFA9568-2D3C-40F1-B853-6FFA14F983F0}"/>
    <hyperlink ref="S69" r:id="rId1267" display="https://www.daloopa.com/src/764711" xr:uid="{7A134C3C-7BDF-4E98-989D-A0AD5DC5BA43}"/>
    <hyperlink ref="T69" r:id="rId1268" display="https://www.daloopa.com/src/764001" xr:uid="{5C59AD43-34B6-4FA6-B988-A3D8138FEC8A}"/>
    <hyperlink ref="BI69" r:id="rId1269" display="https://www.daloopa.com/src/38168755" xr:uid="{9A37DD9E-841E-4542-99DE-5332CF3E742D}"/>
    <hyperlink ref="A71" r:id="rId1270" xr:uid="{894D68CF-3DDA-4E24-987D-B2CAA6319F90}"/>
    <hyperlink ref="C71" r:id="rId1271" xr:uid="{D3ADA37A-2DA0-47C6-9D96-03071CE26219}"/>
    <hyperlink ref="Q71" r:id="rId1272" display="https://www.daloopa.com/src/765718" xr:uid="{198A3A51-EFA9-48C9-A84A-083D83C04247}"/>
    <hyperlink ref="R71" r:id="rId1273" display="https://www.daloopa.com/src/765480" xr:uid="{DC2793F6-DF9E-42C2-ADAC-AB0DC9899F2A}"/>
    <hyperlink ref="S71" r:id="rId1274" display="https://www.daloopa.com/src/764712" xr:uid="{65AD7539-DA27-4431-9B0A-80C824FAD76B}"/>
    <hyperlink ref="T71" r:id="rId1275" display="https://www.daloopa.com/src/764002" xr:uid="{73DCF9A9-21D4-4951-A8AF-13B2F3BB7A1F}"/>
    <hyperlink ref="BI71" r:id="rId1276" display="https://www.daloopa.com/src/38168754" xr:uid="{6D80FE12-A687-4F1D-AEDF-13577CB5EDCA}"/>
    <hyperlink ref="A72" r:id="rId1277" xr:uid="{ED898BD3-E1BB-4886-882B-3ED51FCC7096}"/>
    <hyperlink ref="C72" r:id="rId1278" xr:uid="{61E3DA4F-81C9-488D-BB51-E3088D1A343A}"/>
    <hyperlink ref="E72" r:id="rId1279" display="https://www.daloopa.com/src/768335" xr:uid="{BA3A9462-5BC3-4DE0-B320-FFB3144E215E}"/>
    <hyperlink ref="F72" r:id="rId1280" display="https://www.daloopa.com/src/768818" xr:uid="{E82E971D-4889-4F96-AFF4-C1D68A7607C0}"/>
    <hyperlink ref="G72" r:id="rId1281" display="https://www.daloopa.com/src/768000" xr:uid="{6CF858CE-69CB-4AD3-983C-3F8DF453B64F}"/>
    <hyperlink ref="H72" r:id="rId1282" display="https://www.daloopa.com/src/767795" xr:uid="{5DA88078-4919-4FA3-A5F5-48A44118E801}"/>
    <hyperlink ref="I72" r:id="rId1283" display="https://www.daloopa.com/src/767639" xr:uid="{70BBB03C-3357-49A7-8E32-B8CF2050C908}"/>
    <hyperlink ref="J72" r:id="rId1284" display="https://www.daloopa.com/src/767366" xr:uid="{F479C18D-0086-4E13-B177-980C8B270CBF}"/>
    <hyperlink ref="K72" r:id="rId1285" display="https://www.daloopa.com/src/767148" xr:uid="{0CEDC4E6-4977-42DE-9D57-3737FE8660DF}"/>
    <hyperlink ref="L72" r:id="rId1286" display="https://www.daloopa.com/src/766906" xr:uid="{848D545C-C69D-421A-B291-41E4F2DAC423}"/>
    <hyperlink ref="M72" r:id="rId1287" display="https://www.daloopa.com/src/766620" xr:uid="{D07B822B-6BE2-4E5E-8579-CFB3A7FD61E3}"/>
    <hyperlink ref="N72" r:id="rId1288" display="https://www.daloopa.com/src/766433" xr:uid="{33B4B9BE-FC0C-4799-8ADB-E5CAEB4BAD10}"/>
    <hyperlink ref="O72" r:id="rId1289" display="https://www.daloopa.com/src/766011" xr:uid="{C6250B9C-0282-4BAB-8A90-E846DCB8E0DB}"/>
    <hyperlink ref="P72" r:id="rId1290" display="https://www.daloopa.com/src/765880" xr:uid="{19177032-4EB2-4A55-9CD9-A284B25FA4C2}"/>
    <hyperlink ref="Q72" r:id="rId1291" display="https://www.daloopa.com/src/765719" xr:uid="{20563BA9-4AEA-48CD-B51B-AC7F5EF3A2AA}"/>
    <hyperlink ref="R72" r:id="rId1292" display="https://www.daloopa.com/src/765481" xr:uid="{715B12AF-DEE2-4778-840D-D7B3C478DCB2}"/>
    <hyperlink ref="S72" r:id="rId1293" display="https://www.daloopa.com/src/764713" xr:uid="{01980E7A-2B8F-453C-A51E-270F09FE6FE6}"/>
    <hyperlink ref="T72" r:id="rId1294" display="https://www.daloopa.com/src/764003" xr:uid="{213F64D5-50BB-4CC7-9631-63E83431CFC2}"/>
    <hyperlink ref="U72" r:id="rId1295" display="https://www.daloopa.com/src/763858" xr:uid="{B1D8C1A9-EACD-4524-96B2-50D572CBE424}"/>
    <hyperlink ref="V72" r:id="rId1296" display="https://www.daloopa.com/src/763460" xr:uid="{4BF12605-1131-4944-8E76-4C1D3CAAD00D}"/>
    <hyperlink ref="W72" r:id="rId1297" display="https://www.daloopa.com/src/763184" xr:uid="{24EE0ACA-18C6-4944-AC49-513A781CE9E9}"/>
    <hyperlink ref="X72" r:id="rId1298" display="https://www.daloopa.com/src/762965" xr:uid="{77D82077-10ED-4660-97CD-8C6D1CDDCCC2}"/>
    <hyperlink ref="Y72" r:id="rId1299" display="https://www.daloopa.com/src/762637" xr:uid="{7972C008-58CE-4837-BA5C-A2477FC1B26C}"/>
    <hyperlink ref="Z72" r:id="rId1300" display="https://www.daloopa.com/src/762521" xr:uid="{6217F411-1119-4A25-B965-08A280B241E9}"/>
    <hyperlink ref="AA72" r:id="rId1301" display="https://www.daloopa.com/src/762403" xr:uid="{A2AE8568-9423-4703-BFFC-43C2D57204AE}"/>
    <hyperlink ref="AB72" r:id="rId1302" display="https://www.daloopa.com/src/761474" xr:uid="{3BA396CD-0413-4A2F-A199-F000A190695B}"/>
    <hyperlink ref="AC72" r:id="rId1303" display="https://www.daloopa.com/src/761442" xr:uid="{7965E0E2-C2EC-4D8E-B3B2-BFC3C3D0A09E}"/>
    <hyperlink ref="AD72" r:id="rId1304" display="https://www.daloopa.com/src/761321" xr:uid="{01D7118F-104D-4AC7-886F-43D10FBDA1F1}"/>
    <hyperlink ref="AE72" r:id="rId1305" display="https://www.daloopa.com/src/1340380" xr:uid="{0E64AFF6-4F72-4BCE-8993-6003D8CB6696}"/>
    <hyperlink ref="AF72" r:id="rId1306" display="https://www.daloopa.com/src/2623479" xr:uid="{0FC35265-FB60-44A1-94B1-EC2B5EF8093B}"/>
    <hyperlink ref="AG72" r:id="rId1307" display="https://www.daloopa.com/src/4744512" xr:uid="{73AF8387-BAC0-4CC3-812D-7F6B77BA7B3D}"/>
    <hyperlink ref="AH72" r:id="rId1308" display="https://www.daloopa.com/src/7982049" xr:uid="{6180B659-22DB-458C-8D44-D828B2FCECC0}"/>
    <hyperlink ref="AI72" r:id="rId1309" display="https://www.daloopa.com/src/10334223" xr:uid="{D5485F5E-27A5-4E0C-BC20-9EBCB0EB6A6D}"/>
    <hyperlink ref="AJ72" r:id="rId1310" display="https://www.daloopa.com/src/14718941" xr:uid="{FC422BF5-5AAF-4725-BF80-9A5634574DD7}"/>
    <hyperlink ref="AK72" r:id="rId1311" display="https://www.daloopa.com/src/20995972" xr:uid="{84CF7647-D892-4954-9396-5F4006125439}"/>
    <hyperlink ref="AL72" r:id="rId1312" display="https://www.daloopa.com/src/32451196" xr:uid="{9B8BEAC5-2FE3-495C-9E67-68EB7F49B83C}"/>
    <hyperlink ref="AM72" r:id="rId1313" display="https://www.daloopa.com/src/38384178" xr:uid="{63369E11-3DD7-4006-8B03-27228D678437}"/>
    <hyperlink ref="AN72" r:id="rId1314" display="https://www.daloopa.com/src/46661551" xr:uid="{C8316585-144A-49F3-BB53-5A42102E33CB}"/>
    <hyperlink ref="AO72" r:id="rId1315" display="https://www.daloopa.com/src/53638264" xr:uid="{3D5E3D28-DA8B-4052-B1D6-3C9E88CBEA9E}"/>
    <hyperlink ref="AP72" r:id="rId1316" display="https://www.daloopa.com/src/58838012" xr:uid="{03C5D1E9-2CFF-4DD7-BCA7-CBDFD093F0A5}"/>
    <hyperlink ref="AQ72" r:id="rId1317" display="https://www.daloopa.com/src/63130079" xr:uid="{A0705EBC-C694-4FA2-A3E1-22DA427A30D2}"/>
    <hyperlink ref="AR72" r:id="rId1318" display="https://www.daloopa.com/src/67048394" xr:uid="{0D7CE62D-D7F8-4553-A66E-EAA30B665680}"/>
    <hyperlink ref="BF72" r:id="rId1319" display="https://www.daloopa.com/src/38169038" xr:uid="{7206674C-00E6-4525-80D0-0F2E05D41145}"/>
    <hyperlink ref="BG72" r:id="rId1320" display="https://www.daloopa.com/src/38168934" xr:uid="{B4FAA3D2-8807-4D99-B24C-AB9E6967B7E2}"/>
    <hyperlink ref="BH72" r:id="rId1321" display="https://www.daloopa.com/src/38168857" xr:uid="{40002245-16ED-4B29-BD4E-04D45089B0EA}"/>
    <hyperlink ref="BI72" r:id="rId1322" display="https://www.daloopa.com/src/38168753" xr:uid="{B14CF678-9053-4AF4-9E9D-4B43701BB2BE}"/>
    <hyperlink ref="BJ72" r:id="rId1323" display="https://www.daloopa.com/src/38168693" xr:uid="{D63ECB97-5696-4612-9EE2-C5DA28BCAA0E}"/>
    <hyperlink ref="BK72" r:id="rId1324" display="https://www.daloopa.com/src/38168631" xr:uid="{B9989E83-EC33-4DDC-8BD8-62BCC17857E0}"/>
    <hyperlink ref="BL72" r:id="rId1325" display="https://www.daloopa.com/src/38168507" xr:uid="{53C83243-BCEA-4429-8314-3D6DA44055D0}"/>
    <hyperlink ref="BM72" r:id="rId1326" display="https://www.daloopa.com/src/14718944" xr:uid="{8687784B-925E-486B-9EF1-C8DA93998959}"/>
    <hyperlink ref="BN72" r:id="rId1327" display="https://www.daloopa.com/src/46664831" xr:uid="{4B0278F4-8E15-4578-804D-D5AABB0DD0D1}"/>
    <hyperlink ref="BO72" r:id="rId1328" tooltip="https://www.daloopa.com/src/67053319" display="-2847.0" xr:uid="{B6F05FCE-5DC2-41C4-BF5F-36F5C5771CEA}"/>
    <hyperlink ref="A75" r:id="rId1329" xr:uid="{02352795-2597-4C6C-B16B-C45D4170CCBA}"/>
    <hyperlink ref="C75" r:id="rId1330" xr:uid="{F0F84366-4502-4D1F-9DD9-5BAF59228C69}"/>
    <hyperlink ref="E75" r:id="rId1331" display="https://www.daloopa.com/src/768336" xr:uid="{6DDB593E-DA1B-4E16-83EE-2C82862B5C2D}"/>
    <hyperlink ref="F75" r:id="rId1332" display="https://www.daloopa.com/src/768175" xr:uid="{88A664F9-723E-424C-BDCB-3FEED35CBFD9}"/>
    <hyperlink ref="G75" r:id="rId1333" display="https://www.daloopa.com/src/768003" xr:uid="{B7B6A377-9102-47AA-9F1B-A12BC3779D49}"/>
    <hyperlink ref="H75" r:id="rId1334" display="https://www.daloopa.com/src/767803" xr:uid="{503A2266-B902-45D9-B20F-83ED5007F9D0}"/>
    <hyperlink ref="I75" r:id="rId1335" display="https://www.daloopa.com/src/767644" xr:uid="{071B306A-90C3-4BDE-A879-1DE996852706}"/>
    <hyperlink ref="J75" r:id="rId1336" display="https://www.daloopa.com/src/767376" xr:uid="{78581759-B277-4194-8BD0-F00B418ADC7E}"/>
    <hyperlink ref="K75" r:id="rId1337" display="https://www.daloopa.com/src/767153" xr:uid="{16A0F417-C91F-4D51-A71F-4B945D501F15}"/>
    <hyperlink ref="L75" r:id="rId1338" display="https://www.daloopa.com/src/766907" xr:uid="{81AF4358-2031-4C02-A04A-FE6EC5F23F7C}"/>
    <hyperlink ref="M75" r:id="rId1339" display="https://www.daloopa.com/src/766621" xr:uid="{47184ECE-3D2C-43AD-AA5D-719A43671F88}"/>
    <hyperlink ref="N75" r:id="rId1340" display="https://www.daloopa.com/src/766434" xr:uid="{DA658FA5-E2E8-437A-956E-06F7288C39B2}"/>
    <hyperlink ref="O75" r:id="rId1341" display="https://www.daloopa.com/src/766012" xr:uid="{327B8C69-7024-4CC5-8B99-76361D43D046}"/>
    <hyperlink ref="P75" r:id="rId1342" display="https://www.daloopa.com/src/765884" xr:uid="{2EF9272F-4030-424E-930B-DA916D3CC1F3}"/>
    <hyperlink ref="Q75" r:id="rId1343" display="https://www.daloopa.com/src/765720" xr:uid="{95A5274C-B951-44C9-A242-BF3D336C631B}"/>
    <hyperlink ref="R75" r:id="rId1344" display="https://www.daloopa.com/src/765484" xr:uid="{58722C79-D595-4403-9C80-B1540AD4AAC8}"/>
    <hyperlink ref="S75" r:id="rId1345" display="https://www.daloopa.com/src/764726" xr:uid="{3BB4F7DB-3F2A-41E8-8501-D7D0E1F9FC76}"/>
    <hyperlink ref="T75" r:id="rId1346" display="https://www.daloopa.com/src/764004" xr:uid="{69129CA2-059B-4818-8708-52BF3CDD0762}"/>
    <hyperlink ref="U75" r:id="rId1347" display="https://www.daloopa.com/src/763886" xr:uid="{6227A8E1-E533-45BE-9C29-EC4B365DF172}"/>
    <hyperlink ref="V75" r:id="rId1348" display="https://www.daloopa.com/src/763473" xr:uid="{8F50CDC7-E5CC-47B1-B456-1571659E1D4E}"/>
    <hyperlink ref="W75" r:id="rId1349" display="https://www.daloopa.com/src/763200" xr:uid="{4415997B-5AC5-41EB-A385-83CAC2CFEF0B}"/>
    <hyperlink ref="X75" r:id="rId1350" display="https://www.daloopa.com/src/762974" xr:uid="{FB5C0CDB-AF83-490E-B549-12E4264BFF0F}"/>
    <hyperlink ref="Y75" r:id="rId1351" display="https://www.daloopa.com/src/762694" xr:uid="{B192CCB2-F7D6-4171-A57E-C3040E09B0CC}"/>
    <hyperlink ref="Z75" r:id="rId1352" display="https://www.daloopa.com/src/762522" xr:uid="{0A22915F-4838-499E-9566-D2C2E28B920C}"/>
    <hyperlink ref="AA75" r:id="rId1353" display="https://www.daloopa.com/src/762404" xr:uid="{B264780F-B1C3-4296-93CD-5F7CD1A1C393}"/>
    <hyperlink ref="AB75" r:id="rId1354" display="https://www.daloopa.com/src/762121" xr:uid="{F9019FEA-C260-4D26-8887-B00C35AC751B}"/>
    <hyperlink ref="AC75" r:id="rId1355" display="https://www.daloopa.com/src/761447" xr:uid="{D942D50B-1EEF-4BBD-9113-1EB5CD475CF9}"/>
    <hyperlink ref="AD75" r:id="rId1356" display="https://www.daloopa.com/src/761325" xr:uid="{C13A0383-5646-4046-B786-4082EDA34BA3}"/>
    <hyperlink ref="AE75" r:id="rId1357" display="https://www.daloopa.com/src/1340403" xr:uid="{20C1C564-505F-4C25-B725-0E88978C2234}"/>
    <hyperlink ref="AF75" r:id="rId1358" display="https://www.daloopa.com/src/2623480" xr:uid="{CF0F9249-7390-4124-BFE5-F99D300E005D}"/>
    <hyperlink ref="AG75" r:id="rId1359" display="https://www.daloopa.com/src/4744513" xr:uid="{671E404B-6DB8-4BC2-AC5E-8F9A9F68FFC4}"/>
    <hyperlink ref="AH75" r:id="rId1360" display="https://www.daloopa.com/src/7982075" xr:uid="{341E6EB5-B87E-4E6B-8908-833602708B33}"/>
    <hyperlink ref="AI75" r:id="rId1361" display="https://www.daloopa.com/src/10334238" xr:uid="{C395606C-CEBA-4C78-9F7F-2D618A20F8F4}"/>
    <hyperlink ref="AJ75" r:id="rId1362" display="https://www.daloopa.com/src/14718945" xr:uid="{CA1EEAF9-9AD7-4EF6-BCD5-747CAC870133}"/>
    <hyperlink ref="AK75" r:id="rId1363" display="https://www.daloopa.com/src/20995989" xr:uid="{B60EB900-AFDE-437B-83AA-BE4DB3787604}"/>
    <hyperlink ref="AL75" r:id="rId1364" display="https://www.daloopa.com/src/32451201" xr:uid="{2BE7B689-7B5D-4C13-B4DF-01D7701F5902}"/>
    <hyperlink ref="AM75" r:id="rId1365" display="https://www.daloopa.com/src/38384348" xr:uid="{C8E41967-891C-4A7D-BDE5-AC68ADC81373}"/>
    <hyperlink ref="AN75" r:id="rId1366" display="https://www.daloopa.com/src/46661573" xr:uid="{99B2AA31-7399-4186-9AE9-650E70608CFF}"/>
    <hyperlink ref="AO75" r:id="rId1367" display="https://www.daloopa.com/src/53638268" xr:uid="{35017E83-C570-4222-90E6-F45474DC1BC1}"/>
    <hyperlink ref="AP75" r:id="rId1368" display="https://www.daloopa.com/src/58838016" xr:uid="{AAB2EF04-5D99-49A4-9F41-11A173F1EC32}"/>
    <hyperlink ref="AQ75" r:id="rId1369" display="https://www.daloopa.com/src/63130134" xr:uid="{C4174F2A-4D3B-4DC1-8D46-8C37209039DA}"/>
    <hyperlink ref="AR75" r:id="rId1370" display="https://www.daloopa.com/src/67048454" xr:uid="{A573ECD1-A454-44D8-9329-693C1D0AFCA8}"/>
    <hyperlink ref="BF75" r:id="rId1371" display="https://www.daloopa.com/src/38169963" xr:uid="{2531B775-CEC8-458D-8057-E76D160BF795}"/>
    <hyperlink ref="BG75" r:id="rId1372" display="https://www.daloopa.com/src/38169914" xr:uid="{C9D072D8-A840-4453-955C-5846034741D7}"/>
    <hyperlink ref="BH75" r:id="rId1373" display="https://www.daloopa.com/src/38169792" xr:uid="{9CA3D88E-99CA-4A91-85CE-9E159841BFF8}"/>
    <hyperlink ref="BI75" r:id="rId1374" display="https://www.daloopa.com/src/38169635" xr:uid="{A55E50A2-5FBA-4DE6-88F7-5364E60F2AA5}"/>
    <hyperlink ref="BJ75" r:id="rId1375" display="https://www.daloopa.com/src/38169580" xr:uid="{30CC1EC3-F755-4051-9E73-260ACE1A179A}"/>
    <hyperlink ref="BK75" r:id="rId1376" display="https://www.daloopa.com/src/38169509" xr:uid="{A4B29463-8911-43DF-9E24-2BC361C785C1}"/>
    <hyperlink ref="BL75" r:id="rId1377" display="https://www.daloopa.com/src/38169368" xr:uid="{44E8F42C-F905-4DCA-B39E-A07B5D6E581D}"/>
    <hyperlink ref="BM75" r:id="rId1378" display="https://www.daloopa.com/src/14718948" xr:uid="{96728D9C-777C-4583-B872-340582653690}"/>
    <hyperlink ref="BN75" r:id="rId1379" display="https://www.daloopa.com/src/46664841" xr:uid="{C83FFD75-1043-4EA8-A1DD-61379254133C}"/>
    <hyperlink ref="BO75" r:id="rId1380" tooltip="https://www.daloopa.com/src/67053335" display="118007.0" xr:uid="{3132C7F9-EDE7-40AF-8D7F-28F6B66FB727}"/>
    <hyperlink ref="A76" r:id="rId1381" xr:uid="{95A4DF49-6471-49BF-8B42-101F5D37245F}"/>
    <hyperlink ref="C76" r:id="rId1382" xr:uid="{22172818-601D-439D-8B5D-BC3DC9B78540}"/>
    <hyperlink ref="E76" r:id="rId1383" display="https://www.daloopa.com/src/768337" xr:uid="{68AF5B32-147B-4308-A251-C2AED0034DE3}"/>
    <hyperlink ref="F76" r:id="rId1384" display="https://www.daloopa.com/src/768176" xr:uid="{76A80206-780F-49B0-8169-8DFDE04184DF}"/>
    <hyperlink ref="G76" r:id="rId1385" display="https://www.daloopa.com/src/768004" xr:uid="{67C352B9-3868-4338-A091-C18B15A7DBE7}"/>
    <hyperlink ref="H76" r:id="rId1386" display="https://www.daloopa.com/src/767804" xr:uid="{412FDDC5-B273-4CCC-A9C8-DCA0833C2D61}"/>
    <hyperlink ref="I76" r:id="rId1387" display="https://www.daloopa.com/src/767645" xr:uid="{9AA0D9E5-B18A-4B82-9C64-001F5549E815}"/>
    <hyperlink ref="J76" r:id="rId1388" display="https://www.daloopa.com/src/767377" xr:uid="{9F186721-EAA2-44EC-9951-9497E1C97B69}"/>
    <hyperlink ref="K76" r:id="rId1389" display="https://www.daloopa.com/src/767154" xr:uid="{598664B9-CE21-46AE-90FA-D72791C93896}"/>
    <hyperlink ref="L76" r:id="rId1390" display="https://www.daloopa.com/src/766908" xr:uid="{9C86DD99-6119-4A91-B0AB-5FDCFA756D46}"/>
    <hyperlink ref="M76" r:id="rId1391" display="https://www.daloopa.com/src/766622" xr:uid="{8238820F-FED8-46DB-9174-9C6CB4DB9BBB}"/>
    <hyperlink ref="N76" r:id="rId1392" display="https://www.daloopa.com/src/766435" xr:uid="{45AEE342-12A3-4D13-9DE5-10CB70FA50F3}"/>
    <hyperlink ref="O76" r:id="rId1393" display="https://www.daloopa.com/src/766013" xr:uid="{24297B0B-118C-4675-8CDA-B6862181D4A6}"/>
    <hyperlink ref="P76" r:id="rId1394" display="https://www.daloopa.com/src/765885" xr:uid="{C65261CE-0E6B-4D65-88D0-F2EA5CBB718C}"/>
    <hyperlink ref="Q76" r:id="rId1395" display="https://www.daloopa.com/src/765721" xr:uid="{27D92F31-9158-4DA6-ABF7-B74BB98A45ED}"/>
    <hyperlink ref="R76" r:id="rId1396" display="https://www.daloopa.com/src/765485" xr:uid="{684AD4A7-3368-4382-99F3-AA89A6748407}"/>
    <hyperlink ref="S76" r:id="rId1397" display="https://www.daloopa.com/src/764727" xr:uid="{C77B6670-BB92-4BD5-A3DB-A7CA3B52CAA4}"/>
    <hyperlink ref="T76" r:id="rId1398" display="https://www.daloopa.com/src/764005" xr:uid="{41F155FA-ADDA-472B-AAEE-81DF921AFB79}"/>
    <hyperlink ref="U76" r:id="rId1399" display="https://www.daloopa.com/src/763887" xr:uid="{497E7F92-269F-4E7A-B122-F927C1CFA3E9}"/>
    <hyperlink ref="V76" r:id="rId1400" display="https://www.daloopa.com/src/763474" xr:uid="{8875F44B-5045-4B5B-9AB8-A872FD48FE1A}"/>
    <hyperlink ref="W76" r:id="rId1401" display="https://www.daloopa.com/src/763201" xr:uid="{3D310D3C-4081-4B11-A675-001BBF9B8A32}"/>
    <hyperlink ref="X76" r:id="rId1402" display="https://www.daloopa.com/src/762975" xr:uid="{0BD0BA80-2BA4-458D-BAD3-0148474E032F}"/>
    <hyperlink ref="Y76" r:id="rId1403" display="https://www.daloopa.com/src/762695" xr:uid="{D4DD7783-5C7C-43A0-AB19-9D8FBB18863D}"/>
    <hyperlink ref="Z76" r:id="rId1404" display="https://www.daloopa.com/src/762523" xr:uid="{A046E264-4544-42C5-9E23-D4959E4435A2}"/>
    <hyperlink ref="AA76" r:id="rId1405" display="https://www.daloopa.com/src/762405" xr:uid="{F7F00AE3-9C8E-4F23-ABF6-BBA0A835C011}"/>
    <hyperlink ref="AB76" r:id="rId1406" display="https://www.daloopa.com/src/762122" xr:uid="{7D2786DD-E9AE-4DF4-9832-675D46D1DD91}"/>
    <hyperlink ref="AC76" r:id="rId1407" display="https://www.daloopa.com/src/761448" xr:uid="{3BA0050E-C58B-43C0-A85E-2FB4E2453C14}"/>
    <hyperlink ref="AD76" r:id="rId1408" display="https://www.daloopa.com/src/761326" xr:uid="{AB173934-CEB1-421A-A4C8-BDC88EAB9495}"/>
    <hyperlink ref="AE76" r:id="rId1409" display="https://www.daloopa.com/src/1340401" xr:uid="{2B893E7A-7D82-4035-93C1-E9EB502AC304}"/>
    <hyperlink ref="AF76" r:id="rId1410" display="https://www.daloopa.com/src/2623481" xr:uid="{076179CB-8E33-41A2-AB4D-0E92B1BCCC2E}"/>
    <hyperlink ref="AG76" r:id="rId1411" display="https://www.daloopa.com/src/4744514" xr:uid="{8E58B85A-393E-4EF6-93F7-974711C52AFB}"/>
    <hyperlink ref="AH76" r:id="rId1412" display="https://www.daloopa.com/src/7982076" xr:uid="{4EB25CBD-B0BD-489B-96E7-F7E613484EB6}"/>
    <hyperlink ref="AI76" r:id="rId1413" display="https://www.daloopa.com/src/10334237" xr:uid="{72F44530-361D-4C31-8F25-21BF71508B20}"/>
    <hyperlink ref="AJ76" r:id="rId1414" display="https://www.daloopa.com/src/14718946" xr:uid="{BAD026B5-F597-4534-8095-3F29207F5FB9}"/>
    <hyperlink ref="AK76" r:id="rId1415" display="https://www.daloopa.com/src/20995987" xr:uid="{45A1C13D-8DE3-452A-AF2B-BAAB42B5FB8A}"/>
    <hyperlink ref="AL76" r:id="rId1416" display="https://www.daloopa.com/src/32451200" xr:uid="{4F575440-9335-4E06-BD00-390D2E453E23}"/>
    <hyperlink ref="AM76" r:id="rId1417" display="https://www.daloopa.com/src/38384349" xr:uid="{661E6782-AF9C-40B9-A5A2-BA2334F26861}"/>
    <hyperlink ref="AN76" r:id="rId1418" display="https://www.daloopa.com/src/46661575" xr:uid="{4886C13A-1467-4D89-AB2D-9D7104ECBEDE}"/>
    <hyperlink ref="AO76" r:id="rId1419" display="https://www.daloopa.com/src/53638267" xr:uid="{F770FE93-B838-47C3-81F0-54573514FE84}"/>
    <hyperlink ref="AP76" r:id="rId1420" display="https://www.daloopa.com/src/58838015" xr:uid="{15F9EE2B-F87D-4273-8ECB-611A1F201D1D}"/>
    <hyperlink ref="AQ76" r:id="rId1421" display="https://www.daloopa.com/src/63130135" xr:uid="{7BAE7C0F-039D-4C14-93EA-84AFAECE9E52}"/>
    <hyperlink ref="AR76" r:id="rId1422" display="https://www.daloopa.com/src/67048455" xr:uid="{23687DDB-8384-43D9-9630-761CB765647F}"/>
    <hyperlink ref="BF76" r:id="rId1423" display="https://www.daloopa.com/src/38169962" xr:uid="{5D2C5B43-C79D-403C-AA13-B4B71A9DA750}"/>
    <hyperlink ref="BG76" r:id="rId1424" display="https://www.daloopa.com/src/38169913" xr:uid="{B6731C77-91B4-447C-A530-8804B581D13B}"/>
    <hyperlink ref="BH76" r:id="rId1425" display="https://www.daloopa.com/src/38169791" xr:uid="{836CC257-D5A4-4AF4-96E5-4AC03E492A8A}"/>
    <hyperlink ref="BI76" r:id="rId1426" display="https://www.daloopa.com/src/38169638" xr:uid="{9520E4BA-50E7-4364-96C4-E0A99DD55B90}"/>
    <hyperlink ref="BJ76" r:id="rId1427" display="https://www.daloopa.com/src/38169579" xr:uid="{7388F396-8FAE-48B2-A318-DA05E51A9D20}"/>
    <hyperlink ref="BK76" r:id="rId1428" display="https://www.daloopa.com/src/38169508" xr:uid="{42BE28BF-5B5E-477A-8031-381A4BABD342}"/>
    <hyperlink ref="BL76" r:id="rId1429" display="https://www.daloopa.com/src/38169367" xr:uid="{F2E639EF-1972-4625-A5C6-91F44DD310AB}"/>
    <hyperlink ref="BM76" r:id="rId1430" display="https://www.daloopa.com/src/14718949" xr:uid="{69109822-6D13-44A1-8A20-3F9DF3956EA9}"/>
    <hyperlink ref="BN76" r:id="rId1431" display="https://www.daloopa.com/src/46664840" xr:uid="{A047D7CF-601A-47BE-8CC7-1D88CC2F69ED}"/>
    <hyperlink ref="BO76" r:id="rId1432" tooltip="https://www.daloopa.com/src/67053336" display="125753.0" xr:uid="{7D6FADF2-619B-4976-A6AE-7EBE2E348C06}"/>
    <hyperlink ref="A77" r:id="rId1433" xr:uid="{024A9825-51EC-4FBF-85DD-39A53622BE69}"/>
    <hyperlink ref="C77" r:id="rId1434" xr:uid="{14E8DBDC-56AD-4E24-92BA-AEA7AD8D0C89}"/>
    <hyperlink ref="Q77" r:id="rId1435" display="https://www.daloopa.com/src/765722" xr:uid="{F80E5933-03B8-41F9-8488-F66732ED359D}"/>
    <hyperlink ref="R77" r:id="rId1436" display="https://www.daloopa.com/src/765486" xr:uid="{9C703A3D-4AB6-4812-8487-CC72A26C80B8}"/>
    <hyperlink ref="S77" r:id="rId1437" display="https://www.daloopa.com/src/764728" xr:uid="{50814EB9-D7FF-4FA0-A598-87CD60A6B0FB}"/>
    <hyperlink ref="T77" r:id="rId1438" display="https://www.daloopa.com/src/764006" xr:uid="{4FFA1963-B62D-4751-9671-A201B12F996E}"/>
    <hyperlink ref="BI77" r:id="rId1439" display="https://www.daloopa.com/src/38169634" xr:uid="{D7DC66A5-1766-4412-8FD4-6D8C9F0F0822}"/>
    <hyperlink ref="A79" r:id="rId1440" xr:uid="{CD9CB4AC-3CA0-4345-A563-06DE4C6DD5B0}"/>
    <hyperlink ref="C79" r:id="rId1441" xr:uid="{BE9BE882-CDCD-4922-8DE8-71BFA8FE00B9}"/>
    <hyperlink ref="Q79" r:id="rId1442" display="https://www.daloopa.com/src/765723" xr:uid="{9CDD1522-3404-4D9E-874B-BC823B279EF1}"/>
    <hyperlink ref="R79" r:id="rId1443" display="https://www.daloopa.com/src/765487" xr:uid="{4721FD74-AB4F-4130-AE6A-DB6779F1F802}"/>
    <hyperlink ref="S79" r:id="rId1444" display="https://www.daloopa.com/src/764729" xr:uid="{C3404AA5-C3D2-4E7F-B827-32F2EC812739}"/>
    <hyperlink ref="T79" r:id="rId1445" display="https://www.daloopa.com/src/764007" xr:uid="{C002072E-D3F7-4EE8-B31B-E3D686FF65F6}"/>
    <hyperlink ref="BI79" r:id="rId1446" display="https://www.daloopa.com/src/38169636" xr:uid="{60D466E4-CDBC-48F4-B4A7-AFAF3A628CAD}"/>
    <hyperlink ref="A80" r:id="rId1447" xr:uid="{006C58F9-80F2-41A7-B234-44293BD98EE4}"/>
    <hyperlink ref="C80" r:id="rId1448" xr:uid="{BB74505A-55BD-4189-B3D7-1BD2615D4242}"/>
    <hyperlink ref="E80" r:id="rId1449" display="https://www.daloopa.com/src/768338" xr:uid="{27AD5013-1C20-45C2-ABC2-E03C4E1B884A}"/>
    <hyperlink ref="G80" r:id="rId1450" display="https://www.daloopa.com/src/768005" xr:uid="{C2F2FD25-76F5-4404-8892-AE4625D15C52}"/>
    <hyperlink ref="H80" r:id="rId1451" display="https://www.daloopa.com/src/767805" xr:uid="{442502CF-46F2-4375-826E-4545A3C840F3}"/>
    <hyperlink ref="I80" r:id="rId1452" display="https://www.daloopa.com/src/767646" xr:uid="{30E41BA9-2615-4A08-AEEE-9586BC4BE913}"/>
    <hyperlink ref="J80" r:id="rId1453" display="https://www.daloopa.com/src/767378" xr:uid="{5090720E-C863-4BC2-9B72-138C05FB5DE9}"/>
    <hyperlink ref="K80" r:id="rId1454" display="https://www.daloopa.com/src/767155" xr:uid="{04AF7C72-D501-4238-BB15-79E8B0F33552}"/>
    <hyperlink ref="L80" r:id="rId1455" display="https://www.daloopa.com/src/766909" xr:uid="{E999F484-BFB3-4BE8-88FD-7E95471132B7}"/>
    <hyperlink ref="M80" r:id="rId1456" display="https://www.daloopa.com/src/766623" xr:uid="{E78EC8A2-05B7-47AF-B4A9-3BEE5EAF82CA}"/>
    <hyperlink ref="N80" r:id="rId1457" display="https://www.daloopa.com/src/766436" xr:uid="{6F011D59-1E72-4D2C-91A2-A3288ADB1E2F}"/>
    <hyperlink ref="O80" r:id="rId1458" display="https://www.daloopa.com/src/766014" xr:uid="{5F833CE6-73FF-4F21-B316-F4438F0C0EA6}"/>
    <hyperlink ref="P80" r:id="rId1459" display="https://www.daloopa.com/src/765886" xr:uid="{FB6E2F97-1E7C-46C2-A0E6-EFF96C92397A}"/>
    <hyperlink ref="Q80" r:id="rId1460" display="https://www.daloopa.com/src/765724" xr:uid="{575273BB-11F2-44F6-84D1-DF3A4729FC3D}"/>
    <hyperlink ref="R80" r:id="rId1461" display="https://www.daloopa.com/src/765488" xr:uid="{A2FD2D47-0D21-4F5C-8DCD-2BFF5D68EE62}"/>
    <hyperlink ref="S80" r:id="rId1462" display="https://www.daloopa.com/src/764730" xr:uid="{5858EBC4-046E-40DE-B5D1-CBC09DD37851}"/>
    <hyperlink ref="T80" r:id="rId1463" display="https://www.daloopa.com/src/764008" xr:uid="{8A72152F-D2D5-4502-80C6-B2248FDDB848}"/>
    <hyperlink ref="U80" r:id="rId1464" display="https://www.daloopa.com/src/763888" xr:uid="{1AC43C35-7C95-4F33-A7E2-367F446EF1DD}"/>
    <hyperlink ref="V80" r:id="rId1465" display="https://www.daloopa.com/src/763475" xr:uid="{29B753BA-1928-435A-B9E9-F17756228365}"/>
    <hyperlink ref="W80" r:id="rId1466" display="https://www.daloopa.com/src/763202" xr:uid="{411DA18B-0CD7-4E71-B65E-575626000975}"/>
    <hyperlink ref="X80" r:id="rId1467" display="https://www.daloopa.com/src/762976" xr:uid="{8CEB74A6-A75A-4CC5-B5E8-7149056DDD42}"/>
    <hyperlink ref="Y80" r:id="rId1468" display="https://www.daloopa.com/src/762696" xr:uid="{8ECDAE23-EA30-4400-8DE5-5B9DDC2223A3}"/>
    <hyperlink ref="Z80" r:id="rId1469" display="https://www.daloopa.com/src/762524" xr:uid="{E2524C82-3127-49B3-8CF4-825784A70679}"/>
    <hyperlink ref="AA80" r:id="rId1470" display="https://www.daloopa.com/src/762406" xr:uid="{43440413-4C4F-4C74-AACF-57A72B9C41F2}"/>
    <hyperlink ref="AB80" r:id="rId1471" display="https://www.daloopa.com/src/762123" xr:uid="{E176A55E-7230-4621-A659-B5504AB1FC7E}"/>
    <hyperlink ref="AC80" r:id="rId1472" display="https://www.daloopa.com/src/761449" xr:uid="{F84F0AC6-46DE-4B50-AC54-7D795FEE4DA5}"/>
    <hyperlink ref="AD80" r:id="rId1473" display="https://www.daloopa.com/src/761327" xr:uid="{AD780ACE-675E-4B55-B818-2AE9A5C07060}"/>
    <hyperlink ref="AE80" r:id="rId1474" display="https://www.daloopa.com/src/1340402" xr:uid="{A1FC8E06-6FF2-4645-A792-237CB414A53A}"/>
    <hyperlink ref="AF80" r:id="rId1475" display="https://www.daloopa.com/src/2623482" xr:uid="{537EDB78-68BA-44B4-9BCA-CB76B37A3792}"/>
    <hyperlink ref="AG80" r:id="rId1476" display="https://www.daloopa.com/src/4744515" xr:uid="{DE03A727-BE7A-46C0-834D-B5409235CCD0}"/>
    <hyperlink ref="AH80" r:id="rId1477" display="https://www.daloopa.com/src/7982077" xr:uid="{7D72AA3B-AE34-48D8-94A2-D2DACD1990C8}"/>
    <hyperlink ref="AI80" r:id="rId1478" display="https://www.daloopa.com/src/10334239" xr:uid="{83820C7D-2C1C-47AD-B9D5-6DC7C3A973CA}"/>
    <hyperlink ref="AJ80" r:id="rId1479" display="https://www.daloopa.com/src/14718947" xr:uid="{A77288BA-4529-4297-8106-BDB804BD58E5}"/>
    <hyperlink ref="AK80" r:id="rId1480" display="https://www.daloopa.com/src/20995988" xr:uid="{9DBA7B2E-8593-49BD-8929-DD4BE27102F9}"/>
    <hyperlink ref="AL80" r:id="rId1481" display="https://www.daloopa.com/src/32451199" xr:uid="{1108A4C4-BF9F-48A0-AACF-2B74EF4EEBDA}"/>
    <hyperlink ref="AM80" r:id="rId1482" display="https://www.daloopa.com/src/38384347" xr:uid="{977A0D19-F8AF-4E70-851E-501DD52D247A}"/>
    <hyperlink ref="AN80" r:id="rId1483" display="https://www.daloopa.com/src/46661574" xr:uid="{3DA49C1A-C775-480D-A4B9-7DF358DE6D63}"/>
    <hyperlink ref="AO80" r:id="rId1484" display="https://www.daloopa.com/src/53638266" xr:uid="{43F2621E-A371-41E7-9EAA-94D91F9E4F14}"/>
    <hyperlink ref="AP80" r:id="rId1485" display="https://www.daloopa.com/src/58838017" xr:uid="{0CF3E598-5E3D-4A2D-B269-2F5331156FB2}"/>
    <hyperlink ref="AQ80" r:id="rId1486" display="https://www.daloopa.com/src/63130136" xr:uid="{429AA9EE-44C4-4B52-8B48-0FE05DC98CCC}"/>
    <hyperlink ref="AR80" r:id="rId1487" display="https://www.daloopa.com/src/67048453" xr:uid="{F6D251ED-2F14-4986-B902-45415BB9F848}"/>
    <hyperlink ref="BF80" r:id="rId1488" display="https://www.daloopa.com/src/38169961" xr:uid="{99D1C7FB-BBCA-48C7-83B1-0EF230E02C5F}"/>
    <hyperlink ref="BG80" r:id="rId1489" display="https://www.daloopa.com/src/38169915" xr:uid="{20C0796C-25C0-46B0-BAD8-ADA00A27493B}"/>
    <hyperlink ref="BH80" r:id="rId1490" display="https://www.daloopa.com/src/38169790" xr:uid="{598B5D1F-3906-417C-8EBF-B32F387FE8C9}"/>
    <hyperlink ref="BI80" r:id="rId1491" display="https://www.daloopa.com/src/38169637" xr:uid="{F3E18D25-92CC-417D-96E2-0A894DACC4B3}"/>
    <hyperlink ref="BJ80" r:id="rId1492" display="https://www.daloopa.com/src/38169578" xr:uid="{67B542A0-34B6-4C8E-8BE6-A255E22C92F3}"/>
    <hyperlink ref="BK80" r:id="rId1493" display="https://www.daloopa.com/src/38169510" xr:uid="{15A89254-E516-48EF-AC6D-D87FEF2F2389}"/>
    <hyperlink ref="BL80" r:id="rId1494" display="https://www.daloopa.com/src/38169366" xr:uid="{B14BDA11-2BCA-4530-882E-902170187B1C}"/>
    <hyperlink ref="BM80" r:id="rId1495" display="https://www.daloopa.com/src/14718950" xr:uid="{8AB29431-E6FA-4A07-A419-EE526E91351C}"/>
    <hyperlink ref="BN80" r:id="rId1496" display="https://www.daloopa.com/src/46664842" xr:uid="{F16F33AB-FB0B-4502-BD55-3977DBF31A82}"/>
    <hyperlink ref="BO80" r:id="rId1497" tooltip="https://www.daloopa.com/src/67053337" display="-7746.0" xr:uid="{B459EE71-0D8C-42ED-9431-23A704B47305}"/>
    <hyperlink ref="A83" r:id="rId1498" xr:uid="{15A8FC17-A7A4-4CCA-976D-1F4AEC2103FF}"/>
    <hyperlink ref="C83" r:id="rId1499" xr:uid="{2F02B82B-F344-4147-BBF8-6840D3BD9423}"/>
    <hyperlink ref="M83" r:id="rId1500" display="https://www.daloopa.com/src/766624" xr:uid="{8D7AA0DE-49FC-4577-BA08-E66DF330252C}"/>
    <hyperlink ref="N83" r:id="rId1501" display="https://www.daloopa.com/src/766444" xr:uid="{78B64E55-0D51-4549-8E79-CD5D685F86CB}"/>
    <hyperlink ref="O83" r:id="rId1502" display="https://www.daloopa.com/src/766015" xr:uid="{F681CE50-101D-4B66-BAC8-A57E593B3BDC}"/>
    <hyperlink ref="P83" r:id="rId1503" display="https://www.daloopa.com/src/765887" xr:uid="{2E8FCE47-1A45-429B-AB61-0F9BBBE18CD7}"/>
    <hyperlink ref="Q83" r:id="rId1504" display="https://www.daloopa.com/src/765725" xr:uid="{B3F286FA-078A-43DC-ABF3-42FFC478377C}"/>
    <hyperlink ref="R83" r:id="rId1505" display="https://www.daloopa.com/src/765489" xr:uid="{29E8D77D-AFD3-4FE2-AC04-46A3561C250D}"/>
    <hyperlink ref="S83" r:id="rId1506" display="https://www.daloopa.com/src/764750" xr:uid="{7F425795-A72D-44B7-A6EF-53E619DBB59D}"/>
    <hyperlink ref="T83" r:id="rId1507" display="https://www.daloopa.com/src/764009" xr:uid="{8FFB67A0-0C1D-426E-B062-D94E7989C04E}"/>
    <hyperlink ref="U83" r:id="rId1508" display="https://www.daloopa.com/src/763889" xr:uid="{C8F380CC-62B2-43C1-8133-9BF9FD635E65}"/>
    <hyperlink ref="V83" r:id="rId1509" display="https://www.daloopa.com/src/763495" xr:uid="{35A70EC8-FCD1-4FA8-8FBA-044DD0769163}"/>
    <hyperlink ref="W83" r:id="rId1510" display="https://www.daloopa.com/src/763223" xr:uid="{F2A18257-8197-454C-84EA-2065F4B24683}"/>
    <hyperlink ref="X83" r:id="rId1511" display="https://www.daloopa.com/src/762985" xr:uid="{7F71E0F0-946D-4609-8662-70A03B224A01}"/>
    <hyperlink ref="Y83" r:id="rId1512" display="https://www.daloopa.com/src/762705" xr:uid="{8431E65F-3F64-47D0-B2A9-D460F0918FEB}"/>
    <hyperlink ref="Z83" r:id="rId1513" display="https://www.daloopa.com/src/762525" xr:uid="{0C5E408A-0D03-49ED-8185-E9D50B8B1256}"/>
    <hyperlink ref="AA83" r:id="rId1514" display="https://www.daloopa.com/src/762407" xr:uid="{44B80885-2AF3-4818-8443-0C1544127327}"/>
    <hyperlink ref="AB83" r:id="rId1515" display="https://www.daloopa.com/src/762124" xr:uid="{5C1E761A-2A7F-43B9-B85D-5E3A0C76673A}"/>
    <hyperlink ref="AC83" r:id="rId1516" display="https://www.daloopa.com/src/761866" xr:uid="{F6AEC5D1-4B4F-4A2F-8F35-968899A04C49}"/>
    <hyperlink ref="AD83" r:id="rId1517" display="https://www.daloopa.com/src/761332" xr:uid="{5FA10EA6-343A-4AD6-9212-017900004AA2}"/>
    <hyperlink ref="AE83" r:id="rId1518" display="https://www.daloopa.com/src/1340404" xr:uid="{284FB207-C295-4700-B6BF-841A09385840}"/>
    <hyperlink ref="AF83" r:id="rId1519" display="https://www.daloopa.com/src/2623487" xr:uid="{D764FF19-54E9-429C-AF4A-342B03AA98F5}"/>
    <hyperlink ref="AG83" r:id="rId1520" display="https://www.daloopa.com/src/4744519" xr:uid="{1F4B6AFF-D5B5-47D8-A141-2F12AC3D71D0}"/>
    <hyperlink ref="AH83" r:id="rId1521" display="https://www.daloopa.com/src/7982107" xr:uid="{EA289522-E1E4-44BA-92CA-C9738B16158F}"/>
    <hyperlink ref="AI83" r:id="rId1522" display="https://www.daloopa.com/src/10334242" xr:uid="{2FEA1C8E-0C46-4082-B316-5516D5E56A40}"/>
    <hyperlink ref="AJ83" r:id="rId1523" display="https://www.daloopa.com/src/14718951" xr:uid="{B5BE7ED9-C731-43E0-A3D4-FFDD4F5B5596}"/>
    <hyperlink ref="AK83" r:id="rId1524" display="https://www.daloopa.com/src/20996132" xr:uid="{0CD9E4D9-448C-41F7-A358-58D5D4F1A0AE}"/>
    <hyperlink ref="AL83" r:id="rId1525" display="https://www.daloopa.com/src/32451208" xr:uid="{5D558FE3-7A60-454E-AC83-FF933C1B6335}"/>
    <hyperlink ref="AM83" r:id="rId1526" display="https://www.daloopa.com/src/38384456" xr:uid="{6AEFA0FC-7C60-43A3-BA39-9304FC1D091E}"/>
    <hyperlink ref="AN83" r:id="rId1527" display="https://www.daloopa.com/src/46661600" xr:uid="{DC647386-9AA6-4005-A87D-F64AFF48AB68}"/>
    <hyperlink ref="AO83" r:id="rId1528" display="https://www.daloopa.com/src/53638305" xr:uid="{DC894CC9-6005-4DBB-A60D-03D312311CC9}"/>
    <hyperlink ref="AP83" r:id="rId1529" display="https://www.daloopa.com/src/58838020" xr:uid="{B2770FF8-FB75-485F-B23B-B2257D873158}"/>
    <hyperlink ref="AQ83" r:id="rId1530" display="https://www.daloopa.com/src/63130148" xr:uid="{5AEAB678-B635-4065-BE07-5B70FA018184}"/>
    <hyperlink ref="AR83" r:id="rId1531" display="https://www.daloopa.com/src/67048484" xr:uid="{F625841A-C408-4463-9D5B-0859C20DEEF0}"/>
    <hyperlink ref="BH83" r:id="rId1532" display="https://www.daloopa.com/src/38170517" xr:uid="{844E8684-F885-412F-9C20-D321022E292F}"/>
    <hyperlink ref="BI83" r:id="rId1533" display="https://www.daloopa.com/src/38170456" xr:uid="{A8C6A5F1-DB95-4B3E-BF3A-071B5B0DCA76}"/>
    <hyperlink ref="BJ83" r:id="rId1534" display="https://www.daloopa.com/src/38170382" xr:uid="{D0DEDD25-C96B-4E92-96EC-E766EE8DF8A0}"/>
    <hyperlink ref="BK83" r:id="rId1535" display="https://www.daloopa.com/src/38170318" xr:uid="{A703412F-6D4A-4599-9AF1-82B71BEA55F3}"/>
    <hyperlink ref="BL83" r:id="rId1536" display="https://www.daloopa.com/src/38170266" xr:uid="{D0576A53-D144-4A41-A14A-375716B5CA92}"/>
    <hyperlink ref="BM83" r:id="rId1537" display="https://www.daloopa.com/src/14718954" xr:uid="{37926C96-FBFC-4C07-99C7-961E55BD8018}"/>
    <hyperlink ref="BN83" r:id="rId1538" display="https://www.daloopa.com/src/46664844" xr:uid="{1E4108B8-F70F-4A44-B349-8BB791684BA3}"/>
    <hyperlink ref="BO83" r:id="rId1539" tooltip="https://www.daloopa.com/src/67053340" display="80096.0" xr:uid="{EC3EE474-D9A6-4C8C-B0D6-583CFDA03FA4}"/>
    <hyperlink ref="A84" r:id="rId1540" xr:uid="{F48CB90D-60DF-42D2-8F0C-2E784524CA66}"/>
    <hyperlink ref="C84" r:id="rId1541" xr:uid="{A1CE856D-BB9B-4A9C-BBDC-708854CF47A1}"/>
    <hyperlink ref="M84" r:id="rId1542" display="https://www.daloopa.com/src/766625" xr:uid="{98BEAE7C-DEEA-45AF-B3FA-EB72D02E6587}"/>
    <hyperlink ref="N84" r:id="rId1543" display="https://www.daloopa.com/src/766445" xr:uid="{A72A96FD-C71F-4E62-8A2B-C473CD7217FD}"/>
    <hyperlink ref="O84" r:id="rId1544" display="https://www.daloopa.com/src/766016" xr:uid="{7518C883-725F-4461-B564-5C4285882AF2}"/>
    <hyperlink ref="P84" r:id="rId1545" display="https://www.daloopa.com/src/765888" xr:uid="{C70F34EC-646D-4145-BAC9-0DEC53F114A8}"/>
    <hyperlink ref="Q84" r:id="rId1546" display="https://www.daloopa.com/src/765726" xr:uid="{91052B45-7614-4D7D-B3BE-0BCDEDCC1158}"/>
    <hyperlink ref="R84" r:id="rId1547" display="https://www.daloopa.com/src/765490" xr:uid="{7FAD1D5B-B76E-4FAD-B67E-A3C3639B8E1C}"/>
    <hyperlink ref="S84" r:id="rId1548" display="https://www.daloopa.com/src/764751" xr:uid="{879D7E38-CB80-4F14-B920-7D8171B74096}"/>
    <hyperlink ref="T84" r:id="rId1549" display="https://www.daloopa.com/src/764010" xr:uid="{B1202B21-27EE-44AF-8C62-9DFE78FB0E03}"/>
    <hyperlink ref="U84" r:id="rId1550" display="https://www.daloopa.com/src/763890" xr:uid="{39783DCF-FC09-4C55-93BC-7D3790747E87}"/>
    <hyperlink ref="V84" r:id="rId1551" display="https://www.daloopa.com/src/763496" xr:uid="{E0BFDF55-760F-4645-9599-8574E09B7D94}"/>
    <hyperlink ref="W84" r:id="rId1552" display="https://www.daloopa.com/src/763224" xr:uid="{DB8D9DAC-D27E-46F3-9C9E-7285F4DADC80}"/>
    <hyperlink ref="X84" r:id="rId1553" display="https://www.daloopa.com/src/762986" xr:uid="{290C016F-A068-4D5F-AEE4-B0F3E70F4E32}"/>
    <hyperlink ref="Y84" r:id="rId1554" display="https://www.daloopa.com/src/762706" xr:uid="{705602EB-55BB-4234-B984-F8FB8DAD6CD7}"/>
    <hyperlink ref="Z84" r:id="rId1555" display="https://www.daloopa.com/src/762526" xr:uid="{CFDDF985-D571-4A07-8A5F-0F694CBB5D28}"/>
    <hyperlink ref="AA84" r:id="rId1556" display="https://www.daloopa.com/src/762408" xr:uid="{C52BCDA7-57AB-440F-9384-2FDCF7D2AF6D}"/>
    <hyperlink ref="AB84" r:id="rId1557" display="https://www.daloopa.com/src/762125" xr:uid="{AE7891B8-22AD-4974-95A0-C3069477AA61}"/>
    <hyperlink ref="AC84" r:id="rId1558" display="https://www.daloopa.com/src/761867" xr:uid="{673C9EC6-E957-4D68-9648-7DD47657C44F}"/>
    <hyperlink ref="AD84" r:id="rId1559" display="https://www.daloopa.com/src/761333" xr:uid="{8E436F1D-F40B-493D-AAAE-58260F041319}"/>
    <hyperlink ref="AE84" r:id="rId1560" display="https://www.daloopa.com/src/1340405" xr:uid="{86C6B1C7-3BC2-4AB6-A1A3-8BA59C116282}"/>
    <hyperlink ref="AF84" r:id="rId1561" display="https://www.daloopa.com/src/2623488" xr:uid="{404F8DF8-9720-4F1F-9514-47BF896694F6}"/>
    <hyperlink ref="AG84" r:id="rId1562" display="https://www.daloopa.com/src/4744520" xr:uid="{3510BEAE-38ED-4CF1-B646-AF818F450713}"/>
    <hyperlink ref="AH84" r:id="rId1563" display="https://www.daloopa.com/src/7982108" xr:uid="{62AC7800-6754-4228-BE5C-93C7F7DF14DD}"/>
    <hyperlink ref="AI84" r:id="rId1564" display="https://www.daloopa.com/src/10334241" xr:uid="{A5BCBB5F-B2B9-47F7-BABE-8EB0106511AC}"/>
    <hyperlink ref="AJ84" r:id="rId1565" display="https://www.daloopa.com/src/14718952" xr:uid="{FAC6F66E-B8F7-48C7-A684-8AC2C70B9C15}"/>
    <hyperlink ref="AK84" r:id="rId1566" display="https://www.daloopa.com/src/20996131" xr:uid="{64A35516-0CB3-4749-BB6C-DAF41FE31F51}"/>
    <hyperlink ref="AL84" r:id="rId1567" display="https://www.daloopa.com/src/32451209" xr:uid="{CE4D6D48-5DC4-41B9-B8D8-9B7E45D38F47}"/>
    <hyperlink ref="AM84" r:id="rId1568" display="https://www.daloopa.com/src/38384457" xr:uid="{73DA6A1B-B87C-4F08-A1DE-1CBCC254CD0A}"/>
    <hyperlink ref="AN84" r:id="rId1569" display="https://www.daloopa.com/src/46661601" xr:uid="{268CF36C-4C56-4DDA-9E38-479BEC14CE70}"/>
    <hyperlink ref="AO84" r:id="rId1570" display="https://www.daloopa.com/src/53638306" xr:uid="{E7DEB19D-F976-4903-8792-61D54D2117D3}"/>
    <hyperlink ref="AP84" r:id="rId1571" display="https://www.daloopa.com/src/58838019" xr:uid="{A580B021-0C36-46AA-8C7D-BDCC497D0825}"/>
    <hyperlink ref="AQ84" r:id="rId1572" display="https://www.daloopa.com/src/63130149" xr:uid="{B84ABF6D-8AFD-4D31-9CDE-DA9BC623AB29}"/>
    <hyperlink ref="AR84" r:id="rId1573" display="https://www.daloopa.com/src/67048482" xr:uid="{34540BF3-7EC1-4074-B672-B4B428291CBD}"/>
    <hyperlink ref="BH84" r:id="rId1574" display="https://www.daloopa.com/src/38170516" xr:uid="{C5BE41E3-B9DF-4BAA-8315-AB1F64263BE2}"/>
    <hyperlink ref="BI84" r:id="rId1575" display="https://www.daloopa.com/src/38170455" xr:uid="{4375EB6E-420D-4B9A-B88C-A470A9AB859E}"/>
    <hyperlink ref="BJ84" r:id="rId1576" display="https://www.daloopa.com/src/38170383" xr:uid="{A8BD3824-5CFE-4422-B093-BBD0EBC00B9E}"/>
    <hyperlink ref="BK84" r:id="rId1577" display="https://www.daloopa.com/src/38170317" xr:uid="{56FB529A-A530-491F-A5EC-6F60FE047F1B}"/>
    <hyperlink ref="BL84" r:id="rId1578" display="https://www.daloopa.com/src/38170267" xr:uid="{AF70D2BF-E725-460B-969A-9EB43784EC8C}"/>
    <hyperlink ref="BM84" r:id="rId1579" display="https://www.daloopa.com/src/14718955" xr:uid="{4D4AD4A6-37AA-45D4-BF23-E0BBC4C6F647}"/>
    <hyperlink ref="BN84" r:id="rId1580" display="https://www.daloopa.com/src/46664845" xr:uid="{10A65793-BE03-4A70-ADF3-CB9E336A2F3A}"/>
    <hyperlink ref="BO84" r:id="rId1581" tooltip="https://www.daloopa.com/src/67053339" display="57255.0" xr:uid="{0CD82E82-6A27-4B11-BE35-B5AB39356AB1}"/>
    <hyperlink ref="A85" r:id="rId1582" xr:uid="{B514215B-C5C8-4ED1-895B-747011D1E985}"/>
    <hyperlink ref="C85" r:id="rId1583" xr:uid="{A299A81B-BDB7-4F91-9F41-745548EF3AA3}"/>
    <hyperlink ref="Q85" r:id="rId1584" display="https://www.daloopa.com/src/765727" xr:uid="{110474B4-D101-4510-B52B-9804F4DE780E}"/>
    <hyperlink ref="R85" r:id="rId1585" display="https://www.daloopa.com/src/765491" xr:uid="{4D2F6A9B-F148-45A7-85F5-591AB593CE8F}"/>
    <hyperlink ref="S85" r:id="rId1586" display="https://www.daloopa.com/src/764752" xr:uid="{6675BEB5-71B8-40FF-B118-F9BD8F48AE40}"/>
    <hyperlink ref="T85" r:id="rId1587" display="https://www.daloopa.com/src/764011" xr:uid="{579EECBD-8BA0-4E54-B055-8F35BC7D4E68}"/>
    <hyperlink ref="BI85" r:id="rId1588" display="https://www.daloopa.com/src/38170453" xr:uid="{26306391-A5CD-46C7-8658-7178F98EAAFE}"/>
    <hyperlink ref="A87" r:id="rId1589" xr:uid="{C5BB2B3E-BB9F-458E-8533-B0227744FCF8}"/>
    <hyperlink ref="C87" r:id="rId1590" xr:uid="{C4760292-0D6A-4D24-A5A4-C31FF1C3F595}"/>
    <hyperlink ref="Q87" r:id="rId1591" display="https://www.daloopa.com/src/765728" xr:uid="{78CD7D74-1AE6-4D95-A211-AF8EBC1459A8}"/>
    <hyperlink ref="R87" r:id="rId1592" display="https://www.daloopa.com/src/765492" xr:uid="{D14BBAF3-0AEE-49FD-8284-237CDB1FEFBE}"/>
    <hyperlink ref="S87" r:id="rId1593" display="https://www.daloopa.com/src/764753" xr:uid="{F1B83011-0492-4B87-96CC-338AE5CAD11F}"/>
    <hyperlink ref="T87" r:id="rId1594" display="https://www.daloopa.com/src/764012" xr:uid="{2F04BCC4-6087-47AA-8C12-C42D7E60CA76}"/>
    <hyperlink ref="BI87" r:id="rId1595" display="https://www.daloopa.com/src/38170452" xr:uid="{FB8F3758-F5A8-42D8-82EB-EA95C690A411}"/>
    <hyperlink ref="A88" r:id="rId1596" xr:uid="{BF50F227-80D6-47C7-AD26-95A5019EF079}"/>
    <hyperlink ref="C88" r:id="rId1597" xr:uid="{20160723-9FF4-4DD0-AB9E-11913070B2B1}"/>
    <hyperlink ref="M88" r:id="rId1598" display="https://www.daloopa.com/src/766626" xr:uid="{8CF8B544-6A7D-4C36-BD86-367A0B7C0DAC}"/>
    <hyperlink ref="N88" r:id="rId1599" display="https://www.daloopa.com/src/766446" xr:uid="{F4174567-7E4E-439B-B01D-E49F36D19D4E}"/>
    <hyperlink ref="O88" r:id="rId1600" display="https://www.daloopa.com/src/766017" xr:uid="{9C5CDAE8-8499-42A4-B492-6520ADB824FE}"/>
    <hyperlink ref="P88" r:id="rId1601" display="https://www.daloopa.com/src/765889" xr:uid="{E8A2E7A4-AA61-423A-8900-478BCC4A8ACC}"/>
    <hyperlink ref="Q88" r:id="rId1602" display="https://www.daloopa.com/src/765729" xr:uid="{1500B303-8FC0-4F70-AFBE-AF6ABAE2ECAC}"/>
    <hyperlink ref="R88" r:id="rId1603" display="https://www.daloopa.com/src/765493" xr:uid="{820DD643-31BE-4A18-9783-14A7E61CC39C}"/>
    <hyperlink ref="S88" r:id="rId1604" display="https://www.daloopa.com/src/764754" xr:uid="{D724BF7B-B0AF-43A2-80B6-E7357803CC9D}"/>
    <hyperlink ref="T88" r:id="rId1605" display="https://www.daloopa.com/src/764013" xr:uid="{A59AA202-A507-41AC-899D-B9695A83C114}"/>
    <hyperlink ref="U88" r:id="rId1606" display="https://www.daloopa.com/src/763891" xr:uid="{AF949B2D-BF4C-403E-965E-6B087C2D8522}"/>
    <hyperlink ref="V88" r:id="rId1607" display="https://www.daloopa.com/src/763497" xr:uid="{1C3659E3-E5C9-4313-B7F6-53208F34B23C}"/>
    <hyperlink ref="W88" r:id="rId1608" display="https://www.daloopa.com/src/763225" xr:uid="{D6DB17C2-1231-450D-B39E-8E8368708EA5}"/>
    <hyperlink ref="X88" r:id="rId1609" display="https://www.daloopa.com/src/762987" xr:uid="{073586AB-3549-49CC-9B2E-CC8E14855796}"/>
    <hyperlink ref="Y88" r:id="rId1610" display="https://www.daloopa.com/src/762707" xr:uid="{49A057FC-8C85-457D-B126-CB9179364C63}"/>
    <hyperlink ref="Z88" r:id="rId1611" display="https://www.daloopa.com/src/762527" xr:uid="{AB7FFAA2-6D6E-4C7A-A7E4-5675EFBE6EC5}"/>
    <hyperlink ref="AA88" r:id="rId1612" display="https://www.daloopa.com/src/762409" xr:uid="{521A289C-E7A7-484C-86AA-54417BE5B0A1}"/>
    <hyperlink ref="AB88" r:id="rId1613" display="https://www.daloopa.com/src/762126" xr:uid="{289A7148-E06C-47C2-A694-43BDB561FA93}"/>
    <hyperlink ref="AC88" r:id="rId1614" display="https://www.daloopa.com/src/761868" xr:uid="{0D1AF46A-9C22-4BEB-9E4D-D88CFC69EEB3}"/>
    <hyperlink ref="AD88" r:id="rId1615" display="https://www.daloopa.com/src/761334" xr:uid="{2D3CAA4D-D321-42D8-BC21-37DA3738C66C}"/>
    <hyperlink ref="AE88" r:id="rId1616" display="https://www.daloopa.com/src/1340406" xr:uid="{8DAB70DB-BD61-44A9-98E4-71795DCCAC8D}"/>
    <hyperlink ref="AF88" r:id="rId1617" display="https://www.daloopa.com/src/2623489" xr:uid="{BEF62A19-6F10-4BE0-B3A2-B1501AD778E0}"/>
    <hyperlink ref="AG88" r:id="rId1618" display="https://www.daloopa.com/src/4744521" xr:uid="{561B67A6-FAFE-4972-8F1F-B33C3B0855DF}"/>
    <hyperlink ref="AH88" r:id="rId1619" display="https://www.daloopa.com/src/7982109" xr:uid="{234281CC-BC73-4353-9761-7DA5D4A92C29}"/>
    <hyperlink ref="AI88" r:id="rId1620" display="https://www.daloopa.com/src/10334240" xr:uid="{0705CC7C-59B4-451A-8816-F276772C0C88}"/>
    <hyperlink ref="AJ88" r:id="rId1621" display="https://www.daloopa.com/src/14718953" xr:uid="{8CF2032F-79B2-499C-9A90-0725976FEC9B}"/>
    <hyperlink ref="AK88" r:id="rId1622" display="https://www.daloopa.com/src/20996130" xr:uid="{0A490612-8F41-4293-97BD-B4C1376EAB60}"/>
    <hyperlink ref="AL88" r:id="rId1623" display="https://www.daloopa.com/src/32451210" xr:uid="{63AB3AB3-4017-4458-9611-FE30303F41A7}"/>
    <hyperlink ref="AM88" r:id="rId1624" display="https://www.daloopa.com/src/38384458" xr:uid="{030E695E-6E69-4110-B9E0-6D45AA8247C4}"/>
    <hyperlink ref="AN88" r:id="rId1625" display="https://www.daloopa.com/src/46661602" xr:uid="{4EC8FDAA-D4D6-4B11-A973-A2F0DD70DAAD}"/>
    <hyperlink ref="AO88" r:id="rId1626" display="https://www.daloopa.com/src/53638307" xr:uid="{D05408C9-CE27-4BB5-A4A3-8545FDDD3D7A}"/>
    <hyperlink ref="AP88" r:id="rId1627" display="https://www.daloopa.com/src/58838018" xr:uid="{73ABEBE0-1DCA-4B66-A70F-20624ED63E48}"/>
    <hyperlink ref="AQ88" r:id="rId1628" display="https://www.daloopa.com/src/63130147" xr:uid="{21B1184A-9474-4569-8834-5F5FEAC1BD6A}"/>
    <hyperlink ref="AR88" r:id="rId1629" display="https://www.daloopa.com/src/67048483" xr:uid="{CD0FDF52-5572-46B3-B231-2337A0A87041}"/>
    <hyperlink ref="BH88" r:id="rId1630" display="https://www.daloopa.com/src/38170518" xr:uid="{B6710160-FE84-4857-8E9D-0E03D90B6750}"/>
    <hyperlink ref="BI88" r:id="rId1631" display="https://www.daloopa.com/src/38170454" xr:uid="{95133A07-DD40-4EE7-A4D4-9FC37547B2E0}"/>
    <hyperlink ref="BJ88" r:id="rId1632" display="https://www.daloopa.com/src/38170384" xr:uid="{214FBD88-23BE-44C3-A914-7B51E2B2272E}"/>
    <hyperlink ref="BK88" r:id="rId1633" display="https://www.daloopa.com/src/38170319" xr:uid="{9B0611B1-36CB-4339-875A-9C8C0830CF50}"/>
    <hyperlink ref="BL88" r:id="rId1634" display="https://www.daloopa.com/src/38170268" xr:uid="{64F4E7FD-FB28-4E3B-8DDA-D63417748C3B}"/>
    <hyperlink ref="BM88" r:id="rId1635" display="https://www.daloopa.com/src/14718956" xr:uid="{10F47349-9948-4F0D-88FD-9BFE45F95A0B}"/>
    <hyperlink ref="BN88" r:id="rId1636" display="https://www.daloopa.com/src/46664843" xr:uid="{193CBB5E-1081-4D5A-8914-5F88F6C040B5}"/>
    <hyperlink ref="BO88" r:id="rId1637" tooltip="https://www.daloopa.com/src/67053338" display="22841.0" xr:uid="{5770EE3F-8A6F-4CE1-A498-A6FAC2F9BEEB}"/>
    <hyperlink ref="A91" r:id="rId1638" xr:uid="{D5B15787-86D2-443F-8DF7-6850CB064D1A}"/>
    <hyperlink ref="C91" r:id="rId1639" xr:uid="{3233A3CC-1DD5-4CFC-BFD7-2DEDB3357405}"/>
    <hyperlink ref="E91" r:id="rId1640" display="https://www.daloopa.com/src/795327" xr:uid="{9168D878-4147-4B37-8339-69E7CCF07E32}"/>
    <hyperlink ref="F91" r:id="rId1641" display="https://www.daloopa.com/src/795337" xr:uid="{B9F111AD-C44B-48C8-959D-EDF6DF722A5F}"/>
    <hyperlink ref="G91" r:id="rId1642" display="https://www.daloopa.com/src/795277" xr:uid="{365B951F-BD02-42FA-A0A0-FA69E47A85A5}"/>
    <hyperlink ref="H91" r:id="rId1643" display="https://www.daloopa.com/src/795267" xr:uid="{1FF41888-971A-497E-B731-2A915E438233}"/>
    <hyperlink ref="I91" r:id="rId1644" display="https://www.daloopa.com/src/795257" xr:uid="{D432C196-4DE5-40B0-9380-FEF75244B3D2}"/>
    <hyperlink ref="J91" r:id="rId1645" display="https://www.daloopa.com/src/795247" xr:uid="{3392B6A2-446B-48B5-B6B5-D6A0D279A780}"/>
    <hyperlink ref="K91" r:id="rId1646" display="https://www.daloopa.com/src/795237" xr:uid="{695CF984-B748-422D-8091-9E74DB7369C6}"/>
    <hyperlink ref="L91" r:id="rId1647" display="https://www.daloopa.com/src/795227" xr:uid="{B691A8CA-B03F-4E02-B433-13187383E2E4}"/>
    <hyperlink ref="M91" r:id="rId1648" display="https://www.daloopa.com/src/795205" xr:uid="{88D16941-3DE1-4F95-9829-80E4D2591EE0}"/>
    <hyperlink ref="N91" r:id="rId1649" display="https://www.daloopa.com/src/795195" xr:uid="{668DDBA1-B097-4FE7-B2BA-4533738CB81B}"/>
    <hyperlink ref="O91" r:id="rId1650" display="https://www.daloopa.com/src/795179" xr:uid="{092B5414-B645-4DDD-A017-73167D4974D3}"/>
    <hyperlink ref="P91" r:id="rId1651" display="https://www.daloopa.com/src/795163" xr:uid="{FEFADFFC-FEBA-4571-8F28-8F8D806577B4}"/>
    <hyperlink ref="Q91" r:id="rId1652" display="https://www.daloopa.com/src/795148" xr:uid="{F991EB99-98E9-4025-8FEB-53CF051ADB39}"/>
    <hyperlink ref="R91" r:id="rId1653" display="https://www.daloopa.com/src/795139" xr:uid="{A7BB4A67-BB08-4856-BDDB-82A96E8D35AF}"/>
    <hyperlink ref="S91" r:id="rId1654" display="https://www.daloopa.com/src/795130" xr:uid="{DF378792-55C0-433D-AC38-1902D6731944}"/>
    <hyperlink ref="T91" r:id="rId1655" display="https://www.daloopa.com/src/795088" xr:uid="{0B234FAD-984C-4FBD-853A-FC2B2B25B40F}"/>
    <hyperlink ref="U91" r:id="rId1656" display="https://www.daloopa.com/src/795070" xr:uid="{1655B74B-67E7-4E6A-AB97-EA00DBFB27BB}"/>
    <hyperlink ref="V91" r:id="rId1657" display="https://www.daloopa.com/src/795057" xr:uid="{C8959611-5C8C-4244-A6D0-7A7C254980E8}"/>
    <hyperlink ref="W91" r:id="rId1658" display="https://www.daloopa.com/src/795025" xr:uid="{454AFC07-5977-4975-82E9-C958B5C55CEE}"/>
    <hyperlink ref="X91" r:id="rId1659" display="https://www.daloopa.com/src/794983" xr:uid="{3B932387-8F8D-4EFD-9620-1016FBF350F1}"/>
    <hyperlink ref="Y91" r:id="rId1660" display="https://www.daloopa.com/src/794971" xr:uid="{B133B723-275A-459B-87A7-A18711A72C9A}"/>
    <hyperlink ref="Z91" r:id="rId1661" display="https://www.daloopa.com/src/794952" xr:uid="{B0064796-B505-47B6-9424-ED9FE07890F3}"/>
    <hyperlink ref="AA91" r:id="rId1662" display="https://www.daloopa.com/src/794933" xr:uid="{A0063AAD-9271-4A28-8DEB-4D1363DD1518}"/>
    <hyperlink ref="AB91" r:id="rId1663" display="https://www.daloopa.com/src/794926" xr:uid="{53EA7F6B-2658-4F34-8AFC-8EB68222E2AF}"/>
    <hyperlink ref="AC91" r:id="rId1664" display="https://www.daloopa.com/src/795044" xr:uid="{6E926AA4-9E09-497F-B151-8D59BC4D0271}"/>
    <hyperlink ref="AD91" r:id="rId1665" display="https://www.daloopa.com/src/794876" xr:uid="{AE6A0486-78F8-4F1B-949A-68A6065D229B}"/>
    <hyperlink ref="AE91" r:id="rId1666" display="https://www.daloopa.com/src/1340407" xr:uid="{0291060C-11B0-4729-9656-9FEAA98F97C2}"/>
    <hyperlink ref="AF91" r:id="rId1667" display="https://www.daloopa.com/src/2623509" xr:uid="{ECE37A91-2178-40AB-8619-740783E183BE}"/>
    <hyperlink ref="AG91" r:id="rId1668" display="https://www.daloopa.com/src/4744522" xr:uid="{FD6DEB63-3D63-4A40-A223-83B796E0FB0E}"/>
    <hyperlink ref="AH91" r:id="rId1669" display="https://www.daloopa.com/src/7982412" xr:uid="{7F376E88-7C16-4775-9AE2-E948CEF71461}"/>
    <hyperlink ref="AI91" r:id="rId1670" display="https://www.daloopa.com/src/10335163" xr:uid="{9DBEB11F-2BE4-4EE2-86A4-F6D85D5DBA4A}"/>
    <hyperlink ref="AJ91" r:id="rId1671" display="https://www.daloopa.com/src/14719020" xr:uid="{E01FC405-E0AB-408A-B27D-C186F355D91E}"/>
    <hyperlink ref="AK91" r:id="rId1672" display="https://www.daloopa.com/src/20996133" xr:uid="{70BEB167-4A66-403B-98CE-61A022F5C824}"/>
    <hyperlink ref="AL91" r:id="rId1673" display="https://www.daloopa.com/src/32451447" xr:uid="{62484050-1E0E-47E3-B47F-F5B1941CAF93}"/>
    <hyperlink ref="AM91" r:id="rId1674" display="https://www.daloopa.com/src/38384891" xr:uid="{1088EAEC-CC20-483D-9882-6E8FB6B762A4}"/>
    <hyperlink ref="AN91" r:id="rId1675" display="https://www.daloopa.com/src/46662050" xr:uid="{ACA57F54-F92A-4C81-9238-5B4C63FE5A23}"/>
    <hyperlink ref="AO91" r:id="rId1676" display="https://www.daloopa.com/src/53638569" xr:uid="{86084C3B-02C9-4387-AB74-32973BE83831}"/>
    <hyperlink ref="AP91" r:id="rId1677" display="https://www.daloopa.com/src/58838296" xr:uid="{79605FE6-2AFC-4841-BB87-8957E94A3FAA}"/>
    <hyperlink ref="AQ91" r:id="rId1678" display="https://www.daloopa.com/src/63130306" xr:uid="{A3B74D76-BC3E-4150-A4D0-0CAC841A71B6}"/>
    <hyperlink ref="AR91" r:id="rId1679" display="https://www.daloopa.com/src/67047832" xr:uid="{E4E870F8-458A-4980-9161-CF7615B5F383}"/>
    <hyperlink ref="BF91" r:id="rId1680" display="https://www.daloopa.com/src/38171657" xr:uid="{0074D81F-A128-4404-87D1-E50DBEFF3A42}"/>
    <hyperlink ref="BG91" r:id="rId1681" display="https://www.daloopa.com/src/38171605" xr:uid="{47D15FA6-82F5-40D7-92CA-30B866C61767}"/>
    <hyperlink ref="BH91" r:id="rId1682" display="https://www.daloopa.com/src/38171546" xr:uid="{E91B2342-E024-4020-A305-4C2C21F77773}"/>
    <hyperlink ref="BI91" r:id="rId1683" display="https://www.daloopa.com/src/38171480" xr:uid="{FA884B8F-C3A4-4620-83F8-3A199344DAAD}"/>
    <hyperlink ref="BJ91" r:id="rId1684" display="https://www.daloopa.com/src/38171399" xr:uid="{AC826508-A5A6-4D16-8F04-1A7166067653}"/>
    <hyperlink ref="BK91" r:id="rId1685" display="https://www.daloopa.com/src/38171348" xr:uid="{38157871-BF9B-41E5-A366-5168F30F4A88}"/>
    <hyperlink ref="BL91" r:id="rId1686" display="https://www.daloopa.com/src/38171300" xr:uid="{2587F238-EF14-47EA-9255-002F3CD08794}"/>
    <hyperlink ref="BM91" r:id="rId1687" display="https://www.daloopa.com/src/14719027" xr:uid="{29AFA31F-5129-4C4E-815F-DF44B782D43F}"/>
    <hyperlink ref="BN91" r:id="rId1688" display="https://www.daloopa.com/src/46664903" xr:uid="{E2605A38-B748-46E0-99D2-3DED9A85D3D7}"/>
    <hyperlink ref="BO91" r:id="rId1689" tooltip="https://www.daloopa.com/src/67052101" display="513983.0" xr:uid="{B100E48F-5779-427D-94EC-9389243E1766}"/>
    <hyperlink ref="A92" r:id="rId1690" xr:uid="{4CC62BBB-2E5F-4768-AE9C-4491A9BF847C}"/>
    <hyperlink ref="C92" r:id="rId1691" xr:uid="{2A95DD4F-DF08-4E29-A1EC-D67EBAAD34F8}"/>
    <hyperlink ref="E92" r:id="rId1692" display="https://www.daloopa.com/src/795328" xr:uid="{37DCEC35-CD7F-4EE4-9C97-77EC5C407209}"/>
    <hyperlink ref="F92" r:id="rId1693" display="https://www.daloopa.com/src/795338" xr:uid="{C601CD3E-C25A-4C2B-B30C-47374BDDC126}"/>
    <hyperlink ref="G92" r:id="rId1694" display="https://www.daloopa.com/src/795278" xr:uid="{275AA3BF-D02E-42AE-A4C0-BE16C258AE5B}"/>
    <hyperlink ref="H92" r:id="rId1695" display="https://www.daloopa.com/src/795268" xr:uid="{0257BF0F-B83E-4E5D-8841-33655BC70B30}"/>
    <hyperlink ref="I92" r:id="rId1696" display="https://www.daloopa.com/src/795258" xr:uid="{C499E6FB-8C29-4894-AB47-B8ABBE6F207E}"/>
    <hyperlink ref="J92" r:id="rId1697" display="https://www.daloopa.com/src/795248" xr:uid="{C8C7A2B2-C6D2-4641-A2BC-10D73D037315}"/>
    <hyperlink ref="K92" r:id="rId1698" display="https://www.daloopa.com/src/795238" xr:uid="{8AC32CE6-7AC8-454F-B2B0-54BB4E67B764}"/>
    <hyperlink ref="L92" r:id="rId1699" display="https://www.daloopa.com/src/795228" xr:uid="{FC3E3FA2-9088-4773-A592-992E02DEE18B}"/>
    <hyperlink ref="M92" r:id="rId1700" display="https://www.daloopa.com/src/795206" xr:uid="{BF61AC93-128C-4AB0-978B-01C43DE6A7B0}"/>
    <hyperlink ref="N92" r:id="rId1701" display="https://www.daloopa.com/src/795196" xr:uid="{03AB331E-16C7-4110-A240-E8D0175522ED}"/>
    <hyperlink ref="O92" r:id="rId1702" display="https://www.daloopa.com/src/795180" xr:uid="{1E89042A-29F7-4DA9-A430-0667CFFDA85C}"/>
    <hyperlink ref="P92" r:id="rId1703" display="https://www.daloopa.com/src/795164" xr:uid="{85944632-C2B9-4DF0-99F6-D563F640B4D7}"/>
    <hyperlink ref="Q92" r:id="rId1704" display="https://www.daloopa.com/src/795149" xr:uid="{C2141CF0-7964-4D7D-AB7A-55D06540B1E7}"/>
    <hyperlink ref="R92" r:id="rId1705" display="https://www.daloopa.com/src/795140" xr:uid="{1BCA6B87-7B62-4F54-82E1-A26660A12E38}"/>
    <hyperlink ref="S92" r:id="rId1706" display="https://www.daloopa.com/src/795131" xr:uid="{D0908A23-11FD-456B-9470-3978BA5DA7A8}"/>
    <hyperlink ref="T92" r:id="rId1707" display="https://www.daloopa.com/src/795089" xr:uid="{6C50EE43-1569-4903-ADA8-C0432CAB0E03}"/>
    <hyperlink ref="U92" r:id="rId1708" display="https://www.daloopa.com/src/795071" xr:uid="{A4C48F3A-DED1-4302-9AFD-C7E2B05738F1}"/>
    <hyperlink ref="V92" r:id="rId1709" display="https://www.daloopa.com/src/795063" xr:uid="{EF8CEC6C-2CE6-425F-AE2F-7C3F3FB02436}"/>
    <hyperlink ref="W92" r:id="rId1710" display="https://www.daloopa.com/src/795026" xr:uid="{FEFD30B6-BFB1-4E07-A68F-3ACB9764CFF6}"/>
    <hyperlink ref="X92" r:id="rId1711" display="https://www.daloopa.com/src/794984" xr:uid="{E4086138-05A7-47DF-88B8-D043B65D6E67}"/>
    <hyperlink ref="Y92" r:id="rId1712" display="https://www.daloopa.com/src/794972" xr:uid="{BC7EA520-1F2C-4809-87A0-BA99367B0DAD}"/>
    <hyperlink ref="Z92" r:id="rId1713" display="https://www.daloopa.com/src/794953" xr:uid="{15C4DF52-9E88-4D3C-B4E3-B1DA84ED704E}"/>
    <hyperlink ref="AA92" r:id="rId1714" display="https://www.daloopa.com/src/794934" xr:uid="{35D8415A-4EFD-46DD-8D49-D001BD9FA546}"/>
    <hyperlink ref="AB92" r:id="rId1715" display="https://www.daloopa.com/src/794927" xr:uid="{C792D34A-DC9F-407B-AD12-0128D48703AF}"/>
    <hyperlink ref="AC92" r:id="rId1716" display="https://www.daloopa.com/src/795045" xr:uid="{10CF7CF4-9ECB-48F0-8B9F-467FAB5A16D6}"/>
    <hyperlink ref="AD92" r:id="rId1717" display="https://www.daloopa.com/src/794877" xr:uid="{1BCE9EAD-0FFF-4EB1-9C30-13C5360C3732}"/>
    <hyperlink ref="AE92" r:id="rId1718" display="https://www.daloopa.com/src/1340408" xr:uid="{60194F76-5CCC-46EC-93BD-E55CD7FB0EE6}"/>
    <hyperlink ref="AF92" r:id="rId1719" display="https://www.daloopa.com/src/2623510" xr:uid="{8852534D-D84A-46BF-9454-9F2AA2F64544}"/>
    <hyperlink ref="AG92" r:id="rId1720" display="https://www.daloopa.com/src/4744523" xr:uid="{F4B50DE0-4979-4D09-8F05-8098247C8D0F}"/>
    <hyperlink ref="AH92" r:id="rId1721" display="https://www.daloopa.com/src/7982413" xr:uid="{6D63BE6C-297E-4173-839E-363FFC1EB06F}"/>
    <hyperlink ref="AI92" r:id="rId1722" display="https://www.daloopa.com/src/10335161" xr:uid="{1760BBFE-5A74-4CEF-AFEA-3A458F2959DE}"/>
    <hyperlink ref="AJ92" r:id="rId1723" display="https://www.daloopa.com/src/14719021" xr:uid="{4DC4EF4A-D473-4ED7-B479-A84FC88646D8}"/>
    <hyperlink ref="AK92" r:id="rId1724" display="https://www.daloopa.com/src/20996134" xr:uid="{822A5C7C-0B82-40C5-835D-3A46D9CD8BC1}"/>
    <hyperlink ref="AL92" r:id="rId1725" display="https://www.daloopa.com/src/32451448" xr:uid="{68A3D905-FFA6-4348-8BEC-B18D413DDEAD}"/>
    <hyperlink ref="AM92" r:id="rId1726" display="https://www.daloopa.com/src/38384894" xr:uid="{EA6B4149-C217-4076-970A-322551F9349E}"/>
    <hyperlink ref="AN92" r:id="rId1727" display="https://www.daloopa.com/src/46662045" xr:uid="{0EFBFA2C-39CC-473C-8EEE-124A2815A6A9}"/>
    <hyperlink ref="AO92" r:id="rId1728" display="https://www.daloopa.com/src/53638570" xr:uid="{C5623DEB-67B9-4684-A879-258EACFC6C58}"/>
    <hyperlink ref="AP92" r:id="rId1729" display="https://www.daloopa.com/src/58838297" xr:uid="{ABAB298F-507A-4503-919E-0826B6CF7F39}"/>
    <hyperlink ref="AQ92" r:id="rId1730" display="https://www.daloopa.com/src/63130304" xr:uid="{5D977C60-D0CA-4712-BD34-872DDDF3554F}"/>
    <hyperlink ref="AR92" r:id="rId1731" display="https://www.daloopa.com/src/67047834" xr:uid="{2E19F6CC-4AB6-4D9B-B56D-A6F3C3520445}"/>
    <hyperlink ref="BF92" r:id="rId1732" display="https://www.daloopa.com/src/38171656" xr:uid="{CB193F68-9750-4303-A706-E241C941D46F}"/>
    <hyperlink ref="BG92" r:id="rId1733" display="https://www.daloopa.com/src/38171607" xr:uid="{91C5DA11-D928-4076-9FDC-E4921B187BF2}"/>
    <hyperlink ref="BH92" r:id="rId1734" display="https://www.daloopa.com/src/38171545" xr:uid="{D99F37ED-4609-4623-8B1F-2C7ED9007504}"/>
    <hyperlink ref="BI92" r:id="rId1735" display="https://www.daloopa.com/src/38171481" xr:uid="{6AB3BAD1-04B1-4729-A7EA-9EAE03DFA555}"/>
    <hyperlink ref="BJ92" r:id="rId1736" display="https://www.daloopa.com/src/38171401" xr:uid="{C8C57D3C-7B93-4651-A1D5-4B622EDA80EB}"/>
    <hyperlink ref="BK92" r:id="rId1737" display="https://www.daloopa.com/src/38171349" xr:uid="{6EC4FA7F-8CC3-423E-825F-F0F4EB4EDEE7}"/>
    <hyperlink ref="BL92" r:id="rId1738" display="https://www.daloopa.com/src/38171301" xr:uid="{3B5F7D0A-13B7-4640-BFBB-C51CBB129571}"/>
    <hyperlink ref="BM92" r:id="rId1739" display="https://www.daloopa.com/src/14719028" xr:uid="{24DDB670-A885-4FFD-AB7C-F1E4E2AFF5D0}"/>
    <hyperlink ref="BN92" r:id="rId1740" display="https://www.daloopa.com/src/46664902" xr:uid="{C5F1BECF-EC18-4358-8117-05A13802BE85}"/>
    <hyperlink ref="BO92" r:id="rId1741" tooltip="https://www.daloopa.com/src/67052102" display="501735.0" xr:uid="{917D281B-021D-4335-B922-F31F9768FC75}"/>
    <hyperlink ref="A93" r:id="rId1742" xr:uid="{54D9D54E-BFA3-47FE-8743-C6529D2771C6}"/>
    <hyperlink ref="C93" r:id="rId1743" xr:uid="{B6F7BBBD-4663-41DA-94AB-B4707EB8967F}"/>
    <hyperlink ref="E93" r:id="rId1744" display="https://www.daloopa.com/src/795329" xr:uid="{477A247D-92D1-4D49-997D-6A6EBA7E9AA6}"/>
    <hyperlink ref="F93" r:id="rId1745" display="https://www.daloopa.com/src/795339" xr:uid="{FABE1BDB-C5C9-4B79-9860-C3C9FE78D213}"/>
    <hyperlink ref="G93" r:id="rId1746" display="https://www.daloopa.com/src/795279" xr:uid="{05F5720E-6096-4784-A735-A16B829E5D21}"/>
    <hyperlink ref="H93" r:id="rId1747" display="https://www.daloopa.com/src/795269" xr:uid="{FD1B4A7A-9A1C-45B7-99EC-E12325FD52BB}"/>
    <hyperlink ref="I93" r:id="rId1748" display="https://www.daloopa.com/src/795259" xr:uid="{27400CA3-383B-4CB9-B058-AEA8EB783C9D}"/>
    <hyperlink ref="J93" r:id="rId1749" display="https://www.daloopa.com/src/795249" xr:uid="{65F153E4-C1A0-45FE-B183-F388927278A6}"/>
    <hyperlink ref="K93" r:id="rId1750" display="https://www.daloopa.com/src/795239" xr:uid="{8C0C09AD-ECE3-432B-A77A-423EDBCCA24D}"/>
    <hyperlink ref="L93" r:id="rId1751" display="https://www.daloopa.com/src/795229" xr:uid="{A73B76D1-040F-4DEC-8E96-2BF3FA573682}"/>
    <hyperlink ref="M93" r:id="rId1752" display="https://www.daloopa.com/src/795207" xr:uid="{DBB116D0-CD4B-4745-85D6-9B315C2E1845}"/>
    <hyperlink ref="N93" r:id="rId1753" display="https://www.daloopa.com/src/795197" xr:uid="{3A1A2102-0B42-41D0-888A-D05F7B266A12}"/>
    <hyperlink ref="O93" r:id="rId1754" display="https://www.daloopa.com/src/795181" xr:uid="{B129766B-871D-4713-A208-25167F446079}"/>
    <hyperlink ref="P93" r:id="rId1755" display="https://www.daloopa.com/src/795165" xr:uid="{6E7CBBEE-7E85-4F0C-AE39-770C0F69FD2A}"/>
    <hyperlink ref="Q93" r:id="rId1756" display="https://www.daloopa.com/src/795150" xr:uid="{F38E7DC6-BADD-4A65-B3E9-331A98A323DA}"/>
    <hyperlink ref="R93" r:id="rId1757" display="https://www.daloopa.com/src/795141" xr:uid="{705CA9F5-E2BB-4F99-A9E7-895B43B527D2}"/>
    <hyperlink ref="S93" r:id="rId1758" display="https://www.daloopa.com/src/795132" xr:uid="{D3899981-0E87-4A62-A66B-933F5FDAB124}"/>
    <hyperlink ref="T93" r:id="rId1759" display="https://www.daloopa.com/src/795090" xr:uid="{3077AC42-8BF7-4E44-9277-913D806EA055}"/>
    <hyperlink ref="BF93" r:id="rId1760" display="https://www.daloopa.com/src/38171659" xr:uid="{9D7B4E57-1F8C-470B-8C9C-91BB4FF45A18}"/>
    <hyperlink ref="BG93" r:id="rId1761" display="https://www.daloopa.com/src/38171608" xr:uid="{DD509B7B-E31F-42B2-B451-B429D54836F4}"/>
    <hyperlink ref="BH93" r:id="rId1762" display="https://www.daloopa.com/src/38171539" xr:uid="{2D4CDA07-2BA5-4918-93AE-6D88D664ECA5}"/>
    <hyperlink ref="BI93" r:id="rId1763" display="https://www.daloopa.com/src/38171485" xr:uid="{F7C53663-890D-4A65-B4B2-6268C751251A}"/>
    <hyperlink ref="A95" r:id="rId1764" xr:uid="{002F8F84-17B8-4179-A010-117869B0B7AF}"/>
    <hyperlink ref="C95" r:id="rId1765" xr:uid="{D8C9C65A-A520-4B58-A70F-172BE5C08676}"/>
    <hyperlink ref="E95" r:id="rId1766" display="https://www.daloopa.com/src/795330" xr:uid="{D7D6325A-A0A3-486A-8F4D-DFAF84123152}"/>
    <hyperlink ref="F95" r:id="rId1767" display="https://www.daloopa.com/src/795340" xr:uid="{B3D9E1DE-8743-4AD6-8EA7-433284C4A3DD}"/>
    <hyperlink ref="G95" r:id="rId1768" display="https://www.daloopa.com/src/795280" xr:uid="{79941A77-2A48-4EC5-B300-DC79B4D8F8CD}"/>
    <hyperlink ref="H95" r:id="rId1769" display="https://www.daloopa.com/src/795270" xr:uid="{08260A29-9DAC-42B1-9275-A8644FE6E725}"/>
    <hyperlink ref="I95" r:id="rId1770" display="https://www.daloopa.com/src/795260" xr:uid="{3406DF96-4A7D-466B-98DC-37EB76E6E62B}"/>
    <hyperlink ref="J95" r:id="rId1771" display="https://www.daloopa.com/src/795250" xr:uid="{D5EAB7E6-D41B-4FEA-9952-52C406A71875}"/>
    <hyperlink ref="K95" r:id="rId1772" display="https://www.daloopa.com/src/795240" xr:uid="{C2E0B035-FCD7-4141-8AC6-63AB2EF0B08F}"/>
    <hyperlink ref="L95" r:id="rId1773" display="https://www.daloopa.com/src/795230" xr:uid="{0838FFFF-69EC-4A92-BCC9-E0778E1D28E9}"/>
    <hyperlink ref="M95" r:id="rId1774" display="https://www.daloopa.com/src/795208" xr:uid="{0F9AEE0F-A06C-48E9-B623-E4AE8868D720}"/>
    <hyperlink ref="N95" r:id="rId1775" display="https://www.daloopa.com/src/795198" xr:uid="{7AAC3508-C04D-49B7-9DB8-B636FFAAE84D}"/>
    <hyperlink ref="O95" r:id="rId1776" display="https://www.daloopa.com/src/795182" xr:uid="{5530FB70-4E2E-42C2-8892-81F0C1D35D23}"/>
    <hyperlink ref="P95" r:id="rId1777" display="https://www.daloopa.com/src/795166" xr:uid="{912F1530-D548-4ED4-9746-A1961BCF6B3D}"/>
    <hyperlink ref="Q95" r:id="rId1778" display="https://www.daloopa.com/src/795151" xr:uid="{A374F548-9C86-463B-AECD-C0988DF2C3BA}"/>
    <hyperlink ref="R95" r:id="rId1779" display="https://www.daloopa.com/src/795142" xr:uid="{E4B975E6-CEC5-45D5-9B8E-97B838FA429F}"/>
    <hyperlink ref="S95" r:id="rId1780" display="https://www.daloopa.com/src/795133" xr:uid="{5162CCFE-FF40-481B-9A2B-3E01D43808E2}"/>
    <hyperlink ref="T95" r:id="rId1781" display="https://www.daloopa.com/src/795091" xr:uid="{235CC085-777C-40C9-9F7C-3B248472F402}"/>
    <hyperlink ref="BF95" r:id="rId1782" display="https://www.daloopa.com/src/38171660" xr:uid="{3AD04173-162B-4497-B071-AF05EFF17159}"/>
    <hyperlink ref="BG95" r:id="rId1783" display="https://www.daloopa.com/src/38171606" xr:uid="{8FCBF4E1-8E98-4146-A35D-426ED7DF3ED6}"/>
    <hyperlink ref="BH95" r:id="rId1784" display="https://www.daloopa.com/src/38171537" xr:uid="{5F783072-5670-4B54-B7C3-A61BAAC66A45}"/>
    <hyperlink ref="BI95" r:id="rId1785" display="https://www.daloopa.com/src/38171482" xr:uid="{6616A427-5C27-4EF5-9F7E-5367DA684420}"/>
    <hyperlink ref="A96" r:id="rId1786" xr:uid="{0BB29A1D-7E38-4351-82C7-DE618F0D80EA}"/>
    <hyperlink ref="C96" r:id="rId1787" xr:uid="{BF8D6578-480C-4415-9BC5-3D79F03AB864}"/>
    <hyperlink ref="E96" r:id="rId1788" display="https://www.daloopa.com/src/795331" xr:uid="{82E1A9E4-95B7-4621-95E4-CEDD78D7E753}"/>
    <hyperlink ref="F96" r:id="rId1789" display="https://www.daloopa.com/src/795341" xr:uid="{A0844037-169D-4B9A-9B1E-7E26F8AFFD4F}"/>
    <hyperlink ref="G96" r:id="rId1790" display="https://www.daloopa.com/src/795281" xr:uid="{5F91974C-3E65-446D-96D8-931282EDBA7E}"/>
    <hyperlink ref="H96" r:id="rId1791" display="https://www.daloopa.com/src/795271" xr:uid="{7F9B7208-B10B-4D3B-BCBC-99BCFFBCBBD0}"/>
    <hyperlink ref="I96" r:id="rId1792" display="https://www.daloopa.com/src/795261" xr:uid="{CBA3F8E0-0B51-4B02-AB60-586789B54A4F}"/>
    <hyperlink ref="J96" r:id="rId1793" display="https://www.daloopa.com/src/795251" xr:uid="{25556003-92FB-4C1D-9649-6A3B85C13BAB}"/>
    <hyperlink ref="K96" r:id="rId1794" display="https://www.daloopa.com/src/795241" xr:uid="{7E7287C8-5C03-4226-B932-3EE5689D2968}"/>
    <hyperlink ref="L96" r:id="rId1795" display="https://www.daloopa.com/src/795231" xr:uid="{C4BAEA80-19B5-456D-84B0-B69A7AA19542}"/>
    <hyperlink ref="M96" r:id="rId1796" display="https://www.daloopa.com/src/795209" xr:uid="{8D2A046C-D510-4E7F-BD86-B16B992A0D47}"/>
    <hyperlink ref="N96" r:id="rId1797" display="https://www.daloopa.com/src/795199" xr:uid="{BC94BA8C-B683-450E-9CC4-E7D8CFBAD2A4}"/>
    <hyperlink ref="O96" r:id="rId1798" display="https://www.daloopa.com/src/795183" xr:uid="{D48447C9-3AB3-46C8-9421-43A656D4BC05}"/>
    <hyperlink ref="P96" r:id="rId1799" display="https://www.daloopa.com/src/795167" xr:uid="{178F10D8-BB97-4640-BA92-469103B3618E}"/>
    <hyperlink ref="BF96" r:id="rId1800" display="https://www.daloopa.com/src/38171661" xr:uid="{B13031EF-D1A4-403D-BA2F-57C8177F9DC9}"/>
    <hyperlink ref="BG96" r:id="rId1801" display="https://www.daloopa.com/src/38171611" xr:uid="{A05BE997-ACAA-4FFB-BCFD-B83B1DC44A76}"/>
    <hyperlink ref="BH96" r:id="rId1802" display="https://www.daloopa.com/src/38171543" xr:uid="{4CAEE590-E5B7-4050-8E14-A35C1E2516A0}"/>
    <hyperlink ref="A97" r:id="rId1803" xr:uid="{58FFA8A1-7064-4EBB-959E-071983C0B0DC}"/>
    <hyperlink ref="C97" r:id="rId1804" xr:uid="{43E84798-6EA9-42FE-9B58-6727B4BB8A62}"/>
    <hyperlink ref="E97" r:id="rId1805" display="https://www.daloopa.com/src/795332" xr:uid="{845FCF13-D301-4EF3-9DAB-1FC75C4188D5}"/>
    <hyperlink ref="F97" r:id="rId1806" display="https://www.daloopa.com/src/795342" xr:uid="{80DA3FA6-BA4A-426F-8FD7-E6061C2EC3C9}"/>
    <hyperlink ref="G97" r:id="rId1807" display="https://www.daloopa.com/src/795282" xr:uid="{D5B8698A-A666-4605-A095-8F24185D436A}"/>
    <hyperlink ref="H97" r:id="rId1808" display="https://www.daloopa.com/src/795272" xr:uid="{CEE54194-8AEA-4380-9B3C-E0DE67165F13}"/>
    <hyperlink ref="I97" r:id="rId1809" display="https://www.daloopa.com/src/795262" xr:uid="{5FB9EED9-C960-4EE0-BDED-C7DA05B54DE4}"/>
    <hyperlink ref="J97" r:id="rId1810" display="https://www.daloopa.com/src/795252" xr:uid="{23B95B99-DDBD-474E-94F1-A2C6514151F1}"/>
    <hyperlink ref="K97" r:id="rId1811" display="https://www.daloopa.com/src/795242" xr:uid="{29C06749-3301-4B73-A576-9D426B7DADF7}"/>
    <hyperlink ref="L97" r:id="rId1812" display="https://www.daloopa.com/src/795232" xr:uid="{8E722B14-D913-4DBF-BAEB-6EC6386E33E3}"/>
    <hyperlink ref="M97" r:id="rId1813" display="https://www.daloopa.com/src/795210" xr:uid="{ED3F2182-71DA-4429-9457-3B7B8637FAED}"/>
    <hyperlink ref="N97" r:id="rId1814" display="https://www.daloopa.com/src/795200" xr:uid="{BF4A6306-089C-4D2A-AE3A-A3D5189250C1}"/>
    <hyperlink ref="O97" r:id="rId1815" display="https://www.daloopa.com/src/795184" xr:uid="{2B0EDE2F-31C0-4CC3-A754-9B0E75F1BBEF}"/>
    <hyperlink ref="P97" r:id="rId1816" display="https://www.daloopa.com/src/795168" xr:uid="{C0EAE208-5F6F-4636-8458-452AD399662D}"/>
    <hyperlink ref="Q97" r:id="rId1817" display="https://www.daloopa.com/src/795152" xr:uid="{F69F730A-6ADA-4534-B23E-11FDD1371883}"/>
    <hyperlink ref="R97" r:id="rId1818" display="https://www.daloopa.com/src/795143" xr:uid="{E8D2901D-8717-4779-820A-CA3BEB3DA494}"/>
    <hyperlink ref="S97" r:id="rId1819" display="https://www.daloopa.com/src/795134" xr:uid="{6C5285C7-D50B-4E98-9FE1-B3A444AE8590}"/>
    <hyperlink ref="T97" r:id="rId1820" display="https://www.daloopa.com/src/795092" xr:uid="{51369ADE-CE01-4F7F-A439-58E1AF21A86F}"/>
    <hyperlink ref="U97" r:id="rId1821" display="https://www.daloopa.com/src/795072" xr:uid="{61196635-31B2-4C29-B0A1-3F6E38BB46E3}"/>
    <hyperlink ref="V97" r:id="rId1822" display="https://www.daloopa.com/src/795058" xr:uid="{731A7C57-7E9F-4172-A386-548886EB4E2B}"/>
    <hyperlink ref="W97" r:id="rId1823" display="https://www.daloopa.com/src/795027" xr:uid="{4A0D6865-F7E5-44DE-8D58-5E8987F04660}"/>
    <hyperlink ref="X97" r:id="rId1824" display="https://www.daloopa.com/src/794985" xr:uid="{8987085A-D0B6-4912-B444-5EB2C237B28D}"/>
    <hyperlink ref="Y97" r:id="rId1825" display="https://www.daloopa.com/src/794973" xr:uid="{55FCBE86-1E8A-4A2F-978D-553C8B1E69F0}"/>
    <hyperlink ref="Z97" r:id="rId1826" display="https://www.daloopa.com/src/794954" xr:uid="{A9BDB6E8-C0A3-41AE-80AC-937CC01AF1EF}"/>
    <hyperlink ref="AA97" r:id="rId1827" display="https://www.daloopa.com/src/794935" xr:uid="{FA997D0C-02E4-431B-A917-5FA591B355AB}"/>
    <hyperlink ref="AB97" r:id="rId1828" display="https://www.daloopa.com/src/794928" xr:uid="{BAF55AD8-B727-408A-8A8B-06460EB10FA9}"/>
    <hyperlink ref="AC97" r:id="rId1829" display="https://www.daloopa.com/src/795046" xr:uid="{E04E1D81-58BC-4773-8358-17B18B4C42B3}"/>
    <hyperlink ref="AD97" r:id="rId1830" display="https://www.daloopa.com/src/794878" xr:uid="{7CE06A3B-2364-4D69-8810-3DE0007F6158}"/>
    <hyperlink ref="AE97" r:id="rId1831" display="https://www.daloopa.com/src/1340409" xr:uid="{8E591EB9-2B88-4D3D-B07C-63340E56BED6}"/>
    <hyperlink ref="AF97" r:id="rId1832" display="https://www.daloopa.com/src/2623511" xr:uid="{1989B101-82F9-4032-A240-FBE4351DF1B1}"/>
    <hyperlink ref="AG97" r:id="rId1833" display="https://www.daloopa.com/src/4744524" xr:uid="{3C1699E5-BB13-45F2-B80A-5B79D34DCEA5}"/>
    <hyperlink ref="AH97" r:id="rId1834" display="https://www.daloopa.com/src/7982414" xr:uid="{F2C53BA9-4296-45F4-BD2C-D27D6C9737A8}"/>
    <hyperlink ref="AI97" r:id="rId1835" display="https://www.daloopa.com/src/10335160" xr:uid="{CFDF84C9-A69F-410E-B714-CDDD725D5C20}"/>
    <hyperlink ref="AJ97" r:id="rId1836" display="https://www.daloopa.com/src/14719022" xr:uid="{694727DF-4F27-4C8F-8C9B-6187381D7B2E}"/>
    <hyperlink ref="AK97" r:id="rId1837" display="https://www.daloopa.com/src/20996136" xr:uid="{6073AF26-A9E7-4F83-A243-2FBA969D2E9E}"/>
    <hyperlink ref="AL97" r:id="rId1838" display="https://www.daloopa.com/src/32451442" xr:uid="{81283575-93F6-49D3-A49B-5AABAC7A5B5B}"/>
    <hyperlink ref="AM97" r:id="rId1839" display="https://www.daloopa.com/src/38384893" xr:uid="{B156DA6B-7CAF-4CA7-95EC-FFBFEDC51393}"/>
    <hyperlink ref="AN97" r:id="rId1840" display="https://www.daloopa.com/src/46662046" xr:uid="{649846AA-B237-429B-8E20-7023B6CF2D6D}"/>
    <hyperlink ref="AO97" r:id="rId1841" display="https://www.daloopa.com/src/53638568" xr:uid="{D5B94DF3-B963-49C8-A224-F6954682D214}"/>
    <hyperlink ref="AP97" r:id="rId1842" display="https://www.daloopa.com/src/58838298" xr:uid="{8A811B60-D248-4FCF-9583-2D97B811069C}"/>
    <hyperlink ref="AQ97" r:id="rId1843" display="https://www.daloopa.com/src/63130305" xr:uid="{B842653D-AF81-4EAE-B8B4-6F2753EBA384}"/>
    <hyperlink ref="AR97" r:id="rId1844" display="https://www.daloopa.com/src/67047836" xr:uid="{F897F474-7D9D-427F-B2D7-0382FD778C0B}"/>
    <hyperlink ref="BF97" r:id="rId1845" display="https://www.daloopa.com/src/38171662" xr:uid="{33E17827-3109-400C-9E0B-1E89061C9176}"/>
    <hyperlink ref="BG97" r:id="rId1846" display="https://www.daloopa.com/src/38171603" xr:uid="{3BE525FD-D3B1-4E8F-82A5-745B198C64C0}"/>
    <hyperlink ref="BH97" r:id="rId1847" display="https://www.daloopa.com/src/38171538" xr:uid="{D757927A-AA7F-4E65-8F23-1352A91A7930}"/>
    <hyperlink ref="BI97" r:id="rId1848" display="https://www.daloopa.com/src/38171488" xr:uid="{6E9C52C9-8ED6-4E87-BC82-342D75A734C7}"/>
    <hyperlink ref="BJ97" r:id="rId1849" display="https://www.daloopa.com/src/38171402" xr:uid="{05D02615-AAFC-4AD5-8682-F8860CB5E136}"/>
    <hyperlink ref="BK97" r:id="rId1850" display="https://www.daloopa.com/src/38171350" xr:uid="{842BCF91-DF57-4149-82DF-17CC57BBF81E}"/>
    <hyperlink ref="BL97" r:id="rId1851" display="https://www.daloopa.com/src/38171302" xr:uid="{F6066573-2879-454D-A5C0-3C4932D22913}"/>
    <hyperlink ref="BM97" r:id="rId1852" display="https://www.daloopa.com/src/14719029" xr:uid="{57D84B2A-E930-4FE4-BFE3-6C6AFE653A7E}"/>
    <hyperlink ref="BN97" r:id="rId1853" display="https://www.daloopa.com/src/46664904" xr:uid="{157DC468-5250-45BE-8929-B15E4A2C5B8B}"/>
    <hyperlink ref="BO97" r:id="rId1854" tooltip="https://www.daloopa.com/src/67052105" display="12248.0" xr:uid="{29B49C35-77CF-4FA8-ABD5-93D254A39FB4}"/>
    <hyperlink ref="A99" r:id="rId1855" xr:uid="{E74E1C78-01D7-4093-8344-8EFEBD4093BB}"/>
    <hyperlink ref="C99" r:id="rId1856" xr:uid="{77127A04-7167-44F7-A097-9441A0520E5A}"/>
    <hyperlink ref="E99" r:id="rId1857" display="https://www.daloopa.com/src/795333" xr:uid="{CC5BD792-851D-4A76-9C25-76E2DE821155}"/>
    <hyperlink ref="F99" r:id="rId1858" display="https://www.daloopa.com/src/795343" xr:uid="{3DA1201B-E225-4EE6-A62A-8002FF6126ED}"/>
    <hyperlink ref="G99" r:id="rId1859" display="https://www.daloopa.com/src/795283" xr:uid="{5A85EA4D-8086-4BA5-A49F-F2AC37F325B7}"/>
    <hyperlink ref="H99" r:id="rId1860" display="https://www.daloopa.com/src/795273" xr:uid="{C732FA12-F26B-4B19-9A9A-0684E5240D45}"/>
    <hyperlink ref="I99" r:id="rId1861" display="https://www.daloopa.com/src/795263" xr:uid="{399E3D0C-AC1D-4C2A-9BDE-D3DA391EB7A2}"/>
    <hyperlink ref="J99" r:id="rId1862" display="https://www.daloopa.com/src/795253" xr:uid="{EFA92C34-6391-4A11-96E9-479C3F753607}"/>
    <hyperlink ref="K99" r:id="rId1863" display="https://www.daloopa.com/src/795243" xr:uid="{AC0762F3-50E5-40A0-A7C6-E25FE4975CCF}"/>
    <hyperlink ref="L99" r:id="rId1864" display="https://www.daloopa.com/src/795233" xr:uid="{6E9AA7F7-0DB4-43DF-BF2D-8A302AEC1F01}"/>
    <hyperlink ref="M99" r:id="rId1865" display="https://www.daloopa.com/src/795211" xr:uid="{98EF4C2B-711D-4347-B8E3-DB46C6100D10}"/>
    <hyperlink ref="N99" r:id="rId1866" display="https://www.daloopa.com/src/795201" xr:uid="{187D002D-0F22-41ED-BD83-4FA007FBA610}"/>
    <hyperlink ref="O99" r:id="rId1867" display="https://www.daloopa.com/src/795185" xr:uid="{9F276C45-1DA2-4CD8-9CB1-42F6689156FE}"/>
    <hyperlink ref="P99" r:id="rId1868" display="https://www.daloopa.com/src/795169" xr:uid="{408D0126-4B02-4E62-9457-4E5A9F83CF0A}"/>
    <hyperlink ref="Q99" r:id="rId1869" display="https://www.daloopa.com/src/795153" xr:uid="{1D0B244D-1EF2-4ADE-8028-1DB4D1D8995C}"/>
    <hyperlink ref="R99" r:id="rId1870" display="https://www.daloopa.com/src/795144" xr:uid="{A823C94A-EB92-49D4-BF5A-CE576D9B070D}"/>
    <hyperlink ref="S99" r:id="rId1871" display="https://www.daloopa.com/src/795135" xr:uid="{8D2042FE-45C0-46B3-AB2C-30C3F3982F24}"/>
    <hyperlink ref="T99" r:id="rId1872" display="https://www.daloopa.com/src/795093" xr:uid="{EA92DD63-BA49-4EA8-A60E-0CE771DE0530}"/>
    <hyperlink ref="U99" r:id="rId1873" display="https://www.daloopa.com/src/795073" xr:uid="{0DF7EC9B-444E-411B-8FD1-F0701B862376}"/>
    <hyperlink ref="V99" r:id="rId1874" display="https://www.daloopa.com/src/795059" xr:uid="{70102243-5242-4A01-BCB3-ACB1161D9FF0}"/>
    <hyperlink ref="W99" r:id="rId1875" display="https://www.daloopa.com/src/795029" xr:uid="{4E4EAB3C-D09A-4A72-ABA5-DA3B9E824A8F}"/>
    <hyperlink ref="X99" r:id="rId1876" display="https://www.daloopa.com/src/794986" xr:uid="{877513B6-DF1D-40C6-A810-B6D1564289B7}"/>
    <hyperlink ref="Y99" r:id="rId1877" display="https://www.daloopa.com/src/794974" xr:uid="{D8A7C38F-84F6-44FC-84D7-2CEC3A27CEBC}"/>
    <hyperlink ref="Z99" r:id="rId1878" display="https://www.daloopa.com/src/794955" xr:uid="{52ADA5F8-E80C-481D-AB8B-2FD38985A4C0}"/>
    <hyperlink ref="AA99" r:id="rId1879" display="https://www.daloopa.com/src/794936" xr:uid="{0A484D23-5603-4B16-885D-7AD394CA1DF2}"/>
    <hyperlink ref="AB99" r:id="rId1880" display="https://www.daloopa.com/src/794929" xr:uid="{6AA5A872-FB86-4C82-962C-371E78C26265}"/>
    <hyperlink ref="AC99" r:id="rId1881" display="https://www.daloopa.com/src/795047" xr:uid="{C7A868F6-5FAF-47A7-80E3-988E951789B6}"/>
    <hyperlink ref="AD99" r:id="rId1882" display="https://www.daloopa.com/src/794879" xr:uid="{D0B96364-0A23-4F20-B9F6-332A613F98EB}"/>
    <hyperlink ref="AE99" r:id="rId1883" display="https://www.daloopa.com/src/1340410" xr:uid="{D4F4BF34-7E97-4EB2-827A-9BB19613F001}"/>
    <hyperlink ref="AF99" r:id="rId1884" display="https://www.daloopa.com/src/2623512" xr:uid="{D6F00745-3B52-44B4-A5CD-5C74B5954276}"/>
    <hyperlink ref="AG99" r:id="rId1885" display="https://www.daloopa.com/src/4744525" xr:uid="{56DF18A4-4940-4356-B62F-2536732BA176}"/>
    <hyperlink ref="AH99" r:id="rId1886" display="https://www.daloopa.com/src/7982415" xr:uid="{677D3A3B-7B55-4FD3-B304-5097CB0C6E9D}"/>
    <hyperlink ref="AI99" r:id="rId1887" display="https://www.daloopa.com/src/10335165" xr:uid="{D65DB075-6BA4-413B-ACB7-7DFCC0A55049}"/>
    <hyperlink ref="AJ99" r:id="rId1888" display="https://www.daloopa.com/src/14719023" xr:uid="{C276AF00-A7CB-476B-BE95-DE06CBE38071}"/>
    <hyperlink ref="AK99" r:id="rId1889" display="https://www.daloopa.com/src/20996137" xr:uid="{F20290F5-0935-4AC9-8080-94478CD1C29D}"/>
    <hyperlink ref="AL99" r:id="rId1890" display="https://www.daloopa.com/src/32451444" xr:uid="{D0E14206-32ED-4428-926F-BBD59DE80AEA}"/>
    <hyperlink ref="AM99" r:id="rId1891" display="https://www.daloopa.com/src/38384892" xr:uid="{BBAC700D-D029-4362-9B58-E7111CEB136E}"/>
    <hyperlink ref="AN99" r:id="rId1892" display="https://www.daloopa.com/src/46662047" xr:uid="{727EE378-4C83-49F9-A8A8-BA9FBF81402D}"/>
    <hyperlink ref="AO99" r:id="rId1893" display="https://www.daloopa.com/src/53638567" xr:uid="{2623A5CB-E625-48A6-A932-C3691C940BCF}"/>
    <hyperlink ref="AP99" r:id="rId1894" display="https://www.daloopa.com/src/58838299" xr:uid="{AF56FF8E-A091-4B23-88D3-C9E9E78A5971}"/>
    <hyperlink ref="AQ99" r:id="rId1895" display="https://www.daloopa.com/src/63130300" xr:uid="{6A525D9C-9224-4A2C-8B3A-62DC9B4070DF}"/>
    <hyperlink ref="AR99" r:id="rId1896" display="https://www.daloopa.com/src/67047833" xr:uid="{8EAEEED8-BA60-4932-84FC-76593CBE1AE3}"/>
    <hyperlink ref="BF99" r:id="rId1897" display="https://www.daloopa.com/src/38171655" xr:uid="{D10A23A9-1098-4AF3-B534-0416D4D9EE75}"/>
    <hyperlink ref="BG99" r:id="rId1898" display="https://www.daloopa.com/src/38171609" xr:uid="{1C3EA3C6-C7D2-43D9-A167-9547C5214ABE}"/>
    <hyperlink ref="BH99" r:id="rId1899" display="https://www.daloopa.com/src/38171544" xr:uid="{BA21C02D-2476-4703-90AB-B25F9F62089E}"/>
    <hyperlink ref="BI99" r:id="rId1900" display="https://www.daloopa.com/src/38171483" xr:uid="{8E04BDD9-F62E-4C7B-A1FE-9058F827C766}"/>
    <hyperlink ref="BJ99" r:id="rId1901" display="https://www.daloopa.com/src/38171403" xr:uid="{C690C5B4-FFDD-481B-9BF3-7DB59D8CE29E}"/>
    <hyperlink ref="BK99" r:id="rId1902" display="https://www.daloopa.com/src/38171353" xr:uid="{4CD0322C-407C-449D-B087-29A9690525B9}"/>
    <hyperlink ref="BL99" r:id="rId1903" display="https://www.daloopa.com/src/38171303" xr:uid="{8420CFC9-39B3-4AB9-91B8-5A16ECA909D4}"/>
    <hyperlink ref="BM99" r:id="rId1904" display="https://www.daloopa.com/src/14719030" xr:uid="{49E5D65D-23B5-49BE-8369-DDACAD48B58C}"/>
    <hyperlink ref="BN99" r:id="rId1905" display="https://www.daloopa.com/src/46664906" xr:uid="{3465D086-7B47-48FF-9942-F46CA1A6F1F6}"/>
    <hyperlink ref="BO99" r:id="rId1906" tooltip="https://www.daloopa.com/src/67052100" display="-18184.0" xr:uid="{5CAC62ED-2F6B-4CF9-AEE2-44F95061316F}"/>
    <hyperlink ref="A100" r:id="rId1907" xr:uid="{AB574AA9-B55B-415D-A041-5B91C30BB0E9}"/>
    <hyperlink ref="C100" r:id="rId1908" xr:uid="{E912167D-8853-4F2C-9D02-6C16EE33278E}"/>
    <hyperlink ref="E100" r:id="rId1909" display="https://www.daloopa.com/src/795334" xr:uid="{DD557E5E-ABF2-419E-A9C3-B970D424FCF1}"/>
    <hyperlink ref="F100" r:id="rId1910" display="https://www.daloopa.com/src/795344" xr:uid="{3AD70DE5-7BFB-45AA-8C6A-8F45FE8137B2}"/>
    <hyperlink ref="G100" r:id="rId1911" display="https://www.daloopa.com/src/795284" xr:uid="{DB7423BE-6F66-4F15-ADAC-40D67EFD6476}"/>
    <hyperlink ref="H100" r:id="rId1912" display="https://www.daloopa.com/src/795274" xr:uid="{EC3C99BD-5AEA-4FB1-A16B-4F0683DE800C}"/>
    <hyperlink ref="I100" r:id="rId1913" display="https://www.daloopa.com/src/795264" xr:uid="{672D7914-4379-4377-8C94-365636F844CA}"/>
    <hyperlink ref="J100" r:id="rId1914" display="https://www.daloopa.com/src/795254" xr:uid="{2186A31A-1297-45D4-8BF5-DE39E84FD593}"/>
    <hyperlink ref="K100" r:id="rId1915" display="https://www.daloopa.com/src/795244" xr:uid="{20735584-54E7-42A7-9CE5-2F6949EF3F12}"/>
    <hyperlink ref="L100" r:id="rId1916" display="https://www.daloopa.com/src/795234" xr:uid="{66541454-F275-468A-84DD-FAC1897CC91F}"/>
    <hyperlink ref="M100" r:id="rId1917" display="https://www.daloopa.com/src/795212" xr:uid="{0083741A-D782-4D47-BCE1-4968C982446C}"/>
    <hyperlink ref="N100" r:id="rId1918" display="https://www.daloopa.com/src/795202" xr:uid="{366F1B98-69DA-4E37-8D2E-9994DFCC7620}"/>
    <hyperlink ref="O100" r:id="rId1919" display="https://www.daloopa.com/src/795186" xr:uid="{6324F14E-6E4C-4FA9-A863-86C1B631B97D}"/>
    <hyperlink ref="P100" r:id="rId1920" display="https://www.daloopa.com/src/795170" xr:uid="{80DB030C-4CEC-4B4E-9F6B-6DA489CF2294}"/>
    <hyperlink ref="Q100" r:id="rId1921" display="https://www.daloopa.com/src/795154" xr:uid="{70ACFE94-4A10-4061-8126-0DDBE0A55383}"/>
    <hyperlink ref="R100" r:id="rId1922" display="https://www.daloopa.com/src/795145" xr:uid="{7F1BE56D-3BB0-427A-987A-F6BE9B797074}"/>
    <hyperlink ref="S100" r:id="rId1923" display="https://www.daloopa.com/src/795136" xr:uid="{51B42FDF-36A7-4370-9639-C00D519B9A04}"/>
    <hyperlink ref="T100" r:id="rId1924" display="https://www.daloopa.com/src/795094" xr:uid="{74F1AFA6-AD09-46C1-8D55-39E004D21676}"/>
    <hyperlink ref="U100" r:id="rId1925" display="https://www.daloopa.com/src/795074" xr:uid="{03980AE6-4CBD-45C7-9083-81A6DA0779E8}"/>
    <hyperlink ref="V100" r:id="rId1926" display="https://www.daloopa.com/src/795060" xr:uid="{B53C0C40-B872-4979-904B-840B9DCB1C51}"/>
    <hyperlink ref="W100" r:id="rId1927" display="https://www.daloopa.com/src/795028" xr:uid="{28F61E3B-2E31-4F1F-8431-40ECCD023499}"/>
    <hyperlink ref="X100" r:id="rId1928" display="https://www.daloopa.com/src/794987" xr:uid="{0F354855-E85C-4F0F-B1C3-0D47F32009A9}"/>
    <hyperlink ref="Y100" r:id="rId1929" display="https://www.daloopa.com/src/794975" xr:uid="{2D08ED8E-2243-4082-92DA-ADABAEC0C4BF}"/>
    <hyperlink ref="Z100" r:id="rId1930" display="https://www.daloopa.com/src/794956" xr:uid="{729D096B-0CF4-4FB9-9D23-19DFFD3B7EC9}"/>
    <hyperlink ref="AA100" r:id="rId1931" display="https://www.daloopa.com/src/794937" xr:uid="{07D1B6B3-7D93-437D-8D6B-09D240AB43DA}"/>
    <hyperlink ref="AB100" r:id="rId1932" display="https://www.daloopa.com/src/794930" xr:uid="{72CF657F-DA9A-4DB6-8EFF-BB9DB6FA7999}"/>
    <hyperlink ref="AC100" r:id="rId1933" display="https://www.daloopa.com/src/795048" xr:uid="{4A82DA8D-D739-4CD7-B46A-54C0522F3147}"/>
    <hyperlink ref="AD100" r:id="rId1934" display="https://www.daloopa.com/src/794880" xr:uid="{D184434F-2A55-42D5-BA58-A55F602E2003}"/>
    <hyperlink ref="AE100" r:id="rId1935" display="https://www.daloopa.com/src/1340411" xr:uid="{5A66FDB4-6311-4865-B305-6E0860917827}"/>
    <hyperlink ref="AF100" r:id="rId1936" display="https://www.daloopa.com/src/2623513" xr:uid="{86561E1A-84E7-49B0-B783-604972ACCD9A}"/>
    <hyperlink ref="AG100" r:id="rId1937" display="https://www.daloopa.com/src/4744526" xr:uid="{BAE6CD24-3295-458D-908C-0D6CCA449738}"/>
    <hyperlink ref="AH100" r:id="rId1938" display="https://www.daloopa.com/src/7982416" xr:uid="{C5D467AB-D5B7-4620-B2D2-4842B6C77F09}"/>
    <hyperlink ref="AI100" r:id="rId1939" display="https://www.daloopa.com/src/10335162" xr:uid="{80CA8720-6F54-4806-A6AE-42498CC742E3}"/>
    <hyperlink ref="AJ100" r:id="rId1940" display="https://www.daloopa.com/src/14719024" xr:uid="{D8C0F5EE-808A-43FC-8190-F30BFE05D59B}"/>
    <hyperlink ref="AK100" r:id="rId1941" display="https://www.daloopa.com/src/20996135" xr:uid="{3B56A863-7C3A-4197-AE5A-AC5758E5439B}"/>
    <hyperlink ref="AL100" r:id="rId1942" display="https://www.daloopa.com/src/32451443" xr:uid="{FE8DF08D-59A9-4A07-A84D-A0C0C7C0E92F}"/>
    <hyperlink ref="AM100" r:id="rId1943" display="https://www.daloopa.com/src/38384896" xr:uid="{EA18EF4D-C0A0-43B5-962C-AF8FDB8E7EE2}"/>
    <hyperlink ref="AN100" r:id="rId1944" display="https://www.daloopa.com/src/46662048" xr:uid="{F419DED8-E427-48A8-B200-C1F32A6EE92C}"/>
    <hyperlink ref="AO100" r:id="rId1945" display="https://www.daloopa.com/src/53638566" xr:uid="{4558AAC7-B995-4730-ABFF-21D17B3B99FC}"/>
    <hyperlink ref="AP100" r:id="rId1946" display="https://www.daloopa.com/src/58838300" xr:uid="{8D232E0A-23E8-4D07-84C5-7A4B02154356}"/>
    <hyperlink ref="AQ100" r:id="rId1947" display="https://www.daloopa.com/src/63130303" xr:uid="{672F22EA-9292-48AF-93DB-6C4D4D77EE91}"/>
    <hyperlink ref="AR100" r:id="rId1948" display="https://www.daloopa.com/src/67047837" xr:uid="{FB7B54A0-AE43-47A7-8A9C-F88B61DE4CD9}"/>
    <hyperlink ref="BF100" r:id="rId1949" display="https://www.daloopa.com/src/38171658" xr:uid="{400CAD8D-2A75-4E21-BBFF-EFF626B58CE1}"/>
    <hyperlink ref="BG100" r:id="rId1950" display="https://www.daloopa.com/src/38171610" xr:uid="{315D07BC-E62C-4EB4-B296-404A6DDBA3CE}"/>
    <hyperlink ref="BH100" r:id="rId1951" display="https://www.daloopa.com/src/38171542" xr:uid="{46D39351-1A3E-45CE-BFEA-3A6905D8E0BB}"/>
    <hyperlink ref="BI100" r:id="rId1952" display="https://www.daloopa.com/src/38171484" xr:uid="{CD9FC96D-3BDC-4EF7-AA42-30924B719157}"/>
    <hyperlink ref="BJ100" r:id="rId1953" display="https://www.daloopa.com/src/38171400" xr:uid="{2544FFC2-8CD8-4C88-9496-5E25D6F39A43}"/>
    <hyperlink ref="BK100" r:id="rId1954" display="https://www.daloopa.com/src/38171352" xr:uid="{95C14017-E892-4979-8E19-A74FD46289FB}"/>
    <hyperlink ref="BL100" r:id="rId1955" display="https://www.daloopa.com/src/38171304" xr:uid="{C62E8557-3C90-4243-8BEA-2CB5BFFF311F}"/>
    <hyperlink ref="BM100" r:id="rId1956" display="https://www.daloopa.com/src/14719031" xr:uid="{BDECB888-245D-4434-8150-5FD6262F03CA}"/>
    <hyperlink ref="BN100" r:id="rId1957" display="https://www.daloopa.com/src/46664905" xr:uid="{222E8631-71C6-46E7-8741-0D69A5899C71}"/>
    <hyperlink ref="BO100" r:id="rId1958" tooltip="https://www.daloopa.com/src/67052104" display="3217.0" xr:uid="{9117C267-B5FC-403B-A414-01E3CBF05253}"/>
    <hyperlink ref="A101" r:id="rId1959" xr:uid="{5CA2B78C-CB36-4F2B-960B-21569C3A8526}"/>
    <hyperlink ref="C101" r:id="rId1960" xr:uid="{7D76ED94-A99A-474B-B233-DCDD63E52E71}"/>
    <hyperlink ref="E101" r:id="rId1961" display="https://www.daloopa.com/src/795335" xr:uid="{8E0FC45F-9A2F-4AE1-A291-FB5AD7F669FF}"/>
    <hyperlink ref="F101" r:id="rId1962" display="https://www.daloopa.com/src/795345" xr:uid="{F901B704-D7D8-457B-998B-15C26595C9DD}"/>
    <hyperlink ref="G101" r:id="rId1963" display="https://www.daloopa.com/src/795285" xr:uid="{0383ACE1-D1CC-43F9-BFBE-C8471012B03D}"/>
    <hyperlink ref="H101" r:id="rId1964" display="https://www.daloopa.com/src/795275" xr:uid="{1AE38A61-25F4-43B1-BFA1-5281534BF10C}"/>
    <hyperlink ref="I101" r:id="rId1965" display="https://www.daloopa.com/src/795265" xr:uid="{193D72F8-A089-448E-9544-121FCF718484}"/>
    <hyperlink ref="J101" r:id="rId1966" display="https://www.daloopa.com/src/795255" xr:uid="{DCFFBB65-1746-4AFB-8559-B019504DA010}"/>
    <hyperlink ref="K101" r:id="rId1967" display="https://www.daloopa.com/src/795245" xr:uid="{00384BD5-09D0-4903-B716-03D729617A1E}"/>
    <hyperlink ref="L101" r:id="rId1968" display="https://www.daloopa.com/src/795235" xr:uid="{FF6EC13B-7902-44E0-99B6-F1820DD3D8BA}"/>
    <hyperlink ref="M101" r:id="rId1969" display="https://www.daloopa.com/src/795213" xr:uid="{B90814F0-D861-4D8E-8DBF-5AD1B709D690}"/>
    <hyperlink ref="N101" r:id="rId1970" display="https://www.daloopa.com/src/795203" xr:uid="{A88F9A8C-D002-4A06-A9DB-52430A142DAF}"/>
    <hyperlink ref="O101" r:id="rId1971" display="https://www.daloopa.com/src/795187" xr:uid="{7005F877-0340-4C6A-AA57-F0E2253F49FC}"/>
    <hyperlink ref="P101" r:id="rId1972" display="https://www.daloopa.com/src/795171" xr:uid="{18B7655E-92DF-4C89-975A-9D92C958D25D}"/>
    <hyperlink ref="Q101" r:id="rId1973" display="https://www.daloopa.com/src/795155" xr:uid="{92D5DA36-5FC5-48F6-8C2F-09F3C4758BC9}"/>
    <hyperlink ref="R101" r:id="rId1974" display="https://www.daloopa.com/src/795146" xr:uid="{F49DF45E-40BC-4A6D-AFA2-9FFF2C33CCC9}"/>
    <hyperlink ref="S101" r:id="rId1975" display="https://www.daloopa.com/src/795137" xr:uid="{5892A329-598D-49D7-B24E-20378A830CFA}"/>
    <hyperlink ref="T101" r:id="rId1976" display="https://www.daloopa.com/src/795095" xr:uid="{C3E98F63-26EF-451D-B851-4B4F1AA6F63D}"/>
    <hyperlink ref="V101" r:id="rId1977" display="https://www.daloopa.com/src/795061" xr:uid="{209D3419-734A-4247-9E25-87B16979D92A}"/>
    <hyperlink ref="W101" r:id="rId1978" display="https://www.daloopa.com/src/795030" xr:uid="{C162A323-00C8-4C27-AB06-E7CD50DC3BD4}"/>
    <hyperlink ref="Z101" r:id="rId1979" display="https://www.daloopa.com/src/794958" xr:uid="{F7419631-E44C-4C7F-9B34-567E51533B15}"/>
    <hyperlink ref="AA101" r:id="rId1980" display="https://www.daloopa.com/src/794938" xr:uid="{BF804CA7-6988-4B09-995A-CBAA84EB990C}"/>
    <hyperlink ref="AB101" r:id="rId1981" display="https://www.daloopa.com/src/794932" xr:uid="{A944AD02-61D2-42B4-A36F-F21E08276B1A}"/>
    <hyperlink ref="AC101" r:id="rId1982" display="https://www.daloopa.com/src/795049" xr:uid="{50EDE507-F14A-466C-854E-2620EF245255}"/>
    <hyperlink ref="AD101" r:id="rId1983" display="https://www.daloopa.com/src/794881" xr:uid="{077E2E73-D741-4789-BF89-C1302841E461}"/>
    <hyperlink ref="AE101" r:id="rId1984" display="https://www.daloopa.com/src/1340412" xr:uid="{660163CE-3EC2-4688-9D61-1851C83059A3}"/>
    <hyperlink ref="AF101" r:id="rId1985" display="https://www.daloopa.com/src/2623514" xr:uid="{7CECC339-F819-4FE5-BDD3-090E530DF788}"/>
    <hyperlink ref="AG101" r:id="rId1986" display="https://www.daloopa.com/src/4744527" xr:uid="{A104972A-4DCB-45CC-97C1-C053983D73D9}"/>
    <hyperlink ref="AH101" r:id="rId1987" display="https://www.daloopa.com/src/7982417" xr:uid="{1E6BEBB9-6B1F-4795-BF8F-379B7E8CF3CB}"/>
    <hyperlink ref="AI101" r:id="rId1988" display="https://www.daloopa.com/src/10335164" xr:uid="{9B20C4F6-8E59-4469-8E89-AEE4B36F01BA}"/>
    <hyperlink ref="AJ101" r:id="rId1989" display="https://www.daloopa.com/src/14719025" xr:uid="{540C5DCA-47E1-46E4-99EC-6C0084C32D5A}"/>
    <hyperlink ref="AK101" r:id="rId1990" display="https://www.daloopa.com/src/20996139" xr:uid="{4B17CCAE-8821-4563-B267-91BC2740469C}"/>
    <hyperlink ref="AL101" r:id="rId1991" display="https://www.daloopa.com/src/32451446" xr:uid="{A1B70113-2142-4152-A8C8-4C63EC95C2E8}"/>
    <hyperlink ref="AM101" r:id="rId1992" display="https://www.daloopa.com/src/38384897" xr:uid="{12CF5E9F-5E6C-469C-A9D1-E15C0C7E7FAB}"/>
    <hyperlink ref="AN101" r:id="rId1993" display="https://www.daloopa.com/src/46662051" xr:uid="{5062E43D-0BB5-4A36-92A3-B48BD4C317CA}"/>
    <hyperlink ref="AO101" r:id="rId1994" display="https://www.daloopa.com/src/53638565" xr:uid="{9E76C9C2-CD7C-42C7-9FE9-128AB0540BA1}"/>
    <hyperlink ref="AP101" r:id="rId1995" display="https://www.daloopa.com/src/58838301" xr:uid="{381A4A7C-7222-4BD6-B546-981FA2DA5F00}"/>
    <hyperlink ref="AQ101" r:id="rId1996" display="https://www.daloopa.com/src/63130301" xr:uid="{7738D013-0F3C-490B-B17C-FC46D8B838BF}"/>
    <hyperlink ref="AR101" r:id="rId1997" display="https://www.daloopa.com/src/67047831" xr:uid="{6AFE6CB8-1F23-4638-8B61-7E69B0161C3B}"/>
    <hyperlink ref="BF101" r:id="rId1998" display="https://www.daloopa.com/src/38171663" xr:uid="{97801193-731E-424B-9FE1-BCDF77476A21}"/>
    <hyperlink ref="BG101" r:id="rId1999" display="https://www.daloopa.com/src/38171604" xr:uid="{59A61305-7A47-4F38-9678-3834716756B7}"/>
    <hyperlink ref="BH101" r:id="rId2000" display="https://www.daloopa.com/src/38171540" xr:uid="{5F1014C7-2EAB-454F-B457-3FB02883F15F}"/>
    <hyperlink ref="BI101" r:id="rId2001" display="https://www.daloopa.com/src/38171486" xr:uid="{0A820974-3511-486C-8FF3-B811EC5F8E7F}"/>
    <hyperlink ref="BJ101" r:id="rId2002" display="https://www.daloopa.com/src/38171405" xr:uid="{5BC9C47D-4A61-4861-B5AB-2A4340BA04DE}"/>
    <hyperlink ref="BK101" r:id="rId2003" display="https://www.daloopa.com/src/38171354" xr:uid="{2C087B80-43D9-40A4-8E1D-A0C604044D7F}"/>
    <hyperlink ref="BL101" r:id="rId2004" display="https://www.daloopa.com/src/38171305" xr:uid="{A20EC74F-7803-413D-996C-3E94B0E35A66}"/>
    <hyperlink ref="BM101" r:id="rId2005" display="https://www.daloopa.com/src/14719032" xr:uid="{772175DB-6E10-4514-A3B7-99FCDB1C2860}"/>
    <hyperlink ref="BN101" r:id="rId2006" display="https://www.daloopa.com/src/46664901" xr:uid="{D23C5816-7D0F-4A33-A772-CF2A360270C8}"/>
    <hyperlink ref="BO101" r:id="rId2007" tooltip="https://www.daloopa.com/src/67052106" display="-3.0" xr:uid="{D8B817E1-F4F3-4267-B3AB-1D52B8D37584}"/>
    <hyperlink ref="A102" r:id="rId2008" xr:uid="{EE22B791-F656-424A-874D-1D19729CE15E}"/>
    <hyperlink ref="C102" r:id="rId2009" xr:uid="{5AC7889D-8541-46D2-BFAA-EA0908241E65}"/>
    <hyperlink ref="E102" r:id="rId2010" display="https://www.daloopa.com/src/795336" xr:uid="{2CB1E47C-97EE-404C-9752-E705F8D33A8A}"/>
    <hyperlink ref="F102" r:id="rId2011" display="https://www.daloopa.com/src/795346" xr:uid="{9F858FC0-C04E-4D64-8478-619B8973E646}"/>
    <hyperlink ref="G102" r:id="rId2012" display="https://www.daloopa.com/src/795286" xr:uid="{C2FB98FA-C802-4B91-9E0D-620155F28C05}"/>
    <hyperlink ref="H102" r:id="rId2013" display="https://www.daloopa.com/src/795276" xr:uid="{B5B8D441-90D3-4457-8D99-CA2D0CE6864A}"/>
    <hyperlink ref="I102" r:id="rId2014" display="https://www.daloopa.com/src/795266" xr:uid="{DC9A4CB5-AA60-4C50-AE5D-9716231471A1}"/>
    <hyperlink ref="J102" r:id="rId2015" display="https://www.daloopa.com/src/795256" xr:uid="{6C20B6E0-3C9B-4135-91AC-1344DE2CF13E}"/>
    <hyperlink ref="K102" r:id="rId2016" display="https://www.daloopa.com/src/795246" xr:uid="{EE16BC96-312F-4D88-A82B-0BB8FD4F5706}"/>
    <hyperlink ref="L102" r:id="rId2017" display="https://www.daloopa.com/src/795236" xr:uid="{A6959275-EE04-4A54-BA0C-543B80061AE8}"/>
    <hyperlink ref="M102" r:id="rId2018" display="https://www.daloopa.com/src/795214" xr:uid="{77A2FFA6-743A-4709-AFCB-C58F41D10722}"/>
    <hyperlink ref="N102" r:id="rId2019" display="https://www.daloopa.com/src/795204" xr:uid="{4A87954B-B018-42F9-9F5A-1E60EFFC8C73}"/>
    <hyperlink ref="O102" r:id="rId2020" display="https://www.daloopa.com/src/795188" xr:uid="{F1EB108F-954D-415D-B7BF-0129421C2CEE}"/>
    <hyperlink ref="P102" r:id="rId2021" display="https://www.daloopa.com/src/795172" xr:uid="{4C1103B8-3FF9-40FE-AF3F-CCF2FC209683}"/>
    <hyperlink ref="Q102" r:id="rId2022" display="https://www.daloopa.com/src/795156" xr:uid="{77BC8318-F956-47BA-8F9C-97A87F2ACD9C}"/>
    <hyperlink ref="R102" r:id="rId2023" display="https://www.daloopa.com/src/795147" xr:uid="{3DB54225-817D-4748-B2EB-A3649E5F06E7}"/>
    <hyperlink ref="S102" r:id="rId2024" display="https://www.daloopa.com/src/795138" xr:uid="{67C40F3A-74ED-4C59-AAD6-2BDAD51750E7}"/>
    <hyperlink ref="T102" r:id="rId2025" display="https://www.daloopa.com/src/795096" xr:uid="{DC2BA4D6-A26E-4F82-BEB5-4B7614FC629A}"/>
    <hyperlink ref="U102" r:id="rId2026" display="https://www.daloopa.com/src/795075" xr:uid="{F87A8571-1588-4604-8074-CE52165529F5}"/>
    <hyperlink ref="V102" r:id="rId2027" display="https://www.daloopa.com/src/795062" xr:uid="{383CB9D3-F8EE-47FA-968D-D8D6102044E0}"/>
    <hyperlink ref="W102" r:id="rId2028" display="https://www.daloopa.com/src/795031" xr:uid="{BE4F0DA6-D50E-492B-86CA-A14178FA2062}"/>
    <hyperlink ref="X102" r:id="rId2029" display="https://www.daloopa.com/src/794988" xr:uid="{DC8133C4-A459-4B4D-A222-1869F681A332}"/>
    <hyperlink ref="Y102" r:id="rId2030" display="https://www.daloopa.com/src/794976" xr:uid="{BB5D4434-C060-4C4D-BA4A-760473D25F64}"/>
    <hyperlink ref="Z102" r:id="rId2031" display="https://www.daloopa.com/src/794957" xr:uid="{4D138AA0-1FEC-4CD6-9069-7497B191F4C3}"/>
    <hyperlink ref="AA102" r:id="rId2032" display="https://www.daloopa.com/src/794939" xr:uid="{A33C09A3-B805-4D6D-BFCB-88C8986EE674}"/>
    <hyperlink ref="AB102" r:id="rId2033" display="https://www.daloopa.com/src/794931" xr:uid="{0061097D-8A5D-4422-BF54-33122A2710B3}"/>
    <hyperlink ref="AC102" r:id="rId2034" display="https://www.daloopa.com/src/795050" xr:uid="{AE40E545-21ED-41D6-B9F7-E0E994B0EE07}"/>
    <hyperlink ref="AD102" r:id="rId2035" display="https://www.daloopa.com/src/794882" xr:uid="{ED522E45-3118-4B7D-8C20-8730DC3FFB0D}"/>
    <hyperlink ref="AE102" r:id="rId2036" display="https://www.daloopa.com/src/1340413" xr:uid="{4CEA2A41-C682-4958-A388-90D7EEEC205C}"/>
    <hyperlink ref="AF102" r:id="rId2037" display="https://www.daloopa.com/src/2623515" xr:uid="{6990774F-18CE-4EB8-8F89-F6F2D9A743FA}"/>
    <hyperlink ref="AG102" r:id="rId2038" display="https://www.daloopa.com/src/4744528" xr:uid="{30282DB8-B7DC-48C5-A0DB-99BD08551E21}"/>
    <hyperlink ref="AH102" r:id="rId2039" display="https://www.daloopa.com/src/7982418" xr:uid="{FF829998-A6EC-4AE2-89BB-F270F0112C5C}"/>
    <hyperlink ref="AI102" r:id="rId2040" display="https://www.daloopa.com/src/10335159" xr:uid="{7FAD3174-C0AF-4BB8-9479-3DD52BAA890C}"/>
    <hyperlink ref="AJ102" r:id="rId2041" display="https://www.daloopa.com/src/14719026" xr:uid="{DA711C7E-C3AC-46B8-AACE-C97545C38C61}"/>
    <hyperlink ref="AK102" r:id="rId2042" display="https://www.daloopa.com/src/20996138" xr:uid="{D92BE7C5-EDB7-4BC4-BB24-B825962640B6}"/>
    <hyperlink ref="AL102" r:id="rId2043" display="https://www.daloopa.com/src/32451445" xr:uid="{7F7332B3-9575-42B7-8B95-CB25FC9520B1}"/>
    <hyperlink ref="AM102" r:id="rId2044" display="https://www.daloopa.com/src/38384895" xr:uid="{E358669F-8D0F-4FF3-A0E5-CE80C639A2EC}"/>
    <hyperlink ref="AN102" r:id="rId2045" display="https://www.daloopa.com/src/46662049" xr:uid="{8BD55E91-B2F3-4D37-9D2E-99FD583AD5A6}"/>
    <hyperlink ref="AO102" r:id="rId2046" display="https://www.daloopa.com/src/53638564" xr:uid="{5ABD2ACC-AD41-46A3-B6B1-C1F557414676}"/>
    <hyperlink ref="AP102" r:id="rId2047" display="https://www.daloopa.com/src/58838295" xr:uid="{605AB5ED-FEEE-4282-845F-2DF3A6D63D6E}"/>
    <hyperlink ref="AQ102" r:id="rId2048" display="https://www.daloopa.com/src/63130302" xr:uid="{3C8E9FD0-00B9-4EB8-8996-5DA1E8D7B577}"/>
    <hyperlink ref="AR102" r:id="rId2049" display="https://www.daloopa.com/src/67047835" xr:uid="{4766E8AE-9647-4477-AB32-687E9EEFBF12}"/>
    <hyperlink ref="BF102" r:id="rId2050" display="https://www.daloopa.com/src/38171664" xr:uid="{F1C30A99-F6ED-4A6A-ADD7-C591A68B2522}"/>
    <hyperlink ref="BG102" r:id="rId2051" display="https://www.daloopa.com/src/38171602" xr:uid="{B7E6C338-53A7-4B24-9D02-CA192779DBDE}"/>
    <hyperlink ref="BH102" r:id="rId2052" display="https://www.daloopa.com/src/38171541" xr:uid="{A595801C-9531-42B2-BABD-ADC441AFFAA4}"/>
    <hyperlink ref="BI102" r:id="rId2053" display="https://www.daloopa.com/src/38171487" xr:uid="{99A83380-E86E-442F-B39F-7A761E0FD23D}"/>
    <hyperlink ref="BJ102" r:id="rId2054" display="https://www.daloopa.com/src/38171404" xr:uid="{F04938AF-657A-45B2-828D-E94FDFFD0886}"/>
    <hyperlink ref="BK102" r:id="rId2055" display="https://www.daloopa.com/src/38171351" xr:uid="{D07D5F76-C513-44E0-961D-C7AC685CDB44}"/>
    <hyperlink ref="BL102" r:id="rId2056" display="https://www.daloopa.com/src/38171306" xr:uid="{7E746897-4A5C-45BE-BB70-22F0BE11C64A}"/>
    <hyperlink ref="BM102" r:id="rId2057" display="https://www.daloopa.com/src/14719033" xr:uid="{AFFAB846-F6FD-4D11-AD99-F46D84035162}"/>
    <hyperlink ref="BN102" r:id="rId2058" display="https://www.daloopa.com/src/46664907" xr:uid="{F2F3E2E0-57CB-4334-9453-BD047CCF3E6A}"/>
    <hyperlink ref="BO102" r:id="rId2059" tooltip="https://www.daloopa.com/src/67052103" display="-2722.0" xr:uid="{20DBD417-9D22-41D6-AF9D-D5E588D9DD48}"/>
    <hyperlink ref="A106" r:id="rId2060" xr:uid="{74162DBB-45C8-45E5-ACAB-362B39EA58A1}"/>
    <hyperlink ref="C106" r:id="rId2061" xr:uid="{854B10DF-004B-44DA-AE2A-2C03EE4AA737}"/>
    <hyperlink ref="H106" r:id="rId2062" display="https://www.daloopa.com/src/66096980" xr:uid="{74595EBA-026A-45CF-8850-5BF3BC7382FD}"/>
    <hyperlink ref="L106" r:id="rId2063" display="https://www.daloopa.com/src/66096827" xr:uid="{AED7693D-75EA-42AD-A9E0-383F89DD4B8C}"/>
    <hyperlink ref="P106" r:id="rId2064" display="https://www.daloopa.com/src/66096752" xr:uid="{95277EEA-A33C-4EC4-8662-AB33B15972F4}"/>
    <hyperlink ref="T106" r:id="rId2065" display="https://www.daloopa.com/src/66096741" xr:uid="{CC630C5D-D71A-4BAB-A3BD-397C956EC22E}"/>
    <hyperlink ref="X106" r:id="rId2066" display="https://www.daloopa.com/src/66096717" xr:uid="{F6412D50-F6C1-4E00-AACC-ACFD3DDD0148}"/>
    <hyperlink ref="AB106" r:id="rId2067" display="https://www.daloopa.com/src/66096707" xr:uid="{1F2A9526-517E-4F01-854C-263830182E2C}"/>
    <hyperlink ref="AF106" r:id="rId2068" display="https://www.daloopa.com/src/66096700" xr:uid="{400AD78A-71C3-4DA0-B21F-6B9A9368B736}"/>
    <hyperlink ref="AJ106" r:id="rId2069" display="https://www.daloopa.com/src/66096637" xr:uid="{FB059988-53BF-40DC-8F79-ED544E36546C}"/>
    <hyperlink ref="AN106" r:id="rId2070" display="https://www.daloopa.com/src/66096630" xr:uid="{202D0DF1-4DDF-489C-85F8-29A2BD3FFD13}"/>
    <hyperlink ref="AR106" r:id="rId2071" display="https://www.daloopa.com/src/67090571" xr:uid="{0E5262CF-34FF-474A-A8E1-F8E544CC3539}"/>
    <hyperlink ref="A107" r:id="rId2072" xr:uid="{795DD716-8AB7-4645-B32E-0C6B48018569}"/>
    <hyperlink ref="C107" r:id="rId2073" xr:uid="{8AB4FD50-18CF-401E-934E-2562803B9C3E}"/>
    <hyperlink ref="X107" r:id="rId2074" display="https://www.daloopa.com/src/66096719" xr:uid="{02FFAE69-4722-4DDE-9E5D-0A98DA62F733}"/>
    <hyperlink ref="AB107" r:id="rId2075" display="https://www.daloopa.com/src/66096709" xr:uid="{D8005728-CEC0-4D05-9C8C-97E0FD5A71D1}"/>
    <hyperlink ref="AF107" r:id="rId2076" display="https://www.daloopa.com/src/66096697" xr:uid="{47C43B10-1E85-4E5E-A298-D70EE813FC56}"/>
    <hyperlink ref="AJ107" r:id="rId2077" display="https://www.daloopa.com/src/66096639" xr:uid="{ED291304-F014-4122-9CD4-05D4D737C23C}"/>
    <hyperlink ref="AN107" r:id="rId2078" display="https://www.daloopa.com/src/66096632" xr:uid="{1C7A7F12-000C-4236-BF9E-B2C6BA280D9B}"/>
    <hyperlink ref="AR107" r:id="rId2079" display="https://www.daloopa.com/src/67090573" xr:uid="{0A9C0607-368A-4145-8029-3AB46AFCD060}"/>
    <hyperlink ref="A108" r:id="rId2080" xr:uid="{9407A369-2118-46CA-BA50-98B02A667434}"/>
    <hyperlink ref="C108" r:id="rId2081" xr:uid="{D492993D-C3E8-4B3E-8F16-3F7F04E779F7}"/>
    <hyperlink ref="H108" r:id="rId2082" display="https://www.daloopa.com/src/66096982" xr:uid="{B83F0999-3CC8-4DC4-9CAD-AF7E098FE305}"/>
    <hyperlink ref="L108" r:id="rId2083" display="https://www.daloopa.com/src/66096829" xr:uid="{B83122ED-DE39-4185-AC8B-612084BEFC17}"/>
    <hyperlink ref="P108" r:id="rId2084" display="https://www.daloopa.com/src/66096751" xr:uid="{BC5D6F0D-6B1C-417B-B0A5-4E443C34CF00}"/>
    <hyperlink ref="T108" r:id="rId2085" display="https://www.daloopa.com/src/66096739" xr:uid="{9E6B5831-2D35-41C8-B5DD-CD2278568405}"/>
    <hyperlink ref="X108" r:id="rId2086" display="https://www.daloopa.com/src/66096720" xr:uid="{A78ABD55-3FFB-4429-8DD8-3B4440308369}"/>
    <hyperlink ref="AB108" r:id="rId2087" display="https://www.daloopa.com/src/66096710" xr:uid="{74A15645-18BC-4234-A701-246B143E1906}"/>
    <hyperlink ref="AF108" r:id="rId2088" display="https://www.daloopa.com/src/66096701" xr:uid="{42BBFC69-D83F-4D7F-8F52-7F150DBD8CBD}"/>
    <hyperlink ref="AJ108" r:id="rId2089" display="https://www.daloopa.com/src/66096641" xr:uid="{C0D61864-9DBC-484B-84C8-5F216033C7D7}"/>
    <hyperlink ref="AN108" r:id="rId2090" display="https://www.daloopa.com/src/66096633" xr:uid="{3C9D3A88-6B7A-46C4-9A6C-948140725C30}"/>
    <hyperlink ref="AR108" r:id="rId2091" display="https://www.daloopa.com/src/67090570" xr:uid="{6F444DC9-18CF-4A15-BD7A-AC37BEAA6524}"/>
    <hyperlink ref="A111" r:id="rId2092" xr:uid="{24BA38A3-74CB-4D60-BB81-5FB41B17C4E5}"/>
    <hyperlink ref="C111" r:id="rId2093" xr:uid="{FAFAEA18-232C-40A5-BF06-E22D1803D368}"/>
    <hyperlink ref="H111" r:id="rId2094" display="https://www.daloopa.com/src/66096981" xr:uid="{09EC3BEF-3557-4D40-91F0-A809EF18900B}"/>
    <hyperlink ref="L111" r:id="rId2095" display="https://www.daloopa.com/src/66096828" xr:uid="{251C7758-0473-421E-97F4-B3860764C6F5}"/>
    <hyperlink ref="P111" r:id="rId2096" display="https://www.daloopa.com/src/66096753" xr:uid="{9724153A-0D76-4275-A7BB-0EEC0E35B073}"/>
    <hyperlink ref="T111" r:id="rId2097" display="https://www.daloopa.com/src/66096740" xr:uid="{AEE04F0C-6D2F-4D94-9F2A-65CFF78C5D0E}"/>
    <hyperlink ref="X111" r:id="rId2098" display="https://www.daloopa.com/src/66096718" xr:uid="{939FD63C-BB2A-4A5A-A54F-D50E2020B1F9}"/>
    <hyperlink ref="AB111" r:id="rId2099" display="https://www.daloopa.com/src/66096708" xr:uid="{0915B71A-35FF-43D2-9392-250DAD9636C3}"/>
    <hyperlink ref="AF111" r:id="rId2100" display="https://www.daloopa.com/src/66096699" xr:uid="{7B31DE0A-26C0-4763-A4BB-CEDDABE2EC8B}"/>
    <hyperlink ref="AJ111" r:id="rId2101" display="https://www.daloopa.com/src/66096638" xr:uid="{88A03D88-F484-4D5C-8FAD-EBF003B275C7}"/>
    <hyperlink ref="AN111" r:id="rId2102" display="https://www.daloopa.com/src/66096631" xr:uid="{64D46A10-57A5-44A3-925D-21B5160453C0}"/>
    <hyperlink ref="AR111" r:id="rId2103" display="https://www.daloopa.com/src/67090572" xr:uid="{6092449C-B867-408D-B367-10FE9FE3FE92}"/>
    <hyperlink ref="A112" r:id="rId2104" xr:uid="{17C14A65-A44E-44D0-B490-3FAEB69EDF65}"/>
    <hyperlink ref="C112" r:id="rId2105" xr:uid="{C91EDAC2-07B7-4994-A34A-B07F0D22DACA}"/>
    <hyperlink ref="X112" r:id="rId2106" display="https://www.daloopa.com/src/66096716" xr:uid="{A0753DF1-EF7A-461F-8595-C08BD5CA0C92}"/>
    <hyperlink ref="AB112" r:id="rId2107" display="https://www.daloopa.com/src/66096713" xr:uid="{B4AD2A7B-BFF1-481F-A16D-D5C7EB444D58}"/>
    <hyperlink ref="AF112" r:id="rId2108" display="https://www.daloopa.com/src/66096695" xr:uid="{FBD4B42F-26B3-4B9E-8FB3-45057DA5D106}"/>
    <hyperlink ref="AJ112" r:id="rId2109" display="https://www.daloopa.com/src/66096640" xr:uid="{BF7A5452-87B6-4F84-8D51-989289A77DB1}"/>
    <hyperlink ref="AN112" r:id="rId2110" display="https://www.daloopa.com/src/66096629" xr:uid="{74452BB9-79D4-4BD7-AB8E-1D7B113586BB}"/>
    <hyperlink ref="AR112" r:id="rId2111" display="https://www.daloopa.com/src/67090574" xr:uid="{063B0B23-8770-4758-BA90-2108082E8449}"/>
    <hyperlink ref="A113" r:id="rId2112" xr:uid="{4A8A99B3-EAA0-4E2C-903E-ECDF6B8C546E}"/>
    <hyperlink ref="C113" r:id="rId2113" xr:uid="{F16864BA-2A5C-4B62-B5C1-7CC8E1AF0596}"/>
    <hyperlink ref="H113" r:id="rId2114" display="https://www.daloopa.com/src/66096983" xr:uid="{7783CCAB-2918-44AF-881B-A5419A129764}"/>
    <hyperlink ref="L113" r:id="rId2115" display="https://www.daloopa.com/src/66096830" xr:uid="{A072B050-574C-4092-99E4-B19E27BACD64}"/>
    <hyperlink ref="P113" r:id="rId2116" display="https://www.daloopa.com/src/66096750" xr:uid="{B0A1FF4F-847C-497F-820D-37D230DC636F}"/>
    <hyperlink ref="T113" r:id="rId2117" display="https://www.daloopa.com/src/66096738" xr:uid="{9543191F-21BB-4CFD-A723-E05847ABD8DB}"/>
    <hyperlink ref="X113" r:id="rId2118" display="https://www.daloopa.com/src/66096721" xr:uid="{F769E469-A756-4D72-9F5D-A13FC7C0359B}"/>
    <hyperlink ref="AB113" r:id="rId2119" display="https://www.daloopa.com/src/66096711" xr:uid="{9A15AAD8-C042-48A1-982A-DEA341CA4B36}"/>
    <hyperlink ref="AF113" r:id="rId2120" display="https://www.daloopa.com/src/66096698" xr:uid="{BB2938F3-586E-4561-A2A3-A72923E8B75A}"/>
    <hyperlink ref="AJ113" r:id="rId2121" display="https://www.daloopa.com/src/66096642" xr:uid="{218A5846-43A7-420D-B34F-3D1C76A84F87}"/>
    <hyperlink ref="AN113" r:id="rId2122" display="https://www.daloopa.com/src/66096634" xr:uid="{1018CB04-C14C-41AD-9E74-C506B71A4077}"/>
    <hyperlink ref="AR113" r:id="rId2123" display="https://www.daloopa.com/src/67090568" xr:uid="{20B56457-5163-4DA9-BE4A-7D8F421B74EE}"/>
    <hyperlink ref="A114" r:id="rId2124" xr:uid="{DD104CEA-D4A0-416F-85F3-1354B646CBFB}"/>
    <hyperlink ref="C114" r:id="rId2125" xr:uid="{7524FF31-94E0-4C6A-850D-B595C4D89AA1}"/>
    <hyperlink ref="P114" r:id="rId2126" display="https://www.daloopa.com/src/66096749" xr:uid="{8DAFABB9-293A-4FA3-94EC-738F9C6ADBE9}"/>
    <hyperlink ref="T114" r:id="rId2127" display="https://www.daloopa.com/src/66096737" xr:uid="{19697BE5-1780-48BE-BE33-E6F1C5CB9D6F}"/>
    <hyperlink ref="X114" r:id="rId2128" display="https://www.daloopa.com/src/66096715" xr:uid="{F502627D-3695-442C-B0B6-DC87495F3AD5}"/>
    <hyperlink ref="AB114" r:id="rId2129" display="https://www.daloopa.com/src/66096712" xr:uid="{51D2C45C-EFE3-4035-AACB-0FA5AA0DE757}"/>
    <hyperlink ref="AF114" r:id="rId2130" display="https://www.daloopa.com/src/66096696" xr:uid="{71D0D289-17B9-479D-B873-FA08D162C431}"/>
    <hyperlink ref="AJ114" r:id="rId2131" display="https://www.daloopa.com/src/66096643" xr:uid="{9C1F4D67-E489-40DB-A5FF-47C1A08D493B}"/>
    <hyperlink ref="AN114" r:id="rId2132" display="https://www.daloopa.com/src/66096635" xr:uid="{8E7C4D33-E31D-4200-B4B3-D929DB676C2B}"/>
    <hyperlink ref="AR114" r:id="rId2133" display="https://www.daloopa.com/src/67090569" xr:uid="{9636900F-0CEC-401F-B1D0-366DD05B009C}"/>
    <hyperlink ref="A118" r:id="rId2134" xr:uid="{A3DC5901-0AE2-40EE-9E7B-F39368B185F1}"/>
    <hyperlink ref="C118" r:id="rId2135" xr:uid="{702DDED1-B510-4834-A970-D1EDF68F7940}"/>
    <hyperlink ref="H118" r:id="rId2136" display="https://www.daloopa.com/src/66097009" xr:uid="{1C8EA7B8-B203-4B67-AB1F-030AF99239A8}"/>
    <hyperlink ref="L118" r:id="rId2137" display="https://www.daloopa.com/src/66097019" xr:uid="{92EFE55D-4BDE-4454-BAE5-169655608518}"/>
    <hyperlink ref="P118" r:id="rId2138" display="https://www.daloopa.com/src/66097022" xr:uid="{AE0250FA-23E5-4A44-9285-19E7CE1C5836}"/>
    <hyperlink ref="T118" r:id="rId2139" display="https://www.daloopa.com/src/66097035" xr:uid="{79C76B41-FEA0-409E-949C-A3214B89C0D0}"/>
    <hyperlink ref="X118" r:id="rId2140" display="https://www.daloopa.com/src/66097038" xr:uid="{9EC92C14-BCEE-4BB4-895A-A7B4FE870C5D}"/>
    <hyperlink ref="AB118" r:id="rId2141" display="https://www.daloopa.com/src/66097046" xr:uid="{0BE2177D-39F2-413D-8DF1-FD58426FA0B2}"/>
    <hyperlink ref="AF118" r:id="rId2142" display="https://www.daloopa.com/src/66097051" xr:uid="{FA0C30DE-B9F6-4967-9B6E-2F50130E5A15}"/>
    <hyperlink ref="AJ118" r:id="rId2143" display="https://www.daloopa.com/src/66097061" xr:uid="{A7F9CF9E-1A4A-4AB4-A6C0-1896F42BE484}"/>
    <hyperlink ref="AN118" r:id="rId2144" display="https://www.daloopa.com/src/66097085" xr:uid="{BAA81A6E-6757-4D1A-B4AB-7E6C474D0661}"/>
    <hyperlink ref="AR118" r:id="rId2145" display="https://www.daloopa.com/src/67090582" xr:uid="{DE484250-A9F2-4392-B430-9204D8B838BB}"/>
    <hyperlink ref="A119" r:id="rId2146" xr:uid="{F49EDEE6-C674-401F-B889-83D3A65E802E}"/>
    <hyperlink ref="C119" r:id="rId2147" xr:uid="{6D6CA8D5-99E5-4449-A6F0-4ED19304B344}"/>
    <hyperlink ref="X119" r:id="rId2148" display="https://www.daloopa.com/src/66097036" xr:uid="{BC1EB402-A1CE-4A7A-A6A5-0CC9295BAAC8}"/>
    <hyperlink ref="AB119" r:id="rId2149" display="https://www.daloopa.com/src/66097045" xr:uid="{BD20BD2D-2611-4258-B97D-799ED424CF6B}"/>
    <hyperlink ref="AF119" r:id="rId2150" display="https://www.daloopa.com/src/66097050" xr:uid="{74995BC8-F124-44B9-AE9A-27FBC7CF4E20}"/>
    <hyperlink ref="AJ119" r:id="rId2151" display="https://www.daloopa.com/src/66097057" xr:uid="{AFDD4BA9-D4B9-492B-89D2-C8827AC80C89}"/>
    <hyperlink ref="AN119" r:id="rId2152" display="https://www.daloopa.com/src/66097080" xr:uid="{9F36B1AA-EB4E-4975-A247-450EF6808A1D}"/>
    <hyperlink ref="AR119" r:id="rId2153" display="https://www.daloopa.com/src/67090580" xr:uid="{A4ECEEF9-1936-4F56-977E-001641E67327}"/>
    <hyperlink ref="A120" r:id="rId2154" xr:uid="{69A23997-89A4-439C-97D0-281FBC03338B}"/>
    <hyperlink ref="C120" r:id="rId2155" xr:uid="{71581F56-1D4F-4AFD-BCEB-969A3CC60808}"/>
    <hyperlink ref="H120" r:id="rId2156" display="https://www.daloopa.com/src/66097010" xr:uid="{DFFC07F5-132D-426E-BE27-F2CABF1B7BD3}"/>
    <hyperlink ref="L120" r:id="rId2157" display="https://www.daloopa.com/src/66097020" xr:uid="{ADB54257-E826-4F6B-BF4E-71BCA1B1AFD5}"/>
    <hyperlink ref="P120" r:id="rId2158" display="https://www.daloopa.com/src/66097025" xr:uid="{5CFC49FD-91DA-456E-81C3-0196AD707EA5}"/>
    <hyperlink ref="T120" r:id="rId2159" display="https://www.daloopa.com/src/66097033" xr:uid="{CCF2D037-937F-49B5-903B-9015D784DFE7}"/>
    <hyperlink ref="X120" r:id="rId2160" display="https://www.daloopa.com/src/66097037" xr:uid="{537C2E97-3139-4E88-A443-3A69EE396F93}"/>
    <hyperlink ref="AB120" r:id="rId2161" display="https://www.daloopa.com/src/66097048" xr:uid="{6C26ABDD-A338-4306-9350-1B1876CAD7F7}"/>
    <hyperlink ref="AF120" r:id="rId2162" display="https://www.daloopa.com/src/66097055" xr:uid="{4DCBF43C-DABB-4126-9CBC-F5D26154AC1A}"/>
    <hyperlink ref="AJ120" r:id="rId2163" display="https://www.daloopa.com/src/66097058" xr:uid="{01C6BABD-9037-453D-A1CE-60B2E14D0374}"/>
    <hyperlink ref="AN120" r:id="rId2164" display="https://www.daloopa.com/src/66097081" xr:uid="{A5CE3814-39D2-4578-A259-E1AC57A7B471}"/>
    <hyperlink ref="AR120" r:id="rId2165" display="https://www.daloopa.com/src/67090584" xr:uid="{315B5C46-3FA8-4CF1-AA92-D2AB9BB3652A}"/>
    <hyperlink ref="A123" r:id="rId2166" xr:uid="{14B47FA9-D7B0-470E-83C3-C6E9052ECD05}"/>
    <hyperlink ref="C123" r:id="rId2167" xr:uid="{F1FFF529-FDDB-4346-89FA-71164F971C86}"/>
    <hyperlink ref="AF123" r:id="rId2168" display="https://www.daloopa.com/src/66097054" xr:uid="{9D78B72B-F893-4CBE-88AD-4E0DFAB73363}"/>
    <hyperlink ref="AJ123" r:id="rId2169" display="https://www.daloopa.com/src/66097056" xr:uid="{710E7B4C-59DF-439B-9427-A3DA417DB04C}"/>
    <hyperlink ref="AN123" r:id="rId2170" display="https://www.daloopa.com/src/66097084" xr:uid="{C3D9B416-AF4B-4134-B058-F5B796D1C276}"/>
    <hyperlink ref="AR123" r:id="rId2171" display="https://www.daloopa.com/src/67090581" xr:uid="{B320634D-430A-4D45-963D-457A6FC64F4E}"/>
    <hyperlink ref="A124" r:id="rId2172" xr:uid="{7D1E8AE7-04D8-493F-AED7-72AAC421CCBF}"/>
    <hyperlink ref="C124" r:id="rId2173" xr:uid="{F3E85D13-E5FA-41DB-8577-90EF9EC14612}"/>
    <hyperlink ref="H124" r:id="rId2174" display="https://www.daloopa.com/src/66097011" xr:uid="{73BBB5A1-67B6-44B6-9978-F442332FE5AE}"/>
    <hyperlink ref="L124" r:id="rId2175" display="https://www.daloopa.com/src/66097021" xr:uid="{D95EA6B8-2EDB-434A-9AA6-99B71F5976C3}"/>
    <hyperlink ref="P124" r:id="rId2176" display="https://www.daloopa.com/src/66097024" xr:uid="{2C82B6B0-6651-49EF-BDFB-E1269E502AEF}"/>
    <hyperlink ref="T124" r:id="rId2177" display="https://www.daloopa.com/src/66097032" xr:uid="{C8FB8A49-FE87-44B3-9642-B20D29D4442E}"/>
    <hyperlink ref="X124" r:id="rId2178" display="https://www.daloopa.com/src/66097039" xr:uid="{8398CE8D-5C34-4E6F-876D-362BFEA9D4CE}"/>
    <hyperlink ref="AB124" r:id="rId2179" display="https://www.daloopa.com/src/66097047" xr:uid="{910E19B7-7AC0-4DFB-86E0-3B6FB050707A}"/>
    <hyperlink ref="AF124" r:id="rId2180" display="https://www.daloopa.com/src/66097053" xr:uid="{36A1A90B-E90B-422E-884D-96C17D60FE84}"/>
    <hyperlink ref="AJ124" r:id="rId2181" display="https://www.daloopa.com/src/66097059" xr:uid="{DD2AFFBA-4355-4099-90B7-1DDC124AAE5D}"/>
    <hyperlink ref="AN124" r:id="rId2182" display="https://www.daloopa.com/src/66097082" xr:uid="{7DDED61E-B024-4E4D-8225-5C2115FC0488}"/>
    <hyperlink ref="AR124" r:id="rId2183" display="https://www.daloopa.com/src/67090579" xr:uid="{6561C50E-3EF9-47FD-A8F3-D9A729C326BD}"/>
    <hyperlink ref="A125" r:id="rId2184" xr:uid="{F67E9873-F17E-42FB-B240-D756450EFEFF}"/>
    <hyperlink ref="C125" r:id="rId2185" xr:uid="{1286CC20-6694-421B-A364-DFAF7362A354}"/>
    <hyperlink ref="P125" r:id="rId2186" display="https://www.daloopa.com/src/66097023" xr:uid="{0B5AC65B-6C3C-428A-A92C-E472204C61F2}"/>
    <hyperlink ref="T125" r:id="rId2187" display="https://www.daloopa.com/src/66097034" xr:uid="{8B4F8748-DF34-47F0-856A-CC51025185FD}"/>
    <hyperlink ref="X125" r:id="rId2188" display="https://www.daloopa.com/src/66097040" xr:uid="{F81C15A7-E9B9-4917-BF0E-D55DFEB135F2}"/>
    <hyperlink ref="AB125" r:id="rId2189" display="https://www.daloopa.com/src/66097049" xr:uid="{F0D977DF-FC60-4377-86FD-4E4A1DB0CD5A}"/>
    <hyperlink ref="AF125" r:id="rId2190" display="https://www.daloopa.com/src/66097052" xr:uid="{10665DA3-005F-4F81-AB22-475B7439EDE0}"/>
    <hyperlink ref="AJ125" r:id="rId2191" display="https://www.daloopa.com/src/66097060" xr:uid="{2DCBEB6A-66A4-4C18-9E4D-9744AF680ED5}"/>
    <hyperlink ref="AN125" r:id="rId2192" display="https://www.daloopa.com/src/66097083" xr:uid="{44DFDAD6-3BF8-43E8-9BCE-1CED640617AF}"/>
    <hyperlink ref="AR125" r:id="rId2193" display="https://www.daloopa.com/src/67090583" xr:uid="{24FC6AC7-A43F-4660-ADCF-EB65DE673BD5}"/>
    <hyperlink ref="A128" r:id="rId2194" xr:uid="{5BC5D5D6-61F9-49A2-999F-CA3353353FDF}"/>
    <hyperlink ref="C128" r:id="rId2195" xr:uid="{1E97D98C-C0D6-426D-8B1E-2BA88168F947}"/>
    <hyperlink ref="P128" r:id="rId2196" display="https://www.daloopa.com/src/66097459" xr:uid="{E7504810-E036-4B7C-9F42-3EAD44EE1B1B}"/>
    <hyperlink ref="T128" r:id="rId2197" display="https://www.daloopa.com/src/66097455" xr:uid="{FA08800D-611F-4086-B511-0FE305147D51}"/>
    <hyperlink ref="X128" r:id="rId2198" display="https://www.daloopa.com/src/66097453" xr:uid="{651FD06F-632F-4DCC-8A30-74EC2C8C38AB}"/>
    <hyperlink ref="AB128" r:id="rId2199" display="https://www.daloopa.com/src/66097445" xr:uid="{E68E11DF-A41B-4F6E-A55E-994C4F6739EB}"/>
    <hyperlink ref="AF128" r:id="rId2200" display="https://www.daloopa.com/src/66097433" xr:uid="{D179B3B1-0848-47FC-A2C6-4ABCA753FFA6}"/>
    <hyperlink ref="AJ128" r:id="rId2201" display="https://www.daloopa.com/src/66097429" xr:uid="{FFFE2E78-9EF8-4BB7-9499-0A3BCFF6926B}"/>
    <hyperlink ref="AN128" r:id="rId2202" display="https://www.daloopa.com/src/66097373" xr:uid="{8ED0503E-8AE8-4E59-85B9-D9E6D0DB3668}"/>
    <hyperlink ref="AR128" r:id="rId2203" display="https://www.daloopa.com/src/67090591" xr:uid="{D8D59D63-5F52-4660-8C66-B6193B8BDBC7}"/>
    <hyperlink ref="A129" r:id="rId2204" xr:uid="{A868D537-C28F-496B-9E3B-88EE3D2BA8E1}"/>
    <hyperlink ref="C129" r:id="rId2205" xr:uid="{7B440D31-EFDC-4A5C-B51A-98FE73AF4029}"/>
    <hyperlink ref="P129" r:id="rId2206" display="https://www.daloopa.com/src/66097460" xr:uid="{C6B015F0-25EC-49AD-8986-B7D54A8BFC37}"/>
    <hyperlink ref="T129" r:id="rId2207" display="https://www.daloopa.com/src/66097456" xr:uid="{AF77642E-771C-4853-859B-243C72C0A86E}"/>
    <hyperlink ref="X129" r:id="rId2208" display="https://www.daloopa.com/src/66097452" xr:uid="{900F58ED-DDA9-4FCD-8A9E-97CC45843F9D}"/>
    <hyperlink ref="AB129" r:id="rId2209" display="https://www.daloopa.com/src/66097444" xr:uid="{475C31BC-1447-4273-A280-5D17D2419023}"/>
    <hyperlink ref="AF129" r:id="rId2210" display="https://www.daloopa.com/src/66097434" xr:uid="{FFF1DD6D-2E7F-4FF0-907D-D0B3E1060104}"/>
    <hyperlink ref="AJ129" r:id="rId2211" display="https://www.daloopa.com/src/66097428" xr:uid="{EF890F9D-4D85-4683-A3CF-7C6895FF2DBD}"/>
    <hyperlink ref="AN129" r:id="rId2212" display="https://www.daloopa.com/src/66097370" xr:uid="{4E0951F6-5F18-41D8-8340-9287A90E1AFE}"/>
    <hyperlink ref="AR129" r:id="rId2213" display="https://www.daloopa.com/src/67090592" xr:uid="{E5CB5980-7410-4559-B65A-9FEA20B1B1B0}"/>
    <hyperlink ref="A130" r:id="rId2214" xr:uid="{24166BE1-F502-4E45-ADC9-7D5023AF192F}"/>
    <hyperlink ref="C130" r:id="rId2215" xr:uid="{B4A13695-CEB9-4574-BB0C-CB21A1DAA496}"/>
    <hyperlink ref="P130" r:id="rId2216" display="https://www.daloopa.com/src/66097461" xr:uid="{59E3B7D9-385A-4048-B3FF-53DBC67F6CA5}"/>
    <hyperlink ref="T130" r:id="rId2217" display="https://www.daloopa.com/src/66097457" xr:uid="{6FA30AEE-F110-4015-AD51-DABFD96F7BAC}"/>
    <hyperlink ref="X130" r:id="rId2218" display="https://www.daloopa.com/src/66097451" xr:uid="{AD1DD4CB-E802-4442-ADBA-9AACD43C71A6}"/>
    <hyperlink ref="AB130" r:id="rId2219" display="https://www.daloopa.com/src/66097443" xr:uid="{AC3BC532-8C67-4315-B46F-F2A5095090A4}"/>
    <hyperlink ref="AF130" r:id="rId2220" display="https://www.daloopa.com/src/66097435" xr:uid="{0BD9F763-D411-461D-873D-926AEF067EFD}"/>
    <hyperlink ref="AJ130" r:id="rId2221" display="https://www.daloopa.com/src/66097427" xr:uid="{5200D2D6-A6BA-495D-8CF1-4FE7D5648370}"/>
    <hyperlink ref="AN130" r:id="rId2222" display="https://www.daloopa.com/src/66097371" xr:uid="{DEC34CFA-2AD8-4445-8F17-48D27C5EF458}"/>
    <hyperlink ref="AR130" r:id="rId2223" display="https://www.daloopa.com/src/67090590" xr:uid="{A35373FE-9661-4E47-9611-78340CD6E02F}"/>
    <hyperlink ref="A131" r:id="rId2224" xr:uid="{6E57396C-3FB5-4043-B7F8-CCCCBFD6CFC5}"/>
    <hyperlink ref="C131" r:id="rId2225" xr:uid="{B298FAB4-3698-4141-9115-DE064D8ECEF4}"/>
    <hyperlink ref="P131" r:id="rId2226" display="https://www.daloopa.com/src/66097458" xr:uid="{6205708F-3CE5-4B48-898D-28761DA4D756}"/>
    <hyperlink ref="T131" r:id="rId2227" display="https://www.daloopa.com/src/66097454" xr:uid="{682818D0-50A0-46B1-91A6-556AF9DD78C8}"/>
    <hyperlink ref="X131" r:id="rId2228" display="https://www.daloopa.com/src/66097450" xr:uid="{B7909170-EC7D-4C53-9922-E0CF08EFE329}"/>
    <hyperlink ref="AB131" r:id="rId2229" display="https://www.daloopa.com/src/66097442" xr:uid="{21B598E9-1BE4-4F97-8BD5-37D24FF573B6}"/>
    <hyperlink ref="AF131" r:id="rId2230" display="https://www.daloopa.com/src/66097432" xr:uid="{E2D774A5-9EDB-408A-AA93-2AC6D5B0522C}"/>
    <hyperlink ref="AJ131" r:id="rId2231" display="https://www.daloopa.com/src/66097426" xr:uid="{C58CFE44-BA9C-47B1-BE8F-E2423065F8AF}"/>
    <hyperlink ref="AN131" r:id="rId2232" display="https://www.daloopa.com/src/66097372" xr:uid="{F02F18D4-5D1E-4E29-B0D8-8131B84474FF}"/>
    <hyperlink ref="AR131" r:id="rId2233" display="https://www.daloopa.com/src/67090593" xr:uid="{97CEF9B3-BF0E-40A6-B7E5-A7B08CAA7536}"/>
    <hyperlink ref="A134" r:id="rId2234" xr:uid="{4F0F5D4E-9532-46B8-A7AC-D87949620A3C}"/>
    <hyperlink ref="C134" r:id="rId2235" xr:uid="{CEF7468C-ACE7-4355-972D-1564E277D631}"/>
    <hyperlink ref="P134" r:id="rId2236" display="https://www.daloopa.com/src/66097760" xr:uid="{5A19DB0F-4D05-486D-A1AA-A269050CEEDB}"/>
    <hyperlink ref="T134" r:id="rId2237" display="https://www.daloopa.com/src/66097752" xr:uid="{56F79447-8010-4D94-9A10-3869E7B2C134}"/>
    <hyperlink ref="X134" r:id="rId2238" display="https://www.daloopa.com/src/66097735" xr:uid="{EC678F56-E021-45E3-9FAE-8654A4D9E28F}"/>
    <hyperlink ref="AB134" r:id="rId2239" display="https://www.daloopa.com/src/66097699" xr:uid="{A3E350DF-735A-48AF-AECC-287F1372E890}"/>
    <hyperlink ref="AF134" r:id="rId2240" display="https://www.daloopa.com/src/66097665" xr:uid="{DC103D47-0DFB-476C-A066-BBA83752031A}"/>
    <hyperlink ref="AJ134" r:id="rId2241" display="https://www.daloopa.com/src/66097641" xr:uid="{9043F2EE-A24B-41E7-BA99-9885BC2A8627}"/>
    <hyperlink ref="AN134" r:id="rId2242" display="https://www.daloopa.com/src/66097638" xr:uid="{7B58EE27-4ACC-4F07-9B92-ECA09D1F779D}"/>
    <hyperlink ref="AR134" r:id="rId2243" display="https://www.daloopa.com/src/67090611" xr:uid="{FA12DF16-F7B1-46BA-9B0C-BF3112D664BC}"/>
    <hyperlink ref="A135" r:id="rId2244" xr:uid="{78B0919E-20DF-40F7-9C96-44E7B3AC03E1}"/>
    <hyperlink ref="C135" r:id="rId2245" xr:uid="{A9E786D8-EBEB-47CF-99BE-A1E0F48DA924}"/>
    <hyperlink ref="P135" r:id="rId2246" display="https://www.daloopa.com/src/66097759" xr:uid="{342ACDE0-E12F-478D-9FB4-D41901EDEC7A}"/>
    <hyperlink ref="T135" r:id="rId2247" display="https://www.daloopa.com/src/66097751" xr:uid="{269E4039-EF5F-4D01-BE18-95C9D1CF5A41}"/>
    <hyperlink ref="X135" r:id="rId2248" display="https://www.daloopa.com/src/66097736" xr:uid="{63F75381-3BC4-48D1-A4BC-C03025027148}"/>
    <hyperlink ref="AB135" r:id="rId2249" display="https://www.daloopa.com/src/66097698" xr:uid="{46F5FA2E-798A-432D-9F9B-2DE4D60EB124}"/>
    <hyperlink ref="AF135" r:id="rId2250" display="https://www.daloopa.com/src/66097666" xr:uid="{557A98A7-C8B7-43DB-A8FA-7C7F86E3145A}"/>
    <hyperlink ref="AJ135" r:id="rId2251" display="https://www.daloopa.com/src/66097642" xr:uid="{0126D199-FFAB-41AD-90E8-B915C6609D7C}"/>
    <hyperlink ref="AN135" r:id="rId2252" display="https://www.daloopa.com/src/66097639" xr:uid="{8097C2ED-FACF-4719-AAC9-6C99B4598AA8}"/>
    <hyperlink ref="AR135" r:id="rId2253" display="https://www.daloopa.com/src/67090610" xr:uid="{C3D27B93-B1E2-4BD0-9FE4-225C9447DF65}"/>
    <hyperlink ref="A136" r:id="rId2254" xr:uid="{66109E29-F70C-4098-8F79-E3313BD5E026}"/>
    <hyperlink ref="C136" r:id="rId2255" xr:uid="{81595F5D-B8C7-46B3-AE6C-887F86F714BB}"/>
    <hyperlink ref="P136" r:id="rId2256" display="https://www.daloopa.com/src/66097758" xr:uid="{01FEA530-FDA3-4A6C-96FB-5AD45C2256AB}"/>
    <hyperlink ref="T136" r:id="rId2257" display="https://www.daloopa.com/src/66097750" xr:uid="{1E425136-FF83-4083-B135-D0D72EF69A44}"/>
    <hyperlink ref="X136" r:id="rId2258" display="https://www.daloopa.com/src/66097737" xr:uid="{AB308B18-EA6A-4483-9020-11A326AE2CBA}"/>
    <hyperlink ref="AB136" r:id="rId2259" display="https://www.daloopa.com/src/66097697" xr:uid="{5ADD6E7F-8E89-441F-AD77-84DDA9B43823}"/>
    <hyperlink ref="AF136" r:id="rId2260" display="https://www.daloopa.com/src/66097664" xr:uid="{C4D7BC35-5B5A-4B12-AF7C-12E76FB5712A}"/>
    <hyperlink ref="AJ136" r:id="rId2261" display="https://www.daloopa.com/src/66097643" xr:uid="{168BD65E-0140-4803-8DE9-E9108D51A638}"/>
    <hyperlink ref="AN136" r:id="rId2262" display="https://www.daloopa.com/src/66097636" xr:uid="{6180A938-ABAC-4934-9720-3334BE9EB837}"/>
    <hyperlink ref="AR136" r:id="rId2263" display="https://www.daloopa.com/src/67090612" xr:uid="{7CD66FFB-FBE1-4B06-A7AA-23D66E940414}"/>
    <hyperlink ref="A137" r:id="rId2264" xr:uid="{47710108-83C3-488F-833F-982A1F10954D}"/>
    <hyperlink ref="C137" r:id="rId2265" xr:uid="{E9290E13-B531-49EB-83FB-A474CCDB9819}"/>
    <hyperlink ref="P137" r:id="rId2266" display="https://www.daloopa.com/src/66097757" xr:uid="{D2A7432A-016B-4312-B552-F8B2E42E3AA3}"/>
    <hyperlink ref="T137" r:id="rId2267" display="https://www.daloopa.com/src/66097749" xr:uid="{8DE67D86-B21A-492C-BBF2-7CD5561D23E4}"/>
    <hyperlink ref="X137" r:id="rId2268" display="https://www.daloopa.com/src/66097734" xr:uid="{43558B8C-E958-4348-A1D2-F1A47BAF724F}"/>
    <hyperlink ref="AB137" r:id="rId2269" display="https://www.daloopa.com/src/66097696" xr:uid="{0107ECC2-D5A2-45DB-BC4E-BAF479F1AAEB}"/>
    <hyperlink ref="AF137" r:id="rId2270" display="https://www.daloopa.com/src/66097667" xr:uid="{537C710F-6BCC-4980-BAC7-9C9756411429}"/>
    <hyperlink ref="AJ137" r:id="rId2271" display="https://www.daloopa.com/src/66097644" xr:uid="{3E97450F-1E85-4D88-86F0-A7F30C7E8992}"/>
    <hyperlink ref="AN137" r:id="rId2272" display="https://www.daloopa.com/src/66097637" xr:uid="{312BA9D1-3FA3-44D0-A21B-6FD5368E922D}"/>
    <hyperlink ref="AR137" r:id="rId2273" display="https://www.daloopa.com/src/67090613" xr:uid="{A9350AFC-99A6-4899-B060-780E5427E638}"/>
    <hyperlink ref="A141" r:id="rId2274" xr:uid="{86E1CE53-D6F3-40B5-9270-E4A04770F57A}"/>
    <hyperlink ref="C141" r:id="rId2275" xr:uid="{86596B9C-A09C-4719-A016-639ACC06A974}"/>
    <hyperlink ref="E141" r:id="rId2276" display="https://www.daloopa.com/src/768349" xr:uid="{BA45F564-9DC9-43DD-8B67-09AD0378C6A1}"/>
    <hyperlink ref="F141" r:id="rId2277" display="https://www.daloopa.com/src/768190" xr:uid="{A66AB31A-9998-46AA-8A68-297955898930}"/>
    <hyperlink ref="G141" r:id="rId2278" display="https://www.daloopa.com/src/768012" xr:uid="{C109D421-B41D-4165-BF0F-7549EADF2208}"/>
    <hyperlink ref="H141" r:id="rId2279" display="https://www.daloopa.com/src/767820" xr:uid="{23CF9132-4969-4CF1-9AB3-F46CAF25AB31}"/>
    <hyperlink ref="I141" r:id="rId2280" display="https://www.daloopa.com/src/767650" xr:uid="{855B3EE5-2FE7-4C4D-8093-AE9660AF449B}"/>
    <hyperlink ref="J141" r:id="rId2281" display="https://www.daloopa.com/src/767424" xr:uid="{A7CA24B0-B160-4229-B593-9D71C88D646B}"/>
    <hyperlink ref="K141" r:id="rId2282" display="https://www.daloopa.com/src/767159" xr:uid="{8F08E95B-EE59-422C-BAA5-BD3BB3B875CC}"/>
    <hyperlink ref="L141" r:id="rId2283" display="https://www.daloopa.com/src/766916" xr:uid="{8B1E21C2-7EE5-4A3B-91C7-5D11E4F7C218}"/>
    <hyperlink ref="M141" r:id="rId2284" display="https://www.daloopa.com/src/766630" xr:uid="{1B58F6AF-BD58-4E4B-B2DA-02A3BEA602E9}"/>
    <hyperlink ref="N141" r:id="rId2285" display="https://www.daloopa.com/src/766456" xr:uid="{BDD463B5-26D9-4A86-9B43-E1980C4B176A}"/>
    <hyperlink ref="O141" r:id="rId2286" display="https://www.daloopa.com/src/766033" xr:uid="{2BBBE10A-1558-49F4-8B81-98596A719E63}"/>
    <hyperlink ref="P141" r:id="rId2287" display="https://www.daloopa.com/src/765893" xr:uid="{14E2B42A-CA4A-4064-A304-D76A1FD73F9D}"/>
    <hyperlink ref="Q141" r:id="rId2288" display="https://www.daloopa.com/src/765735" xr:uid="{311F499E-3598-41B4-96B3-BDCF3E22BC65}"/>
    <hyperlink ref="R141" r:id="rId2289" display="https://www.daloopa.com/src/765508" xr:uid="{EC50A8FE-20C3-44EB-BB22-B03F7230D2C1}"/>
    <hyperlink ref="S141" r:id="rId2290" display="https://www.daloopa.com/src/764772" xr:uid="{1C312B92-ACB7-4A52-B873-DFBAA6CE395A}"/>
    <hyperlink ref="T141" r:id="rId2291" display="https://www.daloopa.com/src/764041" xr:uid="{1E96D97B-8959-43EA-8014-7DB17FAC5AD7}"/>
    <hyperlink ref="U141" r:id="rId2292" display="https://www.daloopa.com/src/763903" xr:uid="{A5E4BD2F-F33B-4890-8D4A-E85E344C322E}"/>
    <hyperlink ref="V141" r:id="rId2293" display="https://www.daloopa.com/src/764783" xr:uid="{DA60E29F-6154-4F47-80DF-1FA1ED4DDD8C}"/>
    <hyperlink ref="W141" r:id="rId2294" display="https://www.daloopa.com/src/763262" xr:uid="{3F4951A8-7CD7-4928-9509-0DA0180C3FE9}"/>
    <hyperlink ref="X141" r:id="rId2295" display="https://www.daloopa.com/src/763023" xr:uid="{2C7BD62D-E3B4-425B-839E-FD63063BE093}"/>
    <hyperlink ref="Y141" r:id="rId2296" display="https://www.daloopa.com/src/762714" xr:uid="{78E6ED38-0AEB-4F7D-B18A-3ACFA8C1ABFB}"/>
    <hyperlink ref="Z141" r:id="rId2297" display="https://www.daloopa.com/src/762539" xr:uid="{F0F26EF8-B788-4967-897E-91AB4BA717CA}"/>
    <hyperlink ref="AA141" r:id="rId2298" display="https://www.daloopa.com/src/762414" xr:uid="{54516591-518B-49EB-8A4A-2E23C68EB905}"/>
    <hyperlink ref="AB141" r:id="rId2299" display="https://www.daloopa.com/src/762153" xr:uid="{B853AAB7-54D1-4B3F-AE67-BF7C4E57DC01}"/>
    <hyperlink ref="AC141" r:id="rId2300" display="https://www.daloopa.com/src/761926" xr:uid="{2FA990A4-B840-4B7E-98F3-58A96CFEB275}"/>
    <hyperlink ref="AD141" r:id="rId2301" display="https://www.daloopa.com/src/761350" xr:uid="{EFC799B8-90A9-4F3C-BF28-B4A075B3A265}"/>
    <hyperlink ref="AE141" r:id="rId2302" display="https://www.daloopa.com/src/1340414" xr:uid="{A9D2DC7F-9971-47A0-8D53-221AF912C56F}"/>
    <hyperlink ref="AF141" r:id="rId2303" display="https://www.daloopa.com/src/2623545" xr:uid="{C8B389C1-7EB4-47C1-BB16-9D5470854A9B}"/>
    <hyperlink ref="AG141" r:id="rId2304" display="https://www.daloopa.com/src/4744536" xr:uid="{6AC1153C-A5A0-4DE4-904E-6DE43725B46F}"/>
    <hyperlink ref="AH141" r:id="rId2305" display="https://www.daloopa.com/src/7982174" xr:uid="{B02EC6A5-6387-4032-A4D6-B6A3763CD76B}"/>
    <hyperlink ref="AI141" r:id="rId2306" display="https://www.daloopa.com/src/10334248" xr:uid="{EC1C646D-0ABE-4E52-A55C-F92C1380CA09}"/>
    <hyperlink ref="AJ141" r:id="rId2307" display="https://www.daloopa.com/src/14718957" xr:uid="{ECBA1AF3-F71B-4F12-A59B-F7E51BAE77CA}"/>
    <hyperlink ref="AK141" r:id="rId2308" display="https://www.daloopa.com/src/20996014" xr:uid="{BA5BCBC2-E448-4CE9-A112-FDE5F1C0FDD6}"/>
    <hyperlink ref="AL141" r:id="rId2309" display="https://www.daloopa.com/src/32451239" xr:uid="{813182AE-4819-4C27-AFE2-B0F756D4FF30}"/>
    <hyperlink ref="AM141" r:id="rId2310" display="https://www.daloopa.com/src/38384554" xr:uid="{FDEDCFB1-1FAF-4402-9E2F-E719AC7C9724}"/>
    <hyperlink ref="AN141" r:id="rId2311" display="https://www.daloopa.com/src/46661628" xr:uid="{5A5BC1C8-EB54-4789-A2EE-342216D9E676}"/>
    <hyperlink ref="AO141" r:id="rId2312" display="https://www.daloopa.com/src/53638339" xr:uid="{1D690C91-A42B-446D-BC66-3A3D0407F615}"/>
    <hyperlink ref="AP141" r:id="rId2313" display="https://www.daloopa.com/src/58838037" xr:uid="{B7C5B9F0-56F5-419F-A911-8D267E502021}"/>
    <hyperlink ref="AQ141" r:id="rId2314" display="https://www.daloopa.com/src/63130231" xr:uid="{CF89C9F8-8C4D-442F-AA5F-911F88534004}"/>
    <hyperlink ref="AR141" r:id="rId2315" display="https://www.daloopa.com/src/67048536" xr:uid="{84A3D841-B4F7-42B1-859C-A639C76FDBC6}"/>
    <hyperlink ref="BF141" r:id="rId2316" display="https://www.daloopa.com/src/20177055" xr:uid="{62B91265-3AB8-4D31-B492-4B90AE910C6A}"/>
    <hyperlink ref="BG141" r:id="rId2317" display="https://www.daloopa.com/src/20177052" xr:uid="{A69A8AD2-2120-46EE-93C4-9CDD31B36D7C}"/>
    <hyperlink ref="BH141" r:id="rId2318" display="https://www.daloopa.com/src/20177011" xr:uid="{E79298B8-9D2C-4C3F-BBD6-455CB3E20399}"/>
    <hyperlink ref="BI141" r:id="rId2319" display="https://www.daloopa.com/src/20177009" xr:uid="{80BD42D7-046F-4AF1-ABD3-C91CBE3A424B}"/>
    <hyperlink ref="BJ141" r:id="rId2320" display="https://www.daloopa.com/src/20177002" xr:uid="{33BBBBE3-7352-48FD-A8B9-6B359CF99EFC}"/>
    <hyperlink ref="BK141" r:id="rId2321" display="https://www.daloopa.com/src/20176998" xr:uid="{7A001E6D-00F8-4F83-AE49-4F07459E793E}"/>
    <hyperlink ref="BL141" r:id="rId2322" display="https://www.daloopa.com/src/20176994" xr:uid="{9D94830A-F80F-4E37-90F9-8EA6C3BF00DD}"/>
    <hyperlink ref="BM141" r:id="rId2323" display="https://www.daloopa.com/src/14718961" xr:uid="{17004797-E8EF-4D34-8247-2471858F34EE}"/>
    <hyperlink ref="BN141" r:id="rId2324" display="https://www.daloopa.com/src/46664849" xr:uid="{9CEA6584-3927-42C6-A8EE-9F20FE56A4F0}"/>
    <hyperlink ref="BO141" r:id="rId2325" tooltip="https://www.daloopa.com/src/67053351" display="0.13" xr:uid="{7F336ABF-E4F1-4050-887C-F535D2415BD7}"/>
    <hyperlink ref="A142" r:id="rId2326" xr:uid="{B626CA2D-7B1A-47B0-97A5-BDDBB8482A61}"/>
    <hyperlink ref="C142" r:id="rId2327" xr:uid="{551E0C2A-6B2F-497D-A6C4-9BCD8E6D1C1E}"/>
    <hyperlink ref="E142" r:id="rId2328" display="https://www.daloopa.com/src/768350" xr:uid="{DB170DC2-FE03-4F8C-B6BF-751354AF9B1D}"/>
    <hyperlink ref="F142" r:id="rId2329" display="https://www.daloopa.com/src/768191" xr:uid="{B201CBE4-8167-4ECA-8B97-09015F487CF2}"/>
    <hyperlink ref="G142" r:id="rId2330" display="https://www.daloopa.com/src/768013" xr:uid="{36D59FB6-89DA-4F5D-A546-FD3722D4342B}"/>
    <hyperlink ref="H142" r:id="rId2331" display="https://www.daloopa.com/src/767821" xr:uid="{1270005B-3366-4535-B6E7-7A710A49E06E}"/>
    <hyperlink ref="I142" r:id="rId2332" display="https://www.daloopa.com/src/767651" xr:uid="{D9F19A3F-98E3-45AF-B76C-2EEFB3D5F2C1}"/>
    <hyperlink ref="J142" r:id="rId2333" display="https://www.daloopa.com/src/767425" xr:uid="{ED99F7EA-D06F-430A-A346-56D4EDF5938E}"/>
    <hyperlink ref="K142" r:id="rId2334" display="https://www.daloopa.com/src/767160" xr:uid="{BE94D3CD-ECCF-40F7-9455-9507DFC6AC91}"/>
    <hyperlink ref="L142" r:id="rId2335" display="https://www.daloopa.com/src/766917" xr:uid="{E23451A1-7A70-4865-8CDC-7A31E66796F5}"/>
    <hyperlink ref="M142" r:id="rId2336" display="https://www.daloopa.com/src/766631" xr:uid="{390AB2FE-3FE5-456B-949E-C883FE1D50D4}"/>
    <hyperlink ref="N142" r:id="rId2337" display="https://www.daloopa.com/src/766457" xr:uid="{DD46C6E4-801F-48D2-BF11-2C317A79901E}"/>
    <hyperlink ref="O142" r:id="rId2338" display="https://www.daloopa.com/src/766034" xr:uid="{256F3606-F1A5-439C-902B-C1BFB7033901}"/>
    <hyperlink ref="P142" r:id="rId2339" display="https://www.daloopa.com/src/765894" xr:uid="{1E13D1D1-C0F9-4E02-AD07-1B6BE8FAA8C7}"/>
    <hyperlink ref="Q142" r:id="rId2340" display="https://www.daloopa.com/src/765736" xr:uid="{092913B0-15CF-41EB-A178-3A7A2A528679}"/>
    <hyperlink ref="R142" r:id="rId2341" display="https://www.daloopa.com/src/765509" xr:uid="{1F71E228-0F5D-41BF-AEBF-167697D8F5BD}"/>
    <hyperlink ref="S142" r:id="rId2342" display="https://www.daloopa.com/src/764773" xr:uid="{179A7D05-1ECC-4A23-A605-C5A5B0DB03F5}"/>
    <hyperlink ref="T142" r:id="rId2343" display="https://www.daloopa.com/src/764038" xr:uid="{C60A4799-D11C-41AD-890F-C7E18CE0C484}"/>
    <hyperlink ref="U142" r:id="rId2344" display="https://www.daloopa.com/src/763904" xr:uid="{8E352AAE-DD11-4195-9734-3112C933A925}"/>
    <hyperlink ref="V142" r:id="rId2345" display="https://www.daloopa.com/src/764784" xr:uid="{932C8134-A209-473A-AD53-B67A5B1CE47E}"/>
    <hyperlink ref="W142" r:id="rId2346" display="https://www.daloopa.com/src/763263" xr:uid="{45359EA4-C5E7-421A-B214-93638DDA75BD}"/>
    <hyperlink ref="X142" r:id="rId2347" display="https://www.daloopa.com/src/763024" xr:uid="{91A993E9-E31A-48AF-B7C6-BE20A75C0DE2}"/>
    <hyperlink ref="Y142" r:id="rId2348" display="https://www.daloopa.com/src/762715" xr:uid="{5EAD830A-5C3C-4A32-AD02-488ECF76FB67}"/>
    <hyperlink ref="Z142" r:id="rId2349" display="https://www.daloopa.com/src/762540" xr:uid="{DBA82254-2B9A-42F8-B65B-55A16A13F24B}"/>
    <hyperlink ref="AA142" r:id="rId2350" display="https://www.daloopa.com/src/762415" xr:uid="{FBF77959-0855-4A8F-A58D-9D5634AD71B7}"/>
    <hyperlink ref="AB142" r:id="rId2351" display="https://www.daloopa.com/src/762154" xr:uid="{524C7B54-AB54-4139-AD2F-268488490049}"/>
    <hyperlink ref="AC142" r:id="rId2352" display="https://www.daloopa.com/src/761927" xr:uid="{7EC893AC-F8A3-4EEA-979D-2341DD5F969E}"/>
    <hyperlink ref="AD142" r:id="rId2353" display="https://www.daloopa.com/src/761351" xr:uid="{0D3F617C-CE44-42BC-83AB-317311BA5911}"/>
    <hyperlink ref="AE142" r:id="rId2354" display="https://www.daloopa.com/src/1340415" xr:uid="{44E3FB55-E665-4908-984F-B3A532A5D184}"/>
    <hyperlink ref="AF142" r:id="rId2355" display="https://www.daloopa.com/src/2623546" xr:uid="{228A0DF7-5ACE-4262-9621-2E753CFE9F9F}"/>
    <hyperlink ref="AG142" r:id="rId2356" display="https://www.daloopa.com/src/4744537" xr:uid="{622D4112-9582-43DB-A107-0FB07DB42587}"/>
    <hyperlink ref="AH142" r:id="rId2357" display="https://www.daloopa.com/src/7982175" xr:uid="{EF0769C4-F35C-423D-9A0C-7190AF7B367C}"/>
    <hyperlink ref="AI142" r:id="rId2358" display="https://www.daloopa.com/src/10334251" xr:uid="{C624480C-63A2-43C0-9E0C-F569211D82C2}"/>
    <hyperlink ref="AJ142" r:id="rId2359" display="https://www.daloopa.com/src/14718958" xr:uid="{E86D4895-419A-4814-8103-B85E3EE2B859}"/>
    <hyperlink ref="AK142" r:id="rId2360" display="https://www.daloopa.com/src/20996013" xr:uid="{3711EAA7-1A16-419F-938D-2C70A5B822F3}"/>
    <hyperlink ref="AL142" r:id="rId2361" display="https://www.daloopa.com/src/32451240" xr:uid="{90AC19EE-D9C0-4103-ADA0-DA590039048E}"/>
    <hyperlink ref="AM142" r:id="rId2362" display="https://www.daloopa.com/src/38384555" xr:uid="{1D5E2C6C-99B1-4FEE-9E08-5AFC369CE14B}"/>
    <hyperlink ref="AN142" r:id="rId2363" display="https://www.daloopa.com/src/46661625" xr:uid="{ED998504-BC7F-4AC1-B8E1-1AD2A9B94C6B}"/>
    <hyperlink ref="AO142" r:id="rId2364" display="https://www.daloopa.com/src/53638340" xr:uid="{AF742EEF-2123-48B9-892F-A4254BDEE5A1}"/>
    <hyperlink ref="AP142" r:id="rId2365" display="https://www.daloopa.com/src/58838039" xr:uid="{A4C2E1F0-9077-46B7-BE73-B28E434DF3F6}"/>
    <hyperlink ref="AQ142" r:id="rId2366" display="https://www.daloopa.com/src/63130230" xr:uid="{FF6A4D2B-C5BC-49CE-A7EA-1DB50588ED1D}"/>
    <hyperlink ref="AR142" r:id="rId2367" display="https://www.daloopa.com/src/67048535" xr:uid="{00F918F4-124E-4E25-979A-65966213D8F1}"/>
    <hyperlink ref="BF142" r:id="rId2368" display="https://www.daloopa.com/src/20177054" xr:uid="{1455F844-96F5-40B6-9B1F-E2E1AE5D4907}"/>
    <hyperlink ref="BG142" r:id="rId2369" display="https://www.daloopa.com/src/20177051" xr:uid="{BFBE83E5-1776-48F1-BDC4-EB0FFE33A217}"/>
    <hyperlink ref="BH142" r:id="rId2370" display="https://www.daloopa.com/src/20177010" xr:uid="{163F2A77-286B-4DF2-94E8-C688124CF42F}"/>
    <hyperlink ref="BI142" r:id="rId2371" display="https://www.daloopa.com/src/20177008" xr:uid="{5053258B-5FDE-4B2D-95B4-77EF4B55FDD5}"/>
    <hyperlink ref="BJ142" r:id="rId2372" display="https://www.daloopa.com/src/20177003" xr:uid="{60F0C30A-B2E8-40A5-BC52-E8EE21CF20A6}"/>
    <hyperlink ref="BK142" r:id="rId2373" display="https://www.daloopa.com/src/20176999" xr:uid="{48675E2C-8FE9-4382-9206-D426F95B4200}"/>
    <hyperlink ref="BL142" r:id="rId2374" display="https://www.daloopa.com/src/20176997" xr:uid="{3958F39F-70A3-4385-9614-54F27BE4B4BA}"/>
    <hyperlink ref="BM142" r:id="rId2375" display="https://www.daloopa.com/src/14718962" xr:uid="{049EF63F-7ABB-4231-B5B3-228FB7247109}"/>
    <hyperlink ref="BN142" r:id="rId2376" display="https://www.daloopa.com/src/46664848" xr:uid="{9517D239-B94C-48C5-87F6-A2E5F861BB0B}"/>
    <hyperlink ref="BO142" r:id="rId2377" tooltip="https://www.daloopa.com/src/67053350" display="-0.08" xr:uid="{80DF7E9D-5132-4DCD-BBBC-9FEE4CB803D6}"/>
    <hyperlink ref="A143" r:id="rId2378" xr:uid="{BC9E17F5-D79B-4406-B25B-E72EBA2F8B95}"/>
    <hyperlink ref="C143" r:id="rId2379" xr:uid="{4F240CC2-7F0E-4578-8CFD-73A7D8CF944D}"/>
    <hyperlink ref="M143" r:id="rId2380" display="https://www.daloopa.com/src/766632" xr:uid="{72C2A102-1ADE-4186-8C4B-78BD3B24F1E2}"/>
    <hyperlink ref="N143" r:id="rId2381" display="https://www.daloopa.com/src/766454" xr:uid="{5320A75D-AF6F-4428-B952-FC7EEE64F752}"/>
    <hyperlink ref="O143" r:id="rId2382" display="https://www.daloopa.com/src/766035" xr:uid="{940923AA-C2F6-43D6-808F-A23FB22CEE5C}"/>
    <hyperlink ref="P143" r:id="rId2383" display="https://www.daloopa.com/src/765895" xr:uid="{0D2D9DDB-B886-4BCD-848C-CFA68A4319F3}"/>
    <hyperlink ref="Q143" r:id="rId2384" display="https://www.daloopa.com/src/765737" xr:uid="{0C8E3E28-A606-4BCB-A12E-9DB41C579789}"/>
    <hyperlink ref="R143" r:id="rId2385" display="https://www.daloopa.com/src/765510" xr:uid="{567EB661-68CC-4C50-A542-628EC7056D2A}"/>
    <hyperlink ref="S143" r:id="rId2386" display="https://www.daloopa.com/src/764774" xr:uid="{68ABB569-A1AB-492B-892D-5E0EE70ED20E}"/>
    <hyperlink ref="T143" r:id="rId2387" display="https://www.daloopa.com/src/764039" xr:uid="{ECB54A72-144F-436F-A7B5-41119E7899B3}"/>
    <hyperlink ref="U143" r:id="rId2388" display="https://www.daloopa.com/src/763905" xr:uid="{BDABA38B-2835-4BD7-82FD-D23134E86899}"/>
    <hyperlink ref="V143" r:id="rId2389" display="https://www.daloopa.com/src/764785" xr:uid="{D95BD661-3D57-4A2E-A820-DB725B37359A}"/>
    <hyperlink ref="W143" r:id="rId2390" display="https://www.daloopa.com/src/763264" xr:uid="{50153A74-C449-4485-B687-1A17A0224635}"/>
    <hyperlink ref="X143" r:id="rId2391" display="https://www.daloopa.com/src/763025" xr:uid="{ED8BC5CB-4EF0-4E96-AB8A-09DF5ED03371}"/>
    <hyperlink ref="Y143" r:id="rId2392" display="https://www.daloopa.com/src/762716" xr:uid="{442D0446-D1A3-4D4E-B552-B81237460C6C}"/>
    <hyperlink ref="Z143" r:id="rId2393" display="https://www.daloopa.com/src/762541" xr:uid="{4D1DB099-69FF-4416-A313-A48EB6F648CA}"/>
    <hyperlink ref="AA143" r:id="rId2394" display="https://www.daloopa.com/src/762413" xr:uid="{C9DD75D8-55C5-4BC1-B2AB-DE64E300E701}"/>
    <hyperlink ref="AB143" r:id="rId2395" display="https://www.daloopa.com/src/762155" xr:uid="{DE219F21-6B9A-4B66-8CA9-DB5288BA759F}"/>
    <hyperlink ref="AC143" r:id="rId2396" display="https://www.daloopa.com/src/761928" xr:uid="{932136FD-8EF1-43AE-8584-6DE4842A1B4E}"/>
    <hyperlink ref="AD143" r:id="rId2397" display="https://www.daloopa.com/src/761352" xr:uid="{D7C665E1-F84C-4145-AEB6-813E4A77A61B}"/>
    <hyperlink ref="AE143" r:id="rId2398" display="https://www.daloopa.com/src/1340416" xr:uid="{747E3322-4C9C-4DA9-A5CE-263958B79F92}"/>
    <hyperlink ref="AF143" r:id="rId2399" display="https://www.daloopa.com/src/2623547" xr:uid="{DFF4EA3F-109F-47ED-BB59-A8486DFFCE90}"/>
    <hyperlink ref="AG143" r:id="rId2400" display="https://www.daloopa.com/src/4744538" xr:uid="{F6E11848-0A08-449C-ACDF-BA1C83991952}"/>
    <hyperlink ref="AH143" r:id="rId2401" display="https://www.daloopa.com/src/7982176" xr:uid="{20EDF051-1470-4B37-820B-834C14DE7EF9}"/>
    <hyperlink ref="AI143" r:id="rId2402" display="https://www.daloopa.com/src/10334250" xr:uid="{A0AD475A-DC8D-4150-BAF7-AFF768FE7B7D}"/>
    <hyperlink ref="AJ143" r:id="rId2403" display="https://www.daloopa.com/src/14718959" xr:uid="{AF5B5E34-14F0-438C-8CAA-C23220364845}"/>
    <hyperlink ref="AK143" r:id="rId2404" display="https://www.daloopa.com/src/20996012" xr:uid="{BB4CFA75-8C6A-4E53-AB81-90E2441B12BA}"/>
    <hyperlink ref="AL143" r:id="rId2405" display="https://www.daloopa.com/src/32451238" xr:uid="{7A7CD595-713F-4C01-AC63-CF07A87DF684}"/>
    <hyperlink ref="AM143" r:id="rId2406" display="https://www.daloopa.com/src/38384557" xr:uid="{D0131430-A221-48E2-BB87-E552EC11810C}"/>
    <hyperlink ref="AN143" r:id="rId2407" display="https://www.daloopa.com/src/46661627" xr:uid="{697E122E-7F46-4A30-962A-F3F68C6A25BD}"/>
    <hyperlink ref="AO143" r:id="rId2408" display="https://www.daloopa.com/src/53638341" xr:uid="{B2AFEA56-A116-4B7B-BF89-E1C76278D302}"/>
    <hyperlink ref="AP143" r:id="rId2409" display="https://www.daloopa.com/src/58838038" xr:uid="{61F14CD8-348D-4325-B3B3-78EAD712E4DB}"/>
    <hyperlink ref="AQ143" r:id="rId2410" display="https://www.daloopa.com/src/63130232" xr:uid="{67E1F27D-74C9-45B0-992E-644109F29C5C}"/>
    <hyperlink ref="AR143" r:id="rId2411" display="https://www.daloopa.com/src/67048537" xr:uid="{BD270B64-931F-4F2E-BCAA-F50E972C26E8}"/>
    <hyperlink ref="BH143" r:id="rId2412" display="https://www.daloopa.com/src/20177012" xr:uid="{E6FA2904-A506-490A-8209-343ECA8288F7}"/>
    <hyperlink ref="BI143" r:id="rId2413" display="https://www.daloopa.com/src/20177006" xr:uid="{F9102683-EFE1-435D-8FF9-33717F094EE4}"/>
    <hyperlink ref="BJ143" r:id="rId2414" display="https://www.daloopa.com/src/20177004" xr:uid="{CD874757-8DD3-47F2-820E-5D178B8413A9}"/>
    <hyperlink ref="BK143" r:id="rId2415" display="https://www.daloopa.com/src/20177000" xr:uid="{9310F61F-2151-45A1-8ABE-5DECD285EF7D}"/>
    <hyperlink ref="BL143" r:id="rId2416" display="https://www.daloopa.com/src/20176995" xr:uid="{D9729DA7-3860-4DD6-BC96-E5A25649EFD9}"/>
    <hyperlink ref="BM143" r:id="rId2417" display="https://www.daloopa.com/src/14718963" xr:uid="{18C4FBF7-33E3-4E41-9708-D4FB598E79D3}"/>
    <hyperlink ref="BN143" r:id="rId2418" display="https://www.daloopa.com/src/46664846" xr:uid="{F601E764-3C48-4E62-850D-1DE0A363ACAF}"/>
    <hyperlink ref="BO143" r:id="rId2419" tooltip="https://www.daloopa.com/src/67053349" display="0.29" xr:uid="{6FEB132E-C0D2-47F9-934F-DD0F149B0A97}"/>
    <hyperlink ref="A144" r:id="rId2420" xr:uid="{00C9EC22-BD8B-40A8-979F-A8A15830B9DF}"/>
    <hyperlink ref="C144" r:id="rId2421" xr:uid="{90449AFB-7CF3-4217-B0CB-D4BA0C9A021C}"/>
    <hyperlink ref="E144" r:id="rId2422" display="https://www.daloopa.com/src/768348" xr:uid="{4BB655D6-6FF9-430C-AE20-EAC6F1B8548D}"/>
    <hyperlink ref="F144" r:id="rId2423" display="https://www.daloopa.com/src/768192" xr:uid="{BF84BDEE-7DE0-4BF8-8D65-2BCAAB557E53}"/>
    <hyperlink ref="G144" r:id="rId2424" display="https://www.daloopa.com/src/768014" xr:uid="{9AF2E2BB-3011-4C02-B8DA-AE9850DF46E3}"/>
    <hyperlink ref="H144" r:id="rId2425" display="https://www.daloopa.com/src/767822" xr:uid="{337BC167-443C-49E4-B636-9A895AEAAC63}"/>
    <hyperlink ref="I144" r:id="rId2426" display="https://www.daloopa.com/src/767652" xr:uid="{2593B324-5726-49E0-A276-8C237E1BBB2A}"/>
    <hyperlink ref="J144" r:id="rId2427" display="https://www.daloopa.com/src/767426" xr:uid="{EE888712-9B6D-4A77-8DBC-FEE0D6FC7A57}"/>
    <hyperlink ref="K144" r:id="rId2428" display="https://www.daloopa.com/src/767161" xr:uid="{890F9A6F-E0DE-4197-ACFC-547EB09C7274}"/>
    <hyperlink ref="L144" r:id="rId2429" display="https://www.daloopa.com/src/766918" xr:uid="{5FD49DD1-DD6A-41AE-93D5-AE05F3762A25}"/>
    <hyperlink ref="M144" r:id="rId2430" display="https://www.daloopa.com/src/766633" xr:uid="{9979CC2C-F5E9-4A3A-AC05-48DF40DF2847}"/>
    <hyperlink ref="N144" r:id="rId2431" display="https://www.daloopa.com/src/766455" xr:uid="{D126F5A5-E98C-4F24-B330-0A4B7E5F97C0}"/>
    <hyperlink ref="O144" r:id="rId2432" display="https://www.daloopa.com/src/766036" xr:uid="{4CA0C728-7D0D-4014-AD9A-A275FE494167}"/>
    <hyperlink ref="P144" r:id="rId2433" display="https://www.daloopa.com/src/765896" xr:uid="{04DD1858-A583-486C-B84C-4A4270D5BC84}"/>
    <hyperlink ref="Q144" r:id="rId2434" display="https://www.daloopa.com/src/765738" xr:uid="{1483C8A1-E1FB-4E67-AE46-78B77F206703}"/>
    <hyperlink ref="R144" r:id="rId2435" display="https://www.daloopa.com/src/765511" xr:uid="{1AAE876F-B624-454D-9DAC-421294C33A1E}"/>
    <hyperlink ref="S144" r:id="rId2436" display="https://www.daloopa.com/src/764775" xr:uid="{41223655-3AD3-4C20-9374-A0EDC3ED754B}"/>
    <hyperlink ref="T144" r:id="rId2437" display="https://www.daloopa.com/src/764040" xr:uid="{2A2B4E02-8C32-432D-8928-CB85054A249B}"/>
    <hyperlink ref="U144" r:id="rId2438" display="https://www.daloopa.com/src/763906" xr:uid="{05E12C3B-6DCE-42E8-9474-D7AEB934243D}"/>
    <hyperlink ref="V144" r:id="rId2439" display="https://www.daloopa.com/src/764786" xr:uid="{CD53A041-DBA0-4AB7-BA3C-1B122781BB1E}"/>
    <hyperlink ref="W144" r:id="rId2440" display="https://www.daloopa.com/src/763265" xr:uid="{5F14C55A-F3E1-4FE1-B158-A2C5C7B26F67}"/>
    <hyperlink ref="X144" r:id="rId2441" display="https://www.daloopa.com/src/763026" xr:uid="{60BE98ED-7516-4B22-9B95-23B5271D1691}"/>
    <hyperlink ref="Y144" r:id="rId2442" display="https://www.daloopa.com/src/762717" xr:uid="{9C68B074-57D9-4C4D-9DA9-9C772C881746}"/>
    <hyperlink ref="Z144" r:id="rId2443" display="https://www.daloopa.com/src/762542" xr:uid="{15D18C2F-E27E-41D0-92B1-C393ED8814B0}"/>
    <hyperlink ref="AA144" r:id="rId2444" display="https://www.daloopa.com/src/762416" xr:uid="{FAAC5DA2-E799-4881-85D0-C43ED792D186}"/>
    <hyperlink ref="AB144" r:id="rId2445" display="https://www.daloopa.com/src/762156" xr:uid="{025AA8F3-093D-4BA9-B131-51CA5AE8D732}"/>
    <hyperlink ref="AC144" r:id="rId2446" display="https://www.daloopa.com/src/761929" xr:uid="{EE383E36-3B20-4D0B-98B9-A5804DC1B875}"/>
    <hyperlink ref="AD144" r:id="rId2447" display="https://www.daloopa.com/src/761353" xr:uid="{50DE620A-5273-4CD7-A2A0-76539087FEA6}"/>
    <hyperlink ref="AE144" r:id="rId2448" display="https://www.daloopa.com/src/1340417" xr:uid="{3A1ECFD5-9771-4E47-A0EA-C52E7111FB24}"/>
    <hyperlink ref="AF144" r:id="rId2449" display="https://www.daloopa.com/src/2623548" xr:uid="{E9712045-2CF5-4391-868B-CDCB3815EADA}"/>
    <hyperlink ref="AG144" r:id="rId2450" display="https://www.daloopa.com/src/4744539" xr:uid="{F1FB39CF-814D-4D79-B150-16AB7818B2AC}"/>
    <hyperlink ref="AH144" r:id="rId2451" display="https://www.daloopa.com/src/7982177" xr:uid="{B6D5A41A-01F6-4F0F-BAA7-13F3DA3F9C00}"/>
    <hyperlink ref="AI144" r:id="rId2452" display="https://www.daloopa.com/src/10334249" xr:uid="{B0360879-C52D-4794-9EC0-529C00F39358}"/>
    <hyperlink ref="AJ144" r:id="rId2453" display="https://www.daloopa.com/src/14718960" xr:uid="{C90DC442-9210-422D-A0D8-CF18248EC3C1}"/>
    <hyperlink ref="AK144" r:id="rId2454" display="https://www.daloopa.com/src/20996015" xr:uid="{94932204-E10A-4B67-9D27-AF34AF6668C2}"/>
    <hyperlink ref="AL144" r:id="rId2455" display="https://www.daloopa.com/src/32451241" xr:uid="{71F6C66B-FD16-4608-B33C-220A940B7FC7}"/>
    <hyperlink ref="AM144" r:id="rId2456" display="https://www.daloopa.com/src/38384556" xr:uid="{DFA46DFD-6EAA-4DA6-AE5E-A87DC1A4E2F2}"/>
    <hyperlink ref="AN144" r:id="rId2457" display="https://www.daloopa.com/src/46661626" xr:uid="{BC3A12B8-4532-4CCA-A837-F0F5E01C309F}"/>
    <hyperlink ref="AO144" r:id="rId2458" display="https://www.daloopa.com/src/53638342" xr:uid="{0BE4CB2E-65DA-468F-9D28-1E50488A5884}"/>
    <hyperlink ref="AP144" r:id="rId2459" display="https://www.daloopa.com/src/58838040" xr:uid="{FDC998B9-84EE-46EE-BA2F-CF64560B7857}"/>
    <hyperlink ref="AQ144" r:id="rId2460" display="https://www.daloopa.com/src/63130229" xr:uid="{EE66873E-5F30-48F9-B876-B9A109CABD7B}"/>
    <hyperlink ref="AR144" r:id="rId2461" display="https://www.daloopa.com/src/67048538" xr:uid="{F34F1794-AA1E-404F-861E-FB95FB182759}"/>
    <hyperlink ref="BF144" r:id="rId2462" display="https://www.daloopa.com/src/20177053" xr:uid="{4A83DE04-F3F6-460C-8F77-335751F6578D}"/>
    <hyperlink ref="BG144" r:id="rId2463" display="https://www.daloopa.com/src/20177050" xr:uid="{6FB9D4B4-2621-4083-B6A7-89666FDAFBCF}"/>
    <hyperlink ref="BH144" r:id="rId2464" display="https://www.daloopa.com/src/20177013" xr:uid="{E82FF3AB-0960-4204-8859-5BA0DCCCA02A}"/>
    <hyperlink ref="BI144" r:id="rId2465" display="https://www.daloopa.com/src/20177007" xr:uid="{8C52B493-6F4B-4A26-AB2D-7BC6135797D9}"/>
    <hyperlink ref="BJ144" r:id="rId2466" display="https://www.daloopa.com/src/20177005" xr:uid="{8D27C6E0-103D-42F7-9A5C-9D1AD241B5DC}"/>
    <hyperlink ref="BK144" r:id="rId2467" display="https://www.daloopa.com/src/20177001" xr:uid="{5DEAAA97-A7DD-45B9-A345-31141561EDDD}"/>
    <hyperlink ref="BL144" r:id="rId2468" display="https://www.daloopa.com/src/20176996" xr:uid="{4FE0A7D3-A902-4BE6-AB74-D4AA7CD7A120}"/>
    <hyperlink ref="BM144" r:id="rId2469" display="https://www.daloopa.com/src/14718964" xr:uid="{A85D42A4-71D4-4B39-99B6-F2A0C333A748}"/>
    <hyperlink ref="BN144" r:id="rId2470" display="https://www.daloopa.com/src/46664847" xr:uid="{3F6C3059-5FB7-48D9-A090-6A64AA3F5B6A}"/>
    <hyperlink ref="BO144" r:id="rId2471" tooltip="https://www.daloopa.com/src/67053352" display="0.09" xr:uid="{1DE1544A-5386-4CE4-BA6F-0926AAFA51E1}"/>
    <hyperlink ref="A147" r:id="rId2472" xr:uid="{3C7B1339-4C61-48BD-8473-12652BA40014}"/>
    <hyperlink ref="C147" r:id="rId2473" xr:uid="{5052B445-8C05-4FB8-A221-0C723A569A36}"/>
    <hyperlink ref="E147" r:id="rId2474" display="https://www.daloopa.com/src/768437" xr:uid="{09CEA02F-10A1-4668-8ECB-51E28CCB24A2}"/>
    <hyperlink ref="F147" r:id="rId2475" display="https://www.daloopa.com/src/768309" xr:uid="{0FB04684-D3A8-46E2-BC6B-E40D00A1F04E}"/>
    <hyperlink ref="G147" r:id="rId2476" display="https://www.daloopa.com/src/768135" xr:uid="{D03A5453-D4F6-47BF-A983-F7DC72D9FD63}"/>
    <hyperlink ref="H147" r:id="rId2477" display="https://www.daloopa.com/src/767978" xr:uid="{52960E5D-565D-4B0B-8000-F1BA40FAB36D}"/>
    <hyperlink ref="I147" r:id="rId2478" display="https://www.daloopa.com/src/767731" xr:uid="{382144A0-4C70-4D58-9B38-2AA1EFEDF2F0}"/>
    <hyperlink ref="J147" r:id="rId2479" display="https://www.daloopa.com/src/766935" xr:uid="{A3F229CA-E80A-4356-93F6-EB202674D2C6}"/>
    <hyperlink ref="K147" r:id="rId2480" display="https://www.daloopa.com/src/767167" xr:uid="{848F1BF2-36BE-47E7-9E79-11F353A6B940}"/>
    <hyperlink ref="L147" r:id="rId2481" display="https://www.daloopa.com/src/767060" xr:uid="{04500D1C-660D-4E75-A4DB-3E55DF7FB3D3}"/>
    <hyperlink ref="BF147" r:id="rId2482" display="https://www.daloopa.com/src/20177089" xr:uid="{A2A42D27-8322-473F-AC37-2E9D596DFC6F}"/>
    <hyperlink ref="BG147" r:id="rId2483" display="https://www.daloopa.com/src/20177088" xr:uid="{BDC96A67-21FC-4325-9411-D15BA0DC7E36}"/>
    <hyperlink ref="A148" r:id="rId2484" xr:uid="{407005AD-3E87-4C4A-A55A-6782DDB04F10}"/>
    <hyperlink ref="C148" r:id="rId2485" xr:uid="{9328E2AF-78CD-47F4-A656-73955D8C0DAC}"/>
    <hyperlink ref="E148" r:id="rId2486" display="https://www.daloopa.com/src/768438" xr:uid="{BF81BEFF-5283-4426-B4F2-C4732A591280}"/>
    <hyperlink ref="F148" r:id="rId2487" display="https://www.daloopa.com/src/768310" xr:uid="{F2265E91-CD0A-4690-AD67-8AF48EF1DFC5}"/>
    <hyperlink ref="G148" r:id="rId2488" display="https://www.daloopa.com/src/768136" xr:uid="{4D8362CE-2168-40E2-9E6D-F2FC457C71A8}"/>
    <hyperlink ref="H148" r:id="rId2489" display="https://www.daloopa.com/src/767979" xr:uid="{AEFFFC0C-5D45-41EF-B95F-BC52D66FCB21}"/>
    <hyperlink ref="I148" r:id="rId2490" display="https://www.daloopa.com/src/767732" xr:uid="{693B2467-AC00-4420-818D-9674F27E108C}"/>
    <hyperlink ref="K148" r:id="rId2491" display="https://www.daloopa.com/src/767168" xr:uid="{6F3C7B31-7DB2-4AFE-99DE-B664F5349A04}"/>
    <hyperlink ref="L148" r:id="rId2492" display="https://www.daloopa.com/src/767061" xr:uid="{8FAAE97F-3A0B-4195-A5A2-06190E3B432D}"/>
    <hyperlink ref="BF148" r:id="rId2493" display="https://www.daloopa.com/src/20177091" xr:uid="{266559DC-385F-457E-9212-AD4E324D5F63}"/>
    <hyperlink ref="BG148" r:id="rId2494" display="https://www.daloopa.com/src/20177086" xr:uid="{FCA35A83-B4A4-4A07-BEEA-170C1DE95315}"/>
    <hyperlink ref="A149" r:id="rId2495" xr:uid="{A552E80D-E500-48DD-9D9B-66CEA77C6130}"/>
    <hyperlink ref="C149" r:id="rId2496" xr:uid="{901EA650-888B-4248-BB87-04440E92BA14}"/>
    <hyperlink ref="E149" r:id="rId2497" display="https://www.daloopa.com/src/768439" xr:uid="{EFF34AE4-62CD-41CC-AD6B-C045FED6CA88}"/>
    <hyperlink ref="F149" r:id="rId2498" display="https://www.daloopa.com/src/768311" xr:uid="{D18DA6C0-03DA-4812-B64F-6486DB4E34AC}"/>
    <hyperlink ref="G149" r:id="rId2499" display="https://www.daloopa.com/src/768137" xr:uid="{B782B93F-9E54-47AD-B319-2F0D2CDD20ED}"/>
    <hyperlink ref="H149" r:id="rId2500" display="https://www.daloopa.com/src/767980" xr:uid="{233540F0-D505-4F12-B728-8EF5D23740DB}"/>
    <hyperlink ref="I149" r:id="rId2501" display="https://www.daloopa.com/src/767733" xr:uid="{95028E0A-8947-4688-854E-B243B49B263C}"/>
    <hyperlink ref="J149" r:id="rId2502" display="https://www.daloopa.com/src/766936" xr:uid="{A1E052CE-1443-4C91-9018-D31564B44D2D}"/>
    <hyperlink ref="K149" r:id="rId2503" display="https://www.daloopa.com/src/767169" xr:uid="{64564BF3-3220-4AFA-B4CE-10AB9168007B}"/>
    <hyperlink ref="L149" r:id="rId2504" display="https://www.daloopa.com/src/767062" xr:uid="{DF9AA5AA-CFC4-4572-AA37-E8ECF42BBEBD}"/>
    <hyperlink ref="BF149" r:id="rId2505" display="https://www.daloopa.com/src/20177090" xr:uid="{3ED225BD-8DFC-44A3-A183-B40A6466A549}"/>
    <hyperlink ref="BG149" r:id="rId2506" display="https://www.daloopa.com/src/20177087" xr:uid="{D742AA53-E62B-441B-AF04-869A11F8CF0E}"/>
    <hyperlink ref="A152" r:id="rId2507" xr:uid="{B1A2958F-EF60-490D-B2BE-4EA8811E7D13}"/>
    <hyperlink ref="C152" r:id="rId2508" xr:uid="{6C1CDF9D-FB3C-4870-8B32-DF3637B61FC0}"/>
    <hyperlink ref="E152" r:id="rId2509" display="https://www.daloopa.com/src/768351" xr:uid="{8261C8CC-BD23-480E-8C76-54E7FD723475}"/>
    <hyperlink ref="F152" r:id="rId2510" display="https://www.daloopa.com/src/768193" xr:uid="{41765558-3B50-47D0-998D-F1EA413007CE}"/>
    <hyperlink ref="G152" r:id="rId2511" display="https://www.daloopa.com/src/768015" xr:uid="{318A9775-80B3-4CCA-A0D6-DBDCE8A6D8D4}"/>
    <hyperlink ref="H152" r:id="rId2512" display="https://www.daloopa.com/src/767832" xr:uid="{E9541A12-5AF9-475C-9CC6-1D3F15E19F45}"/>
    <hyperlink ref="I152" r:id="rId2513" display="https://www.daloopa.com/src/767653" xr:uid="{334A0256-7B1B-4D6B-AC89-9D0621F716E8}"/>
    <hyperlink ref="J152" r:id="rId2514" display="https://www.daloopa.com/src/766947" xr:uid="{91F6D4E9-A426-4745-BA68-0A2BA0DBC449}"/>
    <hyperlink ref="K152" r:id="rId2515" display="https://www.daloopa.com/src/767162" xr:uid="{FDFDBD8C-AC0C-4346-B631-50C650D92CB0}"/>
    <hyperlink ref="L152" r:id="rId2516" display="https://www.daloopa.com/src/767476" xr:uid="{EC12D13C-4F38-4216-A6FB-8A4FF3E624AB}"/>
    <hyperlink ref="M152" r:id="rId2517" display="https://www.daloopa.com/src/766634" xr:uid="{AFC20330-7309-42CB-BDD9-9CEA5E8C0444}"/>
    <hyperlink ref="N152" r:id="rId2518" display="https://www.daloopa.com/src/766460" xr:uid="{D27E3863-A9D3-4B03-8D54-B313B7B5C6C9}"/>
    <hyperlink ref="O152" r:id="rId2519" display="https://www.daloopa.com/src/766045" xr:uid="{1AC40498-1B8F-4C0B-A017-7BD64773D262}"/>
    <hyperlink ref="P152" r:id="rId2520" display="https://www.daloopa.com/src/765899" xr:uid="{857F42E3-133A-4B8D-B65B-7F70D3B8807E}"/>
    <hyperlink ref="Q152" r:id="rId2521" display="https://www.daloopa.com/src/765751" xr:uid="{DC97D8C4-BB17-4E4A-9BA6-CCB1577B577C}"/>
    <hyperlink ref="R152" r:id="rId2522" display="https://www.daloopa.com/src/765512" xr:uid="{7BC313E2-7AC7-4461-B68C-7C40CBBF9660}"/>
    <hyperlink ref="S152" r:id="rId2523" display="https://www.daloopa.com/src/764791" xr:uid="{EEB6639E-3C9C-4BA0-BE82-85B0CC08C290}"/>
    <hyperlink ref="T152" r:id="rId2524" display="https://www.daloopa.com/src/764046" xr:uid="{74611381-C67B-407C-AC0D-B6A5E47CAAF2}"/>
    <hyperlink ref="U152" r:id="rId2525" display="https://www.daloopa.com/src/763911" xr:uid="{FDBDC536-5AB4-4B71-AE18-681BF4488370}"/>
    <hyperlink ref="V152" r:id="rId2526" display="https://www.daloopa.com/src/763641" xr:uid="{595FC8F3-1AF4-4FDC-95AD-50447680EBDA}"/>
    <hyperlink ref="W152" r:id="rId2527" display="https://www.daloopa.com/src/763290" xr:uid="{1F5080CD-A473-4842-887C-5C0A1C49425B}"/>
    <hyperlink ref="X152" r:id="rId2528" display="https://www.daloopa.com/src/763036" xr:uid="{64F61408-067A-4519-9931-093C2DC403E6}"/>
    <hyperlink ref="Y152" r:id="rId2529" display="https://www.daloopa.com/src/762866" xr:uid="{8F57A35F-9BF3-4717-824A-63DD2CA02F54}"/>
    <hyperlink ref="Z152" r:id="rId2530" display="https://www.daloopa.com/src/762545" xr:uid="{82AE5C50-411D-4523-8C7F-8CBFB2A64FD9}"/>
    <hyperlink ref="AA152" r:id="rId2531" display="https://www.daloopa.com/src/762417" xr:uid="{08B32805-AFBA-466B-874A-32D5B0878073}"/>
    <hyperlink ref="AB152" r:id="rId2532" display="https://www.daloopa.com/src/762168" xr:uid="{D342B829-A527-4AF4-A908-BBA414514740}"/>
    <hyperlink ref="AC152" r:id="rId2533" display="https://www.daloopa.com/src/761934" xr:uid="{3435DE7F-1586-40EE-816F-D4CC5836440D}"/>
    <hyperlink ref="AD152" r:id="rId2534" display="https://www.daloopa.com/src/761354" xr:uid="{743005FD-DD9A-455B-9773-7EAADCF04664}"/>
    <hyperlink ref="AE152" r:id="rId2535" display="https://www.daloopa.com/src/1340418" xr:uid="{65E7E90C-065B-4EC8-9968-1B2259711819}"/>
    <hyperlink ref="AF152" r:id="rId2536" display="https://www.daloopa.com/src/2623549" xr:uid="{395F9544-E43C-4F5B-B2C3-07F19F8657B5}"/>
    <hyperlink ref="AG152" r:id="rId2537" display="https://www.daloopa.com/src/4744540" xr:uid="{831012D7-76BE-4CCC-BBD4-0AB4AEBDC0AD}"/>
    <hyperlink ref="AH152" r:id="rId2538" display="https://www.daloopa.com/src/7982246" xr:uid="{50DAC4D3-D31C-4DB4-8509-ABD77D987D14}"/>
    <hyperlink ref="AI152" r:id="rId2539" display="https://www.daloopa.com/src/10334260" xr:uid="{27A9001B-67E9-45C3-A254-ECB25B690E07}"/>
    <hyperlink ref="AJ152" r:id="rId2540" display="https://www.daloopa.com/src/14718965" xr:uid="{AD9E1611-1D81-4AAF-B6A1-D57EF5BFF5FC}"/>
    <hyperlink ref="AK152" r:id="rId2541" display="https://www.daloopa.com/src/20996046" xr:uid="{06B78555-A39E-4E80-8C8D-5992C17572EC}"/>
    <hyperlink ref="AL152" r:id="rId2542" display="https://www.daloopa.com/src/32451259" xr:uid="{3C235AE3-B0B8-495E-9227-A0463B8D943F}"/>
    <hyperlink ref="AM152" r:id="rId2543" display="https://www.daloopa.com/src/38384596" xr:uid="{DEE2F232-BB32-46BC-AFB4-17B05E26A93B}"/>
    <hyperlink ref="AN152" r:id="rId2544" display="https://www.daloopa.com/src/46661668" xr:uid="{451460CB-92D8-47D9-80CF-CC5334E27BBC}"/>
    <hyperlink ref="AO152" r:id="rId2545" display="https://www.daloopa.com/src/53638378" xr:uid="{0F617202-19D6-4AEC-A13C-45193401B7A2}"/>
    <hyperlink ref="AP152" r:id="rId2546" display="https://www.daloopa.com/src/58838052" xr:uid="{B1DEBB12-B605-4DEE-BA74-5F3B5580F1E0}"/>
    <hyperlink ref="AQ152" r:id="rId2547" display="https://www.daloopa.com/src/63130254" xr:uid="{D7C39C1E-18F8-42A3-8F1F-AF8B68635753}"/>
    <hyperlink ref="AR152" r:id="rId2548" display="https://www.daloopa.com/src/67048624" xr:uid="{DFE5BA63-B37C-461D-9399-417E971D7C81}"/>
    <hyperlink ref="BF152" r:id="rId2549" display="https://www.daloopa.com/src/20177085" xr:uid="{3590C2B5-7CBE-4BB8-9A8E-DB8EA58DA74B}"/>
    <hyperlink ref="BG152" r:id="rId2550" display="https://www.daloopa.com/src/20177078" xr:uid="{1C48BFD6-6926-4E5B-B35A-588953C0DAD1}"/>
    <hyperlink ref="BH152" r:id="rId2551" display="https://www.daloopa.com/src/20177073" xr:uid="{F7011CB3-6196-4192-9A6F-BDACA96B715E}"/>
    <hyperlink ref="BI152" r:id="rId2552" display="https://www.daloopa.com/src/20177069" xr:uid="{614FC4FA-1B78-4EDC-82E4-E372F13C5BC8}"/>
    <hyperlink ref="BJ152" r:id="rId2553" display="https://www.daloopa.com/src/20177065" xr:uid="{00C1EDEE-2EB4-4874-9B6E-E276641AE903}"/>
    <hyperlink ref="BK152" r:id="rId2554" display="https://www.daloopa.com/src/20177062" xr:uid="{B100D0D0-EF56-4A43-B215-05A4B4E6DD69}"/>
    <hyperlink ref="BL152" r:id="rId2555" display="https://www.daloopa.com/src/20177059" xr:uid="{8FD284FA-37D8-4230-AD8A-0AAA73406819}"/>
    <hyperlink ref="BM152" r:id="rId2556" display="https://www.daloopa.com/src/14718969" xr:uid="{5BFB6A2A-E5C7-4220-9253-B95491D8205C}"/>
    <hyperlink ref="BN152" r:id="rId2557" display="https://www.daloopa.com/src/46664856" xr:uid="{C2594CA2-490A-4761-BBB1-B6E92530C394}"/>
    <hyperlink ref="BO152" r:id="rId2558" tooltip="https://www.daloopa.com/src/67053360" display="0.61" xr:uid="{F1734254-931F-43D9-AE2B-835336B31165}"/>
    <hyperlink ref="A153" r:id="rId2559" xr:uid="{145364DF-EDBB-4EAE-97A6-38CA59A9F2E5}"/>
    <hyperlink ref="C153" r:id="rId2560" xr:uid="{01FD81FD-5437-4339-AAC3-7CBC5C7DD5A7}"/>
    <hyperlink ref="E153" r:id="rId2561" display="https://www.daloopa.com/src/768352" xr:uid="{02077E72-495F-497A-A6E2-D7B03A6FDF13}"/>
    <hyperlink ref="F153" r:id="rId2562" display="https://www.daloopa.com/src/768194" xr:uid="{330F5DB2-700B-42AF-8CE6-C1495ECCF6FC}"/>
    <hyperlink ref="G153" r:id="rId2563" display="https://www.daloopa.com/src/768016" xr:uid="{E6D5CA96-23A0-4652-9307-4F468C88FAE2}"/>
    <hyperlink ref="H153" r:id="rId2564" display="https://www.daloopa.com/src/767833" xr:uid="{8DC9A823-E4BE-407D-9ABA-2368BE9038C8}"/>
    <hyperlink ref="I153" r:id="rId2565" display="https://www.daloopa.com/src/767654" xr:uid="{95AC9375-5220-45ED-81C7-A16DDE9A32C2}"/>
    <hyperlink ref="J153" r:id="rId2566" display="https://www.daloopa.com/src/766948" xr:uid="{EF102172-63B5-4069-BE09-9C4B8AA27F55}"/>
    <hyperlink ref="K153" r:id="rId2567" display="https://www.daloopa.com/src/767163" xr:uid="{FCBD1285-6411-490A-AC0B-A180FB2FFF63}"/>
    <hyperlink ref="L153" r:id="rId2568" display="https://www.daloopa.com/src/767477" xr:uid="{C8B1632B-6120-4CB8-BF8C-9C60EB4D00A2}"/>
    <hyperlink ref="M153" r:id="rId2569" display="https://www.daloopa.com/src/766635" xr:uid="{07B6B793-E2B9-4467-864A-75E04F2FD91C}"/>
    <hyperlink ref="N153" r:id="rId2570" display="https://www.daloopa.com/src/766461" xr:uid="{8E8EBE64-D255-488E-8421-316B0747BAE7}"/>
    <hyperlink ref="O153" r:id="rId2571" display="https://www.daloopa.com/src/766046" xr:uid="{211F44C0-D338-433A-91B5-ED3582AC14DC}"/>
    <hyperlink ref="P153" r:id="rId2572" display="https://www.daloopa.com/src/765900" xr:uid="{77629FDB-CA48-4705-9375-29FD2244D701}"/>
    <hyperlink ref="Q153" r:id="rId2573" display="https://www.daloopa.com/src/765752" xr:uid="{0B2C8DA9-6C82-4B6F-B4CE-23073102284B}"/>
    <hyperlink ref="R153" r:id="rId2574" display="https://www.daloopa.com/src/765513" xr:uid="{0666D122-8930-4204-A92D-FC83697C19E9}"/>
    <hyperlink ref="S153" r:id="rId2575" display="https://www.daloopa.com/src/764792" xr:uid="{6BB53F14-2E7A-44C5-9300-C2E02D76FA64}"/>
    <hyperlink ref="T153" r:id="rId2576" display="https://www.daloopa.com/src/764047" xr:uid="{730EE2A9-00E7-4C41-9094-7269C11AEB6F}"/>
    <hyperlink ref="U153" r:id="rId2577" display="https://www.daloopa.com/src/763912" xr:uid="{B92D72ED-2BF2-4B2C-B5CF-E8FF07B8032C}"/>
    <hyperlink ref="V153" r:id="rId2578" display="https://www.daloopa.com/src/763642" xr:uid="{2610C14E-0347-40C7-B5A4-9EA298E2933D}"/>
    <hyperlink ref="W153" r:id="rId2579" display="https://www.daloopa.com/src/763291" xr:uid="{457C81EA-A5D0-4DC3-8097-DEFCE83F9851}"/>
    <hyperlink ref="X153" r:id="rId2580" display="https://www.daloopa.com/src/763037" xr:uid="{43D65667-08F7-472C-80B0-DA80E097EE8F}"/>
    <hyperlink ref="Y153" r:id="rId2581" display="https://www.daloopa.com/src/762867" xr:uid="{536415BF-9D30-4350-A96D-CA64605F096B}"/>
    <hyperlink ref="Z153" r:id="rId2582" display="https://www.daloopa.com/src/762546" xr:uid="{F7F25EBC-5D4B-476B-A6C8-2A6DAB9A2737}"/>
    <hyperlink ref="AA153" r:id="rId2583" display="https://www.daloopa.com/src/762418" xr:uid="{AC3F2F17-4D9C-42D9-B0D0-7F1FEE87A8D0}"/>
    <hyperlink ref="AB153" r:id="rId2584" display="https://www.daloopa.com/src/762169" xr:uid="{0F775429-BE45-4F90-BF5F-C47939F21249}"/>
    <hyperlink ref="AC153" r:id="rId2585" display="https://www.daloopa.com/src/761935" xr:uid="{50319B72-9805-43B4-8EB8-2AA65C02E38E}"/>
    <hyperlink ref="AD153" r:id="rId2586" display="https://www.daloopa.com/src/761355" xr:uid="{62D4F3C3-4FFB-4061-8D35-C385AF7409A1}"/>
    <hyperlink ref="AE153" r:id="rId2587" display="https://www.daloopa.com/src/1340419" xr:uid="{B3D93A21-FEA9-416D-92CE-7D1FB2C73FF3}"/>
    <hyperlink ref="AF153" r:id="rId2588" display="https://www.daloopa.com/src/2623550" xr:uid="{65AB6E78-7054-4E07-B563-1F078D921A47}"/>
    <hyperlink ref="AG153" r:id="rId2589" display="https://www.daloopa.com/src/4744541" xr:uid="{BF28D17A-F6F3-496F-807E-3892BDB37AD4}"/>
    <hyperlink ref="AH153" r:id="rId2590" display="https://www.daloopa.com/src/7982247" xr:uid="{DDEA6B39-EF11-430E-AD46-446D842B0E67}"/>
    <hyperlink ref="AI153" r:id="rId2591" display="https://www.daloopa.com/src/10334262" xr:uid="{55E8F6F4-98DE-48FF-B880-86293441D950}"/>
    <hyperlink ref="AJ153" r:id="rId2592" display="https://www.daloopa.com/src/14718966" xr:uid="{055795CF-B665-481C-B623-75A2584A99CE}"/>
    <hyperlink ref="AK153" r:id="rId2593" display="https://www.daloopa.com/src/20996044" xr:uid="{C1DF0919-275F-46AE-9A1E-6C49DFDCB307}"/>
    <hyperlink ref="AL153" r:id="rId2594" display="https://www.daloopa.com/src/32451258" xr:uid="{D008CA0F-78ED-44F6-B48F-F615B20C3BB0}"/>
    <hyperlink ref="AM153" r:id="rId2595" display="https://www.daloopa.com/src/38384595" xr:uid="{502D74C8-2727-46C0-A76A-6AB1B7053B98}"/>
    <hyperlink ref="AN153" r:id="rId2596" display="https://www.daloopa.com/src/46661666" xr:uid="{06D80347-6FAD-41FE-8603-877FC14645A9}"/>
    <hyperlink ref="AO153" r:id="rId2597" display="https://www.daloopa.com/src/53638375" xr:uid="{93280645-4980-4AF2-BB63-A88440CB3E2F}"/>
    <hyperlink ref="AP153" r:id="rId2598" display="https://www.daloopa.com/src/58838053" xr:uid="{C6964417-C4C1-4353-9EB9-5ADC13D04F2B}"/>
    <hyperlink ref="AQ153" r:id="rId2599" display="https://www.daloopa.com/src/63130255" xr:uid="{CCCDCD62-FB9D-4395-B8FB-56F5D2DE92DC}"/>
    <hyperlink ref="AR153" r:id="rId2600" display="https://www.daloopa.com/src/67048623" xr:uid="{E536965D-DED2-479A-A714-990F8CF62CAC}"/>
    <hyperlink ref="BF153" r:id="rId2601" display="https://www.daloopa.com/src/20177084" xr:uid="{EB8C54D9-68EB-42F7-876E-4C7EF050DE0F}"/>
    <hyperlink ref="BG153" r:id="rId2602" display="https://www.daloopa.com/src/20177076" xr:uid="{E5DE6EDA-D3FA-4407-80F0-7A2278648D95}"/>
    <hyperlink ref="BH153" r:id="rId2603" display="https://www.daloopa.com/src/20177074" xr:uid="{FD46132D-F561-40CE-92E1-A23F880F31DF}"/>
    <hyperlink ref="BI153" r:id="rId2604" display="https://www.daloopa.com/src/20177070" xr:uid="{C44B7216-8C19-48BB-BB75-96ED6B390D5B}"/>
    <hyperlink ref="BJ153" r:id="rId2605" display="https://www.daloopa.com/src/20177067" xr:uid="{B082FD60-BCDF-4777-8010-1590135E6857}"/>
    <hyperlink ref="BK153" r:id="rId2606" display="https://www.daloopa.com/src/20177061" xr:uid="{5D4A3514-A542-46D8-BBE4-5B673EB661F1}"/>
    <hyperlink ref="BL153" r:id="rId2607" display="https://www.daloopa.com/src/20177058" xr:uid="{2EC102D4-F11D-4008-A75B-F4D0FD9F7D1D}"/>
    <hyperlink ref="BM153" r:id="rId2608" display="https://www.daloopa.com/src/14718970" xr:uid="{E7C138F7-CFAE-43C0-9BAC-33A7E692FB86}"/>
    <hyperlink ref="BN153" r:id="rId2609" display="https://www.daloopa.com/src/46664854" xr:uid="{8AF3AC36-9957-446D-9660-D7B34C30EF06}"/>
    <hyperlink ref="BO153" r:id="rId2610" tooltip="https://www.daloopa.com/src/67053358" display="0.23" xr:uid="{D8766DE0-B9E4-44EF-ACDE-5000C389D384}"/>
    <hyperlink ref="A154" r:id="rId2611" xr:uid="{9CEB9D42-1078-4423-94BC-F17AB6C66335}"/>
    <hyperlink ref="C154" r:id="rId2612" xr:uid="{7B439275-7FB6-4B6E-BD20-7132177F5DAD}"/>
    <hyperlink ref="M154" r:id="rId2613" display="https://www.daloopa.com/src/766636" xr:uid="{04AFC6F1-4FC3-4F43-8E83-F1580ADB7056}"/>
    <hyperlink ref="N154" r:id="rId2614" display="https://www.daloopa.com/src/766458" xr:uid="{E225B232-0DAE-4436-90D4-DAF43F3AC4B6}"/>
    <hyperlink ref="O154" r:id="rId2615" display="https://www.daloopa.com/src/766047" xr:uid="{C0B5A5AF-A5FC-4A51-9D76-6020DCA8AB6B}"/>
    <hyperlink ref="P154" r:id="rId2616" display="https://www.daloopa.com/src/765901" xr:uid="{5D129209-18C0-41D5-8A80-F82BE3A3B174}"/>
    <hyperlink ref="Q154" r:id="rId2617" display="https://www.daloopa.com/src/765753" xr:uid="{E5418677-1645-4E3D-9839-436C31E7234C}"/>
    <hyperlink ref="R154" r:id="rId2618" display="https://www.daloopa.com/src/765514" xr:uid="{B68FFC3F-FB91-4423-B266-CB8421A03717}"/>
    <hyperlink ref="S154" r:id="rId2619" display="https://www.daloopa.com/src/764793" xr:uid="{59340130-0F4D-4381-BEEC-99C5AA4C7B46}"/>
    <hyperlink ref="T154" r:id="rId2620" display="https://www.daloopa.com/src/764048" xr:uid="{FBB47A92-2123-473A-9583-517C726D73E1}"/>
    <hyperlink ref="U154" r:id="rId2621" display="https://www.daloopa.com/src/763913" xr:uid="{298E7581-6504-425E-87B7-9C795BD03056}"/>
    <hyperlink ref="V154" r:id="rId2622" display="https://www.daloopa.com/src/763643" xr:uid="{3003C432-9B8B-4593-912D-7A25E2204154}"/>
    <hyperlink ref="W154" r:id="rId2623" display="https://www.daloopa.com/src/763292" xr:uid="{81D51617-9FB8-496B-AC37-71F86DCACBE4}"/>
    <hyperlink ref="X154" r:id="rId2624" display="https://www.daloopa.com/src/763039" xr:uid="{1CAA014E-D6E8-4E9E-9E20-AF2122CCAD51}"/>
    <hyperlink ref="Y154" r:id="rId2625" display="https://www.daloopa.com/src/762868" xr:uid="{7E39A5E1-A3AB-44CA-A88C-42110873C465}"/>
    <hyperlink ref="Z154" r:id="rId2626" display="https://www.daloopa.com/src/762543" xr:uid="{0237C518-8AAE-4153-8475-3526D8D24CBF}"/>
    <hyperlink ref="AA154" r:id="rId2627" display="https://www.daloopa.com/src/762419" xr:uid="{59315A82-7FFA-47DD-8670-27C784BC0241}"/>
    <hyperlink ref="AB154" r:id="rId2628" display="https://www.daloopa.com/src/762170" xr:uid="{C0BC0B8A-BDCC-4B1C-B06D-B6DAC159ED2F}"/>
    <hyperlink ref="AC154" r:id="rId2629" display="https://www.daloopa.com/src/761936" xr:uid="{C0650F17-48BD-43A0-B4B0-DE6C53BD9905}"/>
    <hyperlink ref="AD154" r:id="rId2630" display="https://www.daloopa.com/src/761356" xr:uid="{6544EFC2-A8B4-4AE1-B88B-30BACB98D2D9}"/>
    <hyperlink ref="AE154" r:id="rId2631" display="https://www.daloopa.com/src/1340420" xr:uid="{E7DA4038-3F35-43F2-9A33-BF660440CF12}"/>
    <hyperlink ref="AF154" r:id="rId2632" display="https://www.daloopa.com/src/2623551" xr:uid="{E443D6C0-EE3F-4AF1-93CB-DF27889919B7}"/>
    <hyperlink ref="AG154" r:id="rId2633" display="https://www.daloopa.com/src/4744542" xr:uid="{00A44641-9FC6-4E68-AFC2-B73B1E4A0902}"/>
    <hyperlink ref="AH154" r:id="rId2634" display="https://www.daloopa.com/src/7982248" xr:uid="{B6E64310-97D6-43C5-A57B-B92E77C219D4}"/>
    <hyperlink ref="AI154" r:id="rId2635" display="https://www.daloopa.com/src/10334261" xr:uid="{D6ECEF62-4F47-478C-8901-5F8A7995D635}"/>
    <hyperlink ref="AJ154" r:id="rId2636" display="https://www.daloopa.com/src/14718967" xr:uid="{48E99CC3-5EDF-4904-91AC-681984E9E6A5}"/>
    <hyperlink ref="AK154" r:id="rId2637" display="https://www.daloopa.com/src/20996043" xr:uid="{C07A5522-CA07-492B-A91F-E697B1FB54B3}"/>
    <hyperlink ref="AL154" r:id="rId2638" display="https://www.daloopa.com/src/32451256" xr:uid="{78CA2424-4094-43D8-A8BC-302AA123B24C}"/>
    <hyperlink ref="AM154" r:id="rId2639" display="https://www.daloopa.com/src/38384594" xr:uid="{BC70ABEC-6106-458F-B44A-4F34B146C20C}"/>
    <hyperlink ref="AN154" r:id="rId2640" display="https://www.daloopa.com/src/46661667" xr:uid="{06D72770-4F4F-4C8D-AFEC-61F17864D2BC}"/>
    <hyperlink ref="AO154" r:id="rId2641" display="https://www.daloopa.com/src/53638376" xr:uid="{6E6A7B28-9351-4A24-B81B-061AD3C424E6}"/>
    <hyperlink ref="AP154" r:id="rId2642" display="https://www.daloopa.com/src/58838051" xr:uid="{141B00E0-4AFF-42F1-8D14-DD0961B149AA}"/>
    <hyperlink ref="AQ154" r:id="rId2643" display="https://www.daloopa.com/src/63130253" xr:uid="{D0CE1FD0-9907-4867-9E01-15BB7B533E6E}"/>
    <hyperlink ref="AR154" r:id="rId2644" display="https://www.daloopa.com/src/67048622" xr:uid="{E22AAD64-066A-490D-A8A1-FD50316F333C}"/>
    <hyperlink ref="BH154" r:id="rId2645" display="https://www.daloopa.com/src/20177075" xr:uid="{4FB9A381-0F68-431C-940F-DCB827619249}"/>
    <hyperlink ref="BI154" r:id="rId2646" display="https://www.daloopa.com/src/20177071" xr:uid="{B97E30AA-0EA0-4AEF-92CD-76DD6E61C74A}"/>
    <hyperlink ref="BJ154" r:id="rId2647" display="https://www.daloopa.com/src/20177066" xr:uid="{1B14BE5D-E6CB-47BF-923F-F8EFC6F6229D}"/>
    <hyperlink ref="BK154" r:id="rId2648" display="https://www.daloopa.com/src/20177060" xr:uid="{77284FA8-AF29-40B8-8D69-181AF3FA1AE8}"/>
    <hyperlink ref="BL154" r:id="rId2649" display="https://www.daloopa.com/src/20177056" xr:uid="{4F3814A4-8F8E-4537-9EAE-ACD0A0F86EF2}"/>
    <hyperlink ref="BM154" r:id="rId2650" display="https://www.daloopa.com/src/14718971" xr:uid="{F67E27A8-8C97-437C-8815-544652FD7D04}"/>
    <hyperlink ref="BN154" r:id="rId2651" display="https://www.daloopa.com/src/46664855" xr:uid="{309513A5-5024-47B2-ADBB-54E8E204F7A4}"/>
    <hyperlink ref="BO154" r:id="rId2652" tooltip="https://www.daloopa.com/src/67053361" display="0.16" xr:uid="{744968BA-941E-4B7B-ACFB-FC23C2887537}"/>
    <hyperlink ref="A155" r:id="rId2653" xr:uid="{B7E31653-4337-498F-8824-D6C7533E5BF7}"/>
    <hyperlink ref="C155" r:id="rId2654" xr:uid="{87FCE85F-E4B1-4529-BD25-04F2F8F9CF63}"/>
    <hyperlink ref="E155" r:id="rId2655" display="https://www.daloopa.com/src/768353" xr:uid="{DF48E295-BCD6-4319-9882-5704E0B83699}"/>
    <hyperlink ref="F155" r:id="rId2656" display="https://www.daloopa.com/src/768195" xr:uid="{9AD7F401-4BF0-49D9-ACEF-825838A4274C}"/>
    <hyperlink ref="G155" r:id="rId2657" display="https://www.daloopa.com/src/768017" xr:uid="{7983CE76-8E7F-41DD-811C-B4ECAF050AD3}"/>
    <hyperlink ref="H155" r:id="rId2658" display="https://www.daloopa.com/src/767834" xr:uid="{41B974F1-EA86-4BCB-A571-74101EC95402}"/>
    <hyperlink ref="I155" r:id="rId2659" display="https://www.daloopa.com/src/767655" xr:uid="{9B7E2903-750A-4D6F-A5A6-80F18BCFA039}"/>
    <hyperlink ref="J155" r:id="rId2660" display="https://www.daloopa.com/src/766949" xr:uid="{75E8A5EF-3123-4E43-B365-5BFFA7110EFE}"/>
    <hyperlink ref="K155" r:id="rId2661" display="https://www.daloopa.com/src/767164" xr:uid="{05313EBA-98BD-4FFB-B007-7238E71E8357}"/>
    <hyperlink ref="L155" r:id="rId2662" display="https://www.daloopa.com/src/767478" xr:uid="{9C3BAB33-3F5A-4EEA-BE0C-BA74AF3A6ABD}"/>
    <hyperlink ref="M155" r:id="rId2663" display="https://www.daloopa.com/src/766637" xr:uid="{75C7B747-46EC-4574-8D7B-93A64718E424}"/>
    <hyperlink ref="N155" r:id="rId2664" display="https://www.daloopa.com/src/766459" xr:uid="{710C4E90-7CB3-47FE-A3AF-34F9FC8260B0}"/>
    <hyperlink ref="O155" r:id="rId2665" display="https://www.daloopa.com/src/766048" xr:uid="{D052D44C-83C9-47A1-9954-92D8C239E395}"/>
    <hyperlink ref="P155" r:id="rId2666" display="https://www.daloopa.com/src/765902" xr:uid="{FF732B37-C650-4520-B707-1D3B9CFA6F1D}"/>
    <hyperlink ref="Q155" r:id="rId2667" display="https://www.daloopa.com/src/765754" xr:uid="{FAFB4BEC-7710-44AE-8CAE-60313F9AABB4}"/>
    <hyperlink ref="R155" r:id="rId2668" display="https://www.daloopa.com/src/765515" xr:uid="{3C7D1D34-D7B0-4947-9A77-98D344838C4A}"/>
    <hyperlink ref="S155" r:id="rId2669" display="https://www.daloopa.com/src/764794" xr:uid="{6A13462E-6995-484A-90B5-CA7384D33876}"/>
    <hyperlink ref="T155" r:id="rId2670" display="https://www.daloopa.com/src/764049" xr:uid="{BF9C9E09-10E4-491B-82A3-07F409188D0C}"/>
    <hyperlink ref="U155" r:id="rId2671" display="https://www.daloopa.com/src/763914" xr:uid="{7F44F3ED-C349-45D2-8F09-B7C58AAAF133}"/>
    <hyperlink ref="V155" r:id="rId2672" display="https://www.daloopa.com/src/763644" xr:uid="{1F366D1F-1CF4-453A-AE2B-125434C5B4F3}"/>
    <hyperlink ref="W155" r:id="rId2673" display="https://www.daloopa.com/src/763293" xr:uid="{EA53DFB2-0396-4AC2-8C80-DEC2400106AF}"/>
    <hyperlink ref="X155" r:id="rId2674" display="https://www.daloopa.com/src/763038" xr:uid="{735082B2-DFEC-49B1-A3F2-DA69A927CD83}"/>
    <hyperlink ref="Y155" r:id="rId2675" display="https://www.daloopa.com/src/762869" xr:uid="{9AC195FC-40CA-47B4-8299-6309442FCB97}"/>
    <hyperlink ref="Z155" r:id="rId2676" display="https://www.daloopa.com/src/762544" xr:uid="{43BE0B8F-A863-4E79-8D5B-87BE34A9E396}"/>
    <hyperlink ref="AA155" r:id="rId2677" display="https://www.daloopa.com/src/762420" xr:uid="{78707335-9AD3-4C49-A1AD-330C7DC4B6FE}"/>
    <hyperlink ref="AB155" r:id="rId2678" display="https://www.daloopa.com/src/762171" xr:uid="{630BB6F1-8EB8-47F8-9CFE-682455E7CEAD}"/>
    <hyperlink ref="AC155" r:id="rId2679" display="https://www.daloopa.com/src/761937" xr:uid="{50F3A679-36CE-45BD-88BA-825BDF7EBAEF}"/>
    <hyperlink ref="AD155" r:id="rId2680" display="https://www.daloopa.com/src/761357" xr:uid="{FD89BB75-B1DD-4758-A532-DB8C389D03A5}"/>
    <hyperlink ref="AE155" r:id="rId2681" display="https://www.daloopa.com/src/1340421" xr:uid="{9017702E-1844-4BED-A554-2D900F917E17}"/>
    <hyperlink ref="AF155" r:id="rId2682" display="https://www.daloopa.com/src/2623552" xr:uid="{FB041280-9451-422B-9EE7-0A96E1E99D74}"/>
    <hyperlink ref="AG155" r:id="rId2683" display="https://www.daloopa.com/src/4744543" xr:uid="{40F768BA-1165-4248-9D7D-4C43116A01A7}"/>
    <hyperlink ref="AH155" r:id="rId2684" display="https://www.daloopa.com/src/7982249" xr:uid="{723EE88D-C44D-404A-8A3F-D67F9BEC9A9A}"/>
    <hyperlink ref="AI155" r:id="rId2685" display="https://www.daloopa.com/src/10334263" xr:uid="{EFCDC6FC-6731-456A-8C96-FD92000C713A}"/>
    <hyperlink ref="AJ155" r:id="rId2686" display="https://www.daloopa.com/src/14718968" xr:uid="{D5C2225F-C298-419E-8269-E102942AC576}"/>
    <hyperlink ref="AK155" r:id="rId2687" display="https://www.daloopa.com/src/20996045" xr:uid="{6E0F6BBD-6925-4756-95ED-0A81953BBED6}"/>
    <hyperlink ref="AL155" r:id="rId2688" display="https://www.daloopa.com/src/32451257" xr:uid="{F9054596-5247-49C3-9CB8-B1C076DDB423}"/>
    <hyperlink ref="AM155" r:id="rId2689" display="https://www.daloopa.com/src/38384593" xr:uid="{DF254828-8A15-4E49-980F-D56ED821815C}"/>
    <hyperlink ref="AN155" r:id="rId2690" display="https://www.daloopa.com/src/46661669" xr:uid="{17314FAF-4159-41D9-AADD-1010180477E3}"/>
    <hyperlink ref="AO155" r:id="rId2691" display="https://www.daloopa.com/src/53638377" xr:uid="{654407B7-8568-41AD-8EA3-AE6F72D2D659}"/>
    <hyperlink ref="AP155" r:id="rId2692" display="https://www.daloopa.com/src/58838050" xr:uid="{5A871FBB-4627-448D-A064-24292CF90387}"/>
    <hyperlink ref="AQ155" r:id="rId2693" display="https://www.daloopa.com/src/63130252" xr:uid="{BE7ACBC6-C168-41FA-B1AE-2C09D1A14E9A}"/>
    <hyperlink ref="AR155" r:id="rId2694" display="https://www.daloopa.com/src/67048625" xr:uid="{CD1CE672-FEE2-4F26-9B5C-C3C3DB08A423}"/>
    <hyperlink ref="BF155" r:id="rId2695" display="https://www.daloopa.com/src/20177083" xr:uid="{28675AA9-2BEA-4D3B-8399-811B27FD695A}"/>
    <hyperlink ref="BG155" r:id="rId2696" display="https://www.daloopa.com/src/20177077" xr:uid="{A764D0BB-4C14-4357-8FBD-6BF003B08C77}"/>
    <hyperlink ref="BH155" r:id="rId2697" display="https://www.daloopa.com/src/20177072" xr:uid="{7CFCD04B-BDE1-4C0D-BA10-0B02A8C1A135}"/>
    <hyperlink ref="BI155" r:id="rId2698" display="https://www.daloopa.com/src/20177068" xr:uid="{74D561F1-14F7-4B23-8CBB-4665CCBE3125}"/>
    <hyperlink ref="BJ155" r:id="rId2699" display="https://www.daloopa.com/src/20177064" xr:uid="{9C8CE116-A180-42E6-85A4-10D5DD1B407F}"/>
    <hyperlink ref="BK155" r:id="rId2700" display="https://www.daloopa.com/src/20177063" xr:uid="{C2B894A6-8355-4880-803B-E33559E27185}"/>
    <hyperlink ref="BL155" r:id="rId2701" display="https://www.daloopa.com/src/20177057" xr:uid="{2DB148A7-DA81-47DB-9C65-A64BD116EE5D}"/>
    <hyperlink ref="BM155" r:id="rId2702" display="https://www.daloopa.com/src/14718972" xr:uid="{F83BC687-1785-4E31-91DB-31DA45C7CBFF}"/>
    <hyperlink ref="BN155" r:id="rId2703" display="https://www.daloopa.com/src/46664853" xr:uid="{E41A8684-6172-4250-B55A-46B4DB0A689E}"/>
    <hyperlink ref="BO155" r:id="rId2704" tooltip="https://www.daloopa.com/src/67053359" display="1.0" xr:uid="{EF0E264B-5121-411C-A8B7-07305F0EC3BC}"/>
    <hyperlink ref="A158" r:id="rId2705" xr:uid="{3364FBCF-F939-40D6-8AC0-457DD5C80413}"/>
    <hyperlink ref="C158" r:id="rId2706" xr:uid="{AC54FBD2-A90E-4204-8BC9-9D2E0C14035D}"/>
    <hyperlink ref="E158" r:id="rId2707" display="https://www.daloopa.com/src/768396" xr:uid="{3B7EB58D-9F2D-4798-BD4C-811499D4F479}"/>
    <hyperlink ref="F158" r:id="rId2708" display="https://www.daloopa.com/src/768247" xr:uid="{F2597CF2-CB32-4A5D-86F6-819D1A627511}"/>
    <hyperlink ref="G158" r:id="rId2709" display="https://www.daloopa.com/src/768104" xr:uid="{FC206EB9-378D-438B-97A8-EC08FE35DE99}"/>
    <hyperlink ref="H158" r:id="rId2710" display="https://www.daloopa.com/src/767943" xr:uid="{ACA31F23-EE6A-4932-B820-B499A279A8A6}"/>
    <hyperlink ref="I158" r:id="rId2711" display="https://www.daloopa.com/src/767704" xr:uid="{4E15452C-2A36-4DBF-B997-FA8AF8C6BCD7}"/>
    <hyperlink ref="J158" r:id="rId2712" display="https://www.daloopa.com/src/767587" xr:uid="{975CB9B1-C0C0-4E17-A71D-AF25BDBDBA80}"/>
    <hyperlink ref="K158" r:id="rId2713" display="https://www.daloopa.com/src/767228" xr:uid="{2CB52ED2-E5D2-4DB0-A64B-0E1A096EA01C}"/>
    <hyperlink ref="L158" r:id="rId2714" display="https://www.daloopa.com/src/767118" xr:uid="{53B7AF3D-2487-4C8E-AB9F-B1799A88699E}"/>
    <hyperlink ref="M158" r:id="rId2715" display="https://www.daloopa.com/src/766737" xr:uid="{7770D4E2-41DA-4CF5-8360-9236EE0A99B2}"/>
    <hyperlink ref="N158" r:id="rId2716" display="https://www.daloopa.com/src/810509" xr:uid="{CFFCFD5D-66CD-40B4-AB87-A7DFB2129142}"/>
    <hyperlink ref="O158" r:id="rId2717" display="https://www.daloopa.com/src/766234" xr:uid="{8E634301-484E-42B1-A244-E412785FD81C}"/>
    <hyperlink ref="P158" r:id="rId2718" display="https://www.daloopa.com/src/765972" xr:uid="{CD9EA23D-9F64-4C7A-955F-1FB6EE227F05}"/>
    <hyperlink ref="Q158" r:id="rId2719" display="https://www.daloopa.com/src/765829" xr:uid="{62D51F7C-3875-453A-9442-598D5D6EE766}"/>
    <hyperlink ref="R158" r:id="rId2720" display="https://www.daloopa.com/src/765614" xr:uid="{A070510F-6AE7-468A-BE95-C0F9312E813F}"/>
    <hyperlink ref="S158" r:id="rId2721" display="https://www.daloopa.com/src/765313" xr:uid="{5831F7AA-0150-4C50-9B3D-060938049563}"/>
    <hyperlink ref="T158" r:id="rId2722" display="https://www.daloopa.com/src/764560" xr:uid="{02530F49-47C4-45B5-89C3-773167D9086A}"/>
    <hyperlink ref="BF158" r:id="rId2723" display="https://www.daloopa.com/src/45569636" xr:uid="{E8F33311-BADD-46E8-919D-ADE923A58E74}"/>
    <hyperlink ref="BG158" r:id="rId2724" display="https://www.daloopa.com/src/45569637" xr:uid="{F58D8B9F-E292-46B4-B5C3-1D2B87A8D5AF}"/>
    <hyperlink ref="BH158" r:id="rId2725" display="https://www.daloopa.com/src/45569638" xr:uid="{0ED48349-FFE4-4653-ABC9-29FA9D142D17}"/>
    <hyperlink ref="BI158" r:id="rId2726" display="https://www.daloopa.com/src/45569639" xr:uid="{6F3DC5E8-CC3A-4EF8-BE61-17C803DB0CAE}"/>
    <hyperlink ref="A159" r:id="rId2727" xr:uid="{5A7EC20C-5FDE-4562-AC7F-F8943CB2E9A0}"/>
    <hyperlink ref="C159" r:id="rId2728" xr:uid="{8F6431FC-39AB-4D63-B00B-FFCBCEE8E0D8}"/>
    <hyperlink ref="E159" r:id="rId2729" display="https://www.daloopa.com/src/768397" xr:uid="{D886161B-48E2-4405-9302-090F8A02A722}"/>
    <hyperlink ref="F159" r:id="rId2730" display="https://www.daloopa.com/src/768249" xr:uid="{DEFAF92A-EA60-4241-9FE4-71DBE12C9D0D}"/>
    <hyperlink ref="G159" r:id="rId2731" display="https://www.daloopa.com/src/768105" xr:uid="{06D51AD8-A3DB-45A9-A230-DF6AB5B6D3BE}"/>
    <hyperlink ref="H159" r:id="rId2732" display="https://www.daloopa.com/src/767944" xr:uid="{9C429469-78D9-4F43-95A2-7FC423F9CF11}"/>
    <hyperlink ref="I159" r:id="rId2733" display="https://www.daloopa.com/src/767705" xr:uid="{39982921-961A-4DD5-9124-E2FD8D7B608F}"/>
    <hyperlink ref="J159" r:id="rId2734" display="https://www.daloopa.com/src/767588" xr:uid="{85F4BF63-40CD-4E08-822A-DD05CFA7F145}"/>
    <hyperlink ref="K159" r:id="rId2735" display="https://www.daloopa.com/src/767229" xr:uid="{B4D78DF5-537C-4405-B989-FFF250B27C46}"/>
    <hyperlink ref="L159" r:id="rId2736" display="https://www.daloopa.com/src/767119" xr:uid="{A5B178A4-1650-4DE9-9A4D-FAC3B34A7E3E}"/>
    <hyperlink ref="M159" r:id="rId2737" display="https://www.daloopa.com/src/766743" xr:uid="{81C150D0-C116-40E4-AB49-334219C24AFD}"/>
    <hyperlink ref="N159" r:id="rId2738" display="https://www.daloopa.com/src/810510" xr:uid="{A90B7797-82EC-497D-9635-705A9CF4B63D}"/>
    <hyperlink ref="O159" r:id="rId2739" display="https://www.daloopa.com/src/766235" xr:uid="{E6F9A9A1-E753-4E71-9BFE-DC3DD15FBD54}"/>
    <hyperlink ref="P159" r:id="rId2740" display="https://www.daloopa.com/src/765973" xr:uid="{E75E6843-A3C2-46D9-9F34-40266BE1F361}"/>
    <hyperlink ref="Q159" r:id="rId2741" display="https://www.daloopa.com/src/765834" xr:uid="{41E5B556-BC78-4B31-8E90-CBB5AFE8AAF6}"/>
    <hyperlink ref="R159" r:id="rId2742" display="https://www.daloopa.com/src/765615" xr:uid="{83293B9B-96E8-4133-92AC-A13B49365583}"/>
    <hyperlink ref="S159" r:id="rId2743" display="https://www.daloopa.com/src/765320" xr:uid="{244DD29D-2856-45E9-964D-1E849BAEEF43}"/>
    <hyperlink ref="T159" r:id="rId2744" display="https://www.daloopa.com/src/764561" xr:uid="{D7F33F7A-2470-401F-9718-96D83C432BC9}"/>
    <hyperlink ref="A160" r:id="rId2745" xr:uid="{ED3046D1-F430-4199-B8D4-520D4BA50C64}"/>
    <hyperlink ref="C160" r:id="rId2746" xr:uid="{11B20F14-5C8C-4050-B0D8-9F97CC5CC94C}"/>
    <hyperlink ref="E160" r:id="rId2747" display="https://www.daloopa.com/src/768398" xr:uid="{AA92E9A5-D78A-4FB7-998C-69A7CC136685}"/>
    <hyperlink ref="F160" r:id="rId2748" display="https://www.daloopa.com/src/768248" xr:uid="{652C211F-477E-4606-AA3E-9E9E515023F2}"/>
    <hyperlink ref="G160" r:id="rId2749" display="https://www.daloopa.com/src/768106" xr:uid="{16923CB6-C1C2-421D-B3AE-D9F548D4514F}"/>
    <hyperlink ref="H160" r:id="rId2750" display="https://www.daloopa.com/src/767945" xr:uid="{3D225076-8570-4371-8FC7-FC277B83A8FA}"/>
    <hyperlink ref="I160" r:id="rId2751" display="https://www.daloopa.com/src/767706" xr:uid="{70B309A0-88C2-4511-901E-642019093D3F}"/>
    <hyperlink ref="J160" r:id="rId2752" display="https://www.daloopa.com/src/767589" xr:uid="{940C2E47-3873-409D-93CF-3A67F17BE4B9}"/>
    <hyperlink ref="K160" r:id="rId2753" display="https://www.daloopa.com/src/767230" xr:uid="{94228671-4DC2-40EB-8FC0-FEA3F0EB4BC8}"/>
    <hyperlink ref="L160" r:id="rId2754" display="https://www.daloopa.com/src/767120" xr:uid="{43E20A64-479C-4E93-AE3F-C7C362B75D53}"/>
    <hyperlink ref="M160" r:id="rId2755" display="https://www.daloopa.com/src/766738" xr:uid="{B79187EB-C60C-4EFE-A01E-154CD203A937}"/>
    <hyperlink ref="N160" r:id="rId2756" display="https://www.daloopa.com/src/810511" xr:uid="{1D4886F0-BC6F-4BA4-B267-10956FFE23D3}"/>
    <hyperlink ref="O160" r:id="rId2757" display="https://www.daloopa.com/src/766236" xr:uid="{B6D5DA8C-58B2-4C10-9626-7FE7A1D88767}"/>
    <hyperlink ref="P160" r:id="rId2758" display="https://www.daloopa.com/src/765974" xr:uid="{56295F14-931F-4013-80A9-FDB0A002C9E8}"/>
    <hyperlink ref="Q160" r:id="rId2759" display="https://www.daloopa.com/src/765830" xr:uid="{39A52543-38C6-4A1D-9B4B-8C7FDDA35BA4}"/>
    <hyperlink ref="R160" r:id="rId2760" display="https://www.daloopa.com/src/765612" xr:uid="{5B9D469C-B0FA-40A1-99B3-376DE903EBD7}"/>
    <hyperlink ref="S160" r:id="rId2761" display="https://www.daloopa.com/src/765314" xr:uid="{5BA30CA7-5F35-41C1-BF69-10D4728B9B3A}"/>
    <hyperlink ref="T160" r:id="rId2762" display="https://www.daloopa.com/src/764562" xr:uid="{2157F3E8-EACF-4835-BB33-C91A01BB1864}"/>
    <hyperlink ref="A161" r:id="rId2763" xr:uid="{E77A8C5C-4087-4927-A886-B47657287ACB}"/>
    <hyperlink ref="C161" r:id="rId2764" xr:uid="{7149A61D-2241-4DE2-BA84-BB34E4C5A146}"/>
    <hyperlink ref="E161" r:id="rId2765" display="https://www.daloopa.com/src/768399" xr:uid="{C7A8879A-6C7E-46B3-8908-812C87E92C02}"/>
    <hyperlink ref="F161" r:id="rId2766" display="https://www.daloopa.com/src/768250" xr:uid="{FBAB7935-9448-42B0-952A-72BC651BC9ED}"/>
    <hyperlink ref="G161" r:id="rId2767" display="https://www.daloopa.com/src/768107" xr:uid="{E01F99DA-EE2C-414D-A879-362E332C6163}"/>
    <hyperlink ref="H161" r:id="rId2768" display="https://www.daloopa.com/src/767946" xr:uid="{D75D0D65-A9E6-441C-8537-CD33C7CCB6DD}"/>
    <hyperlink ref="I161" r:id="rId2769" display="https://www.daloopa.com/src/767707" xr:uid="{EF084E28-3B6F-4605-8DB1-DFD3F3F60044}"/>
    <hyperlink ref="J161" r:id="rId2770" display="https://www.daloopa.com/src/767590" xr:uid="{1C713D54-2329-4175-8558-E4F559062270}"/>
    <hyperlink ref="K161" r:id="rId2771" display="https://www.daloopa.com/src/767231" xr:uid="{86395618-5A62-4BAF-9AB3-89CA23AA0575}"/>
    <hyperlink ref="L161" r:id="rId2772" display="https://www.daloopa.com/src/767121" xr:uid="{258D94A4-2EF0-4CA8-9D5C-408D667B5C1E}"/>
    <hyperlink ref="M161" r:id="rId2773" display="https://www.daloopa.com/src/766739" xr:uid="{18C369A8-3297-4F09-87DE-D336F6EAA5CD}"/>
    <hyperlink ref="N161" r:id="rId2774" display="https://www.daloopa.com/src/810512" xr:uid="{667CDDDA-1129-4B17-B989-DE0C1E3122E7}"/>
    <hyperlink ref="O161" r:id="rId2775" display="https://www.daloopa.com/src/766237" xr:uid="{AF31BD57-E26E-4AAD-A89E-E00A1754921F}"/>
    <hyperlink ref="P161" r:id="rId2776" display="https://www.daloopa.com/src/765975" xr:uid="{0E666907-B6B4-4DA5-BF78-C1663AB7452D}"/>
    <hyperlink ref="Q161" r:id="rId2777" display="https://www.daloopa.com/src/765831" xr:uid="{F31261BE-6683-4258-8B3D-112D6CB23A9E}"/>
    <hyperlink ref="R161" r:id="rId2778" display="https://www.daloopa.com/src/765613" xr:uid="{F47D4F2A-A8EF-446F-9C57-FE32F6F6655B}"/>
    <hyperlink ref="S161" r:id="rId2779" display="https://www.daloopa.com/src/765315" xr:uid="{05E061E5-F7BF-4582-B6B1-42C8D373FE83}"/>
    <hyperlink ref="T161" r:id="rId2780" display="https://www.daloopa.com/src/764563" xr:uid="{A4BB0FE6-AF80-4CE6-884A-8750C149C447}"/>
    <hyperlink ref="BF161" r:id="rId2781" display="https://www.daloopa.com/src/45569640" xr:uid="{29097F8F-AD2C-4C39-B231-C75D01FF3290}"/>
    <hyperlink ref="BG161" r:id="rId2782" display="https://www.daloopa.com/src/45569641" xr:uid="{FF58C3AE-7727-489E-A39F-E00998A74537}"/>
    <hyperlink ref="BH161" r:id="rId2783" display="https://www.daloopa.com/src/45569642" xr:uid="{6EF1F1FA-1998-4D89-8A28-4B4C884C4538}"/>
    <hyperlink ref="BI161" r:id="rId2784" display="https://www.daloopa.com/src/45569643" xr:uid="{96915D2B-0D9F-4582-88C5-F83E2424617B}"/>
    <hyperlink ref="A162" r:id="rId2785" xr:uid="{247B0981-FBAD-4B58-BE65-DD768031C7D7}"/>
    <hyperlink ref="C162" r:id="rId2786" xr:uid="{C0F83532-58FA-45EA-B535-C1E7BEF9966E}"/>
    <hyperlink ref="E162" r:id="rId2787" display="https://www.daloopa.com/src/768400" xr:uid="{E4BF2593-B987-4940-BF67-9E8A77610233}"/>
    <hyperlink ref="F162" r:id="rId2788" display="https://www.daloopa.com/src/768251" xr:uid="{05A8D8AD-CA9B-46DC-888F-94DF4381B7C9}"/>
    <hyperlink ref="G162" r:id="rId2789" display="https://www.daloopa.com/src/768108" xr:uid="{F999C03E-BAA3-4E66-A440-635D7A84A6AA}"/>
    <hyperlink ref="H162" r:id="rId2790" display="https://www.daloopa.com/src/767947" xr:uid="{922B7335-BAED-4B20-BB70-FB40993ADD88}"/>
    <hyperlink ref="I162" r:id="rId2791" display="https://www.daloopa.com/src/767708" xr:uid="{9A23647D-BC07-4C0C-B6D4-9D934BA9FCAC}"/>
    <hyperlink ref="J162" r:id="rId2792" display="https://www.daloopa.com/src/767591" xr:uid="{DFBE3070-3AA9-4D83-A3DE-C0D4BB03223D}"/>
    <hyperlink ref="K162" r:id="rId2793" display="https://www.daloopa.com/src/767232" xr:uid="{3EDF20E9-92D6-41DD-8666-293268D6422E}"/>
    <hyperlink ref="L162" r:id="rId2794" display="https://www.daloopa.com/src/767122" xr:uid="{0EA8197D-BEE9-456F-B6F9-AA6AA2AD44D3}"/>
    <hyperlink ref="M162" r:id="rId2795" display="https://www.daloopa.com/src/766740" xr:uid="{F8F16E8C-BFDD-4A81-8E5D-66B3B29FC327}"/>
    <hyperlink ref="N162" r:id="rId2796" display="https://www.daloopa.com/src/810513" xr:uid="{338C94EE-0087-474A-93ED-127D15A50775}"/>
    <hyperlink ref="O162" r:id="rId2797" display="https://www.daloopa.com/src/766238" xr:uid="{8CE467AD-DFAD-4302-A534-B12158FCFB01}"/>
    <hyperlink ref="P162" r:id="rId2798" display="https://www.daloopa.com/src/765976" xr:uid="{38C6C45D-FD8D-4A38-8100-AC1C13849CDA}"/>
    <hyperlink ref="Q162" r:id="rId2799" display="https://www.daloopa.com/src/765835" xr:uid="{E5451969-5C02-4166-B0D1-7457DD4AD25D}"/>
    <hyperlink ref="R162" r:id="rId2800" display="https://www.daloopa.com/src/765616" xr:uid="{53AD7823-AF2E-4A65-B3F3-A78CFC6A47DC}"/>
    <hyperlink ref="S162" r:id="rId2801" display="https://www.daloopa.com/src/765316" xr:uid="{4B140A78-6A49-4516-9FCC-C84473DEB69A}"/>
    <hyperlink ref="T162" r:id="rId2802" display="https://www.daloopa.com/src/764564" xr:uid="{5C026A7C-880F-4C94-BD9A-8A268A462450}"/>
    <hyperlink ref="A163" r:id="rId2803" xr:uid="{4301E7F0-BE5A-4685-8CF2-48E6B6306862}"/>
    <hyperlink ref="C163" r:id="rId2804" xr:uid="{1522A8CD-6E20-4489-99B4-B34D7B73FC3E}"/>
    <hyperlink ref="E163" r:id="rId2805" display="https://www.daloopa.com/src/768401" xr:uid="{23117F80-9E79-4350-BAEC-8E05E21298B7}"/>
    <hyperlink ref="F163" r:id="rId2806" display="https://www.daloopa.com/src/768252" xr:uid="{BBDD9AC0-6AD0-4F80-95E3-15286F7A4D64}"/>
    <hyperlink ref="G163" r:id="rId2807" display="https://www.daloopa.com/src/768109" xr:uid="{6C699166-A82A-4185-B750-1892447A2190}"/>
    <hyperlink ref="H163" r:id="rId2808" display="https://www.daloopa.com/src/767948" xr:uid="{113C3BEC-F9EC-4DDB-A4CE-28521FA96F9C}"/>
    <hyperlink ref="I163" r:id="rId2809" display="https://www.daloopa.com/src/767709" xr:uid="{5DE4BEA8-89C2-45D4-9D4F-EFBD27EE6871}"/>
    <hyperlink ref="J163" r:id="rId2810" display="https://www.daloopa.com/src/767592" xr:uid="{5EA125C7-45FC-42A3-9CF3-90A628270ACD}"/>
    <hyperlink ref="K163" r:id="rId2811" display="https://www.daloopa.com/src/767233" xr:uid="{977F2265-AB98-4C17-8D18-13C2DAB53ACF}"/>
    <hyperlink ref="L163" r:id="rId2812" display="https://www.daloopa.com/src/767123" xr:uid="{6976FE26-ED5F-4144-8B43-820B303D9130}"/>
    <hyperlink ref="M163" r:id="rId2813" display="https://www.daloopa.com/src/766741" xr:uid="{64744A2F-C1BC-4791-B416-35DA81B0F43D}"/>
    <hyperlink ref="N163" r:id="rId2814" display="https://www.daloopa.com/src/810514" xr:uid="{D3E9AF0D-CD52-44A5-AC41-8FAE2A1EB421}"/>
    <hyperlink ref="O163" r:id="rId2815" display="https://www.daloopa.com/src/766239" xr:uid="{EB9DC2F1-5D75-43B7-B854-59AF6B66E85E}"/>
    <hyperlink ref="P163" r:id="rId2816" display="https://www.daloopa.com/src/765977" xr:uid="{920CA4D5-C2D0-43EB-857D-E4DC07D2F9FA}"/>
    <hyperlink ref="Q163" r:id="rId2817" display="https://www.daloopa.com/src/765832" xr:uid="{2DF0AF2F-623B-4657-B0C4-A5A700744CB9}"/>
    <hyperlink ref="R163" r:id="rId2818" display="https://www.daloopa.com/src/765617" xr:uid="{EE619D13-8D71-4B73-90DA-CD661AF337DC}"/>
    <hyperlink ref="S163" r:id="rId2819" display="https://www.daloopa.com/src/765317" xr:uid="{9E593F8D-AAD0-491C-BC66-A2DEF32FCFF1}"/>
    <hyperlink ref="T163" r:id="rId2820" display="https://www.daloopa.com/src/764565" xr:uid="{6079F54E-1551-44A7-AF43-2636E07B9B62}"/>
    <hyperlink ref="A164" r:id="rId2821" xr:uid="{B1AE3CC0-394C-4393-9651-9128E707E4CA}"/>
    <hyperlink ref="C164" r:id="rId2822" xr:uid="{681210AE-37CB-47CF-B02C-B0772F56CFCB}"/>
    <hyperlink ref="E164" r:id="rId2823" display="https://www.daloopa.com/src/768402" xr:uid="{7B14148C-DB2D-41AC-A29A-A10BBC886D3D}"/>
    <hyperlink ref="F164" r:id="rId2824" display="https://www.daloopa.com/src/768255" xr:uid="{887D8AC0-8623-435C-B974-04B55DBB2A2F}"/>
    <hyperlink ref="G164" r:id="rId2825" display="https://www.daloopa.com/src/768110" xr:uid="{D37F3700-D1DA-4254-BA8B-30740A316390}"/>
    <hyperlink ref="H164" r:id="rId2826" display="https://www.daloopa.com/src/767949" xr:uid="{AAA4FEB0-F584-4CD0-99B7-AE29436BF407}"/>
    <hyperlink ref="I164" r:id="rId2827" display="https://www.daloopa.com/src/767710" xr:uid="{4375C7E0-4FFA-407F-8CC1-99A51ADF175C}"/>
    <hyperlink ref="J164" r:id="rId2828" display="https://www.daloopa.com/src/767593" xr:uid="{D34F0676-D7A4-4406-AF1C-DEEEA09756DB}"/>
    <hyperlink ref="K164" r:id="rId2829" display="https://www.daloopa.com/src/767234" xr:uid="{B2D45ADF-4451-4E57-9D8D-F81CBCD123B7}"/>
    <hyperlink ref="L164" r:id="rId2830" display="https://www.daloopa.com/src/767124" xr:uid="{A3B020DC-4E2F-437B-84D3-D9476F058EA8}"/>
    <hyperlink ref="M164" r:id="rId2831" display="https://www.daloopa.com/src/766742" xr:uid="{5A9A2976-EF13-4C78-A1A2-20C4362C4375}"/>
    <hyperlink ref="N164" r:id="rId2832" display="https://www.daloopa.com/src/810515" xr:uid="{0C62FEA2-9332-4831-8063-CFE5591EB4D3}"/>
    <hyperlink ref="O164" r:id="rId2833" display="https://www.daloopa.com/src/766240" xr:uid="{617356AB-312A-4A78-A173-C54E932DA452}"/>
    <hyperlink ref="P164" r:id="rId2834" display="https://www.daloopa.com/src/765978" xr:uid="{D0E19E26-4145-43F3-BAE7-26B0776DD427}"/>
    <hyperlink ref="Q164" r:id="rId2835" display="https://www.daloopa.com/src/765836" xr:uid="{ABBFB3CB-C78A-4757-83D3-87096036D7C4}"/>
    <hyperlink ref="R164" r:id="rId2836" display="https://www.daloopa.com/src/765618" xr:uid="{725DDD12-4D94-486E-860B-731C8E015091}"/>
    <hyperlink ref="S164" r:id="rId2837" display="https://www.daloopa.com/src/765318" xr:uid="{5F4AA31A-A0C9-4246-9AC5-538D844C6277}"/>
    <hyperlink ref="T164" r:id="rId2838" display="https://www.daloopa.com/src/764566" xr:uid="{5385DFAE-4074-4878-A8BF-292EAAA034E2}"/>
    <hyperlink ref="A165" r:id="rId2839" xr:uid="{1C8A9745-62E3-42A8-9ADE-E05183C3B713}"/>
    <hyperlink ref="C165" r:id="rId2840" xr:uid="{880C9884-0718-47AD-AB1A-DA9EA636A05A}"/>
    <hyperlink ref="E165" r:id="rId2841" display="https://www.daloopa.com/src/768403" xr:uid="{28B0A4FC-A761-4814-A5A2-4F42FB3BDC4A}"/>
    <hyperlink ref="F165" r:id="rId2842" display="https://www.daloopa.com/src/768253" xr:uid="{8018E7E7-2089-415C-9921-CCCE06490D3D}"/>
    <hyperlink ref="G165" r:id="rId2843" display="https://www.daloopa.com/src/768111" xr:uid="{CA3B62F8-9E48-4AA3-A0FB-C4439D3898D8}"/>
    <hyperlink ref="H165" r:id="rId2844" display="https://www.daloopa.com/src/767950" xr:uid="{B09B1F81-E843-4C18-96FB-85B7B83DF59A}"/>
    <hyperlink ref="I165" r:id="rId2845" display="https://www.daloopa.com/src/767711" xr:uid="{EE40326A-9335-4EDB-84F4-833676938DCB}"/>
    <hyperlink ref="J165" r:id="rId2846" display="https://www.daloopa.com/src/767594" xr:uid="{A0C31F3A-3B0F-4F02-8ECF-E867539EA061}"/>
    <hyperlink ref="K165" r:id="rId2847" display="https://www.daloopa.com/src/767235" xr:uid="{7D65D789-C4E1-4F6A-84F3-C022A49DB3C9}"/>
    <hyperlink ref="L165" r:id="rId2848" display="https://www.daloopa.com/src/767125" xr:uid="{277B9E48-83D4-44F3-AB72-4322C87D33D6}"/>
    <hyperlink ref="M165" r:id="rId2849" display="https://www.daloopa.com/src/766744" xr:uid="{A39B496D-2A0E-46C4-83D7-A1E5075A2E97}"/>
    <hyperlink ref="N165" r:id="rId2850" display="https://www.daloopa.com/src/810516" xr:uid="{377E028C-4762-4EB8-9F1A-FF21FED89FBF}"/>
    <hyperlink ref="O165" r:id="rId2851" display="https://www.daloopa.com/src/766241" xr:uid="{A5F72A53-E042-40D5-9E9B-1E97F666CDFC}"/>
    <hyperlink ref="P165" r:id="rId2852" display="https://www.daloopa.com/src/765979" xr:uid="{1745085D-4A40-4B69-8CBB-8E77B3C09CFA}"/>
    <hyperlink ref="Q165" r:id="rId2853" display="https://www.daloopa.com/src/765833" xr:uid="{BAEFF6FC-1D99-41D8-9CA0-8EC9C032C795}"/>
    <hyperlink ref="R165" r:id="rId2854" display="https://www.daloopa.com/src/765619" xr:uid="{5326CE55-5206-4A31-905A-EE3C03A3D4E3}"/>
    <hyperlink ref="S165" r:id="rId2855" display="https://www.daloopa.com/src/765319" xr:uid="{5ADA1D42-5C52-4160-9F87-3EFBABFAC88C}"/>
    <hyperlink ref="T165" r:id="rId2856" display="https://www.daloopa.com/src/764567" xr:uid="{4A98D0F0-2802-4800-97D2-3269CE3A2FF9}"/>
    <hyperlink ref="BF165" r:id="rId2857" display="https://www.daloopa.com/src/45569644" xr:uid="{80642B18-6DFF-4E61-AAE2-7291F748FBCD}"/>
    <hyperlink ref="BG165" r:id="rId2858" display="https://www.daloopa.com/src/45569645" xr:uid="{7A88AD6D-49A7-4C29-8E16-C9B289F5C721}"/>
    <hyperlink ref="BH165" r:id="rId2859" display="https://www.daloopa.com/src/45569646" xr:uid="{DD1F3E06-FD51-4225-A6BD-9A96D94BA368}"/>
    <hyperlink ref="BI165" r:id="rId2860" display="https://www.daloopa.com/src/45569647" xr:uid="{AE892C0D-924C-4B02-B10A-1BE2017B96D3}"/>
    <hyperlink ref="A166" r:id="rId2861" xr:uid="{B8C324C5-0003-441E-BAE4-BDBB897BAA52}"/>
    <hyperlink ref="C166" r:id="rId2862" xr:uid="{9C7982D0-4228-4303-9671-65E50CFE0061}"/>
    <hyperlink ref="E166" r:id="rId2863" display="https://www.daloopa.com/src/768404" xr:uid="{1A3BA30E-C711-4290-ACF0-6F7DE097D24D}"/>
    <hyperlink ref="F166" r:id="rId2864" display="https://www.daloopa.com/src/768254" xr:uid="{99583584-5798-4783-A402-68593E28C921}"/>
    <hyperlink ref="G166" r:id="rId2865" display="https://www.daloopa.com/src/768103" xr:uid="{D602CCBB-26D5-4C1A-9AB2-5F59B7AD920E}"/>
    <hyperlink ref="H166" r:id="rId2866" display="https://www.daloopa.com/src/767951" xr:uid="{6A4BB692-5CF2-4A80-A792-5E9DB53A7061}"/>
    <hyperlink ref="I166" r:id="rId2867" display="https://www.daloopa.com/src/767712" xr:uid="{50E12D82-4760-4299-AA93-81A296EF2661}"/>
    <hyperlink ref="J166" r:id="rId2868" display="https://www.daloopa.com/src/767595" xr:uid="{E7FFC079-AE38-4E79-8BFA-7270CFF1C8BD}"/>
    <hyperlink ref="K166" r:id="rId2869" display="https://www.daloopa.com/src/767236" xr:uid="{27338CBF-79C7-4A49-B9C0-997A71B0FB58}"/>
    <hyperlink ref="L166" r:id="rId2870" display="https://www.daloopa.com/src/767127" xr:uid="{F0DA2F78-B4A3-46E4-B511-B5576830D7C4}"/>
    <hyperlink ref="A167" r:id="rId2871" xr:uid="{7FCB2482-CFD8-4421-B6C4-1A4B9ECAAD42}"/>
    <hyperlink ref="C167" r:id="rId2872" xr:uid="{017743D8-82AC-49C7-B1CA-9C53740FC471}"/>
    <hyperlink ref="L167" r:id="rId2873" display="https://www.daloopa.com/src/767126" xr:uid="{6AC8FA4B-40E9-49F1-A1D7-F555DD7D9D9D}"/>
    <hyperlink ref="A170" r:id="rId2874" xr:uid="{2C12CAFE-304F-4317-B797-B27EA0DE978D}"/>
    <hyperlink ref="C170" r:id="rId2875" xr:uid="{94E2E307-6AD8-42C4-A7F1-FA204729C447}"/>
    <hyperlink ref="E170" r:id="rId2876" display="https://www.daloopa.com/src/768415" xr:uid="{CC5B24CF-20C5-4C5A-8DB9-F3F1803EE13E}"/>
    <hyperlink ref="F170" r:id="rId2877" display="https://www.daloopa.com/src/768288" xr:uid="{D97E3805-CA2B-4F5B-9D43-BA1E7452A465}"/>
    <hyperlink ref="G170" r:id="rId2878" display="https://www.daloopa.com/src/768119" xr:uid="{F7563EBD-695C-4005-8367-097B6F8BFF0D}"/>
    <hyperlink ref="H170" r:id="rId2879" display="https://www.daloopa.com/src/767958" xr:uid="{517B1E62-1C66-4B52-A977-C5C6C72FC8B3}"/>
    <hyperlink ref="I170" r:id="rId2880" display="https://www.daloopa.com/src/802825" xr:uid="{8F04C942-FE25-491B-81A4-1CC603AFDA69}"/>
    <hyperlink ref="J170" r:id="rId2881" display="https://www.daloopa.com/src/767608" xr:uid="{6B499017-8D9B-48AC-AB48-64BFF7B4748B}"/>
    <hyperlink ref="K170" r:id="rId2882" display="https://www.daloopa.com/src/767251" xr:uid="{ACBBA81C-87A8-4CC7-896C-988111C245F0}"/>
    <hyperlink ref="L170" r:id="rId2883" display="https://www.daloopa.com/src/767109" xr:uid="{67914335-5929-420E-BBFE-872EE87729D7}"/>
    <hyperlink ref="M170" r:id="rId2884" display="https://www.daloopa.com/src/766748" xr:uid="{FA07A009-A382-4905-AC56-4CB061965874}"/>
    <hyperlink ref="N170" r:id="rId2885" display="https://www.daloopa.com/src/766589" xr:uid="{214613E3-03A6-4BA8-A137-5CE4B8B49C55}"/>
    <hyperlink ref="O170" r:id="rId2886" display="https://www.daloopa.com/src/766279" xr:uid="{9D6B5052-70CF-4FFA-81B0-910040E3551B}"/>
    <hyperlink ref="P170" r:id="rId2887" display="https://www.daloopa.com/src/765984" xr:uid="{2820E958-FD4C-4147-8067-D06D32A3DDC7}"/>
    <hyperlink ref="Q170" r:id="rId2888" display="https://www.daloopa.com/src/765839" xr:uid="{7FD6B860-6AC5-4B63-BBA3-5765E537B7DA}"/>
    <hyperlink ref="R170" r:id="rId2889" display="https://www.daloopa.com/src/765641" xr:uid="{6A90B013-AA46-4F76-82AB-1BDD1385EDF6}"/>
    <hyperlink ref="S170" r:id="rId2890" display="https://www.daloopa.com/src/765630" xr:uid="{7157BCF6-00A7-48F0-AF0F-DBD4323D04F2}"/>
    <hyperlink ref="T170" r:id="rId2891" display="https://www.daloopa.com/src/765474" xr:uid="{B16EB718-2791-4275-A6E3-F37198BDF374}"/>
    <hyperlink ref="BF170" r:id="rId2892" display="https://www.daloopa.com/src/45569648" xr:uid="{B19033D3-8C73-46D3-A3FD-8BDDE249360C}"/>
    <hyperlink ref="BG170" r:id="rId2893" display="https://www.daloopa.com/src/45569649" xr:uid="{925C92EA-60D2-4F6C-A95B-6CF0010F6DA3}"/>
    <hyperlink ref="BH170" r:id="rId2894" display="https://www.daloopa.com/src/45569650" xr:uid="{A046441D-1776-4615-A2E8-A1097DB5B2A5}"/>
    <hyperlink ref="BI170" r:id="rId2895" display="https://www.daloopa.com/src/45569651" xr:uid="{5601188A-8926-4D52-BB37-182AF2BACD1A}"/>
    <hyperlink ref="A171" r:id="rId2896" xr:uid="{FFAF5814-7AA4-48B6-8072-C17568F0C506}"/>
    <hyperlink ref="C171" r:id="rId2897" xr:uid="{19031778-3C34-4566-9A48-FE1420327D63}"/>
    <hyperlink ref="E171" r:id="rId2898" display="https://www.daloopa.com/src/768416" xr:uid="{C05B3C73-4353-4F8A-BFA4-07C92712B3E8}"/>
    <hyperlink ref="F171" r:id="rId2899" display="https://www.daloopa.com/src/768290" xr:uid="{D1AEB746-7F22-46A3-92F9-4B13A053C4CF}"/>
    <hyperlink ref="G171" r:id="rId2900" display="https://www.daloopa.com/src/768120" xr:uid="{E098BA60-A61D-4DD1-AE62-4EF09DA0C699}"/>
    <hyperlink ref="H171" r:id="rId2901" display="https://www.daloopa.com/src/767959" xr:uid="{65F40199-07B1-4B28-9F29-DA8EB7C30DF4}"/>
    <hyperlink ref="I171" r:id="rId2902" display="https://www.daloopa.com/src/802826" xr:uid="{AC35AD3B-0927-4D76-840D-87F969CAE751}"/>
    <hyperlink ref="J171" r:id="rId2903" display="https://www.daloopa.com/src/767609" xr:uid="{93C39D22-689B-4071-8893-D9E665F6EC40}"/>
    <hyperlink ref="K171" r:id="rId2904" display="https://www.daloopa.com/src/767252" xr:uid="{FA4186F2-9BF6-4DB6-A171-8FB9AE231E58}"/>
    <hyperlink ref="L171" r:id="rId2905" display="https://www.daloopa.com/src/767110" xr:uid="{45F0DA15-1EF3-4E10-9BD3-3EC73B042DD3}"/>
    <hyperlink ref="M171" r:id="rId2906" display="https://www.daloopa.com/src/766749" xr:uid="{828F0296-758C-4FDB-8F5B-03B2C6684F4D}"/>
    <hyperlink ref="N171" r:id="rId2907" display="https://www.daloopa.com/src/766590" xr:uid="{827BA66F-E38B-440D-BA3E-044B1C0EC64E}"/>
    <hyperlink ref="O171" r:id="rId2908" display="https://www.daloopa.com/src/766280" xr:uid="{4EFAF4F8-FF7F-4B0E-87BC-0D6A2D9AE457}"/>
    <hyperlink ref="P171" r:id="rId2909" display="https://www.daloopa.com/src/765985" xr:uid="{2528742F-5936-4C61-A393-956B73D207A1}"/>
    <hyperlink ref="Q171" r:id="rId2910" display="https://www.daloopa.com/src/765840" xr:uid="{7EC9CD1B-DB3E-44F8-84F9-193E1CC24ECA}"/>
    <hyperlink ref="R171" r:id="rId2911" display="https://www.daloopa.com/src/765642" xr:uid="{6ED8092B-320A-479D-9E5B-008A279C7382}"/>
    <hyperlink ref="S171" r:id="rId2912" display="https://www.daloopa.com/src/765631" xr:uid="{4BDF0FCD-AA36-47EE-814D-3904028E25BE}"/>
    <hyperlink ref="T171" r:id="rId2913" display="https://www.daloopa.com/src/765472" xr:uid="{806D9CE1-1553-469D-B1A4-3E188C226E81}"/>
    <hyperlink ref="A172" r:id="rId2914" xr:uid="{9C201970-86CF-4CB2-BD8C-9EA246B63AF1}"/>
    <hyperlink ref="C172" r:id="rId2915" xr:uid="{462F89C1-6474-4D52-A2EA-6C0622AD3221}"/>
    <hyperlink ref="E172" r:id="rId2916" display="https://www.daloopa.com/src/768417" xr:uid="{96AA9D75-DBC9-4184-B802-4FE6ED378A29}"/>
    <hyperlink ref="F172" r:id="rId2917" display="https://www.daloopa.com/src/768289" xr:uid="{73C8E918-6D33-4AA5-9826-ADE2706314DA}"/>
    <hyperlink ref="G172" r:id="rId2918" display="https://www.daloopa.com/src/768121" xr:uid="{FB34BCB7-C9C0-4897-9B39-BD8A4A9FDE7D}"/>
    <hyperlink ref="H172" r:id="rId2919" display="https://www.daloopa.com/src/767960" xr:uid="{13C95962-F6C2-4000-8623-1B076E8F5D07}"/>
    <hyperlink ref="I172" r:id="rId2920" display="https://www.daloopa.com/src/802827" xr:uid="{90525188-FCB8-435B-A765-F604A2FD9F67}"/>
    <hyperlink ref="J172" r:id="rId2921" display="https://www.daloopa.com/src/767610" xr:uid="{11D6D4F0-DA90-4915-A43C-B8A7A50928CF}"/>
    <hyperlink ref="K172" r:id="rId2922" display="https://www.daloopa.com/src/767253" xr:uid="{541D5E22-E860-4A5B-BF1D-736AAC20D1EB}"/>
    <hyperlink ref="L172" r:id="rId2923" display="https://www.daloopa.com/src/767111" xr:uid="{182FFE95-6C1D-4798-A79F-BE3C1F1A4C7A}"/>
    <hyperlink ref="M172" r:id="rId2924" display="https://www.daloopa.com/src/766750" xr:uid="{4E28014C-345A-45C1-93D6-32BBC2588EBC}"/>
    <hyperlink ref="N172" r:id="rId2925" display="https://www.daloopa.com/src/766591" xr:uid="{E9277C10-2D41-44A1-B6A6-9B3FBE8CFB1A}"/>
    <hyperlink ref="O172" r:id="rId2926" display="https://www.daloopa.com/src/766281" xr:uid="{8BE98183-DE94-40FD-915F-220E35A7978F}"/>
    <hyperlink ref="P172" r:id="rId2927" display="https://www.daloopa.com/src/765986" xr:uid="{A7D8E08B-125C-4110-B24D-C0CC391DB8AE}"/>
    <hyperlink ref="Q172" r:id="rId2928" display="https://www.daloopa.com/src/765841" xr:uid="{E8E70836-33DF-4F1B-BA22-F81940F91D15}"/>
    <hyperlink ref="R172" r:id="rId2929" display="https://www.daloopa.com/src/765643" xr:uid="{A57C07D5-E35D-4013-87BA-65459D06C0AF}"/>
    <hyperlink ref="S172" r:id="rId2930" display="https://www.daloopa.com/src/765632" xr:uid="{388D303A-5DBA-42CB-9B15-5E79E67B6CE9}"/>
    <hyperlink ref="T172" r:id="rId2931" display="https://www.daloopa.com/src/765475" xr:uid="{B1C24778-EC87-44E6-8359-77B1C3D5FA14}"/>
    <hyperlink ref="A173" r:id="rId2932" xr:uid="{1FD237AF-2309-423C-AAB8-93723FDDFB75}"/>
    <hyperlink ref="C173" r:id="rId2933" xr:uid="{DF500749-782F-476E-9335-4FB75A577D9E}"/>
    <hyperlink ref="E173" r:id="rId2934" display="https://www.daloopa.com/src/768418" xr:uid="{6C6B8D28-6FCD-46AD-8D27-E7D22BC3D659}"/>
    <hyperlink ref="F173" r:id="rId2935" display="https://www.daloopa.com/src/768291" xr:uid="{AA7A9EB3-284B-46DF-A768-4925C3984DF5}"/>
    <hyperlink ref="G173" r:id="rId2936" display="https://www.daloopa.com/src/768122" xr:uid="{DD83652F-370A-420E-8156-7C3F2FA9123C}"/>
    <hyperlink ref="H173" r:id="rId2937" display="https://www.daloopa.com/src/767961" xr:uid="{731B2FFE-38D3-4398-948A-466DF7BB2DC0}"/>
    <hyperlink ref="I173" r:id="rId2938" display="https://www.daloopa.com/src/802828" xr:uid="{4899D58E-733B-4DE4-A469-7949D0BAA0A1}"/>
    <hyperlink ref="J173" r:id="rId2939" display="https://www.daloopa.com/src/767611" xr:uid="{5C05A3B7-9670-4CAB-B669-D2358CD847B3}"/>
    <hyperlink ref="K173" r:id="rId2940" display="https://www.daloopa.com/src/767254" xr:uid="{76F4C0D4-6BD2-42ED-BF4B-8067B96A4BD1}"/>
    <hyperlink ref="L173" r:id="rId2941" display="https://www.daloopa.com/src/767112" xr:uid="{0DFB1117-9ED0-41C7-BF72-1D1C82A1CC56}"/>
    <hyperlink ref="M173" r:id="rId2942" display="https://www.daloopa.com/src/766751" xr:uid="{38FAA68C-950B-4156-A823-6F92B2644FC8}"/>
    <hyperlink ref="N173" r:id="rId2943" display="https://www.daloopa.com/src/766592" xr:uid="{4D601F89-7A5C-41A9-983F-5B812D39CF61}"/>
    <hyperlink ref="O173" r:id="rId2944" display="https://www.daloopa.com/src/766282" xr:uid="{9275F139-40C4-4BFF-B5CA-E57C03B52B47}"/>
    <hyperlink ref="P173" r:id="rId2945" display="https://www.daloopa.com/src/765987" xr:uid="{C15A5E72-8BB6-44C3-904E-A47849A09EDE}"/>
    <hyperlink ref="Q173" r:id="rId2946" display="https://www.daloopa.com/src/765842" xr:uid="{55EAA092-F95A-445A-8EAB-94C321FE2129}"/>
    <hyperlink ref="R173" r:id="rId2947" display="https://www.daloopa.com/src/765644" xr:uid="{BB873B60-20F5-4545-8D7F-D5A04178F7E6}"/>
    <hyperlink ref="S173" r:id="rId2948" display="https://www.daloopa.com/src/765633" xr:uid="{69DF5FA0-81C1-4C6E-B5AD-D10E4FB2532C}"/>
    <hyperlink ref="T173" r:id="rId2949" display="https://www.daloopa.com/src/765469" xr:uid="{E6C42FFA-20CF-43B9-9A78-A462BDA715C3}"/>
    <hyperlink ref="BF173" r:id="rId2950" display="https://www.daloopa.com/src/45569652" xr:uid="{942DDD92-3E44-4D93-B309-AEBD5EC2E47B}"/>
    <hyperlink ref="BG173" r:id="rId2951" display="https://www.daloopa.com/src/45569653" xr:uid="{35512CF3-894C-4599-826A-D1C34684B8C3}"/>
    <hyperlink ref="BH173" r:id="rId2952" display="https://www.daloopa.com/src/45569654" xr:uid="{794C6EC0-DC9E-40E6-A239-8C546865A048}"/>
    <hyperlink ref="BI173" r:id="rId2953" display="https://www.daloopa.com/src/45569655" xr:uid="{915D44ED-E5A4-431E-AAD6-40FFBE32422A}"/>
    <hyperlink ref="A174" r:id="rId2954" xr:uid="{7AC6C4DA-4824-4231-B87E-EB61F9F5260C}"/>
    <hyperlink ref="C174" r:id="rId2955" xr:uid="{213BF393-B7D2-42E5-BBAB-934AA124D337}"/>
    <hyperlink ref="E174" r:id="rId2956" display="https://www.daloopa.com/src/768419" xr:uid="{9917499B-6862-437C-8672-F63B8CA705C0}"/>
    <hyperlink ref="F174" r:id="rId2957" display="https://www.daloopa.com/src/768292" xr:uid="{93F67107-E912-43B6-9633-3B608DB076EC}"/>
    <hyperlink ref="G174" r:id="rId2958" display="https://www.daloopa.com/src/768123" xr:uid="{F88C49CE-A3E7-4A6C-9867-3E7B91F0555A}"/>
    <hyperlink ref="H174" r:id="rId2959" display="https://www.daloopa.com/src/767962" xr:uid="{9D679F5F-13F3-4029-8D0F-BFD52A5E4D69}"/>
    <hyperlink ref="I174" r:id="rId2960" display="https://www.daloopa.com/src/802829" xr:uid="{9172B673-1645-48A3-9489-15D2BB4FB6B4}"/>
    <hyperlink ref="J174" r:id="rId2961" display="https://www.daloopa.com/src/767612" xr:uid="{64AFF7B6-3956-4ECD-A1BA-16A9BA7906B0}"/>
    <hyperlink ref="K174" r:id="rId2962" display="https://www.daloopa.com/src/767255" xr:uid="{3C9F9432-88AB-420F-BAD4-87DFC95C9FDE}"/>
    <hyperlink ref="L174" r:id="rId2963" display="https://www.daloopa.com/src/767113" xr:uid="{33811281-E9F6-41EA-916B-D31AAB859255}"/>
    <hyperlink ref="M174" r:id="rId2964" display="https://www.daloopa.com/src/766752" xr:uid="{FB53AEEE-D984-4E68-AA7B-29A3064B49F3}"/>
    <hyperlink ref="N174" r:id="rId2965" display="https://www.daloopa.com/src/766593" xr:uid="{C9675EFD-F193-4B0D-885F-C0463E5AE947}"/>
    <hyperlink ref="O174" r:id="rId2966" display="https://www.daloopa.com/src/766283" xr:uid="{5638912D-AB3E-4EB2-8C44-C2BF60408383}"/>
    <hyperlink ref="P174" r:id="rId2967" display="https://www.daloopa.com/src/765988" xr:uid="{8CF11A1B-0348-4A15-8655-21D27802E782}"/>
    <hyperlink ref="Q174" r:id="rId2968" display="https://www.daloopa.com/src/765843" xr:uid="{A307AE70-BE80-4AE0-8577-CDFF62AD0AB9}"/>
    <hyperlink ref="R174" r:id="rId2969" display="https://www.daloopa.com/src/765645" xr:uid="{0A945C18-FBC7-4C83-A898-0672EAFF0347}"/>
    <hyperlink ref="S174" r:id="rId2970" display="https://www.daloopa.com/src/765634" xr:uid="{417E67BE-885A-41FA-A767-F980871F6EA4}"/>
    <hyperlink ref="T174" r:id="rId2971" display="https://www.daloopa.com/src/765470" xr:uid="{DCCEA0DF-6F45-4E67-8D57-2AA13DF74939}"/>
    <hyperlink ref="A175" r:id="rId2972" xr:uid="{FCB61A05-D5BE-45A3-9CC2-24F113402831}"/>
    <hyperlink ref="C175" r:id="rId2973" xr:uid="{218238AC-CAC6-4366-A0D3-4BAAFAC56619}"/>
    <hyperlink ref="E175" r:id="rId2974" display="https://www.daloopa.com/src/768420" xr:uid="{DDC4DC52-5743-4452-BB75-B85D5A2B6EDB}"/>
    <hyperlink ref="F175" r:id="rId2975" display="https://www.daloopa.com/src/768293" xr:uid="{102ECBC3-6E15-4730-A05E-19BC328500CF}"/>
    <hyperlink ref="G175" r:id="rId2976" display="https://www.daloopa.com/src/768124" xr:uid="{12CFAF45-62FD-439D-92E2-F3849C197C7E}"/>
    <hyperlink ref="H175" r:id="rId2977" display="https://www.daloopa.com/src/767963" xr:uid="{8B882D28-3E7D-46D2-9FD2-4AB31B6E0F9E}"/>
    <hyperlink ref="I175" r:id="rId2978" display="https://www.daloopa.com/src/802830" xr:uid="{30E0817B-04AD-4CA8-8E2F-7BEF32B19F40}"/>
    <hyperlink ref="J175" r:id="rId2979" display="https://www.daloopa.com/src/767613" xr:uid="{B3DAC03B-81A6-43A4-A6FA-8BBF64181246}"/>
    <hyperlink ref="K175" r:id="rId2980" display="https://www.daloopa.com/src/767256" xr:uid="{FC448FF3-3D7D-44E4-95BF-158655228F1D}"/>
    <hyperlink ref="L175" r:id="rId2981" display="https://www.daloopa.com/src/767114" xr:uid="{2A8D1B6D-F309-46A4-9E9C-C0FF196DC7E9}"/>
    <hyperlink ref="M175" r:id="rId2982" display="https://www.daloopa.com/src/766753" xr:uid="{B306FD12-7DA5-4684-945C-2BE24938F90A}"/>
    <hyperlink ref="N175" r:id="rId2983" display="https://www.daloopa.com/src/766594" xr:uid="{340E58EE-7A18-4279-B854-43B76E455B0A}"/>
    <hyperlink ref="O175" r:id="rId2984" display="https://www.daloopa.com/src/766284" xr:uid="{8AF80E54-A2A7-459B-859D-023D3B71F2D8}"/>
    <hyperlink ref="P175" r:id="rId2985" display="https://www.daloopa.com/src/765989" xr:uid="{63986B48-5565-4847-A1CC-AF85A1B43452}"/>
    <hyperlink ref="Q175" r:id="rId2986" display="https://www.daloopa.com/src/765844" xr:uid="{10F12FAC-7760-477D-811C-216E4FE95DE3}"/>
    <hyperlink ref="R175" r:id="rId2987" display="https://www.daloopa.com/src/765646" xr:uid="{E6A473FE-B0F5-4EA1-972B-C534EDA51AC3}"/>
    <hyperlink ref="S175" r:id="rId2988" display="https://www.daloopa.com/src/765635" xr:uid="{95593E0D-4F68-4E6E-AF5B-1D5D4F53BED4}"/>
    <hyperlink ref="T175" r:id="rId2989" display="https://www.daloopa.com/src/765471" xr:uid="{F38A0358-916E-4986-9F2E-DF1AFE075064}"/>
    <hyperlink ref="A176" r:id="rId2990" xr:uid="{D089CED7-2CE6-49E8-9CE1-A143D032EE0B}"/>
    <hyperlink ref="C176" r:id="rId2991" xr:uid="{A5B3788E-D6EB-416E-81A2-1C572774E68F}"/>
    <hyperlink ref="E176" r:id="rId2992" display="https://www.daloopa.com/src/768421" xr:uid="{0FCD93F5-B74A-471C-83D4-C457888D6499}"/>
    <hyperlink ref="F176" r:id="rId2993" display="https://www.daloopa.com/src/768294" xr:uid="{327D503E-3CD3-447B-A4EE-A2A189C8AC65}"/>
    <hyperlink ref="G176" r:id="rId2994" display="https://www.daloopa.com/src/768125" xr:uid="{AB51BCB1-B734-417C-892D-5D7CB261E903}"/>
    <hyperlink ref="H176" r:id="rId2995" display="https://www.daloopa.com/src/767964" xr:uid="{FBC7B519-F5C2-4C6C-A6B2-423869E295CB}"/>
    <hyperlink ref="I176" r:id="rId2996" display="https://www.daloopa.com/src/802831" xr:uid="{FE155562-9722-4018-9422-D66898271DB8}"/>
    <hyperlink ref="J176" r:id="rId2997" display="https://www.daloopa.com/src/767614" xr:uid="{B6612262-73ED-4975-945A-8D084D8AF9DB}"/>
    <hyperlink ref="K176" r:id="rId2998" display="https://www.daloopa.com/src/767257" xr:uid="{9D259833-09C8-46F3-86E8-4420ACF6DE9B}"/>
    <hyperlink ref="L176" r:id="rId2999" display="https://www.daloopa.com/src/767115" xr:uid="{CAE97654-A261-4438-BB6B-DC92E996A390}"/>
    <hyperlink ref="M176" r:id="rId3000" display="https://www.daloopa.com/src/766754" xr:uid="{7ADCB157-FB50-44F0-9D90-04F57411876A}"/>
    <hyperlink ref="N176" r:id="rId3001" display="https://www.daloopa.com/src/766595" xr:uid="{6FEF646B-5DB2-47CB-B7F9-33E156175E57}"/>
    <hyperlink ref="O176" r:id="rId3002" display="https://www.daloopa.com/src/766285" xr:uid="{A17BD303-B78D-4135-84C5-4888E59D219F}"/>
    <hyperlink ref="P176" r:id="rId3003" display="https://www.daloopa.com/src/765990" xr:uid="{BD9A9A09-D0CB-492A-9297-1D69BF4BED6B}"/>
    <hyperlink ref="Q176" r:id="rId3004" display="https://www.daloopa.com/src/765845" xr:uid="{15F9A6E4-BC8C-4AF3-A045-5F01FA5E3138}"/>
    <hyperlink ref="R176" r:id="rId3005" display="https://www.daloopa.com/src/765647" xr:uid="{D3B8D907-002A-4BCF-97A3-4947101E7922}"/>
    <hyperlink ref="S176" r:id="rId3006" display="https://www.daloopa.com/src/765637" xr:uid="{0B8D8698-0901-4524-9E30-E9E958CB891C}"/>
    <hyperlink ref="T176" r:id="rId3007" display="https://www.daloopa.com/src/765473" xr:uid="{61AF8EF8-B29E-4501-A5D9-A04D399FC9CC}"/>
    <hyperlink ref="A177" r:id="rId3008" xr:uid="{E9C02FA6-EACD-4763-AEE2-D8F2B5856226}"/>
    <hyperlink ref="C177" r:id="rId3009" xr:uid="{2EB1F985-01E6-4F50-B072-DE1C5BB63339}"/>
    <hyperlink ref="E177" r:id="rId3010" display="https://www.daloopa.com/src/768422" xr:uid="{DB19C2CD-AE16-4980-AD07-84AF93858472}"/>
    <hyperlink ref="F177" r:id="rId3011" display="https://www.daloopa.com/src/768295" xr:uid="{25F0B2CC-C2D3-4F41-B30B-5B9AE3F70B5B}"/>
    <hyperlink ref="G177" r:id="rId3012" display="https://www.daloopa.com/src/768126" xr:uid="{5DE36515-A877-4643-89BA-84C314D59380}"/>
    <hyperlink ref="H177" r:id="rId3013" display="https://www.daloopa.com/src/767965" xr:uid="{4E3A3C94-D731-485B-BBF0-219EB337193B}"/>
    <hyperlink ref="I177" r:id="rId3014" display="https://www.daloopa.com/src/802832" xr:uid="{CD7DB8B6-3405-4D25-BA87-6915D743BAEF}"/>
    <hyperlink ref="J177" r:id="rId3015" display="https://www.daloopa.com/src/767615" xr:uid="{7712738A-E5FE-454C-A79E-6D219802C58D}"/>
    <hyperlink ref="K177" r:id="rId3016" display="https://www.daloopa.com/src/767258" xr:uid="{48967D88-AB95-4605-A7C5-022551FF3D2E}"/>
    <hyperlink ref="L177" r:id="rId3017" display="https://www.daloopa.com/src/767116" xr:uid="{6964EFD5-E99C-4AF0-8163-A0E1E59AA2CB}"/>
    <hyperlink ref="M177" r:id="rId3018" display="https://www.daloopa.com/src/766755" xr:uid="{9C5886F6-E566-499A-A165-6DFAD7B89CE3}"/>
    <hyperlink ref="N177" r:id="rId3019" display="https://www.daloopa.com/src/766596" xr:uid="{8AB7FB68-D178-472C-98B8-9F0D046F3346}"/>
    <hyperlink ref="O177" r:id="rId3020" display="https://www.daloopa.com/src/766286" xr:uid="{EAB300B9-7817-4E19-9D11-6D88B38ACD75}"/>
    <hyperlink ref="P177" r:id="rId3021" display="https://www.daloopa.com/src/765991" xr:uid="{A3706536-3FAD-42E8-A0E9-3049A4B80C8A}"/>
    <hyperlink ref="Q177" r:id="rId3022" display="https://www.daloopa.com/src/765846" xr:uid="{D35C6176-7A7A-44AD-8A0A-07D00F00675D}"/>
    <hyperlink ref="R177" r:id="rId3023" display="https://www.daloopa.com/src/765648" xr:uid="{65E05249-F604-4950-88C3-E728A9947D0F}"/>
    <hyperlink ref="S177" r:id="rId3024" display="https://www.daloopa.com/src/765636" xr:uid="{2EDCF2C5-AE23-4C95-A063-C5F653266ED5}"/>
    <hyperlink ref="T177" r:id="rId3025" display="https://www.daloopa.com/src/765476" xr:uid="{26A1E4F4-9507-4726-BA9F-7BD0A58DB3D2}"/>
    <hyperlink ref="BF177" r:id="rId3026" display="https://www.daloopa.com/src/45569656" xr:uid="{FD7D6DFA-0AB0-45D0-8886-86F576D037C5}"/>
    <hyperlink ref="BG177" r:id="rId3027" display="https://www.daloopa.com/src/45569657" xr:uid="{A457D938-A3E4-4347-AABC-1A4C56B0C4E6}"/>
    <hyperlink ref="BH177" r:id="rId3028" display="https://www.daloopa.com/src/45569658" xr:uid="{6A156CDA-5FFA-4D29-996E-DF285CA7A6DF}"/>
    <hyperlink ref="BI177" r:id="rId3029" display="https://www.daloopa.com/src/45569659" xr:uid="{41AF4DFC-AF41-443F-9EF3-3F52C1999D2F}"/>
    <hyperlink ref="A178" r:id="rId3030" xr:uid="{6249B364-2724-4FE4-B6F9-368946F72AF6}"/>
    <hyperlink ref="C178" r:id="rId3031" xr:uid="{0B379E38-08A9-4360-83AD-819F544EEDE9}"/>
    <hyperlink ref="E178" r:id="rId3032" display="https://www.daloopa.com/src/768423" xr:uid="{1E98A36C-B82F-4E5D-BD3E-C1663149CF8E}"/>
    <hyperlink ref="F178" r:id="rId3033" display="https://www.daloopa.com/src/768296" xr:uid="{CF376BA5-0225-4EAB-912A-65FBDD46FBBB}"/>
    <hyperlink ref="G178" r:id="rId3034" display="https://www.daloopa.com/src/768118" xr:uid="{E6CEAD65-D252-4894-940B-0954F6FC81B2}"/>
    <hyperlink ref="H178" r:id="rId3035" display="https://www.daloopa.com/src/767966" xr:uid="{53613425-D683-4A2E-B4D8-9D40CFCBCAE4}"/>
    <hyperlink ref="I178" r:id="rId3036" display="https://www.daloopa.com/src/802833" xr:uid="{21D57FD5-89E7-48B6-8BD3-C7397A2982FD}"/>
    <hyperlink ref="J178" r:id="rId3037" display="https://www.daloopa.com/src/767616" xr:uid="{CE3E597A-2A85-4585-B65B-59C6F90C1AC5}"/>
    <hyperlink ref="K178" r:id="rId3038" display="https://www.daloopa.com/src/767259" xr:uid="{43246652-BA0A-4F12-9853-0F31C026A11D}"/>
    <hyperlink ref="L178" r:id="rId3039" display="https://www.daloopa.com/src/767117" xr:uid="{EEF2CC5F-25C0-4CCD-9FD6-FF95C1DF0235}"/>
    <hyperlink ref="A181" r:id="rId3040" xr:uid="{F05F5EB0-F1A5-46D4-B060-F95CA3EEE6D5}"/>
    <hyperlink ref="C181" r:id="rId3041" xr:uid="{C6DDFCBA-BFB4-4380-A065-4973F17488A2}"/>
    <hyperlink ref="E181" r:id="rId3042" display="https://www.daloopa.com/src/768444" xr:uid="{2F7D171E-2099-45CD-9DFC-6A6EAB6F314C}"/>
    <hyperlink ref="F181" r:id="rId3043" display="https://www.daloopa.com/src/768316" xr:uid="{6972A509-F1EC-400C-95BB-E6F647458FC0}"/>
    <hyperlink ref="G181" r:id="rId3044" display="https://www.daloopa.com/src/768152" xr:uid="{49FD5F52-FE0E-4F90-AFEE-68DD987EA58D}"/>
    <hyperlink ref="H181" r:id="rId3045" display="https://www.daloopa.com/src/767989" xr:uid="{2C718493-ADCA-45BF-8DE1-DD08353ED453}"/>
    <hyperlink ref="I181" r:id="rId3046" display="https://www.daloopa.com/src/767770" xr:uid="{1965A390-6E41-4768-8EB1-B6AF9C2535AC}"/>
    <hyperlink ref="J181" r:id="rId3047" display="https://www.daloopa.com/src/767625" xr:uid="{DA0F37DC-6C47-4FBE-8B6A-2F0EFA9CEA2B}"/>
    <hyperlink ref="K181" r:id="rId3048" display="https://www.daloopa.com/src/767332" xr:uid="{EFDB5DE9-4434-4E8E-91AD-23E3FF7ECE79}"/>
    <hyperlink ref="L181" r:id="rId3049" display="https://www.daloopa.com/src/767138" xr:uid="{578CA3DD-D283-4C12-8A5A-4B066BD90693}"/>
    <hyperlink ref="BF181" r:id="rId3050" display="https://www.daloopa.com/src/45569660" xr:uid="{1D458A42-E14E-4076-B61B-70280FBD4FB7}"/>
    <hyperlink ref="BG181" r:id="rId3051" display="https://www.daloopa.com/src/45569661" xr:uid="{3918C2CD-F342-46A0-8DEE-20FC74382475}"/>
    <hyperlink ref="A183" r:id="rId3052" xr:uid="{79F11959-5657-438D-BE9E-3A31A3BB86FE}"/>
    <hyperlink ref="C183" r:id="rId3053" xr:uid="{18A0973C-777F-44AA-8794-2CD6D8D3BA86}"/>
    <hyperlink ref="E183" r:id="rId3054" display="https://www.daloopa.com/src/768445" xr:uid="{63F594ED-4373-404D-A70E-2972831DED52}"/>
    <hyperlink ref="F183" r:id="rId3055" display="https://www.daloopa.com/src/768317" xr:uid="{E3F82D6D-4A6E-4B27-9D55-8FD4D6E724FE}"/>
    <hyperlink ref="G183" r:id="rId3056" display="https://www.daloopa.com/src/768153" xr:uid="{C7D0C80C-D73E-4A8F-BFF0-9A347E6A7486}"/>
    <hyperlink ref="H183" r:id="rId3057" display="https://www.daloopa.com/src/767990" xr:uid="{1F1ABEAB-319E-494B-BF32-2742D2EE3652}"/>
    <hyperlink ref="I183" r:id="rId3058" display="https://www.daloopa.com/src/767771" xr:uid="{E8DA2AD7-AAF4-4B1F-AFAA-87DB82BA5E03}"/>
    <hyperlink ref="J183" r:id="rId3059" display="https://www.daloopa.com/src/767626" xr:uid="{052FBA9B-DC3E-4104-A199-2741274C8973}"/>
    <hyperlink ref="K183" r:id="rId3060" display="https://www.daloopa.com/src/767340" xr:uid="{26B51D4A-834A-42B6-BDC0-49B98435E1D8}"/>
    <hyperlink ref="A184" r:id="rId3061" xr:uid="{9CD5B982-8546-4B54-920B-89E7FB0ADA00}"/>
    <hyperlink ref="C184" r:id="rId3062" xr:uid="{7037BFD7-1302-4895-9440-13CD44FF735D}"/>
    <hyperlink ref="E184" r:id="rId3063" display="https://www.daloopa.com/src/768446" xr:uid="{23A46190-13C8-4E75-8C6A-1E42BBB93A0C}"/>
    <hyperlink ref="F184" r:id="rId3064" display="https://www.daloopa.com/src/768318" xr:uid="{21F091A8-C710-4EF2-9E5C-7536B6E39078}"/>
    <hyperlink ref="G184" r:id="rId3065" display="https://www.daloopa.com/src/768154" xr:uid="{F8B151BC-ABFA-467F-B033-3D5A22EDFD25}"/>
    <hyperlink ref="H184" r:id="rId3066" display="https://www.daloopa.com/src/767991" xr:uid="{27FC991D-EDCD-4CD0-993B-872D1F3E4460}"/>
    <hyperlink ref="I184" r:id="rId3067" display="https://www.daloopa.com/src/767772" xr:uid="{4A3005B9-690D-434C-8DC3-D4CA49B9D0BE}"/>
    <hyperlink ref="J184" r:id="rId3068" display="https://www.daloopa.com/src/767627" xr:uid="{84058D3A-4F65-43EA-BB4A-C102181B6660}"/>
    <hyperlink ref="K184" r:id="rId3069" display="https://www.daloopa.com/src/767333" xr:uid="{985DE0EF-F772-4415-961D-A6344AE13A00}"/>
    <hyperlink ref="L184" r:id="rId3070" display="https://www.daloopa.com/src/767139" xr:uid="{E5E97307-8D5D-447C-8B10-8DCC1C38E943}"/>
    <hyperlink ref="A185" r:id="rId3071" xr:uid="{8C3F2CCE-A557-49D7-88E5-F2C271E6AD5B}"/>
    <hyperlink ref="C185" r:id="rId3072" xr:uid="{769C8790-5B44-4724-89DC-ED0C741F52E4}"/>
    <hyperlink ref="E185" r:id="rId3073" display="https://www.daloopa.com/src/768447" xr:uid="{C07E1D10-1EF2-4922-BD56-F54E6764A760}"/>
    <hyperlink ref="F185" r:id="rId3074" display="https://www.daloopa.com/src/768319" xr:uid="{51CE3285-9602-4322-BD63-39B358944D6E}"/>
    <hyperlink ref="G185" r:id="rId3075" display="https://www.daloopa.com/src/768155" xr:uid="{0A4D0C49-C07C-4BF2-91C6-613D2964C320}"/>
    <hyperlink ref="H185" r:id="rId3076" display="https://www.daloopa.com/src/767992" xr:uid="{83DF4128-3069-45DD-B284-8F667565854A}"/>
    <hyperlink ref="I185" r:id="rId3077" display="https://www.daloopa.com/src/767773" xr:uid="{07A013D8-DA8E-4597-9E5E-AC47B45B7EB5}"/>
    <hyperlink ref="J185" r:id="rId3078" display="https://www.daloopa.com/src/767628" xr:uid="{0395D44D-5BFE-49E4-A373-8E3794B9D7B3}"/>
    <hyperlink ref="K185" r:id="rId3079" display="https://www.daloopa.com/src/767334" xr:uid="{CCF70581-0A95-4869-A4BE-B9895D3349B3}"/>
    <hyperlink ref="L185" r:id="rId3080" display="https://www.daloopa.com/src/767140" xr:uid="{9237B15C-D2B6-4257-A16D-349A7FC9C40C}"/>
    <hyperlink ref="BF185" r:id="rId3081" display="https://www.daloopa.com/src/45569662" xr:uid="{DD3E5B0E-D32E-4019-A1EF-949C17F2493F}"/>
    <hyperlink ref="BG185" r:id="rId3082" display="https://www.daloopa.com/src/45569663" xr:uid="{40AC4CE3-39AA-4428-B909-3903D0455AEE}"/>
    <hyperlink ref="A186" r:id="rId3083" xr:uid="{50B339C2-E7A6-45DC-B5FB-0813BDE3FDDE}"/>
    <hyperlink ref="C186" r:id="rId3084" xr:uid="{D404D99C-9ACF-47FE-A368-4954C580668C}"/>
    <hyperlink ref="E186" r:id="rId3085" display="https://www.daloopa.com/src/768448" xr:uid="{37A057D8-A60F-4BDE-97FE-199D4C3C0820}"/>
    <hyperlink ref="F186" r:id="rId3086" display="https://www.daloopa.com/src/768321" xr:uid="{09DE8377-C4B9-46EF-9959-F6D7BF60F139}"/>
    <hyperlink ref="G186" r:id="rId3087" display="https://www.daloopa.com/src/768156" xr:uid="{B13D6C13-CD82-4BB8-98D7-EC1B1B769D98}"/>
    <hyperlink ref="H186" r:id="rId3088" display="https://www.daloopa.com/src/767993" xr:uid="{F1E339A0-71B8-4C00-BDF3-C85F24E71081}"/>
    <hyperlink ref="I186" r:id="rId3089" display="https://www.daloopa.com/src/767774" xr:uid="{184E4FB1-6B87-4CCD-9F8E-93DA8921F982}"/>
    <hyperlink ref="J186" r:id="rId3090" display="https://www.daloopa.com/src/767629" xr:uid="{7B7FF7B6-1F09-4057-A41B-E8C15ADE65D9}"/>
    <hyperlink ref="K186" r:id="rId3091" display="https://www.daloopa.com/src/767335" xr:uid="{BE271A42-A298-48CF-ADD0-71FEDC86808A}"/>
    <hyperlink ref="L186" r:id="rId3092" display="https://www.daloopa.com/src/767145" xr:uid="{D4865E37-2A19-4543-9F1E-496A1FA827D7}"/>
    <hyperlink ref="A187" r:id="rId3093" xr:uid="{F489DBA6-7266-4AE5-853E-B65988D07336}"/>
    <hyperlink ref="C187" r:id="rId3094" xr:uid="{017923FC-CA6C-47FD-9E8D-E0E98A564E54}"/>
    <hyperlink ref="E187" r:id="rId3095" display="https://www.daloopa.com/src/768449" xr:uid="{3FABFB76-D695-4EF2-923A-DDA54D027FB3}"/>
    <hyperlink ref="F187" r:id="rId3096" display="https://www.daloopa.com/src/768322" xr:uid="{780014EF-B71C-447C-9F88-7C6942A135D5}"/>
    <hyperlink ref="G187" r:id="rId3097" display="https://www.daloopa.com/src/768149" xr:uid="{04A53166-E383-46F7-B5C1-6023D489721B}"/>
    <hyperlink ref="H187" r:id="rId3098" display="https://www.daloopa.com/src/767994" xr:uid="{8A0BA7A8-F05C-4C54-A96A-8170EF94A582}"/>
    <hyperlink ref="I187" r:id="rId3099" display="https://www.daloopa.com/src/767775" xr:uid="{2C8B72F4-509D-430C-A72E-0AEB0A032D8B}"/>
    <hyperlink ref="J187" r:id="rId3100" display="https://www.daloopa.com/src/767630" xr:uid="{10CDEC5D-0D11-4BA7-B566-03F0DAECA2A4}"/>
    <hyperlink ref="K187" r:id="rId3101" display="https://www.daloopa.com/src/767336" xr:uid="{0372B737-8B02-4D95-88B7-BA8D9E47E687}"/>
    <hyperlink ref="L187" r:id="rId3102" display="https://www.daloopa.com/src/767141" xr:uid="{69B57938-4E3F-4CC3-A4ED-C2AFF6D8AD1E}"/>
    <hyperlink ref="A188" r:id="rId3103" xr:uid="{9C228728-EAC5-4B5B-908E-F4286A27EE8B}"/>
    <hyperlink ref="C188" r:id="rId3104" xr:uid="{99913E41-EE6E-4894-B372-24B53F81CA91}"/>
    <hyperlink ref="E188" r:id="rId3105" display="https://www.daloopa.com/src/768450" xr:uid="{8614B346-11B3-4862-956E-263D63AADA58}"/>
    <hyperlink ref="F188" r:id="rId3106" display="https://www.daloopa.com/src/768320" xr:uid="{0FDC6A8E-B722-4D4A-96AA-6D3FAB88DA61}"/>
    <hyperlink ref="G188" r:id="rId3107" display="https://www.daloopa.com/src/768157" xr:uid="{A26B72CD-3496-4F7C-9677-3091DE3D2AF8}"/>
    <hyperlink ref="H188" r:id="rId3108" display="https://www.daloopa.com/src/767995" xr:uid="{5B28AF5E-AD50-4A54-A11E-913618BC600A}"/>
    <hyperlink ref="I188" r:id="rId3109" display="https://www.daloopa.com/src/767776" xr:uid="{9E396349-1CE8-4D6B-AFF8-5F2103FFA8D3}"/>
    <hyperlink ref="J188" r:id="rId3110" display="https://www.daloopa.com/src/767631" xr:uid="{3AC1EF01-3839-457A-B383-70483A3C04D3}"/>
    <hyperlink ref="K188" r:id="rId3111" display="https://www.daloopa.com/src/767337" xr:uid="{03CFE5CA-2AED-448D-804E-597101FAF778}"/>
    <hyperlink ref="L188" r:id="rId3112" display="https://www.daloopa.com/src/767144" xr:uid="{F2D64AE5-642D-47F9-A753-D4F7AA1AD0F7}"/>
    <hyperlink ref="A189" r:id="rId3113" xr:uid="{9207030A-2FE6-4618-954D-96A5D8828366}"/>
    <hyperlink ref="C189" r:id="rId3114" xr:uid="{D755803C-E2EE-4F43-A077-E334D444792D}"/>
    <hyperlink ref="E189" r:id="rId3115" display="https://www.daloopa.com/src/768451" xr:uid="{FA12CEF4-8D34-4B75-9D16-CB3F44EBB8C4}"/>
    <hyperlink ref="F189" r:id="rId3116" display="https://www.daloopa.com/src/768323" xr:uid="{AD4EA2CC-9656-4495-978F-B06B450106DD}"/>
    <hyperlink ref="G189" r:id="rId3117" display="https://www.daloopa.com/src/768150" xr:uid="{B523A2BD-C239-4C50-9110-822CE01E7E65}"/>
    <hyperlink ref="H189" r:id="rId3118" display="https://www.daloopa.com/src/767996" xr:uid="{26182BF9-7952-40D8-B15F-D13E94DA9680}"/>
    <hyperlink ref="I189" r:id="rId3119" display="https://www.daloopa.com/src/767777" xr:uid="{E508D5EB-7B2A-4EEA-B8E0-516B7373FF92}"/>
    <hyperlink ref="J189" r:id="rId3120" display="https://www.daloopa.com/src/767632" xr:uid="{73E3F799-F7F3-419A-8787-F7A9BAC1C871}"/>
    <hyperlink ref="K189" r:id="rId3121" display="https://www.daloopa.com/src/767338" xr:uid="{E9CEA401-7F47-411B-9F21-4CB8905E3169}"/>
    <hyperlink ref="L189" r:id="rId3122" display="https://www.daloopa.com/src/767142" xr:uid="{49F7630D-EAC0-48F1-822D-E1490678B430}"/>
    <hyperlink ref="BF189" r:id="rId3123" display="https://www.daloopa.com/src/45569664" xr:uid="{98AEF739-F086-4F53-9146-94F69E6D5A5D}"/>
    <hyperlink ref="BG189" r:id="rId3124" display="https://www.daloopa.com/src/45569665" xr:uid="{388F9210-ABD2-4CAD-B1E3-B691B09430AB}"/>
    <hyperlink ref="A190" r:id="rId3125" xr:uid="{74E845C6-DE5C-47BB-9F0D-4DA2EFB62494}"/>
    <hyperlink ref="C190" r:id="rId3126" xr:uid="{49289F75-35F7-4C24-AA64-B4A1596AFAA8}"/>
    <hyperlink ref="E190" r:id="rId3127" display="https://www.daloopa.com/src/768452" xr:uid="{48B0011A-C6CD-4C2A-8536-FBEAF3BF1BBF}"/>
    <hyperlink ref="F190" r:id="rId3128" display="https://www.daloopa.com/src/768324" xr:uid="{D778CFB5-631A-4626-B49A-D798761BFD35}"/>
    <hyperlink ref="G190" r:id="rId3129" display="https://www.daloopa.com/src/768151" xr:uid="{B3002268-2C4C-45A1-96AA-C70440DAD060}"/>
    <hyperlink ref="H190" r:id="rId3130" display="https://www.daloopa.com/src/767997" xr:uid="{10E1C0F5-0FF4-4961-ADBF-11ABE2E36555}"/>
    <hyperlink ref="I190" r:id="rId3131" display="https://www.daloopa.com/src/767778" xr:uid="{F6DE85A9-AA78-4852-B16F-280F858BD8DD}"/>
    <hyperlink ref="J190" r:id="rId3132" display="https://www.daloopa.com/src/767633" xr:uid="{55E05086-3A3B-4D35-A612-EF320DD2C489}"/>
    <hyperlink ref="K190" r:id="rId3133" display="https://www.daloopa.com/src/767339" xr:uid="{B4005D93-8722-425C-8536-B379787BBB2A}"/>
    <hyperlink ref="L190" r:id="rId3134" display="https://www.daloopa.com/src/767143" xr:uid="{995E6C4F-0AEB-421B-8415-EC2E122AC731}"/>
    <hyperlink ref="A193" r:id="rId3135" xr:uid="{978A63D2-4591-47E4-B893-7A6104904678}"/>
    <hyperlink ref="C193" r:id="rId3136" xr:uid="{1F280871-988C-4334-BF57-B947B64C0329}"/>
    <hyperlink ref="E193" r:id="rId3137" display="https://www.daloopa.com/src/774132" xr:uid="{C15982B3-C7F9-41CE-A521-FE8EB3D1561A}"/>
    <hyperlink ref="F193" r:id="rId3138" display="https://www.daloopa.com/src/768213" xr:uid="{4D434D73-6B60-46E9-BE53-4DF61CCFED71}"/>
    <hyperlink ref="G193" r:id="rId3139" display="https://www.daloopa.com/src/768079" xr:uid="{25824A5B-34CD-4D0B-B857-AF7CC3A3B446}"/>
    <hyperlink ref="H193" r:id="rId3140" display="https://www.daloopa.com/src/767931" xr:uid="{452E0B2F-1DEE-439F-8B90-6875637A0FE6}"/>
    <hyperlink ref="I193" r:id="rId3141" display="https://www.daloopa.com/src/767678" xr:uid="{2360FB5D-4003-4AD8-96D4-49491A62C3EA}"/>
    <hyperlink ref="J193" r:id="rId3142" display="https://www.daloopa.com/src/766970" xr:uid="{DFCF09BA-67EC-4ED7-A983-82D41E58BA6A}"/>
    <hyperlink ref="K193" r:id="rId3143" display="https://www.daloopa.com/src/767209" xr:uid="{766A4773-F8C9-4233-97F1-BEB2FD956A42}"/>
    <hyperlink ref="L193" r:id="rId3144" display="https://www.daloopa.com/src/766985" xr:uid="{ED69D9E1-ACE1-4EFE-AACE-E24C3E6CD9E0}"/>
    <hyperlink ref="M193" r:id="rId3145" display="https://www.daloopa.com/src/766663" xr:uid="{5CEF3616-EE48-40D9-9D5F-E3BEE7A75246}"/>
    <hyperlink ref="N193" r:id="rId3146" display="https://www.daloopa.com/src/766510" xr:uid="{76AFCFD3-034D-4DD8-91BA-14E7034DF160}"/>
    <hyperlink ref="O193" r:id="rId3147" display="https://www.daloopa.com/src/766213" xr:uid="{19476F5C-1653-4030-B655-56ACAF4F271C}"/>
    <hyperlink ref="P193" r:id="rId3148" display="https://www.daloopa.com/src/765948" xr:uid="{54F3A19F-ABDC-4FCD-9C3A-7228BBA09E2C}"/>
    <hyperlink ref="Q193" r:id="rId3149" display="https://www.daloopa.com/src/765807" xr:uid="{BC8AF875-C193-4B83-A83F-CC0198DD3200}"/>
    <hyperlink ref="R193" r:id="rId3150" display="https://www.daloopa.com/src/765583" xr:uid="{4937C5D3-6B14-4018-83F4-B08FEFD68EF1}"/>
    <hyperlink ref="S193" r:id="rId3151" display="https://www.daloopa.com/src/765063" xr:uid="{834DBD6D-B47C-4148-919F-7E1E2F2A1731}"/>
    <hyperlink ref="T193" r:id="rId3152" display="https://www.daloopa.com/src/764671" xr:uid="{F72A0D7B-DBE5-4165-91EB-44658A463FCF}"/>
    <hyperlink ref="U193" r:id="rId3153" display="https://www.daloopa.com/src/763985" xr:uid="{2F773CC3-835B-429A-A75D-A5AEF23E8C77}"/>
    <hyperlink ref="BF193" r:id="rId3154" display="https://www.daloopa.com/src/45569720" xr:uid="{EEF04967-544F-4F62-B84B-997F5B0DEB60}"/>
    <hyperlink ref="BG193" r:id="rId3155" display="https://www.daloopa.com/src/45569721" xr:uid="{A9FC298F-19BF-4915-8D74-0E6C07F90C1B}"/>
    <hyperlink ref="BH193" r:id="rId3156" display="https://www.daloopa.com/src/45569722" xr:uid="{A2643DD4-1EEE-42CB-8469-28BC0D7127BC}"/>
    <hyperlink ref="BI193" r:id="rId3157" display="https://www.daloopa.com/src/45569723" xr:uid="{E409718F-74F6-43CA-AF1F-33D1194B7B07}"/>
    <hyperlink ref="A194" r:id="rId3158" xr:uid="{B330D7A4-6907-4E15-BCC8-EE985FBB0BBA}"/>
    <hyperlink ref="C194" r:id="rId3159" xr:uid="{478207AE-4F2D-4762-9D35-82C7764DF4D9}"/>
    <hyperlink ref="O194" r:id="rId3160" display="https://www.daloopa.com/src/766214" xr:uid="{668DEF24-B6DC-4E38-B3B7-6709031FB034}"/>
    <hyperlink ref="P194" r:id="rId3161" display="https://www.daloopa.com/src/765949" xr:uid="{F74A798A-F5D7-4B67-A784-FE863B15C5A8}"/>
    <hyperlink ref="A195" r:id="rId3162" xr:uid="{E0960E65-5B40-4383-886E-AE48CBE0BF7A}"/>
    <hyperlink ref="C195" r:id="rId3163" xr:uid="{BC2E8FEF-4B07-4738-889D-2AABBE251F23}"/>
    <hyperlink ref="Q195" r:id="rId3164" display="https://www.daloopa.com/src/765808" xr:uid="{B5EFFC46-2D99-43AE-8D96-49E58E69AF6E}"/>
    <hyperlink ref="R195" r:id="rId3165" display="https://www.daloopa.com/src/765584" xr:uid="{260A3631-684E-4BC2-A66B-7351DAA7DFB4}"/>
    <hyperlink ref="S195" r:id="rId3166" display="https://www.daloopa.com/src/765064" xr:uid="{3829A9CD-7B7D-4A81-B1F1-0AECF127D115}"/>
    <hyperlink ref="T195" r:id="rId3167" display="https://www.daloopa.com/src/764672" xr:uid="{1D4BE767-1855-4AA1-8308-32660A66C249}"/>
    <hyperlink ref="U195" r:id="rId3168" display="https://www.daloopa.com/src/763986" xr:uid="{F86C0C1F-E389-45D1-A5A1-576744AA654E}"/>
    <hyperlink ref="A196" r:id="rId3169" xr:uid="{D48117BF-5AD3-46F9-BF6B-FF73A13C47ED}"/>
    <hyperlink ref="C196" r:id="rId3170" xr:uid="{B32BF24F-0203-4B1F-A575-095B102A9E23}"/>
    <hyperlink ref="E196" r:id="rId3171" display="https://www.daloopa.com/src/774133" xr:uid="{B8975586-C6AC-44D5-B824-C2D14751CF53}"/>
    <hyperlink ref="F196" r:id="rId3172" display="https://www.daloopa.com/src/768214" xr:uid="{80EFBBE2-D32B-40A9-A488-D1F36883E0E7}"/>
    <hyperlink ref="G196" r:id="rId3173" display="https://www.daloopa.com/src/768080" xr:uid="{C4187A03-71A3-4F5D-A222-FA7AA5802919}"/>
    <hyperlink ref="H196" r:id="rId3174" display="https://www.daloopa.com/src/767932" xr:uid="{020A8820-C43F-483F-B2FD-4690DD4EF741}"/>
    <hyperlink ref="I196" r:id="rId3175" display="https://www.daloopa.com/src/767679" xr:uid="{F72CBB37-9E38-4CD5-9300-9E0230A31DA6}"/>
    <hyperlink ref="J196" r:id="rId3176" display="https://www.daloopa.com/src/766971" xr:uid="{7E6C2E81-D014-4BCB-B481-F851BFAAED1B}"/>
    <hyperlink ref="K196" r:id="rId3177" display="https://www.daloopa.com/src/767210" xr:uid="{995F1C4A-B6F1-4C00-86B4-EEB960B731A5}"/>
    <hyperlink ref="L196" r:id="rId3178" display="https://www.daloopa.com/src/766986" xr:uid="{A474BE07-DA01-4C85-9F27-596EBDD3468F}"/>
    <hyperlink ref="M196" r:id="rId3179" display="https://www.daloopa.com/src/766664" xr:uid="{F6C3789E-A3FB-4B36-910D-890247D4EF3A}"/>
    <hyperlink ref="N196" r:id="rId3180" display="https://www.daloopa.com/src/766511" xr:uid="{318541C7-C491-468E-88B3-04C64AE745D2}"/>
    <hyperlink ref="O196" r:id="rId3181" display="https://www.daloopa.com/src/766215" xr:uid="{2B29F3C0-CB63-490A-8541-4495795E11B8}"/>
    <hyperlink ref="P196" r:id="rId3182" display="https://www.daloopa.com/src/765950" xr:uid="{23C1841B-C5ED-485E-B624-2D36948514C3}"/>
    <hyperlink ref="Q196" r:id="rId3183" display="https://www.daloopa.com/src/765809" xr:uid="{323CEFAD-0749-4FB5-ACAF-F542E4BCF5C7}"/>
    <hyperlink ref="R196" r:id="rId3184" display="https://www.daloopa.com/src/765585" xr:uid="{DB34105C-4CB6-4D49-A4F4-1D78F91B192E}"/>
    <hyperlink ref="S196" r:id="rId3185" display="https://www.daloopa.com/src/765065" xr:uid="{A678FF1C-13C5-40A2-9390-3B84B7564422}"/>
    <hyperlink ref="T196" r:id="rId3186" display="https://www.daloopa.com/src/764673" xr:uid="{8AB86E31-07C3-4956-9B15-CA1E1BBC11D9}"/>
    <hyperlink ref="U196" r:id="rId3187" display="https://www.daloopa.com/src/763987" xr:uid="{65B9B661-0221-46C9-82F3-8773805CF3B7}"/>
    <hyperlink ref="V196" r:id="rId3188" display="https://www.daloopa.com/src/763834" xr:uid="{B49BE7C9-1AE9-416F-A91C-D75DFAC3822C}"/>
    <hyperlink ref="W196" r:id="rId3189" display="https://www.daloopa.com/src/763442" xr:uid="{8648F136-12D2-435E-A54C-975CC663545B}"/>
    <hyperlink ref="X196" r:id="rId3190" display="https://www.daloopa.com/src/763176" xr:uid="{8FBB2918-9538-4AD1-95C2-635958D65AD6}"/>
    <hyperlink ref="Y196" r:id="rId3191" display="https://www.daloopa.com/src/762957" xr:uid="{A639382F-69E2-4C88-962B-2358A91F1D4E}"/>
    <hyperlink ref="Z196" r:id="rId3192" display="https://www.daloopa.com/src/762626" xr:uid="{E862CC43-B152-4C06-B325-4D528C443202}"/>
    <hyperlink ref="AA196" r:id="rId3193" display="https://www.daloopa.com/src/762497" xr:uid="{7EC09443-6E51-4C34-A651-E23DF2EACD3F}"/>
    <hyperlink ref="AB196" r:id="rId3194" display="https://www.daloopa.com/src/762356" xr:uid="{491B56CB-DF6E-471C-BC2F-99A84B6C6A05}"/>
    <hyperlink ref="AC196" r:id="rId3195" display="https://www.daloopa.com/src/762112" xr:uid="{05052E1B-473C-424F-871B-FF6FDEFE7789}"/>
    <hyperlink ref="AD196" r:id="rId3196" display="https://www.daloopa.com/src/761830" xr:uid="{86768817-96CC-40DC-831B-31E1F0717E63}"/>
    <hyperlink ref="AE196" r:id="rId3197" display="https://www.daloopa.com/src/1340467" xr:uid="{BDF6C460-00CA-4E07-948B-0391C0446090}"/>
    <hyperlink ref="AF196" r:id="rId3198" display="https://www.daloopa.com/src/2623647" xr:uid="{26E9057A-8549-42FA-8576-F6BF63CAA2CF}"/>
    <hyperlink ref="AG196" r:id="rId3199" display="https://www.daloopa.com/src/4744593" xr:uid="{A1AC2C91-B705-483F-B778-78BDA4FE028F}"/>
    <hyperlink ref="AH196" r:id="rId3200" display="https://www.daloopa.com/src/7982395" xr:uid="{D3B57EAA-DA03-4594-ABA3-4C709AD663CC}"/>
    <hyperlink ref="AI196" r:id="rId3201" display="https://www.daloopa.com/src/10334545" xr:uid="{AA9ACBBB-57D5-46B6-A8CE-6750757E8442}"/>
    <hyperlink ref="AJ196" r:id="rId3202" display="https://www.daloopa.com/src/14719006" xr:uid="{02E0E07A-0E6B-47E0-8B41-127F1D325491}"/>
    <hyperlink ref="AK196" r:id="rId3203" display="https://www.daloopa.com/src/20995419" xr:uid="{A1A628B8-7192-47DF-BAA5-CA099E4FBB5E}"/>
    <hyperlink ref="AL196" r:id="rId3204" display="https://www.daloopa.com/src/32451369" xr:uid="{0E33DA09-9A34-41ED-8946-2EC8FBA6C402}"/>
    <hyperlink ref="AM196" r:id="rId3205" display="https://www.daloopa.com/src/38384791" xr:uid="{2668C6E4-3761-46DA-8078-C6EE3B62BE15}"/>
    <hyperlink ref="AN196" r:id="rId3206" display="https://www.daloopa.com/src/46661970" xr:uid="{9A174277-296C-4341-841D-0E426639AB0A}"/>
    <hyperlink ref="AO196" r:id="rId3207" display="https://www.daloopa.com/src/53638511" xr:uid="{B9FF5D1D-8674-4FB0-9524-8ACCCF35582D}"/>
    <hyperlink ref="AP196" r:id="rId3208" display="https://www.daloopa.com/src/58838253" xr:uid="{1BD89036-2860-4BCE-ACAB-43BE2F3C7165}"/>
    <hyperlink ref="AQ196" r:id="rId3209" display="https://www.daloopa.com/src/63130820" xr:uid="{265ACC5C-D17A-41C2-BF80-ABDF55220B88}"/>
    <hyperlink ref="AR196" r:id="rId3210" display="https://www.daloopa.com/src/67048799" xr:uid="{3F783B4C-D3F2-45FC-8908-200D22825622}"/>
    <hyperlink ref="BF196" r:id="rId3211" display="https://www.daloopa.com/src/45569725" xr:uid="{40593EA2-642B-486B-AE2C-A61B9F33D5BD}"/>
    <hyperlink ref="BG196" r:id="rId3212" display="https://www.daloopa.com/src/45569726" xr:uid="{D4BCDF7B-D71E-4C24-8873-927F0FAFD887}"/>
    <hyperlink ref="BH196" r:id="rId3213" display="https://www.daloopa.com/src/45569727" xr:uid="{703505F4-0D04-4AC2-93E1-F1DB02FD5FDD}"/>
    <hyperlink ref="BI196" r:id="rId3214" display="https://www.daloopa.com/src/45569728" xr:uid="{DAB861EC-2016-4DA8-A67F-7C6E53B8BC98}"/>
    <hyperlink ref="BJ196" r:id="rId3215" display="https://www.daloopa.com/src/45569729" xr:uid="{994A27C2-FBD4-476F-812A-455657B8BBC5}"/>
    <hyperlink ref="BK196" r:id="rId3216" display="https://www.daloopa.com/src/45569730" xr:uid="{76C85A9B-D825-4B9A-A178-A3E59FAF0065}"/>
    <hyperlink ref="BL196" r:id="rId3217" display="https://www.daloopa.com/src/45569731" xr:uid="{AFA844DC-BFE5-4429-8E3E-A506FEE213BB}"/>
    <hyperlink ref="BM196" r:id="rId3218" display="https://www.daloopa.com/src/45569732" xr:uid="{34DC2EA8-03C4-4CD2-8F96-5726888485F0}"/>
    <hyperlink ref="BN196" r:id="rId3219" display="https://www.daloopa.com/src/46664284" xr:uid="{C05DDD20-F6A1-4656-8C23-18927C788B42}"/>
    <hyperlink ref="BO196" r:id="rId3220" tooltip="https://www.daloopa.com/src/67085664" display="83520.0" xr:uid="{56CD47D5-D0F9-4FF8-BA63-EE85747A999D}"/>
    <hyperlink ref="A197" r:id="rId3221" xr:uid="{369CFB6C-A8E5-48C4-B3E4-2CAD4AC0EE18}"/>
    <hyperlink ref="C197" r:id="rId3222" xr:uid="{8574DF7D-D84A-4374-91DE-24EB4BA5E06B}"/>
    <hyperlink ref="O197" r:id="rId3223" display="https://www.daloopa.com/src/766216" xr:uid="{3F6BE901-8066-4B5E-B356-923B1B9D46DD}"/>
    <hyperlink ref="P197" r:id="rId3224" display="https://www.daloopa.com/src/765951" xr:uid="{FDBB307A-CA7E-4EB6-A787-618788FD8293}"/>
    <hyperlink ref="A198" r:id="rId3225" xr:uid="{7C60BB29-2B3D-4DA2-A6EF-C2C4FD5DAEA6}"/>
    <hyperlink ref="C198" r:id="rId3226" xr:uid="{0B0DCBC1-FAF9-4B8A-8B01-1A7DC54B9B51}"/>
    <hyperlink ref="Q198" r:id="rId3227" display="https://www.daloopa.com/src/765810" xr:uid="{1A73E129-BD13-494C-85E7-0987E16ECDB3}"/>
    <hyperlink ref="R198" r:id="rId3228" display="https://www.daloopa.com/src/765586" xr:uid="{CBC29959-1FD7-4321-B262-1FB288D586B1}"/>
    <hyperlink ref="S198" r:id="rId3229" display="https://www.daloopa.com/src/765066" xr:uid="{C6FB0B37-6BAF-4082-97B2-1CB30BCF6F8E}"/>
    <hyperlink ref="T198" r:id="rId3230" display="https://www.daloopa.com/src/764674" xr:uid="{D932A228-1D8B-4E92-9AFB-38B45E7A5606}"/>
    <hyperlink ref="U198" r:id="rId3231" display="https://www.daloopa.com/src/763988" xr:uid="{24C13BB7-7C01-49BC-81D8-960FB0A2F5CB}"/>
    <hyperlink ref="V198" r:id="rId3232" display="https://www.daloopa.com/src/763835" xr:uid="{1D9ADDB3-E4CC-446B-8F5F-B2A76C3D5DD7}"/>
    <hyperlink ref="W198" r:id="rId3233" display="https://www.daloopa.com/src/763443" xr:uid="{94F54F1E-05EA-4E90-93E8-FD719C7A2B89}"/>
    <hyperlink ref="X198" r:id="rId3234" display="https://www.daloopa.com/src/763177" xr:uid="{0408E18E-30F8-4389-8080-279C34F17A10}"/>
    <hyperlink ref="Y198" r:id="rId3235" display="https://www.daloopa.com/src/762958" xr:uid="{EFBD4D81-A490-4B53-8716-E4030D400252}"/>
    <hyperlink ref="Z198" r:id="rId3236" display="https://www.daloopa.com/src/762627" xr:uid="{0B33080D-DF68-47B4-81C7-35BA63A3EE60}"/>
    <hyperlink ref="AA198" r:id="rId3237" display="https://www.daloopa.com/src/762498" xr:uid="{293B76F3-3A70-4D1E-803C-9D985D1A31D6}"/>
    <hyperlink ref="AB198" r:id="rId3238" display="https://www.daloopa.com/src/762357" xr:uid="{940A366E-0FFC-473E-B137-C4A075AB7E7D}"/>
    <hyperlink ref="AC198" r:id="rId3239" display="https://www.daloopa.com/src/762113" xr:uid="{F8732C1E-FC34-460C-88E4-A88404F317E7}"/>
    <hyperlink ref="AD198" r:id="rId3240" display="https://www.daloopa.com/src/761835" xr:uid="{EC481E3E-7FCB-473D-9628-6C06A6785286}"/>
    <hyperlink ref="AE198" r:id="rId3241" display="https://www.daloopa.com/src/1340468" xr:uid="{B0EED4BB-019C-4187-8A69-9C9756A368CE}"/>
    <hyperlink ref="AF198" r:id="rId3242" display="https://www.daloopa.com/src/2623648" xr:uid="{B77545A7-94BD-43C9-B5AF-40E268DC4A8D}"/>
    <hyperlink ref="AG198" r:id="rId3243" display="https://www.daloopa.com/src/4744594" xr:uid="{F86510E7-64BF-4BBD-A304-5862B9B13639}"/>
    <hyperlink ref="AH198" r:id="rId3244" display="https://www.daloopa.com/src/7982396" xr:uid="{25D5EB4E-F993-4F8F-9EF4-9325AE6AEC6A}"/>
    <hyperlink ref="AI198" r:id="rId3245" display="https://www.daloopa.com/src/10334541" xr:uid="{2C40D1A6-C63C-4237-B235-25DB29703325}"/>
    <hyperlink ref="AJ198" r:id="rId3246" display="https://www.daloopa.com/src/14719007" xr:uid="{441F9D87-A3AB-4EA3-A37C-CE613CBF9329}"/>
    <hyperlink ref="AK198" r:id="rId3247" display="https://www.daloopa.com/src/20995417" xr:uid="{4535B6F2-15A8-4467-B606-DF524315D223}"/>
    <hyperlink ref="AL198" r:id="rId3248" display="https://www.daloopa.com/src/32451372" xr:uid="{7E12961A-A327-4A98-91E5-CF04FF534CCC}"/>
    <hyperlink ref="AM198" r:id="rId3249" display="https://www.daloopa.com/src/38384792" xr:uid="{AB2601CB-B24A-4458-94A6-DD1E79FEF954}"/>
    <hyperlink ref="AN198" r:id="rId3250" display="https://www.daloopa.com/src/46661971" xr:uid="{851646F2-117B-4572-8C89-AB74CA7F3FDA}"/>
    <hyperlink ref="AO198" r:id="rId3251" display="https://www.daloopa.com/src/53638512" xr:uid="{00DD4B6F-5FE1-49A6-8CAB-6589E658C01D}"/>
    <hyperlink ref="AP198" r:id="rId3252" display="https://www.daloopa.com/src/58838257" xr:uid="{A51BB0CF-5DDA-4C27-BD9F-4606D7D1E357}"/>
    <hyperlink ref="AQ198" r:id="rId3253" display="https://www.daloopa.com/src/63130816" xr:uid="{AFA32CDD-A0EB-4E6D-AC5A-F8717F3B0582}"/>
    <hyperlink ref="AR198" r:id="rId3254" display="https://www.daloopa.com/src/67048796" xr:uid="{897A1C91-5C5E-452E-B8BD-D21084C00F32}"/>
    <hyperlink ref="A199" r:id="rId3255" xr:uid="{B53BF93D-F17F-4818-BBFC-EA796C07A283}"/>
    <hyperlink ref="C199" r:id="rId3256" xr:uid="{E988200D-FC27-4039-AA44-C8443E4EFDBF}"/>
    <hyperlink ref="E199" r:id="rId3257" display="https://www.daloopa.com/src/774131" xr:uid="{058DBE87-8686-4949-876D-6097913670D0}"/>
    <hyperlink ref="F199" r:id="rId3258" display="https://www.daloopa.com/src/768215" xr:uid="{63EE587A-58A2-460A-A92E-FD87238498D3}"/>
    <hyperlink ref="G199" r:id="rId3259" display="https://www.daloopa.com/src/768081" xr:uid="{AF13A830-B19D-4373-A111-E989EB488999}"/>
    <hyperlink ref="H199" r:id="rId3260" display="https://www.daloopa.com/src/767933" xr:uid="{1A4EA330-C606-448C-8F0A-15AA7C1B1EB1}"/>
    <hyperlink ref="I199" r:id="rId3261" display="https://www.daloopa.com/src/767680" xr:uid="{E683F5E3-DB17-4DD9-92F6-65712EC7AAE2}"/>
    <hyperlink ref="J199" r:id="rId3262" display="https://www.daloopa.com/src/766972" xr:uid="{25BFFF2A-1532-4243-9A04-631B649CDD59}"/>
    <hyperlink ref="K199" r:id="rId3263" display="https://www.daloopa.com/src/767211" xr:uid="{463039AA-79E0-4CF6-A010-644C7BE49A57}"/>
    <hyperlink ref="L199" r:id="rId3264" display="https://www.daloopa.com/src/766987" xr:uid="{4DA9471C-1B7A-4DEE-BBCC-7BDB46FC7727}"/>
    <hyperlink ref="M199" r:id="rId3265" display="https://www.daloopa.com/src/766665" xr:uid="{ABAA52B3-2010-44B6-A0D6-C7E2176FF215}"/>
    <hyperlink ref="N199" r:id="rId3266" display="https://www.daloopa.com/src/766512" xr:uid="{227AD48C-EEC0-40AC-B5A0-1508B1E7E26B}"/>
    <hyperlink ref="O199" r:id="rId3267" display="https://www.daloopa.com/src/766217" xr:uid="{F7C623A5-3C27-4E7A-9C0C-52AB2A0C4A59}"/>
    <hyperlink ref="P199" r:id="rId3268" display="https://www.daloopa.com/src/765952" xr:uid="{8F2FFE35-64A6-4D76-AC10-187E0E4EE0E2}"/>
    <hyperlink ref="Q199" r:id="rId3269" display="https://www.daloopa.com/src/765811" xr:uid="{6D98C646-8EBB-4642-855D-515E481FBB49}"/>
    <hyperlink ref="R199" r:id="rId3270" display="https://www.daloopa.com/src/765587" xr:uid="{21502FBF-70CD-47EF-9A08-F20BF027D430}"/>
    <hyperlink ref="S199" r:id="rId3271" display="https://www.daloopa.com/src/765067" xr:uid="{47303352-BA43-4341-B379-BFB91C9D6D8E}"/>
    <hyperlink ref="T199" r:id="rId3272" display="https://www.daloopa.com/src/764675" xr:uid="{B30CB8FB-3125-4ACE-B2B0-3EB41EF8AAE3}"/>
    <hyperlink ref="U199" r:id="rId3273" display="https://www.daloopa.com/src/763989" xr:uid="{9FBE7A79-3A0C-49E8-AE5D-97B1244DC368}"/>
    <hyperlink ref="BF199" r:id="rId3274" display="https://www.daloopa.com/src/45569733" xr:uid="{605D6D74-2ED4-4125-844B-C3473584A815}"/>
    <hyperlink ref="BG199" r:id="rId3275" display="https://www.daloopa.com/src/45569734" xr:uid="{05030786-226D-4BB2-A30B-D453C48BF595}"/>
    <hyperlink ref="BH199" r:id="rId3276" display="https://www.daloopa.com/src/45569735" xr:uid="{424C8CE6-2566-410F-905D-F706A5659414}"/>
    <hyperlink ref="BI199" r:id="rId3277" display="https://www.daloopa.com/src/45569736" xr:uid="{D1B42383-7078-47FC-A1FC-E7C2DF7AFC2B}"/>
    <hyperlink ref="A201" r:id="rId3278" xr:uid="{8CEE3F67-6358-4CC6-BCA3-ADC816D89C7A}"/>
    <hyperlink ref="C201" r:id="rId3279" xr:uid="{EE3D93DE-98B5-4B98-8914-EC664FDFDF71}"/>
    <hyperlink ref="E201" r:id="rId3280" display="https://www.daloopa.com/src/774134" xr:uid="{11275A40-BD1B-4D14-8C13-95624DFEBDF6}"/>
    <hyperlink ref="F201" r:id="rId3281" display="https://www.daloopa.com/src/768216" xr:uid="{C9605736-08DD-45CB-B78A-D3F037B45966}"/>
    <hyperlink ref="G201" r:id="rId3282" display="https://www.daloopa.com/src/768082" xr:uid="{B9417D9E-CA59-4C09-A5EA-9CBE6157F376}"/>
    <hyperlink ref="H201" r:id="rId3283" display="https://www.daloopa.com/src/767934" xr:uid="{70C195DA-67A7-4F36-989D-F4FB64FEE335}"/>
    <hyperlink ref="I201" r:id="rId3284" display="https://www.daloopa.com/src/767681" xr:uid="{0F92F1C3-90BC-4D6C-A574-EA377BA6A7CD}"/>
    <hyperlink ref="J201" r:id="rId3285" display="https://www.daloopa.com/src/766973" xr:uid="{B537B382-9F42-4D5A-9F27-61BD5ACC3B51}"/>
    <hyperlink ref="K201" r:id="rId3286" display="https://www.daloopa.com/src/767212" xr:uid="{4C3A3618-7510-40C7-8629-32CAB7E3C92E}"/>
    <hyperlink ref="L201" r:id="rId3287" display="https://www.daloopa.com/src/766988" xr:uid="{0BD43971-0687-4DB6-B7F4-217B872F801B}"/>
    <hyperlink ref="M201" r:id="rId3288" display="https://www.daloopa.com/src/766666" xr:uid="{EE118353-CA7A-45C4-8704-589C25828AE6}"/>
    <hyperlink ref="N201" r:id="rId3289" display="https://www.daloopa.com/src/766513" xr:uid="{8F2D2108-8257-4DD4-8590-B5BB80D9422F}"/>
    <hyperlink ref="O201" r:id="rId3290" display="https://www.daloopa.com/src/766218" xr:uid="{BF0FFAD6-0D48-4D0E-99DA-985C7B481A54}"/>
    <hyperlink ref="P201" r:id="rId3291" display="https://www.daloopa.com/src/765953" xr:uid="{54E1F9C8-ED64-4538-873B-BDFD07D16A5B}"/>
    <hyperlink ref="A202" r:id="rId3292" xr:uid="{175B965F-5E0A-4B11-836E-F6C6B1EF1033}"/>
    <hyperlink ref="C202" r:id="rId3293" xr:uid="{3DF639B4-9FCE-4045-BC9D-D639D1FB8075}"/>
    <hyperlink ref="Q202" r:id="rId3294" display="https://www.daloopa.com/src/765812" xr:uid="{1DF64BE4-12DD-41A7-BCA3-D6F2F4DECB59}"/>
    <hyperlink ref="R202" r:id="rId3295" display="https://www.daloopa.com/src/765588" xr:uid="{1F5448F4-BF42-48FF-BD9C-322C11F64684}"/>
    <hyperlink ref="S202" r:id="rId3296" display="https://www.daloopa.com/src/765068" xr:uid="{CA2332E7-5BA3-47FC-8D2D-84676C223044}"/>
    <hyperlink ref="T202" r:id="rId3297" display="https://www.daloopa.com/src/764676" xr:uid="{1508A930-341B-4426-881F-F5A60A749C22}"/>
    <hyperlink ref="U202" r:id="rId3298" display="https://www.daloopa.com/src/763990" xr:uid="{699B5FB1-CBC8-4138-9F4A-1FD504519BF7}"/>
    <hyperlink ref="A203" r:id="rId3299" xr:uid="{2E338628-E134-4571-B820-28E2B6E93DEA}"/>
    <hyperlink ref="C203" r:id="rId3300" xr:uid="{914A508E-5ED6-4A76-990E-BF655AE58FC6}"/>
    <hyperlink ref="N203" r:id="rId3301" display="https://www.daloopa.com/src/766514" xr:uid="{476A9093-E2F5-43DB-963A-7A1F33743D15}"/>
    <hyperlink ref="O203" r:id="rId3302" display="https://www.daloopa.com/src/766219" xr:uid="{4B453948-8E8F-4DA2-8663-F1021F974D4A}"/>
    <hyperlink ref="P203" r:id="rId3303" display="https://www.daloopa.com/src/765954" xr:uid="{82DDA50F-B4F4-41EE-82DE-2351372EADC8}"/>
    <hyperlink ref="Q203" r:id="rId3304" display="https://www.daloopa.com/src/765813" xr:uid="{8C73C28C-34C5-4CE2-91EF-B16A9364AFB6}"/>
    <hyperlink ref="R203" r:id="rId3305" display="https://www.daloopa.com/src/765589" xr:uid="{6D0465C6-30F7-420C-8F72-04C8A8C93B05}"/>
    <hyperlink ref="S203" r:id="rId3306" display="https://www.daloopa.com/src/765069" xr:uid="{2FAFCB36-15DF-4F3B-A650-3012D1C5E88A}"/>
    <hyperlink ref="T203" r:id="rId3307" display="https://www.daloopa.com/src/764677" xr:uid="{CB2FAC66-0C3D-4F7A-ADE8-EB37EB3F1BAF}"/>
    <hyperlink ref="U203" r:id="rId3308" display="https://www.daloopa.com/src/763991" xr:uid="{0A2797D9-68F7-40AA-ACE1-A477926D7892}"/>
    <hyperlink ref="V203" r:id="rId3309" display="https://www.daloopa.com/src/763836" xr:uid="{A10B4954-DB98-485A-974A-DE4AD184B5A1}"/>
    <hyperlink ref="W203" r:id="rId3310" display="https://www.daloopa.com/src/763444" xr:uid="{74413948-323F-47E4-A006-9D9FC200E378}"/>
    <hyperlink ref="X203" r:id="rId3311" display="https://www.daloopa.com/src/763178" xr:uid="{C40E901E-8427-4C58-A7EC-55998A710E02}"/>
    <hyperlink ref="Y203" r:id="rId3312" display="https://www.daloopa.com/src/762959" xr:uid="{68BA0F04-19FC-44B8-98F9-0D493922FB70}"/>
    <hyperlink ref="Z203" r:id="rId3313" display="https://www.daloopa.com/src/762628" xr:uid="{D2E43B70-FCFC-4AEA-B889-4299BFDA5576}"/>
    <hyperlink ref="AA203" r:id="rId3314" display="https://www.daloopa.com/src/762499" xr:uid="{507E9F0E-8CC3-41BA-9008-EBC0F68C7AB6}"/>
    <hyperlink ref="AB203" r:id="rId3315" display="https://www.daloopa.com/src/762359" xr:uid="{F38C065C-58B4-4B07-A020-D573E820E144}"/>
    <hyperlink ref="AC203" r:id="rId3316" display="https://www.daloopa.com/src/762114" xr:uid="{43F1FC68-8705-4374-BDA5-9FABB59B0B19}"/>
    <hyperlink ref="AD203" r:id="rId3317" display="https://www.daloopa.com/src/761834" xr:uid="{B3B1F934-539E-4591-BB02-AD43349096C3}"/>
    <hyperlink ref="AE203" r:id="rId3318" display="https://www.daloopa.com/src/1340469" xr:uid="{FEDD5AAF-E023-406A-8EF9-1BCFAA4DD7D4}"/>
    <hyperlink ref="AF203" r:id="rId3319" display="https://www.daloopa.com/src/2623649" xr:uid="{E2B16E72-DDAA-4BDA-82C3-645CC375462E}"/>
    <hyperlink ref="AG203" r:id="rId3320" display="https://www.daloopa.com/src/4744595" xr:uid="{EDF684A4-2B06-4AE5-A0B1-4B6ACC734906}"/>
    <hyperlink ref="AH203" r:id="rId3321" display="https://www.daloopa.com/src/7982397" xr:uid="{4ED9F103-13D5-4D30-8806-B00CE66751D9}"/>
    <hyperlink ref="AI203" r:id="rId3322" display="https://www.daloopa.com/src/10334543" xr:uid="{39799C03-084C-4774-BAAC-4E77998E944B}"/>
    <hyperlink ref="AJ203" r:id="rId3323" display="https://www.daloopa.com/src/14719008" xr:uid="{97C6405F-D4A0-45C0-925E-C8B92C4D73AB}"/>
    <hyperlink ref="AK203" r:id="rId3324" display="https://www.daloopa.com/src/20995422" xr:uid="{39D8A5E8-F7D2-47B5-96E5-22D3448D77DD}"/>
    <hyperlink ref="AL203" r:id="rId3325" display="https://www.daloopa.com/src/32451371" xr:uid="{B27756EC-FB39-48CA-BB53-E21970AB7EC9}"/>
    <hyperlink ref="AM203" r:id="rId3326" display="https://www.daloopa.com/src/38384795" xr:uid="{657FAEDA-9F85-4B3B-95CC-DA159D0D02FD}"/>
    <hyperlink ref="AN203" r:id="rId3327" display="https://www.daloopa.com/src/46661973" xr:uid="{5E008641-1287-4A4F-8EBC-AAE1735EED5D}"/>
    <hyperlink ref="AO203" r:id="rId3328" display="https://www.daloopa.com/src/53638513" xr:uid="{4D57D206-2724-4763-8372-E409E15A4E88}"/>
    <hyperlink ref="AP203" r:id="rId3329" display="https://www.daloopa.com/src/58838255" xr:uid="{C15875A4-5F79-4917-A856-48FC752E77A8}"/>
    <hyperlink ref="AQ203" r:id="rId3330" display="https://www.daloopa.com/src/63130817" xr:uid="{925705C4-D8AE-4A46-8DB8-18D72B5F43B9}"/>
    <hyperlink ref="AR203" r:id="rId3331" display="https://www.daloopa.com/src/67048797" xr:uid="{0C9E07E2-6410-4050-AE05-BC29E93C7DF4}"/>
    <hyperlink ref="A204" r:id="rId3332" xr:uid="{7A385FBA-1A15-48AB-9665-F5F89A1FBF38}"/>
    <hyperlink ref="C204" r:id="rId3333" xr:uid="{4C450E06-10A4-4F93-9D05-7DFFBE5AA2A3}"/>
    <hyperlink ref="N204" r:id="rId3334" display="https://www.daloopa.com/src/766515" xr:uid="{F4BBB25E-E811-42B4-BCAF-B0F5B9CB5AE9}"/>
    <hyperlink ref="O204" r:id="rId3335" display="https://www.daloopa.com/src/766220" xr:uid="{98568A97-6AC1-4E5F-842C-586F80C60708}"/>
    <hyperlink ref="P204" r:id="rId3336" display="https://www.daloopa.com/src/765955" xr:uid="{FAE7F35F-4948-4620-97D0-2503AF1F6B61}"/>
    <hyperlink ref="Q204" r:id="rId3337" display="https://www.daloopa.com/src/765814" xr:uid="{395C341A-F3DC-4E34-9BDF-7608F07E85DB}"/>
    <hyperlink ref="R204" r:id="rId3338" display="https://www.daloopa.com/src/765590" xr:uid="{16D02CCA-47FC-4A2F-88FF-99D9C3581832}"/>
    <hyperlink ref="S204" r:id="rId3339" display="https://www.daloopa.com/src/765070" xr:uid="{FC388435-2D97-4C8B-ABD3-E47CAA61E8D8}"/>
    <hyperlink ref="T204" r:id="rId3340" display="https://www.daloopa.com/src/764678" xr:uid="{95957E41-2C23-41D9-BA00-3C05FBCC2D1B}"/>
    <hyperlink ref="U204" r:id="rId3341" display="https://www.daloopa.com/src/763992" xr:uid="{C983B1AD-0754-448E-AC5E-3708B4E8D33C}"/>
    <hyperlink ref="V204" r:id="rId3342" display="https://www.daloopa.com/src/763837" xr:uid="{3C715B4F-D6A2-4B32-8B9E-7FDEC47BA4E6}"/>
    <hyperlink ref="W204" r:id="rId3343" display="https://www.daloopa.com/src/763445" xr:uid="{871D124F-9920-49DA-92D2-1471C5A44347}"/>
    <hyperlink ref="X204" r:id="rId3344" display="https://www.daloopa.com/src/763179" xr:uid="{2F9E465E-BA3D-4730-B261-5AE7BE6CC3F8}"/>
    <hyperlink ref="Y204" r:id="rId3345" display="https://www.daloopa.com/src/762960" xr:uid="{0416E544-6F64-4BAD-B73C-3D27BD184EE0}"/>
    <hyperlink ref="Z204" r:id="rId3346" display="https://www.daloopa.com/src/762629" xr:uid="{A40624CE-5896-4F12-B030-DB28B144778E}"/>
    <hyperlink ref="AA204" r:id="rId3347" display="https://www.daloopa.com/src/762500" xr:uid="{3D252951-8406-4FFC-87DB-1CA5EC01E893}"/>
    <hyperlink ref="AB204" r:id="rId3348" display="https://www.daloopa.com/src/762360" xr:uid="{C65D7A63-7FC1-4DF1-8DCA-1626831AEDA1}"/>
    <hyperlink ref="AC204" r:id="rId3349" display="https://www.daloopa.com/src/762115" xr:uid="{2A4409D5-034E-43A7-A20D-0BB3460C0088}"/>
    <hyperlink ref="AD204" r:id="rId3350" display="https://www.daloopa.com/src/761833" xr:uid="{75E3E114-FB71-4B28-9758-7FB5788CF7DD}"/>
    <hyperlink ref="AE204" r:id="rId3351" display="https://www.daloopa.com/src/1340470" xr:uid="{7332C33A-221A-4CEA-AB27-4B114C23DFA8}"/>
    <hyperlink ref="AF204" r:id="rId3352" display="https://www.daloopa.com/src/2623650" xr:uid="{B4C0FB1F-FC2B-4411-9CCE-4DAE2DAA78D3}"/>
    <hyperlink ref="AG204" r:id="rId3353" display="https://www.daloopa.com/src/4744596" xr:uid="{8892E3DC-C655-4055-AB73-5B5C5270496D}"/>
    <hyperlink ref="AH204" r:id="rId3354" display="https://www.daloopa.com/src/7982398" xr:uid="{622E7EF4-7E28-45DF-8DD3-44E648A8EA9E}"/>
    <hyperlink ref="AI204" r:id="rId3355" display="https://www.daloopa.com/src/10334542" xr:uid="{00CFE3DD-4943-438A-AE57-8047A529221E}"/>
    <hyperlink ref="AJ204" r:id="rId3356" display="https://www.daloopa.com/src/14719009" xr:uid="{B9A1A0B4-49CC-484B-B09E-A0B37C41D016}"/>
    <hyperlink ref="AK204" r:id="rId3357" display="https://www.daloopa.com/src/20995418" xr:uid="{C9FB9B08-FD1C-45A3-A819-59020868D56E}"/>
    <hyperlink ref="AL204" r:id="rId3358" display="https://www.daloopa.com/src/32451370" xr:uid="{082AA445-DA08-4D74-97B8-AB8DB5850DC8}"/>
    <hyperlink ref="AM204" r:id="rId3359" display="https://www.daloopa.com/src/38384793" xr:uid="{908577C3-E9EA-4A60-96AA-2F33A69BEE1B}"/>
    <hyperlink ref="AN204" r:id="rId3360" display="https://www.daloopa.com/src/46661974" xr:uid="{D5B0991C-402F-49E1-9DA3-021BEBA0B3AB}"/>
    <hyperlink ref="AO204" r:id="rId3361" display="https://www.daloopa.com/src/53638515" xr:uid="{B7102752-9ED5-4BB4-AA4C-C3CB8A5930A8}"/>
    <hyperlink ref="AP204" r:id="rId3362" display="https://www.daloopa.com/src/58838254" xr:uid="{89A42AC7-18A1-41D3-BEED-B9C2511E1BD0}"/>
    <hyperlink ref="AQ204" r:id="rId3363" display="https://www.daloopa.com/src/63130815" xr:uid="{9B6171F0-E6A0-40FD-901F-D4CA7E425A79}"/>
    <hyperlink ref="AR204" r:id="rId3364" display="https://www.daloopa.com/src/67048795" xr:uid="{1219ECC4-FFEF-437A-AED8-7547FC9A5E27}"/>
    <hyperlink ref="A205" r:id="rId3365" xr:uid="{0F58E143-6E68-4348-A0E7-952950448822}"/>
    <hyperlink ref="C205" r:id="rId3366" xr:uid="{DD20A797-4BD8-4116-A16F-1682AC81E224}"/>
    <hyperlink ref="E205" r:id="rId3367" display="https://www.daloopa.com/src/774135" xr:uid="{75074531-962A-49B1-BE37-44F22B9F1F1D}"/>
    <hyperlink ref="F205" r:id="rId3368" display="https://www.daloopa.com/src/768217" xr:uid="{8EB3B3A2-A1A8-4B89-8682-DED1104A4DF9}"/>
    <hyperlink ref="G205" r:id="rId3369" display="https://www.daloopa.com/src/768083" xr:uid="{6D18EA93-BBAA-491A-92FC-CEF98A076A10}"/>
    <hyperlink ref="H205" r:id="rId3370" display="https://www.daloopa.com/src/767935" xr:uid="{CFD7E4CE-2223-4ABA-ABF4-70B2A1675270}"/>
    <hyperlink ref="I205" r:id="rId3371" display="https://www.daloopa.com/src/767682" xr:uid="{F7AB4B8F-FB2C-401B-B818-F4CC58B29294}"/>
    <hyperlink ref="J205" r:id="rId3372" display="https://www.daloopa.com/src/766974" xr:uid="{72F94D55-7A91-4A30-BC0E-CC30AEE63AFF}"/>
    <hyperlink ref="K205" r:id="rId3373" display="https://www.daloopa.com/src/767213" xr:uid="{27D42BAB-6AE6-4750-A153-6A73E840A471}"/>
    <hyperlink ref="L205" r:id="rId3374" display="https://www.daloopa.com/src/766989" xr:uid="{C7CE5DE1-C706-4C6B-BE24-DC57F2653DCE}"/>
    <hyperlink ref="M205" r:id="rId3375" display="https://www.daloopa.com/src/766667" xr:uid="{46526CFE-5565-4340-A56B-31D70A11E469}"/>
    <hyperlink ref="N205" r:id="rId3376" display="https://www.daloopa.com/src/766516" xr:uid="{92FD8861-239B-44F7-9C75-D6DA3F8DA703}"/>
    <hyperlink ref="O205" r:id="rId3377" display="https://www.daloopa.com/src/766221" xr:uid="{D9D3ABAE-D38B-426B-8224-6E114873B23A}"/>
    <hyperlink ref="P205" r:id="rId3378" display="https://www.daloopa.com/src/765956" xr:uid="{25BF1634-4C22-4E18-ACA8-309B8A5B7836}"/>
    <hyperlink ref="Q205" r:id="rId3379" display="https://www.daloopa.com/src/765815" xr:uid="{9EC3CF97-EDD6-4195-861B-39D62976C464}"/>
    <hyperlink ref="R205" r:id="rId3380" display="https://www.daloopa.com/src/765591" xr:uid="{CD17AC89-5D75-4A73-8945-E81D99334AF2}"/>
    <hyperlink ref="S205" r:id="rId3381" display="https://www.daloopa.com/src/765071" xr:uid="{39C5896F-6484-493F-A0A1-C134737FA3BD}"/>
    <hyperlink ref="T205" r:id="rId3382" display="https://www.daloopa.com/src/764679" xr:uid="{58602415-0BF8-4A5F-9FDC-BD3B435908E0}"/>
    <hyperlink ref="U205" r:id="rId3383" display="https://www.daloopa.com/src/763993" xr:uid="{DE545ADC-3FB9-4319-BF8F-1F1209EEAD64}"/>
    <hyperlink ref="V205" r:id="rId3384" display="https://www.daloopa.com/src/763838" xr:uid="{E0814369-534A-4C0C-AE36-FFA727E44B56}"/>
    <hyperlink ref="W205" r:id="rId3385" display="https://www.daloopa.com/src/763446" xr:uid="{5247D902-2FB5-4652-99C4-DD6C6B1D1E4F}"/>
    <hyperlink ref="X205" r:id="rId3386" display="https://www.daloopa.com/src/763180" xr:uid="{7FEF03B0-7226-4174-B665-63D727F9C408}"/>
    <hyperlink ref="Y205" r:id="rId3387" display="https://www.daloopa.com/src/762961" xr:uid="{B8192EC8-4EA4-44BB-9DB8-397371EC1F61}"/>
    <hyperlink ref="Z205" r:id="rId3388" display="https://www.daloopa.com/src/762630" xr:uid="{F96A81E1-22EE-4D7E-83CE-8C9D0B6C7408}"/>
    <hyperlink ref="AA205" r:id="rId3389" display="https://www.daloopa.com/src/762501" xr:uid="{18A502FF-3339-4867-8484-B9DC17113212}"/>
    <hyperlink ref="AB205" r:id="rId3390" display="https://www.daloopa.com/src/762358" xr:uid="{A264D7A7-1967-44A1-957C-3FB3E45EBF33}"/>
    <hyperlink ref="AC205" r:id="rId3391" display="https://www.daloopa.com/src/762116" xr:uid="{0C9DF431-A96F-4482-8A22-FFABAFE5CBCA}"/>
    <hyperlink ref="AD205" r:id="rId3392" display="https://www.daloopa.com/src/761832" xr:uid="{3788A1F8-2060-4F47-8108-D34709230C4E}"/>
    <hyperlink ref="AE205" r:id="rId3393" display="https://www.daloopa.com/src/1340471" xr:uid="{9E01DCF1-C3F4-49C8-9DB9-84A9D0F13BF1}"/>
    <hyperlink ref="AF205" r:id="rId3394" display="https://www.daloopa.com/src/2623651" xr:uid="{AFBCBB28-8298-40F7-9EB4-E0465AF39A71}"/>
    <hyperlink ref="AG205" r:id="rId3395" display="https://www.daloopa.com/src/4744597" xr:uid="{535E93E6-91A1-4177-84EB-042ADE742814}"/>
    <hyperlink ref="AH205" r:id="rId3396" display="https://www.daloopa.com/src/7982399" xr:uid="{9F5DFC6A-A5E8-4641-BDD5-83A5E643C9A9}"/>
    <hyperlink ref="AI205" r:id="rId3397" display="https://www.daloopa.com/src/10334544" xr:uid="{C6E9F717-B8F9-4C25-9B78-BCB6551AB24B}"/>
    <hyperlink ref="AJ205" r:id="rId3398" display="https://www.daloopa.com/src/14719011" xr:uid="{CB89E430-5B10-4453-8566-6D53C16F4FEA}"/>
    <hyperlink ref="AK205" r:id="rId3399" display="https://www.daloopa.com/src/20995420" xr:uid="{040A41C2-7734-4253-AF62-7C1BFA404EF4}"/>
    <hyperlink ref="AL205" r:id="rId3400" display="https://www.daloopa.com/src/32451374" xr:uid="{D123093E-2C15-4495-939D-52242D7A9298}"/>
    <hyperlink ref="AM205" r:id="rId3401" display="https://www.daloopa.com/src/38384796" xr:uid="{F604B66A-73B8-4E64-9C2D-2B962E700AFB}"/>
    <hyperlink ref="AN205" r:id="rId3402" display="https://www.daloopa.com/src/46661975" xr:uid="{B588F7E8-10C5-454D-AF9A-F3505BB3B65A}"/>
    <hyperlink ref="AO205" r:id="rId3403" display="https://www.daloopa.com/src/53638514" xr:uid="{8CD12F2F-C2DA-4E49-9809-CC880A1AF26F}"/>
    <hyperlink ref="AP205" r:id="rId3404" display="https://www.daloopa.com/src/58838252" xr:uid="{A074270D-8B22-41EB-A7FE-048E6F8B25C0}"/>
    <hyperlink ref="AQ205" r:id="rId3405" display="https://www.daloopa.com/src/63130819" xr:uid="{49D4031E-DDA6-4948-8070-BD5C1448CB05}"/>
    <hyperlink ref="AR205" r:id="rId3406" display="https://www.daloopa.com/src/67048798" xr:uid="{538EB1A0-75C9-4327-B4FF-0D97DB9DB06A}"/>
    <hyperlink ref="A206" r:id="rId3407" xr:uid="{88BC8E87-029E-4D6E-BF91-B7455BE269B5}"/>
    <hyperlink ref="C206" r:id="rId3408" xr:uid="{EF0060F4-AC2C-494B-AD5E-0BE58BF09CFE}"/>
    <hyperlink ref="T206" r:id="rId3409" display="https://www.daloopa.com/src/764680" xr:uid="{3B151F40-DE7A-4334-802D-FD02B18C65A1}"/>
    <hyperlink ref="U206" r:id="rId3410" display="https://www.daloopa.com/src/763994" xr:uid="{26EAF70F-3FDC-4D46-9691-6E4E93C0688C}"/>
    <hyperlink ref="V206" r:id="rId3411" display="https://www.daloopa.com/src/763839" xr:uid="{F475EA13-6587-4B4F-AEE5-0AE73CDE1F68}"/>
    <hyperlink ref="W206" r:id="rId3412" display="https://www.daloopa.com/src/763447" xr:uid="{4990F288-16B1-471D-9D8E-4588C18883FE}"/>
    <hyperlink ref="X206" r:id="rId3413" display="https://www.daloopa.com/src/763181" xr:uid="{5403659D-49C5-4423-B8CC-827636599926}"/>
    <hyperlink ref="Y206" r:id="rId3414" display="https://www.daloopa.com/src/762962" xr:uid="{54E5725A-689F-4B73-9CB3-C30BA54DB731}"/>
    <hyperlink ref="Z206" r:id="rId3415" display="https://www.daloopa.com/src/762631" xr:uid="{F8A89765-A460-4AEB-9D7E-CD52B11A08EA}"/>
    <hyperlink ref="AA206" r:id="rId3416" display="https://www.daloopa.com/src/762502" xr:uid="{8DFC7599-62B3-4A59-BBB5-F80BF64FE151}"/>
    <hyperlink ref="AB206" r:id="rId3417" display="https://www.daloopa.com/src/762361" xr:uid="{2850F688-138F-4809-96DE-77118D5421AC}"/>
    <hyperlink ref="AC206" r:id="rId3418" display="https://www.daloopa.com/src/762117" xr:uid="{EDF72CE4-614F-4492-B1F1-5B7E068CA166}"/>
    <hyperlink ref="AD206" r:id="rId3419" display="https://www.daloopa.com/src/761831" xr:uid="{91B50179-14BF-46C3-A8F9-17A96A81D73B}"/>
    <hyperlink ref="AE206" r:id="rId3420" display="https://www.daloopa.com/src/1340472" xr:uid="{25173293-CE2D-47B4-B504-21BAAA1AF3A3}"/>
    <hyperlink ref="AF206" r:id="rId3421" display="https://www.daloopa.com/src/2623652" xr:uid="{AFBFC4BC-55CB-4893-9D03-D3096DC6B94D}"/>
    <hyperlink ref="AG206" r:id="rId3422" display="https://www.daloopa.com/src/4744598" xr:uid="{FA177BB9-233B-43FE-AAE7-AD5CE4552FC9}"/>
    <hyperlink ref="AH206" r:id="rId3423" display="https://www.daloopa.com/src/7982400" xr:uid="{B5FB86DB-0531-4491-A883-32B7688E364C}"/>
    <hyperlink ref="AI206" r:id="rId3424" display="https://www.daloopa.com/src/10334540" xr:uid="{975CC1DA-0178-4BF5-85E4-DAEE68CAAF6A}"/>
    <hyperlink ref="AJ206" r:id="rId3425" display="https://www.daloopa.com/src/14719010" xr:uid="{409F10E6-D5AE-4F68-B452-1B2375053451}"/>
    <hyperlink ref="AK206" r:id="rId3426" display="https://www.daloopa.com/src/20995421" xr:uid="{1935A7E2-9926-48CC-9838-E1DFCD485E40}"/>
    <hyperlink ref="AL206" r:id="rId3427" display="https://www.daloopa.com/src/32451373" xr:uid="{75DD6DD4-A566-4C27-B92C-3B7935E4CD66}"/>
    <hyperlink ref="AM206" r:id="rId3428" display="https://www.daloopa.com/src/38384794" xr:uid="{26DB8111-1EB7-488A-AE93-656D55B61BD8}"/>
    <hyperlink ref="AN206" r:id="rId3429" display="https://www.daloopa.com/src/46661972" xr:uid="{5D2A9448-CE43-49F4-AF0A-C6B35BD60E1B}"/>
    <hyperlink ref="AO206" r:id="rId3430" display="https://www.daloopa.com/src/53638516" xr:uid="{696C1DA7-6C72-499F-9620-D90A76AA114F}"/>
    <hyperlink ref="AP206" r:id="rId3431" display="https://www.daloopa.com/src/58838256" xr:uid="{2E016090-87BD-4367-81E1-E8F296634BB8}"/>
    <hyperlink ref="AQ206" r:id="rId3432" display="https://www.daloopa.com/src/63130818" xr:uid="{5178D7FB-E0B8-4770-A3A2-241CFBC3445C}"/>
    <hyperlink ref="AR206" r:id="rId3433" display="https://www.daloopa.com/src/67048794" xr:uid="{07C2364A-8BCD-4EC7-B8E8-DFF8BEF8C417}"/>
    <hyperlink ref="A211" r:id="rId3434" xr:uid="{65C26056-46E5-42E1-9E2C-A3B61BE1B8F2}"/>
    <hyperlink ref="C211" r:id="rId3435" xr:uid="{B6E8C3AA-8581-4EB5-8F8F-8FA8EFF9B430}"/>
    <hyperlink ref="E211" r:id="rId3436" display="https://www.daloopa.com/src/768356" xr:uid="{F6D3D1A2-C59F-4A92-9B11-13EF59FE76A1}"/>
    <hyperlink ref="F211" r:id="rId3437" display="https://www.daloopa.com/src/768196" xr:uid="{34EE65F8-9B36-4E8C-83F8-538A268460BF}"/>
    <hyperlink ref="G211" r:id="rId3438" display="https://www.daloopa.com/src/768049" xr:uid="{494C483A-FDB1-4E23-93FF-27253A7CACDE}"/>
    <hyperlink ref="H211" r:id="rId3439" display="https://www.daloopa.com/src/767893" xr:uid="{D00E7DE7-2C44-4C88-8F08-A9B5119444C3}"/>
    <hyperlink ref="I211" r:id="rId3440" display="https://www.daloopa.com/src/767658" xr:uid="{F0AFF85D-86F1-4D66-998E-FB3AED3F117B}"/>
    <hyperlink ref="J211" r:id="rId3441" display="https://www.daloopa.com/src/767492" xr:uid="{8DC7D903-834C-4629-86E2-C05E2F26711E}"/>
    <hyperlink ref="K211" r:id="rId3442" display="https://www.daloopa.com/src/767170" xr:uid="{2376CCB5-73EB-4E60-82DF-EC3B2423E31D}"/>
    <hyperlink ref="L211" r:id="rId3443" display="https://www.daloopa.com/src/767016" xr:uid="{9714A29B-F71E-47AE-9323-07EC2F27A3D4}"/>
    <hyperlink ref="M211" r:id="rId3444" display="https://www.daloopa.com/src/766638" xr:uid="{705B5FE7-AABA-4F2A-8575-8EB6F8A29943}"/>
    <hyperlink ref="N211" r:id="rId3445" display="https://www.daloopa.com/src/766465" xr:uid="{F6BE624E-0293-45BD-9935-7C7FF70EA1CF}"/>
    <hyperlink ref="O211" r:id="rId3446" display="https://www.daloopa.com/src/766067" xr:uid="{FF33FC99-390C-411F-9768-29A9D14BCDB9}"/>
    <hyperlink ref="P211" r:id="rId3447" display="https://www.daloopa.com/src/765903" xr:uid="{545C8940-8AD7-444F-AE52-E319F1004DD9}"/>
    <hyperlink ref="Q211" r:id="rId3448" display="https://www.daloopa.com/src/810685" xr:uid="{6BC8640B-2941-453B-B551-57C1C09A226C}"/>
    <hyperlink ref="R211" r:id="rId3449" display="https://www.daloopa.com/src/810677" xr:uid="{ABFAA05D-905B-4F02-BFE1-3AD826B6E346}"/>
    <hyperlink ref="S211" r:id="rId3450" display="https://www.daloopa.com/src/810668" xr:uid="{AFE70FA1-B6CD-4A1A-A9AC-71BF197F64F9}"/>
    <hyperlink ref="T211" r:id="rId3451" display="https://www.daloopa.com/src/810659" xr:uid="{7E0EB5B3-7A08-4F5E-BFB7-A7422D769B7C}"/>
    <hyperlink ref="U211" r:id="rId3452" display="https://www.daloopa.com/src/764827" xr:uid="{C3C77576-664C-47BE-B673-23517CF24E3E}"/>
    <hyperlink ref="V211" r:id="rId3453" display="https://www.daloopa.com/src/763645" xr:uid="{1CF9F7F5-738F-438A-98D5-B62FC50A300F}"/>
    <hyperlink ref="W211" r:id="rId3454" display="https://www.daloopa.com/src/763326" xr:uid="{ACF56E96-8ECF-4CA2-AF03-977D741FA758}"/>
    <hyperlink ref="X211" r:id="rId3455" display="https://www.daloopa.com/src/763050" xr:uid="{22B9DF47-E537-4DF7-9AFA-B81CACC764F3}"/>
    <hyperlink ref="Y211" r:id="rId3456" display="https://www.daloopa.com/src/762882" xr:uid="{0507F58C-FBC1-4B14-A618-7B40E06CC3AA}"/>
    <hyperlink ref="Z211" r:id="rId3457" display="https://www.daloopa.com/src/762547" xr:uid="{5AAC84FF-975B-4873-941F-6BDE019E7D1A}"/>
    <hyperlink ref="AA211" r:id="rId3458" display="https://www.daloopa.com/src/762424" xr:uid="{8B1E5EDB-8D93-4C24-B1BD-B4D2A0951059}"/>
    <hyperlink ref="AB211" r:id="rId3459" display="https://www.daloopa.com/src/762172" xr:uid="{9C05260E-225E-4051-8909-93BF4043F50A}"/>
    <hyperlink ref="AC211" r:id="rId3460" display="https://www.daloopa.com/src/761964" xr:uid="{16B56A1C-0510-43CF-B1E4-714EBEB9078A}"/>
    <hyperlink ref="AD211" r:id="rId3461" display="https://www.daloopa.com/src/761566" xr:uid="{9FDA0973-974E-4573-9A0F-E60E8AEBD21F}"/>
    <hyperlink ref="AE211" r:id="rId3462" display="https://www.daloopa.com/src/1340422" xr:uid="{4CFA8C00-6A67-437C-954D-3E3BDDF1F182}"/>
    <hyperlink ref="AF211" r:id="rId3463" display="https://www.daloopa.com/src/2623582" xr:uid="{E137797E-85B6-4665-8E35-16112AEF0F3E}"/>
    <hyperlink ref="AG211" r:id="rId3464" display="https://www.daloopa.com/src/4744545" xr:uid="{BFE7283D-B3F3-4642-8CCC-F00FD085495C}"/>
    <hyperlink ref="AH211" r:id="rId3465" display="https://www.daloopa.com/src/7982335" xr:uid="{4397F5AD-8952-4866-AD9F-D80D7E964813}"/>
    <hyperlink ref="AI211" r:id="rId3466" display="https://www.daloopa.com/src/10334336" xr:uid="{ED688212-248E-447D-90E2-E31425DEACFC}"/>
    <hyperlink ref="AJ211" r:id="rId3467" display="https://www.daloopa.com/src/14718981" xr:uid="{64579C5D-ECE4-4A49-8937-C913CF2AC8E0}"/>
    <hyperlink ref="AK211" r:id="rId3468" display="https://www.daloopa.com/src/20995297" xr:uid="{059CE66D-09E4-405B-AE83-44161F3A81F9}"/>
    <hyperlink ref="AL211" r:id="rId3469" display="https://www.daloopa.com/src/32451301" xr:uid="{C1B912A4-05CD-4435-A16D-8BCA9063755D}"/>
    <hyperlink ref="AM211" r:id="rId3470" display="https://www.daloopa.com/src/38384688" xr:uid="{DA8D9572-33FD-4528-8D38-B1960DBB5222}"/>
    <hyperlink ref="AN211" r:id="rId3471" display="https://www.daloopa.com/src/46661725" xr:uid="{4BBAF7A9-058F-4E7B-B38A-FE2ED28C12A0}"/>
    <hyperlink ref="AO211" r:id="rId3472" display="https://www.daloopa.com/src/53638462" xr:uid="{0ECF2584-63C0-4581-95EE-097A20018189}"/>
    <hyperlink ref="AP211" r:id="rId3473" display="https://www.daloopa.com/src/58838166" xr:uid="{BA7E9C30-6E4F-431A-9DBF-447E7CE5BB38}"/>
    <hyperlink ref="AQ211" r:id="rId3474" display="https://www.daloopa.com/src/63130781" xr:uid="{3F4C234D-B1EC-4557-BB64-D25A6AB6D375}"/>
    <hyperlink ref="AR211" r:id="rId3475" display="https://www.daloopa.com/src/67048633" xr:uid="{99CC1ED9-1E38-492E-9C72-D75ADF50559A}"/>
    <hyperlink ref="BF211" r:id="rId3476" display="https://www.daloopa.com/src/45569666" xr:uid="{57E9CC98-1D3A-42F4-8AFD-F3FABD4F3AF3}"/>
    <hyperlink ref="BG211" r:id="rId3477" display="https://www.daloopa.com/src/45569667" xr:uid="{D26DF5CB-5DE9-45A0-84A2-A8EE6E4A1AD4}"/>
    <hyperlink ref="BH211" r:id="rId3478" display="https://www.daloopa.com/src/45569668" xr:uid="{FA326E16-0283-48A0-ADF6-1FE607483E20}"/>
    <hyperlink ref="BI211" r:id="rId3479" display="https://www.daloopa.com/src/45569669" xr:uid="{DC3ED931-7A1E-4324-8923-57EC5FA4B569}"/>
    <hyperlink ref="BJ211" r:id="rId3480" display="https://www.daloopa.com/src/45569670" xr:uid="{676F70C2-6497-4AFD-B327-5D54F828E41E}"/>
    <hyperlink ref="BK211" r:id="rId3481" display="https://www.daloopa.com/src/45569671" xr:uid="{FE9A3F9E-DF83-4C04-AAA6-02D3F2754CEB}"/>
    <hyperlink ref="BL211" r:id="rId3482" display="https://www.daloopa.com/src/45569672" xr:uid="{5F1C3181-7703-4593-B9DD-10D0E0449FE6}"/>
    <hyperlink ref="BM211" r:id="rId3483" display="https://www.daloopa.com/src/45569673" xr:uid="{0FDDA809-6031-436D-962C-7D0DE7CDC99E}"/>
    <hyperlink ref="BN211" r:id="rId3484" display="https://www.daloopa.com/src/46664278" xr:uid="{82F7B3A6-083C-483E-AFD3-703C729FB1D0}"/>
    <hyperlink ref="BO211" r:id="rId3485" display="https://www.daloopa.com/src/67054489" xr:uid="{F7E29E7A-A606-4420-BA22-C52A70B22B54}"/>
    <hyperlink ref="A212" r:id="rId3486" xr:uid="{9AB8C7D9-C7F1-44B6-BBB6-73D623BEC5D7}"/>
    <hyperlink ref="C212" r:id="rId3487" xr:uid="{63B183C2-9F69-4E0B-949E-29D959215666}"/>
    <hyperlink ref="E212" r:id="rId3488" display="https://www.daloopa.com/src/768357" xr:uid="{03C308C6-FE39-457B-8824-32DE65498590}"/>
    <hyperlink ref="F212" r:id="rId3489" display="https://www.daloopa.com/src/768201" xr:uid="{59EBCA88-71E4-4846-846A-636F1B3D439C}"/>
    <hyperlink ref="G212" r:id="rId3490" display="https://www.daloopa.com/src/768050" xr:uid="{AEC94F4E-6BCD-4621-B13A-88DCEE7AE1B8}"/>
    <hyperlink ref="H212" r:id="rId3491" display="https://www.daloopa.com/src/767894" xr:uid="{BA0FFBC1-80D6-458C-90EB-9090207E6737}"/>
    <hyperlink ref="I212" r:id="rId3492" display="https://www.daloopa.com/src/767659" xr:uid="{8ADC5570-FA37-4904-AE80-E46F95545C43}"/>
    <hyperlink ref="J212" r:id="rId3493" display="https://www.daloopa.com/src/767493" xr:uid="{42E7C55F-7219-4969-96CD-22B31A8BC846}"/>
    <hyperlink ref="K212" r:id="rId3494" display="https://www.daloopa.com/src/767171" xr:uid="{08699927-5E7F-47E8-99D6-D2A599679855}"/>
    <hyperlink ref="L212" r:id="rId3495" display="https://www.daloopa.com/src/767017" xr:uid="{393ED413-4AAF-412B-B7AD-6737550342FC}"/>
    <hyperlink ref="M212" r:id="rId3496" display="https://www.daloopa.com/src/766639" xr:uid="{9127C1C3-5ABF-4D05-B7F5-34B856DD861B}"/>
    <hyperlink ref="N212" r:id="rId3497" display="https://www.daloopa.com/src/766466" xr:uid="{CAB31270-EEF6-4F3F-890F-45A2A6CD5432}"/>
    <hyperlink ref="O212" r:id="rId3498" display="https://www.daloopa.com/src/766068" xr:uid="{6300EC16-6590-4E18-A882-F46E588A40B8}"/>
    <hyperlink ref="P212" r:id="rId3499" display="https://www.daloopa.com/src/765904" xr:uid="{DD8CFC47-33A0-4130-88FE-E41889BDC8E6}"/>
    <hyperlink ref="Q212" r:id="rId3500" display="https://www.daloopa.com/src/810686" xr:uid="{1A13E8AC-287B-4C71-BBA6-BB3C7016AC8B}"/>
    <hyperlink ref="R212" r:id="rId3501" display="https://www.daloopa.com/src/810678" xr:uid="{77E063E7-31C8-4473-AACB-CD2AF789F04F}"/>
    <hyperlink ref="S212" r:id="rId3502" display="https://www.daloopa.com/src/810669" xr:uid="{65555A39-49A0-4383-B7B2-C01DD64A7CF6}"/>
    <hyperlink ref="T212" r:id="rId3503" display="https://www.daloopa.com/src/810660" xr:uid="{3CA04523-AB8B-4073-BDBA-4FF186FAA6D8}"/>
    <hyperlink ref="U212" r:id="rId3504" display="https://www.daloopa.com/src/764828" xr:uid="{BD300D19-5F5C-4894-9BAD-DB2A8F63B0E6}"/>
    <hyperlink ref="V212" r:id="rId3505" display="https://www.daloopa.com/src/763646" xr:uid="{80F85416-B47D-42A5-A7D3-CCA56573C831}"/>
    <hyperlink ref="W212" r:id="rId3506" display="https://www.daloopa.com/src/763327" xr:uid="{67912EC5-E09C-4EDE-9925-891AAE53D178}"/>
    <hyperlink ref="X212" r:id="rId3507" display="https://www.daloopa.com/src/763051" xr:uid="{8C1B26D5-461D-4D77-A950-69D4CCA44ECD}"/>
    <hyperlink ref="Y212" r:id="rId3508" display="https://www.daloopa.com/src/762883" xr:uid="{AA5037A0-F2E1-49CC-9FD1-191574C9EA6E}"/>
    <hyperlink ref="Z212" r:id="rId3509" display="https://www.daloopa.com/src/762548" xr:uid="{1F7E1905-FF83-444B-82B4-6A1E9682CB21}"/>
    <hyperlink ref="AA212" r:id="rId3510" display="https://www.daloopa.com/src/762425" xr:uid="{A9C79AD2-EBEA-4FE3-918D-DAB751911B5E}"/>
    <hyperlink ref="AB212" r:id="rId3511" display="https://www.daloopa.com/src/762173" xr:uid="{D2684EDE-F4D1-4996-8455-791FF3A866B2}"/>
    <hyperlink ref="AC212" r:id="rId3512" display="https://www.daloopa.com/src/761965" xr:uid="{4CD5D8F3-28DB-4A4B-9DD9-BFEFFBA1047C}"/>
    <hyperlink ref="AD212" r:id="rId3513" display="https://www.daloopa.com/src/761567" xr:uid="{F0F8B969-D5F8-4C4A-86AF-44D33E53B91A}"/>
    <hyperlink ref="AE212" r:id="rId3514" display="https://www.daloopa.com/src/1340423" xr:uid="{328E7414-9D91-4D25-8FE9-522AC9DE640B}"/>
    <hyperlink ref="AF212" r:id="rId3515" display="https://www.daloopa.com/src/2623583" xr:uid="{FC210158-7B2F-454A-8EDC-DFDFD3BF2BA5}"/>
    <hyperlink ref="AG212" r:id="rId3516" display="https://www.daloopa.com/src/4744546" xr:uid="{4C75E9F0-0263-4A34-8EDC-76783A6961CA}"/>
    <hyperlink ref="AH212" r:id="rId3517" display="https://www.daloopa.com/src/7982336" xr:uid="{2CE30309-8DE6-4A99-99DF-6A5A2335A70E}"/>
    <hyperlink ref="AI212" r:id="rId3518" display="https://www.daloopa.com/src/10334337" xr:uid="{132ECA0D-4320-4789-AD21-B0D9C60430DE}"/>
    <hyperlink ref="AJ212" r:id="rId3519" display="https://www.daloopa.com/src/14718980" xr:uid="{0F14E41F-19E8-4078-892A-7C0D0362358C}"/>
    <hyperlink ref="AK212" r:id="rId3520" display="https://www.daloopa.com/src/20995295" xr:uid="{FCCDDCF1-052E-4E13-9658-9298F2E464F5}"/>
    <hyperlink ref="AL212" r:id="rId3521" display="https://www.daloopa.com/src/32451307" xr:uid="{E4E7659F-3106-4339-B9D6-E540501BA254}"/>
    <hyperlink ref="AM212" r:id="rId3522" display="https://www.daloopa.com/src/38384692" xr:uid="{F027BD2A-2B0C-4266-B68B-65893CF9C54C}"/>
    <hyperlink ref="AN212" r:id="rId3523" display="https://www.daloopa.com/src/46661730" xr:uid="{EDFEB281-277F-41F5-B7A7-9D7BFEE5D41C}"/>
    <hyperlink ref="AO212" r:id="rId3524" display="https://www.daloopa.com/src/53638463" xr:uid="{6EBF3C80-4420-4B4E-B2CF-E46177388768}"/>
    <hyperlink ref="AP212" r:id="rId3525" display="https://www.daloopa.com/src/58838173" xr:uid="{90CD6D2C-1EB6-4D83-88D1-4C8CE2F12224}"/>
    <hyperlink ref="AQ212" r:id="rId3526" display="https://www.daloopa.com/src/63130783" xr:uid="{C096993E-E4D2-4CA5-B453-CF768D824D19}"/>
    <hyperlink ref="AR212" r:id="rId3527" display="https://www.daloopa.com/src/67048634" xr:uid="{72D0DB69-6A99-47E2-A634-D1958EAFB3AC}"/>
    <hyperlink ref="A213" r:id="rId3528" xr:uid="{B2683EAA-883E-47CE-9577-9695A8D63E5F}"/>
    <hyperlink ref="C213" r:id="rId3529" xr:uid="{0C2D11B4-E14F-4288-87D4-BC5EEAD9F838}"/>
    <hyperlink ref="E213" r:id="rId3530" display="https://www.daloopa.com/src/768358" xr:uid="{C8D54199-15FC-467D-A219-6BD9826A8E5C}"/>
    <hyperlink ref="F213" r:id="rId3531" display="https://www.daloopa.com/src/768197" xr:uid="{8E48D824-F8BF-4C58-A904-C6961DCA9C07}"/>
    <hyperlink ref="G213" r:id="rId3532" display="https://www.daloopa.com/src/768051" xr:uid="{4F6D5A56-1279-433F-8D31-DF145FF177F5}"/>
    <hyperlink ref="H213" r:id="rId3533" display="https://www.daloopa.com/src/767895" xr:uid="{5F2E61CC-74C8-49FD-99F7-71C5B21FED47}"/>
    <hyperlink ref="I213" r:id="rId3534" display="https://www.daloopa.com/src/767660" xr:uid="{2271108A-3247-44D3-B67C-67EBED44DB0E}"/>
    <hyperlink ref="J213" r:id="rId3535" display="https://www.daloopa.com/src/767494" xr:uid="{12A48425-A35E-4D40-9106-F6CA9D0A73B5}"/>
    <hyperlink ref="K213" r:id="rId3536" display="https://www.daloopa.com/src/767172" xr:uid="{E4D24DE9-1E4C-4573-947A-A7252CD06763}"/>
    <hyperlink ref="L213" r:id="rId3537" display="https://www.daloopa.com/src/767018" xr:uid="{336226DE-79D6-4C43-860C-4EB159C8C047}"/>
    <hyperlink ref="M213" r:id="rId3538" display="https://www.daloopa.com/src/766640" xr:uid="{10C8AB94-A9F3-4D3D-93B8-89A8D45659DF}"/>
    <hyperlink ref="N213" r:id="rId3539" display="https://www.daloopa.com/src/766467" xr:uid="{EBF2C9D3-6B1E-4515-A9B5-2A7BA6283CD4}"/>
    <hyperlink ref="O213" r:id="rId3540" display="https://www.daloopa.com/src/766069" xr:uid="{739BD740-64A4-4BD3-AA4B-569D5E879FAC}"/>
    <hyperlink ref="P213" r:id="rId3541" display="https://www.daloopa.com/src/765905" xr:uid="{32B299EA-8698-4474-A984-69E4EFED33A3}"/>
    <hyperlink ref="Q213" r:id="rId3542" display="https://www.daloopa.com/src/810687" xr:uid="{0C5033C3-D86B-4634-B000-D4A81334C520}"/>
    <hyperlink ref="R213" r:id="rId3543" display="https://www.daloopa.com/src/810679" xr:uid="{CCE30B99-A4FE-4828-91C7-A34E09E3A8E7}"/>
    <hyperlink ref="S213" r:id="rId3544" display="https://www.daloopa.com/src/810670" xr:uid="{65DEFBF5-5E17-4C2C-AD6B-83D36E1C466D}"/>
    <hyperlink ref="T213" r:id="rId3545" display="https://www.daloopa.com/src/810661" xr:uid="{90D0147D-7EC7-4AA9-BFA6-AB576308B78B}"/>
    <hyperlink ref="U213" r:id="rId3546" display="https://www.daloopa.com/src/764829" xr:uid="{09A37F62-9D85-4B1B-A7FE-210AD39144E7}"/>
    <hyperlink ref="V213" r:id="rId3547" display="https://www.daloopa.com/src/763647" xr:uid="{EA7238DE-612A-4DD8-B179-E7187ECC19EC}"/>
    <hyperlink ref="W213" r:id="rId3548" display="https://www.daloopa.com/src/763328" xr:uid="{3DF96851-F0AE-48F3-8F31-D9C3D603E7CA}"/>
    <hyperlink ref="X213" r:id="rId3549" display="https://www.daloopa.com/src/763052" xr:uid="{85741F59-D759-4FD5-873B-6C5F4ECCCFF8}"/>
    <hyperlink ref="Y213" r:id="rId3550" display="https://www.daloopa.com/src/762884" xr:uid="{E33879CD-EED9-485D-A33C-CF4D8F11C4D4}"/>
    <hyperlink ref="Z213" r:id="rId3551" display="https://www.daloopa.com/src/762549" xr:uid="{26802007-4252-4398-BA4E-F0EBD9D71C91}"/>
    <hyperlink ref="AA213" r:id="rId3552" display="https://www.daloopa.com/src/762426" xr:uid="{538946EF-4790-443E-8AA7-8005D633ED53}"/>
    <hyperlink ref="AB213" r:id="rId3553" display="https://www.daloopa.com/src/762174" xr:uid="{F1AE2447-359F-4349-A59C-E2DC62DC87FE}"/>
    <hyperlink ref="AC213" r:id="rId3554" display="https://www.daloopa.com/src/761966" xr:uid="{104B3ADD-A112-4392-9019-5D34B67DA857}"/>
    <hyperlink ref="AD213" r:id="rId3555" display="https://www.daloopa.com/src/761568" xr:uid="{08E3EFD9-5288-4ECD-AEC8-64E7EEC5897E}"/>
    <hyperlink ref="AE213" r:id="rId3556" display="https://www.daloopa.com/src/1340424" xr:uid="{FB469001-9DEA-4213-804C-862EAE16896A}"/>
    <hyperlink ref="AF213" r:id="rId3557" display="https://www.daloopa.com/src/2623584" xr:uid="{8EA1E68C-D4D3-420B-9940-28B7CFEA0838}"/>
    <hyperlink ref="AG213" r:id="rId3558" display="https://www.daloopa.com/src/4744547" xr:uid="{45603E78-E0FF-483B-82A3-FE36D467F78A}"/>
    <hyperlink ref="AH213" r:id="rId3559" display="https://www.daloopa.com/src/7982337" xr:uid="{17D1A5D6-C2DB-47AC-9509-E6A3D47E8BA2}"/>
    <hyperlink ref="AI213" r:id="rId3560" display="https://www.daloopa.com/src/10334338" xr:uid="{5C2C6191-0BA3-45E5-8CA8-B1AD0D982893}"/>
    <hyperlink ref="AJ213" r:id="rId3561" display="https://www.daloopa.com/src/14718979" xr:uid="{3D5D46D2-7369-4B8C-A897-93087516EC6E}"/>
    <hyperlink ref="AK213" r:id="rId3562" display="https://www.daloopa.com/src/20995296" xr:uid="{F9F46417-E267-4249-93CC-02230BBBA2A5}"/>
    <hyperlink ref="AL213" r:id="rId3563" display="https://www.daloopa.com/src/32451300" xr:uid="{D45486F8-C9C9-4D9A-8DEF-8EACADE78127}"/>
    <hyperlink ref="AM213" r:id="rId3564" display="https://www.daloopa.com/src/38384687" xr:uid="{200F54C2-4BFC-44DB-BCE9-ED4B6DB2D214}"/>
    <hyperlink ref="AN213" r:id="rId3565" display="https://www.daloopa.com/src/46661724" xr:uid="{905319DC-7CBD-49F4-A3A8-F1DF992499BC}"/>
    <hyperlink ref="AO213" r:id="rId3566" display="https://www.daloopa.com/src/53638465" xr:uid="{027F14DD-2BF5-49FB-9242-3A61DE606052}"/>
    <hyperlink ref="AP213" r:id="rId3567" display="https://www.daloopa.com/src/58838167" xr:uid="{9E770510-212F-42A8-A251-AB702EC015B5}"/>
    <hyperlink ref="AQ213" r:id="rId3568" display="https://www.daloopa.com/src/63130782" xr:uid="{CC3A7B0A-F04B-4393-83F4-3FF487CF7D75}"/>
    <hyperlink ref="AR213" r:id="rId3569" display="https://www.daloopa.com/src/67048626" xr:uid="{34A65C60-E021-4577-B483-250FFF26D4A9}"/>
    <hyperlink ref="A215" r:id="rId3570" xr:uid="{7B21A731-0354-4738-ADEA-A1D16EA2C8FC}"/>
    <hyperlink ref="C215" r:id="rId3571" xr:uid="{C626C712-274E-4DFC-8940-FD96A924AA64}"/>
    <hyperlink ref="Q215" r:id="rId3572" display="https://www.daloopa.com/src/810708" xr:uid="{342C6ACA-D648-46BE-9000-C412F9E775B6}"/>
    <hyperlink ref="R215" r:id="rId3573" display="https://www.daloopa.com/src/810703" xr:uid="{F19D4CF7-0446-459F-B8F0-8B5AFA952EF8}"/>
    <hyperlink ref="S215" r:id="rId3574" display="https://www.daloopa.com/src/810698" xr:uid="{3192883E-62B1-4AFB-BBB1-5C3CF902D060}"/>
    <hyperlink ref="T215" r:id="rId3575" display="https://www.daloopa.com/src/810693" xr:uid="{5F812156-752D-484D-93F2-26BE161D3503}"/>
    <hyperlink ref="BI215" r:id="rId3576" display="https://www.daloopa.com/src/45569674" xr:uid="{118B472C-2894-48A1-9278-1E269FBE2583}"/>
    <hyperlink ref="A216" r:id="rId3577" xr:uid="{68FC78B4-0AD9-4336-9C39-4ADA4A1118E2}"/>
    <hyperlink ref="C216" r:id="rId3578" xr:uid="{630B78F4-2116-4F55-A3D6-B5CAEFA58AA1}"/>
    <hyperlink ref="Q216" r:id="rId3579" display="https://www.daloopa.com/src/810709" xr:uid="{3E4E75ED-F068-4ED9-B064-259065E918D6}"/>
    <hyperlink ref="R216" r:id="rId3580" display="https://www.daloopa.com/src/810704" xr:uid="{330EB119-4CA2-4030-8A88-BDA9E74C896B}"/>
    <hyperlink ref="S216" r:id="rId3581" display="https://www.daloopa.com/src/810699" xr:uid="{914D59E5-3FF5-4E95-8872-76D0FBA7DD15}"/>
    <hyperlink ref="T216" r:id="rId3582" display="https://www.daloopa.com/src/810694" xr:uid="{E4BEFDF9-DB58-4B2E-BC18-2F7D89C06D60}"/>
    <hyperlink ref="A217" r:id="rId3583" xr:uid="{9621F62C-50D2-4208-B7D6-55734C6BD9A9}"/>
    <hyperlink ref="C217" r:id="rId3584" xr:uid="{4500BF39-9666-4423-9030-A1E8C25F85BB}"/>
    <hyperlink ref="Q217" r:id="rId3585" display="https://www.daloopa.com/src/810710" xr:uid="{1B53DF45-3F05-454D-958B-47D6885038AE}"/>
    <hyperlink ref="R217" r:id="rId3586" display="https://www.daloopa.com/src/810705" xr:uid="{3E1E7F50-1B96-48BE-BDB5-1A09A0186D02}"/>
    <hyperlink ref="S217" r:id="rId3587" display="https://www.daloopa.com/src/810700" xr:uid="{6D65EF9B-615C-4FF2-AD36-14B2B26CC9F6}"/>
    <hyperlink ref="T217" r:id="rId3588" display="https://www.daloopa.com/src/810695" xr:uid="{AFF42E4C-A48D-445E-A07C-2ADDF4E97DD2}"/>
    <hyperlink ref="A218" r:id="rId3589" xr:uid="{2969A01F-00AB-4CA8-8B8C-E0DC92D5FEB1}"/>
    <hyperlink ref="C218" r:id="rId3590" xr:uid="{325CF788-80A7-4B7D-A5C2-A2699E3F3B18}"/>
    <hyperlink ref="Q218" r:id="rId3591" display="https://www.daloopa.com/src/810711" xr:uid="{B31D25DE-4CCF-411F-AFC5-1B3AC67AD9A2}"/>
    <hyperlink ref="R218" r:id="rId3592" display="https://www.daloopa.com/src/810706" xr:uid="{7F06A7D3-03AD-4C0C-9EE0-9267156CDEDA}"/>
    <hyperlink ref="S218" r:id="rId3593" display="https://www.daloopa.com/src/810701" xr:uid="{FBEEB9E3-C94D-432B-9AE3-56F356E75550}"/>
    <hyperlink ref="T218" r:id="rId3594" display="https://www.daloopa.com/src/810696" xr:uid="{196AFFFB-14F3-4F47-8DD9-61572CA9A37C}"/>
    <hyperlink ref="A219" r:id="rId3595" xr:uid="{0C1557FB-AAEB-4E8F-BF30-D2FA16E7E03A}"/>
    <hyperlink ref="C219" r:id="rId3596" xr:uid="{E151472A-66EF-4C58-A1D3-23A222E0D327}"/>
    <hyperlink ref="Q219" r:id="rId3597" display="https://www.daloopa.com/src/810712" xr:uid="{22E01C42-F4FB-48DC-8403-952AA5639CB6}"/>
    <hyperlink ref="R219" r:id="rId3598" display="https://www.daloopa.com/src/810707" xr:uid="{75AC37C9-CE7C-4E46-99A9-8E7B313EEFE3}"/>
    <hyperlink ref="S219" r:id="rId3599" display="https://www.daloopa.com/src/810702" xr:uid="{6F196ECE-C5F0-4417-B2C9-C5867DBD150C}"/>
    <hyperlink ref="T219" r:id="rId3600" display="https://www.daloopa.com/src/810697" xr:uid="{289C04D9-4960-4B63-9BAB-E080B79B02FF}"/>
    <hyperlink ref="A220" r:id="rId3601" xr:uid="{08941B15-66F3-4D26-AB5F-AA4BCA9F2685}"/>
    <hyperlink ref="C220" r:id="rId3602" xr:uid="{820034A2-99A7-44A9-97BA-D5A1817AEA4D}"/>
    <hyperlink ref="E220" r:id="rId3603" display="https://www.daloopa.com/src/768359" xr:uid="{28C82F93-6462-4334-A882-6E3E7E4F8876}"/>
    <hyperlink ref="F220" r:id="rId3604" display="https://www.daloopa.com/src/768198" xr:uid="{84032D3A-AAE8-4C3C-8843-037C42D76C78}"/>
    <hyperlink ref="G220" r:id="rId3605" display="https://www.daloopa.com/src/768052" xr:uid="{183FDD50-D8F4-4931-B438-9AA91792ED78}"/>
    <hyperlink ref="H220" r:id="rId3606" display="https://www.daloopa.com/src/767896" xr:uid="{49C48E32-2E25-4110-8449-E9EF48AD28C4}"/>
    <hyperlink ref="I220" r:id="rId3607" display="https://www.daloopa.com/src/767661" xr:uid="{4AE566F7-62DD-46CC-85DC-68E0D66CF86C}"/>
    <hyperlink ref="J220" r:id="rId3608" display="https://www.daloopa.com/src/767495" xr:uid="{1522C222-832B-4135-A2BD-6EE481E4C308}"/>
    <hyperlink ref="K220" r:id="rId3609" display="https://www.daloopa.com/src/767173" xr:uid="{BC09CFA2-7E63-4B25-9F9C-FF1D68BC2E8D}"/>
    <hyperlink ref="L220" r:id="rId3610" display="https://www.daloopa.com/src/767019" xr:uid="{48D5CF18-7225-4836-9159-86DD48FB9B02}"/>
    <hyperlink ref="M220" r:id="rId3611" display="https://www.daloopa.com/src/766641" xr:uid="{230927B3-BB25-4870-BAFC-4D87B0D9A620}"/>
    <hyperlink ref="N220" r:id="rId3612" display="https://www.daloopa.com/src/766468" xr:uid="{973C3ABC-7CC1-41F0-AF0D-E76E949D981C}"/>
    <hyperlink ref="O220" r:id="rId3613" display="https://www.daloopa.com/src/766070" xr:uid="{0665B050-FE54-4DBD-92C2-E4AB02CB7E9E}"/>
    <hyperlink ref="P220" r:id="rId3614" display="https://www.daloopa.com/src/765906" xr:uid="{C971FDFA-9AA3-4DBD-9DA3-4E8F7520D27A}"/>
    <hyperlink ref="Q220" r:id="rId3615" display="https://www.daloopa.com/src/810688" xr:uid="{89D180A6-7B03-4D71-A996-D8B5EE44B0CC}"/>
    <hyperlink ref="R220" r:id="rId3616" display="https://www.daloopa.com/src/810680" xr:uid="{FB8D7B52-0D6C-4449-833B-EAB43DFDFE0B}"/>
    <hyperlink ref="S220" r:id="rId3617" display="https://www.daloopa.com/src/810671" xr:uid="{510B50B2-52DC-4BCE-8B44-FD120B31FD13}"/>
    <hyperlink ref="T220" r:id="rId3618" display="https://www.daloopa.com/src/810662" xr:uid="{25A7F5F8-F02C-48DD-818F-B3DD34C3EA3B}"/>
    <hyperlink ref="U220" r:id="rId3619" display="https://www.daloopa.com/src/764830" xr:uid="{2F66E702-1EFD-46AF-8451-C64FBC4E31F3}"/>
    <hyperlink ref="V220" r:id="rId3620" display="https://www.daloopa.com/src/763648" xr:uid="{EAB86080-F5E2-4BE1-B4E9-C78A39DF8E69}"/>
    <hyperlink ref="W220" r:id="rId3621" display="https://www.daloopa.com/src/763329" xr:uid="{3439EF28-BCE9-4238-9FAE-0BE63EEC7618}"/>
    <hyperlink ref="X220" r:id="rId3622" display="https://www.daloopa.com/src/763053" xr:uid="{70C03458-B136-4539-987C-D1F9F9AC5659}"/>
    <hyperlink ref="Y220" r:id="rId3623" display="https://www.daloopa.com/src/762885" xr:uid="{F11BC261-4AF9-45EF-9E66-D044BD79D10A}"/>
    <hyperlink ref="Z220" r:id="rId3624" display="https://www.daloopa.com/src/762555" xr:uid="{8F2FC074-7256-4D5F-AED9-CCA6A31FA49D}"/>
    <hyperlink ref="AA220" r:id="rId3625" display="https://www.daloopa.com/src/762427" xr:uid="{2F73C482-C4B2-40A5-B53F-A6D15C86B25F}"/>
    <hyperlink ref="AB220" r:id="rId3626" display="https://www.daloopa.com/src/762175" xr:uid="{842AC6A3-A12A-421D-BF01-833E03D573BF}"/>
    <hyperlink ref="AC220" r:id="rId3627" display="https://www.daloopa.com/src/761967" xr:uid="{DEC5FA62-A9A5-4415-861E-5FC046497302}"/>
    <hyperlink ref="AD220" r:id="rId3628" display="https://www.daloopa.com/src/761569" xr:uid="{284C87FC-E486-40D6-A62D-D2C0E42ED0B3}"/>
    <hyperlink ref="AE220" r:id="rId3629" display="https://www.daloopa.com/src/1340425" xr:uid="{42CAC50E-57D2-45FD-990A-F4035BBB899D}"/>
    <hyperlink ref="AF220" r:id="rId3630" display="https://www.daloopa.com/src/2623585" xr:uid="{67479944-3EA2-4C3A-9A63-4005C589A84E}"/>
    <hyperlink ref="AG220" r:id="rId3631" display="https://www.daloopa.com/src/4744548" xr:uid="{2BA312A4-4413-4BA7-A536-3312FC7CE7DC}"/>
    <hyperlink ref="AH220" r:id="rId3632" display="https://www.daloopa.com/src/7982338" xr:uid="{01A62A7F-761E-4AC3-99F4-166A39BB4001}"/>
    <hyperlink ref="AI220" r:id="rId3633" display="https://www.daloopa.com/src/10334339" xr:uid="{45C3D5C4-7004-4EFF-B6CA-84CB99B6F5E2}"/>
    <hyperlink ref="AJ220" r:id="rId3634" display="https://www.daloopa.com/src/14718978" xr:uid="{E0D44DB5-CC9F-4E71-840F-FBBC258AC859}"/>
    <hyperlink ref="AK220" r:id="rId3635" display="https://www.daloopa.com/src/20995299" xr:uid="{71CC55CB-CBF6-411C-9678-792B0442B1B8}"/>
    <hyperlink ref="AL220" r:id="rId3636" display="https://www.daloopa.com/src/32451306" xr:uid="{712662AA-B0D0-46D5-9336-4DA5EAF5F050}"/>
    <hyperlink ref="AM220" r:id="rId3637" display="https://www.daloopa.com/src/38384690" xr:uid="{B864DE14-7EFD-4B29-9C1B-C4718134643B}"/>
    <hyperlink ref="AN220" r:id="rId3638" display="https://www.daloopa.com/src/46661726" xr:uid="{1CABD33C-4556-4A1D-B8DF-8F7EAA0AABC5}"/>
    <hyperlink ref="AO220" r:id="rId3639" display="https://www.daloopa.com/src/53638466" xr:uid="{EE1008C6-C671-48C4-981D-7BD511C9AA04}"/>
    <hyperlink ref="AP220" r:id="rId3640" display="https://www.daloopa.com/src/58838168" xr:uid="{435E86CF-FA35-4AE1-81B5-76099E05B2D4}"/>
    <hyperlink ref="AQ220" r:id="rId3641" display="https://www.daloopa.com/src/63130775" xr:uid="{6910EBB4-2AE7-431A-8C6B-6767362EE833}"/>
    <hyperlink ref="AR220" r:id="rId3642" display="https://www.daloopa.com/src/67048631" xr:uid="{27A17FE2-C917-4B07-B324-B421AF362DC9}"/>
    <hyperlink ref="BF220" r:id="rId3643" display="https://www.daloopa.com/src/45569675" xr:uid="{2852D6AF-4D4D-498B-8904-7A0E23745E11}"/>
    <hyperlink ref="BG220" r:id="rId3644" display="https://www.daloopa.com/src/45569676" xr:uid="{00D96F84-33F9-454F-8670-27371DD6F848}"/>
    <hyperlink ref="BH220" r:id="rId3645" display="https://www.daloopa.com/src/45569677" xr:uid="{AC0A0C11-F7C0-4627-B8F5-867D5B87FBB5}"/>
    <hyperlink ref="BI220" r:id="rId3646" display="https://www.daloopa.com/src/45569678" xr:uid="{731A22FF-75F9-459E-9550-DFAF5240C17D}"/>
    <hyperlink ref="BJ220" r:id="rId3647" display="https://www.daloopa.com/src/45569679" xr:uid="{9349E9B2-07B3-4104-97A4-CE1F2A373F26}"/>
    <hyperlink ref="BK220" r:id="rId3648" display="https://www.daloopa.com/src/45569680" xr:uid="{6BCA4356-810B-497D-9397-E620E8F3B283}"/>
    <hyperlink ref="BL220" r:id="rId3649" display="https://www.daloopa.com/src/45569681" xr:uid="{3E3246CA-973D-4FF1-9D8F-9DD7A6FE7E50}"/>
    <hyperlink ref="BM220" r:id="rId3650" display="https://www.daloopa.com/src/45569682" xr:uid="{96CF89A6-16EF-459C-B454-AE0AB96747C5}"/>
    <hyperlink ref="BN220" r:id="rId3651" display="https://www.daloopa.com/src/46664279" xr:uid="{AF8EBD11-1AD8-4BDF-993B-254A6E75C4FF}"/>
    <hyperlink ref="BO220" r:id="rId3652" display="https://www.daloopa.com/src/67054490" xr:uid="{1E14C2A7-9012-45FC-85DF-A5D53CBDADAF}"/>
    <hyperlink ref="A222" r:id="rId3653" xr:uid="{3373E770-D85A-42C1-8841-74609C32AD47}"/>
    <hyperlink ref="C222" r:id="rId3654" xr:uid="{7E8D5085-1309-4129-97C4-D36C1FD9F781}"/>
    <hyperlink ref="S222" r:id="rId3655" display="https://www.daloopa.com/src/810672" xr:uid="{75440A4A-0916-46A1-ACCE-48ED51ACE0C5}"/>
    <hyperlink ref="T222" r:id="rId3656" display="https://www.daloopa.com/src/810663" xr:uid="{2A0E8F85-D705-4AD6-852E-33C7AA5BD2AD}"/>
    <hyperlink ref="U222" r:id="rId3657" display="https://www.daloopa.com/src/764834" xr:uid="{7B9DD917-5E6A-4AD0-BB80-71EB21896B94}"/>
    <hyperlink ref="V222" r:id="rId3658" display="https://www.daloopa.com/src/763649" xr:uid="{94081C14-7650-44C5-A6A1-C24E0B1777D1}"/>
    <hyperlink ref="W222" r:id="rId3659" display="https://www.daloopa.com/src/763330" xr:uid="{66FD99AE-AFF1-498C-9289-9B180A9EDC0A}"/>
    <hyperlink ref="X222" r:id="rId3660" display="https://www.daloopa.com/src/763054" xr:uid="{0F29D9CE-B164-40F7-BFE9-3B94D5FA322C}"/>
    <hyperlink ref="Y222" r:id="rId3661" display="https://www.daloopa.com/src/762886" xr:uid="{48124D63-33AE-4D29-A3B3-07586AFA09A5}"/>
    <hyperlink ref="Z222" r:id="rId3662" display="https://www.daloopa.com/src/762554" xr:uid="{F6B77F5F-8EDB-462E-9BFC-4CCD40E7421F}"/>
    <hyperlink ref="AA222" r:id="rId3663" display="https://www.daloopa.com/src/762431" xr:uid="{03EB9A3D-F555-450B-AD10-597D33C767D4}"/>
    <hyperlink ref="AB222" r:id="rId3664" display="https://www.daloopa.com/src/762176" xr:uid="{74841E0E-0BE3-4E07-84DB-DA1915CD023E}"/>
    <hyperlink ref="AC222" r:id="rId3665" display="https://www.daloopa.com/src/761968" xr:uid="{073B063B-8781-46DA-A81F-290F57C7129B}"/>
    <hyperlink ref="AD222" r:id="rId3666" display="https://www.daloopa.com/src/761574" xr:uid="{25EE78F4-F477-4265-BB8B-F5E91CAAECB4}"/>
    <hyperlink ref="AE222" r:id="rId3667" display="https://www.daloopa.com/src/1340426" xr:uid="{9E17A7C3-37ED-45F9-92E2-019CB5ED1836}"/>
    <hyperlink ref="AF222" r:id="rId3668" display="https://www.daloopa.com/src/2623586" xr:uid="{0CEC97D3-E47C-495B-87EB-52B874DA6CE8}"/>
    <hyperlink ref="AG222" r:id="rId3669" display="https://www.daloopa.com/src/4744549" xr:uid="{362C3146-7FDF-46F6-9DAF-DD319C57E86A}"/>
    <hyperlink ref="AH222" r:id="rId3670" display="https://www.daloopa.com/src/7982339" xr:uid="{E3075265-3649-4863-B8EB-773D58CA9989}"/>
    <hyperlink ref="AJ222" r:id="rId3671" display="https://www.daloopa.com/src/14718976" xr:uid="{A45D793A-C9AC-4C0C-B8C7-D623B95DB854}"/>
    <hyperlink ref="AK222" r:id="rId3672" display="https://www.daloopa.com/src/20995300" xr:uid="{A0C47407-904B-4866-8A20-E90455482ABC}"/>
    <hyperlink ref="AL222" r:id="rId3673" display="https://www.daloopa.com/src/32451303" xr:uid="{CD556833-9C9F-4672-83B1-FA9357C29A0F}"/>
    <hyperlink ref="AM222" r:id="rId3674" display="https://www.daloopa.com/src/38384691" xr:uid="{2E94E7E2-CB15-429A-AE46-40C8C5F61399}"/>
    <hyperlink ref="AN222" r:id="rId3675" display="https://www.daloopa.com/src/46661729" xr:uid="{FD703AAB-0C3E-4253-8411-DEBD971CBEF6}"/>
    <hyperlink ref="AO222" r:id="rId3676" display="https://www.daloopa.com/src/53638461" xr:uid="{2AAB5BDD-02AF-4EC9-927E-55A8FC40272B}"/>
    <hyperlink ref="AP222" r:id="rId3677" display="https://www.daloopa.com/src/58838172" xr:uid="{9679BE8B-B30F-4F20-AF21-12D246224AFB}"/>
    <hyperlink ref="AQ222" r:id="rId3678" display="https://www.daloopa.com/src/63130780" xr:uid="{511B9C71-F128-4771-A675-B777A656A5BF}"/>
    <hyperlink ref="AR222" r:id="rId3679" display="https://www.daloopa.com/src/67048629" xr:uid="{593FDC04-D4D5-4ABF-A2A1-DA99A6C754BA}"/>
    <hyperlink ref="BJ222" r:id="rId3680" display="https://www.daloopa.com/src/66602824" xr:uid="{5A24BE92-8B0F-4127-ACF3-A17B88F72C02}"/>
    <hyperlink ref="BK222" r:id="rId3681" display="https://www.daloopa.com/src/66602825" xr:uid="{CC56A9CD-4DD2-4626-8F2A-9BEDF2632F93}"/>
    <hyperlink ref="BL222" r:id="rId3682" display="https://www.daloopa.com/src/66602826" xr:uid="{B7FC4D99-A8B6-4169-9977-8FB5DA66F351}"/>
    <hyperlink ref="BN222" r:id="rId3683" display="https://www.daloopa.com/src/66602827" xr:uid="{2A159D4C-C222-412D-951E-298DBE4107E4}"/>
    <hyperlink ref="BO222" r:id="rId3684" display="https://www.daloopa.com/src/67054491" xr:uid="{4C6030A6-C8CC-495A-8D54-6F8CF0A8B958}"/>
    <hyperlink ref="A223" r:id="rId3685" xr:uid="{0CF0A1AD-27D2-4105-83BA-F638509200A9}"/>
    <hyperlink ref="C223" r:id="rId3686" xr:uid="{2981C3A6-7BA8-4E22-8EAF-9A853BA078FE}"/>
    <hyperlink ref="M223" r:id="rId3687" display="https://www.daloopa.com/src/766642" xr:uid="{3198630E-A398-4F6C-BFD8-5DABEE411325}"/>
    <hyperlink ref="N223" r:id="rId3688" display="https://www.daloopa.com/src/766469" xr:uid="{927FCDBC-FF2D-4B75-89B7-579826ED5897}"/>
    <hyperlink ref="P223" r:id="rId3689" display="https://www.daloopa.com/src/765907" xr:uid="{55F91BFF-A37A-406C-988E-680532F8E77E}"/>
    <hyperlink ref="Q223" r:id="rId3690" display="https://www.daloopa.com/src/810689" xr:uid="{62DA6278-DA31-48FD-8C31-66FFEF8A4C0A}"/>
    <hyperlink ref="R223" r:id="rId3691" display="https://www.daloopa.com/src/810681" xr:uid="{549D2308-E84C-4D11-8AF4-A6376B11FE8C}"/>
    <hyperlink ref="S223" r:id="rId3692" display="https://www.daloopa.com/src/810673" xr:uid="{29F34AAF-EB63-47FA-8D28-5995ECE086DC}"/>
    <hyperlink ref="T223" r:id="rId3693" display="https://www.daloopa.com/src/810664" xr:uid="{2BBE90FE-3ACC-40B4-9447-68CE2038E462}"/>
    <hyperlink ref="U223" r:id="rId3694" display="https://www.daloopa.com/src/764835" xr:uid="{8A5AF7DF-6469-497F-9FE4-04FEEB24CF72}"/>
    <hyperlink ref="V223" r:id="rId3695" display="https://www.daloopa.com/src/763650" xr:uid="{5EEE87F0-C6A4-4C57-B261-2070E5A3C420}"/>
    <hyperlink ref="W223" r:id="rId3696" display="https://www.daloopa.com/src/763331" xr:uid="{3F7559BF-B338-426A-BAC5-F97D8D50DF70}"/>
    <hyperlink ref="X223" r:id="rId3697" display="https://www.daloopa.com/src/763055" xr:uid="{BB7F00DF-8E42-4657-81E9-2A801FC636CB}"/>
    <hyperlink ref="Y223" r:id="rId3698" display="https://www.daloopa.com/src/762887" xr:uid="{A9999041-99D6-43F1-BB38-3A98EDBD316C}"/>
    <hyperlink ref="Z223" r:id="rId3699" display="https://www.daloopa.com/src/762550" xr:uid="{905C24D7-D566-4183-B309-FD0464AFB819}"/>
    <hyperlink ref="AB223" r:id="rId3700" display="https://www.daloopa.com/src/762177" xr:uid="{FD252921-1F00-43B2-B7A7-CE71C698BD85}"/>
    <hyperlink ref="AC223" r:id="rId3701" display="https://www.daloopa.com/src/761969" xr:uid="{FE016565-54FA-4807-BEAE-BCADBFD5BDE5}"/>
    <hyperlink ref="AD223" r:id="rId3702" display="https://www.daloopa.com/src/761571" xr:uid="{F738612A-158A-4D2A-AAB4-22BBEDDB6C22}"/>
    <hyperlink ref="AE223" r:id="rId3703" display="https://www.daloopa.com/src/1340427" xr:uid="{A8658C17-7C63-4725-90D8-CCB9A990B123}"/>
    <hyperlink ref="AF223" r:id="rId3704" display="https://www.daloopa.com/src/2623587" xr:uid="{D76B9934-EF57-4E94-B817-3E68F29DDB46}"/>
    <hyperlink ref="AG223" r:id="rId3705" display="https://www.daloopa.com/src/4744550" xr:uid="{B521CA46-9315-4F62-AC33-75768342AEC3}"/>
    <hyperlink ref="AI223" r:id="rId3706" display="https://www.daloopa.com/src/10334340" xr:uid="{09D83BC6-A9C0-4B22-8AF4-31A0A702CF28}"/>
    <hyperlink ref="AJ223" r:id="rId3707" display="https://www.daloopa.com/src/14718977" xr:uid="{98A6A030-2BB1-42FC-A2E9-848417514161}"/>
    <hyperlink ref="AK223" r:id="rId3708" display="https://www.daloopa.com/src/20995298" xr:uid="{3E5B3688-960F-4F0D-94D7-1829A19324F9}"/>
    <hyperlink ref="AL223" r:id="rId3709" display="https://www.daloopa.com/src/32451305" xr:uid="{C17FB018-7254-4B93-9598-5075C2C1CAE6}"/>
    <hyperlink ref="AM223" r:id="rId3710" display="https://www.daloopa.com/src/38384686" xr:uid="{BD3990E3-ABCD-468B-B93E-1BEFF4136745}"/>
    <hyperlink ref="AN223" r:id="rId3711" display="https://www.daloopa.com/src/46661723" xr:uid="{ADE5C392-2B69-45F1-AFC4-C87353C321D1}"/>
    <hyperlink ref="AO223" r:id="rId3712" display="https://www.daloopa.com/src/53638459" xr:uid="{2A47F766-1652-46E4-947A-027944DB25F6}"/>
    <hyperlink ref="AP223" r:id="rId3713" display="https://www.daloopa.com/src/58838165" xr:uid="{76ABAEF6-1376-4048-AC93-42F127464CD2}"/>
    <hyperlink ref="AQ223" r:id="rId3714" display="https://www.daloopa.com/src/63130776" xr:uid="{C695F64C-07A7-451B-847D-41126C9076B3}"/>
    <hyperlink ref="AR223" r:id="rId3715" display="https://www.daloopa.com/src/67048630" xr:uid="{0ABF1979-4F41-4267-9128-F3263637087C}"/>
    <hyperlink ref="A224" r:id="rId3716" xr:uid="{FE60E675-DFE4-409B-8655-383952B660E5}"/>
    <hyperlink ref="C224" r:id="rId3717" xr:uid="{92E7B2ED-6AC2-405E-A229-E58E15884284}"/>
    <hyperlink ref="E224" r:id="rId3718" display="https://www.daloopa.com/src/768360" xr:uid="{23C2CE58-7BB4-40A9-8873-EEF04ACAEF3D}"/>
    <hyperlink ref="F224" r:id="rId3719" display="https://www.daloopa.com/src/768199" xr:uid="{9F9B2A91-3808-4828-A577-E740FD9BA890}"/>
    <hyperlink ref="G224" r:id="rId3720" display="https://www.daloopa.com/src/768053" xr:uid="{FA045C32-63EC-4C33-9948-D5DFB6A62210}"/>
    <hyperlink ref="H224" r:id="rId3721" display="https://www.daloopa.com/src/767897" xr:uid="{4B50F265-3293-4A7A-95EB-0A847C33BE8B}"/>
    <hyperlink ref="I224" r:id="rId3722" display="https://www.daloopa.com/src/767662" xr:uid="{C744E3F0-B36D-46A7-9B68-564D82DDBF7E}"/>
    <hyperlink ref="J224" r:id="rId3723" display="https://www.daloopa.com/src/767496" xr:uid="{E9006A68-55B3-4F43-9ED4-F3BEFDF123FD}"/>
    <hyperlink ref="K224" r:id="rId3724" display="https://www.daloopa.com/src/767174" xr:uid="{24B2711B-D85B-42CC-A3DB-7DD46B686ED8}"/>
    <hyperlink ref="L224" r:id="rId3725" display="https://www.daloopa.com/src/767020" xr:uid="{39CF9C19-36CE-4E54-A53B-DAF39FF00D1E}"/>
    <hyperlink ref="M224" r:id="rId3726" display="https://www.daloopa.com/src/766643" xr:uid="{D1A46DEF-BBEA-4625-8467-CA75F87432C7}"/>
    <hyperlink ref="N224" r:id="rId3727" display="https://www.daloopa.com/src/766470" xr:uid="{9FF2F700-14B5-43E9-A183-01EA31F46F53}"/>
    <hyperlink ref="O224" r:id="rId3728" display="https://www.daloopa.com/src/766071" xr:uid="{04D2DC38-D1B1-4ABD-A888-8775E995D1FE}"/>
    <hyperlink ref="P224" r:id="rId3729" display="https://www.daloopa.com/src/765908" xr:uid="{77BBAA7A-663E-47AA-8751-EC1FF9651DCE}"/>
    <hyperlink ref="Q224" r:id="rId3730" display="https://www.daloopa.com/src/810690" xr:uid="{1FC65296-5CA6-4350-9816-E1FD4F7B18B0}"/>
    <hyperlink ref="R224" r:id="rId3731" display="https://www.daloopa.com/src/810682" xr:uid="{EE353C89-B3F3-4A7E-8F54-8A4F7A849925}"/>
    <hyperlink ref="S224" r:id="rId3732" display="https://www.daloopa.com/src/810674" xr:uid="{47CC6020-8B56-4A6E-A44E-86FC6DE52316}"/>
    <hyperlink ref="T224" r:id="rId3733" display="https://www.daloopa.com/src/810665" xr:uid="{E38CA99C-9148-4455-9AE0-21CE11B4FE3E}"/>
    <hyperlink ref="U224" r:id="rId3734" display="https://www.daloopa.com/src/764831" xr:uid="{FDED564F-966F-4405-82F1-E719DF55F1E5}"/>
    <hyperlink ref="V224" r:id="rId3735" display="https://www.daloopa.com/src/763651" xr:uid="{EE8A40AC-0B17-40FD-A318-C5F33136D98B}"/>
    <hyperlink ref="W224" r:id="rId3736" display="https://www.daloopa.com/src/763332" xr:uid="{5411D210-98ED-4A39-9C26-D9B123B4E0D2}"/>
    <hyperlink ref="X224" r:id="rId3737" display="https://www.daloopa.com/src/763056" xr:uid="{ADBE15D4-AB7F-4EE2-826B-37D2C301E13F}"/>
    <hyperlink ref="Y224" r:id="rId3738" display="https://www.daloopa.com/src/762888" xr:uid="{59D07239-D8F1-4686-A3FB-E9472837DED2}"/>
    <hyperlink ref="Z224" r:id="rId3739" display="https://www.daloopa.com/src/762551" xr:uid="{EA3FED62-BED4-4D4B-A6F5-D6A5BAC0B6A4}"/>
    <hyperlink ref="AA224" r:id="rId3740" display="https://www.daloopa.com/src/762430" xr:uid="{27704E15-3724-4219-9BD0-CF834DD44EA3}"/>
    <hyperlink ref="AB224" r:id="rId3741" display="https://www.daloopa.com/src/762178" xr:uid="{F329A15D-3BCA-4BAA-ADCD-888B120E605F}"/>
    <hyperlink ref="AC224" r:id="rId3742" display="https://www.daloopa.com/src/761970" xr:uid="{9D5AC39C-33B7-4961-95E6-421B5085F7C6}"/>
    <hyperlink ref="AD224" r:id="rId3743" display="https://www.daloopa.com/src/761572" xr:uid="{D6F0202A-615D-496F-805A-ECE9F1EDCCDD}"/>
    <hyperlink ref="AE224" r:id="rId3744" display="https://www.daloopa.com/src/1340428" xr:uid="{E46F1283-0CCC-487D-B96F-60A8E672336E}"/>
    <hyperlink ref="AF224" r:id="rId3745" display="https://www.daloopa.com/src/2623588" xr:uid="{7D5B5025-8105-482D-BD3D-0680EEDC7DAE}"/>
    <hyperlink ref="AG224" r:id="rId3746" display="https://www.daloopa.com/src/4744551" xr:uid="{BE587411-C13C-4C0A-9858-73EEB13B0E59}"/>
    <hyperlink ref="AH224" r:id="rId3747" display="https://www.daloopa.com/src/7982341" xr:uid="{6BA2D136-347B-4877-888E-6E14095CEB3E}"/>
    <hyperlink ref="AI224" r:id="rId3748" display="https://www.daloopa.com/src/10334341" xr:uid="{440807C6-15D8-4FCE-8878-2534ED6271BD}"/>
    <hyperlink ref="AJ224" r:id="rId3749" display="https://www.daloopa.com/src/14718974" xr:uid="{59217224-FE87-445D-9A56-CC7C1D7E0FB1}"/>
    <hyperlink ref="AK224" r:id="rId3750" display="https://www.daloopa.com/src/20995301" xr:uid="{71B98C56-CAC4-40EB-87B1-B344ADA5288B}"/>
    <hyperlink ref="AL224" r:id="rId3751" display="https://www.daloopa.com/src/32451304" xr:uid="{370A1352-A706-42DC-B54A-E446843B8285}"/>
    <hyperlink ref="AM224" r:id="rId3752" display="https://www.daloopa.com/src/38384689" xr:uid="{4B18EA6F-AC29-4F68-B6F8-AA7DD5171535}"/>
    <hyperlink ref="AN224" r:id="rId3753" display="https://www.daloopa.com/src/46661728" xr:uid="{F5CAC999-BDD1-468E-8FF5-8DCC4542C8DB}"/>
    <hyperlink ref="AO224" r:id="rId3754" display="https://www.daloopa.com/src/53638464" xr:uid="{C79C7A56-3F48-415C-BF8F-4C2CA75E57CB}"/>
    <hyperlink ref="AP224" r:id="rId3755" display="https://www.daloopa.com/src/58838169" xr:uid="{9BA5B4C9-938E-4FB9-9F59-C3697F0C9ED6}"/>
    <hyperlink ref="AQ224" r:id="rId3756" display="https://www.daloopa.com/src/63130777" xr:uid="{2FE8AA79-BEDD-4163-B059-45CEA8CB0CF6}"/>
    <hyperlink ref="AR224" r:id="rId3757" display="https://www.daloopa.com/src/67048632" xr:uid="{9540506C-3B62-4DD0-B610-DD5C7723B10F}"/>
    <hyperlink ref="A225" r:id="rId3758" xr:uid="{57516A59-9F2A-41E4-BADC-FEEE559BF949}"/>
    <hyperlink ref="C225" r:id="rId3759" xr:uid="{C5063EB4-0B73-402F-BF12-B02C837FABDE}"/>
    <hyperlink ref="E225" r:id="rId3760" display="https://www.daloopa.com/src/768361" xr:uid="{2B9EE8DE-669A-45C1-99DD-8FF2620A8AF6}"/>
    <hyperlink ref="F225" r:id="rId3761" display="https://www.daloopa.com/src/768200" xr:uid="{60BF2D85-5E3E-4DB2-A9D3-C0B66C620D50}"/>
    <hyperlink ref="G225" r:id="rId3762" display="https://www.daloopa.com/src/768054" xr:uid="{D9BEEC9C-6DB3-4106-AEA5-2D39F6CE00C8}"/>
    <hyperlink ref="H225" r:id="rId3763" display="https://www.daloopa.com/src/767898" xr:uid="{AF9F58AA-FA0E-4A02-9959-36641376D11A}"/>
    <hyperlink ref="I225" r:id="rId3764" display="https://www.daloopa.com/src/767663" xr:uid="{822A087A-A090-4FC4-8F6F-3E4ACE752D5E}"/>
    <hyperlink ref="J225" r:id="rId3765" display="https://www.daloopa.com/src/767497" xr:uid="{4C698793-CA30-4271-9568-07E88FD404B4}"/>
    <hyperlink ref="K225" r:id="rId3766" display="https://www.daloopa.com/src/767175" xr:uid="{CB89CF80-CEF3-4A34-8D2C-F5CBB76AF59D}"/>
    <hyperlink ref="L225" r:id="rId3767" display="https://www.daloopa.com/src/767021" xr:uid="{C0449E87-E2DA-4FE2-B1A0-FBED56164F99}"/>
    <hyperlink ref="M225" r:id="rId3768" display="https://www.daloopa.com/src/766644" xr:uid="{CF329106-DFE2-4987-8274-159F20859CB6}"/>
    <hyperlink ref="N225" r:id="rId3769" display="https://www.daloopa.com/src/766471" xr:uid="{F927CD80-4BA9-4B97-9B8B-A86E17124E73}"/>
    <hyperlink ref="O225" r:id="rId3770" display="https://www.daloopa.com/src/766072" xr:uid="{6B23FE60-8133-4C85-B0B9-E90DA3DF1870}"/>
    <hyperlink ref="P225" r:id="rId3771" display="https://www.daloopa.com/src/765909" xr:uid="{782A53CD-3F3D-4271-A3B6-E1E92B8538AE}"/>
    <hyperlink ref="Q225" r:id="rId3772" display="https://www.daloopa.com/src/810691" xr:uid="{F082852D-094C-4143-B1AC-E08FA6B04D09}"/>
    <hyperlink ref="R225" r:id="rId3773" display="https://www.daloopa.com/src/810683" xr:uid="{F759AA73-B417-4B1B-8F0F-0DDFDA800459}"/>
    <hyperlink ref="S225" r:id="rId3774" display="https://www.daloopa.com/src/810675" xr:uid="{3496E781-C8D5-4A25-86F4-BA08E14356C2}"/>
    <hyperlink ref="T225" r:id="rId3775" display="https://www.daloopa.com/src/810666" xr:uid="{C01F829D-78E2-4D89-AB0B-E81CEFDBDE7A}"/>
    <hyperlink ref="U225" r:id="rId3776" display="https://www.daloopa.com/src/764832" xr:uid="{5C125F0D-9D0C-404C-8AEE-D170D1238CEB}"/>
    <hyperlink ref="V225" r:id="rId3777" display="https://www.daloopa.com/src/763652" xr:uid="{0EF8025F-5BC4-4E30-891C-090C7F9780E9}"/>
    <hyperlink ref="W225" r:id="rId3778" display="https://www.daloopa.com/src/763333" xr:uid="{54E41702-04BD-4555-983C-234FB85C83E8}"/>
    <hyperlink ref="X225" r:id="rId3779" display="https://www.daloopa.com/src/763057" xr:uid="{38F06B44-215C-4747-AD17-9D6FCD04DD05}"/>
    <hyperlink ref="Y225" r:id="rId3780" display="https://www.daloopa.com/src/762890" xr:uid="{26E3B5D2-9BD1-425E-9A94-170BBB67E290}"/>
    <hyperlink ref="Z225" r:id="rId3781" display="https://www.daloopa.com/src/762552" xr:uid="{9F324CE7-FD3C-4332-8DC1-04AF66361337}"/>
    <hyperlink ref="AA225" r:id="rId3782" display="https://www.daloopa.com/src/762429" xr:uid="{3736A2E0-3EF2-4C28-8148-4CC5C5B298A5}"/>
    <hyperlink ref="AB225" r:id="rId3783" display="https://www.daloopa.com/src/762179" xr:uid="{AC3F3E90-1CA5-4CB3-96DB-0A92DC0B5B8A}"/>
    <hyperlink ref="AC225" r:id="rId3784" display="https://www.daloopa.com/src/761971" xr:uid="{C911B894-F870-42CF-A03F-2FC5E2037BF2}"/>
    <hyperlink ref="AD225" r:id="rId3785" display="https://www.daloopa.com/src/761570" xr:uid="{70455315-E7EB-4A9C-B381-2BBD3DC2213A}"/>
    <hyperlink ref="AE225" r:id="rId3786" display="https://www.daloopa.com/src/1340429" xr:uid="{A9E23401-0C74-46C0-A3E5-A5F671DE7472}"/>
    <hyperlink ref="AF225" r:id="rId3787" display="https://www.daloopa.com/src/2623589" xr:uid="{9AD174A9-F29F-4358-8234-8DBC6BBF6BD4}"/>
    <hyperlink ref="AG225" r:id="rId3788" display="https://www.daloopa.com/src/4744552" xr:uid="{CAEF10E8-DB1C-4BD8-9CB3-7517DDDEDCA1}"/>
    <hyperlink ref="AH225" r:id="rId3789" display="https://www.daloopa.com/src/7982342" xr:uid="{72C07120-7A42-4384-B325-FCF0DC5F5172}"/>
    <hyperlink ref="AI225" r:id="rId3790" display="https://www.daloopa.com/src/10334342" xr:uid="{8BA660CA-A574-4502-9A79-DB2E8A3FAC34}"/>
    <hyperlink ref="AJ225" r:id="rId3791" display="https://www.daloopa.com/src/14718975" xr:uid="{39256333-6E97-492F-A67E-EB104EE4E29E}"/>
    <hyperlink ref="AK225" r:id="rId3792" display="https://www.daloopa.com/src/20995302" xr:uid="{2A28A960-C211-489C-A185-348EA012F9FB}"/>
    <hyperlink ref="AL225" r:id="rId3793" display="https://www.daloopa.com/src/32451302" xr:uid="{470BF14F-37CF-42EF-9955-EA86C35CA1C7}"/>
    <hyperlink ref="AM225" r:id="rId3794" display="https://www.daloopa.com/src/38384685" xr:uid="{92E4D486-70DB-41F5-B8FD-82B55C0B8B81}"/>
    <hyperlink ref="AN225" r:id="rId3795" display="https://www.daloopa.com/src/46661722" xr:uid="{F09D07A2-8393-43A9-8E44-121FE20F84EA}"/>
    <hyperlink ref="AO225" r:id="rId3796" display="https://www.daloopa.com/src/53638458" xr:uid="{0618B105-0516-4A0E-99FE-FD607173ECB5}"/>
    <hyperlink ref="AP225" r:id="rId3797" display="https://www.daloopa.com/src/58838170" xr:uid="{061CDAD0-5750-4A27-8766-AA6CFCE49DFD}"/>
    <hyperlink ref="AQ225" r:id="rId3798" display="https://www.daloopa.com/src/63130779" xr:uid="{1FE4C472-5B48-464E-9559-6E028BA91016}"/>
    <hyperlink ref="AR225" r:id="rId3799" display="https://www.daloopa.com/src/67048627" xr:uid="{B40ECA9C-060D-4F25-A8C7-DC6309B51FE4}"/>
    <hyperlink ref="A226" r:id="rId3800" xr:uid="{F09C05CF-9B5D-48D4-82D5-16F89F6EEA62}"/>
    <hyperlink ref="C226" r:id="rId3801" xr:uid="{334ECCE3-932F-4E34-B224-404EDE30ED35}"/>
    <hyperlink ref="E226" r:id="rId3802" display="https://www.daloopa.com/src/768362" xr:uid="{6BDE7D4F-1A57-4F8D-A5B4-DCA8A3530DA0}"/>
    <hyperlink ref="F226" r:id="rId3803" display="https://www.daloopa.com/src/768202" xr:uid="{33D8B3DF-0A36-483A-A8B8-30A881BD2433}"/>
    <hyperlink ref="G226" r:id="rId3804" display="https://www.daloopa.com/src/768055" xr:uid="{83558185-3680-43D6-8F7F-D57C65E610E8}"/>
    <hyperlink ref="H226" r:id="rId3805" display="https://www.daloopa.com/src/767899" xr:uid="{010A38C5-AE93-4E8A-8BF7-488FABF2F256}"/>
    <hyperlink ref="I226" r:id="rId3806" display="https://www.daloopa.com/src/767664" xr:uid="{A8C7DC75-0A49-4DDD-9442-6A51D65919E6}"/>
    <hyperlink ref="J226" r:id="rId3807" display="https://www.daloopa.com/src/767498" xr:uid="{4CF9F029-B63A-4EC9-BD20-606A75A023F8}"/>
    <hyperlink ref="K226" r:id="rId3808" display="https://www.daloopa.com/src/767176" xr:uid="{9912030B-BBFC-427F-A98C-8883703D695C}"/>
    <hyperlink ref="L226" r:id="rId3809" display="https://www.daloopa.com/src/767022" xr:uid="{4C2C25AE-EEB4-4ECB-9606-CEB987C9BB57}"/>
    <hyperlink ref="AH226" r:id="rId3810" display="https://www.daloopa.com/src/7982340" xr:uid="{EECB02ED-299B-4BB3-AF46-ACD9EE6C9235}"/>
    <hyperlink ref="A227" r:id="rId3811" xr:uid="{795B2A44-9C97-4DFD-B529-6E7A1F174950}"/>
    <hyperlink ref="C227" r:id="rId3812" xr:uid="{35B83B01-9494-4126-99EF-E6C4647C1A5E}"/>
    <hyperlink ref="E227" r:id="rId3813" display="https://www.daloopa.com/src/768363" xr:uid="{504154C6-9052-452B-BAB5-22CF703F29DC}"/>
    <hyperlink ref="F227" r:id="rId3814" display="https://www.daloopa.com/src/768203" xr:uid="{4543A0E9-0100-485D-A6D7-2A8D4E6EE7B0}"/>
    <hyperlink ref="G227" r:id="rId3815" display="https://www.daloopa.com/src/768048" xr:uid="{FA4ECEBD-05DC-4312-8A0D-90998EA7C52A}"/>
    <hyperlink ref="H227" r:id="rId3816" display="https://www.daloopa.com/src/767900" xr:uid="{DAFC063D-1F10-47EE-89DE-83B0ECB47F96}"/>
    <hyperlink ref="I227" r:id="rId3817" display="https://www.daloopa.com/src/767665" xr:uid="{C2D96F90-B63C-4DA8-9D66-ED4065FB5314}"/>
    <hyperlink ref="J227" r:id="rId3818" display="https://www.daloopa.com/src/767499" xr:uid="{ECECC5C7-9E18-4392-BAFD-9E2842D173D1}"/>
    <hyperlink ref="K227" r:id="rId3819" display="https://www.daloopa.com/src/767177" xr:uid="{9A44AA71-9F65-4E54-AAE1-6A1BE32B352D}"/>
    <hyperlink ref="L227" r:id="rId3820" display="https://www.daloopa.com/src/767023" xr:uid="{B30CC641-6DC2-4C07-8866-60A3E796A59E}"/>
    <hyperlink ref="M227" r:id="rId3821" display="https://www.daloopa.com/src/766645" xr:uid="{EF2F0879-A5AE-4AE6-8C1E-0F3B85312849}"/>
    <hyperlink ref="N227" r:id="rId3822" display="https://www.daloopa.com/src/766472" xr:uid="{FE03504B-2DC2-4B48-AF27-F5B15E9FCDA3}"/>
    <hyperlink ref="O227" r:id="rId3823" display="https://www.daloopa.com/src/766073" xr:uid="{43567A58-AEC7-45D2-9D9D-8B938A85C1B8}"/>
    <hyperlink ref="P227" r:id="rId3824" display="https://www.daloopa.com/src/765910" xr:uid="{F2ADEF1F-3F86-4C89-877A-3E7209DDD0ED}"/>
    <hyperlink ref="Q227" r:id="rId3825" display="https://www.daloopa.com/src/810692" xr:uid="{99C8ACE3-3B1B-4299-AF88-24E4B2527900}"/>
    <hyperlink ref="R227" r:id="rId3826" display="https://www.daloopa.com/src/810684" xr:uid="{7CBBEB94-0A19-4CC0-BF57-45BFFF16435A}"/>
    <hyperlink ref="S227" r:id="rId3827" display="https://www.daloopa.com/src/810676" xr:uid="{75ECCF77-E079-4358-9C13-748707B4A7D0}"/>
    <hyperlink ref="T227" r:id="rId3828" display="https://www.daloopa.com/src/810667" xr:uid="{F8E49DCC-C376-4BE0-90A2-B12D798F8FBA}"/>
    <hyperlink ref="U227" r:id="rId3829" display="https://www.daloopa.com/src/764833" xr:uid="{92408ABF-1BB2-4A43-9927-D1B4A41A58D4}"/>
    <hyperlink ref="V227" r:id="rId3830" display="https://www.daloopa.com/src/763653" xr:uid="{CCA07030-4152-4BF9-8ADF-DA78A37AF171}"/>
    <hyperlink ref="W227" r:id="rId3831" display="https://www.daloopa.com/src/763334" xr:uid="{12F8277C-DD71-4E2A-A43E-6C6ADC298991}"/>
    <hyperlink ref="X227" r:id="rId3832" display="https://www.daloopa.com/src/763058" xr:uid="{B387198F-320F-41B6-80C4-465AFCDCF2E0}"/>
    <hyperlink ref="Y227" r:id="rId3833" display="https://www.daloopa.com/src/762889" xr:uid="{0BB66688-5BB2-473B-84BD-1D8D7DCD238E}"/>
    <hyperlink ref="Z227" r:id="rId3834" display="https://www.daloopa.com/src/762553" xr:uid="{FF02E508-2CF8-4CBA-BF84-ED9FB048F185}"/>
    <hyperlink ref="AA227" r:id="rId3835" display="https://www.daloopa.com/src/762428" xr:uid="{181D24BF-BEF5-4A42-9156-BC1652BF3342}"/>
    <hyperlink ref="AB227" r:id="rId3836" display="https://www.daloopa.com/src/762180" xr:uid="{9282AB60-281D-4A6A-AE6D-64CA38A7CB09}"/>
    <hyperlink ref="AC227" r:id="rId3837" display="https://www.daloopa.com/src/761972" xr:uid="{F5B60F90-1068-474C-8B0C-F0238361AEB2}"/>
    <hyperlink ref="AD227" r:id="rId3838" display="https://www.daloopa.com/src/761573" xr:uid="{A90DF2C2-8D88-4F8D-AA9C-AB7E1F11160E}"/>
    <hyperlink ref="AE227" r:id="rId3839" display="https://www.daloopa.com/src/1340430" xr:uid="{F2B63A34-4267-4280-ADFB-F76D38F86FE4}"/>
    <hyperlink ref="AF227" r:id="rId3840" display="https://www.daloopa.com/src/2623590" xr:uid="{6456F706-2748-4743-8CA8-2D0DCB068607}"/>
    <hyperlink ref="AG227" r:id="rId3841" display="https://www.daloopa.com/src/4744553" xr:uid="{F894F317-0893-4674-9929-DE1F1F7291D0}"/>
    <hyperlink ref="AH227" r:id="rId3842" display="https://www.daloopa.com/src/7982343" xr:uid="{93C17D91-6FE2-46E6-B590-D78976CD6132}"/>
    <hyperlink ref="AI227" r:id="rId3843" display="https://www.daloopa.com/src/10334343" xr:uid="{84340C68-1F24-46B1-93CD-D3387FF235F0}"/>
    <hyperlink ref="AJ227" r:id="rId3844" display="https://www.daloopa.com/src/14718973" xr:uid="{EF387D12-C5D4-4ACF-ACA5-DE4554B2AA59}"/>
    <hyperlink ref="AK227" r:id="rId3845" display="https://www.daloopa.com/src/20995294" xr:uid="{B5C956C6-EB16-4BDC-8CD2-9E9F0C779BDA}"/>
    <hyperlink ref="AL227" r:id="rId3846" display="https://www.daloopa.com/src/32451299" xr:uid="{E0D42441-CF92-48E5-9F3F-CF528E9E2FD3}"/>
    <hyperlink ref="AM227" r:id="rId3847" display="https://www.daloopa.com/src/38384684" xr:uid="{D0B0F37D-ED3A-4C65-9472-EBA19CA8C4B8}"/>
    <hyperlink ref="AN227" r:id="rId3848" display="https://www.daloopa.com/src/46661727" xr:uid="{9D8B1AE4-800B-4061-A504-A7AD34B5DA54}"/>
    <hyperlink ref="AO227" r:id="rId3849" display="https://www.daloopa.com/src/53638460" xr:uid="{74B02939-0B82-4CEA-A9DD-64B758CF5691}"/>
    <hyperlink ref="AP227" r:id="rId3850" display="https://www.daloopa.com/src/58838171" xr:uid="{1C885BF1-BD34-4AE8-BE7A-8C4A9D6FB6CC}"/>
    <hyperlink ref="AQ227" r:id="rId3851" display="https://www.daloopa.com/src/63130778" xr:uid="{D203AAD2-AFE0-4D7F-BB41-2D96ECD90653}"/>
    <hyperlink ref="AR227" r:id="rId3852" display="https://www.daloopa.com/src/67048628" xr:uid="{FC1AA461-D3C2-47FE-98A2-1AB1E8954199}"/>
    <hyperlink ref="A230" r:id="rId3853" xr:uid="{C641BF0E-3BA1-47B0-B9D2-373CF9BC16C4}"/>
    <hyperlink ref="C230" r:id="rId3854" xr:uid="{0CE1930D-D053-4534-916C-B42203EA1E36}"/>
    <hyperlink ref="E230" r:id="rId3855" display="https://www.daloopa.com/src/768364" xr:uid="{BDC57469-2667-4ABD-BA33-45BB8DE0C614}"/>
    <hyperlink ref="F230" r:id="rId3856" display="https://www.daloopa.com/src/810526" xr:uid="{1A836E94-194A-4A84-B459-F9EF40AC6FC9}"/>
    <hyperlink ref="G230" r:id="rId3857" display="https://www.daloopa.com/src/768071" xr:uid="{E12B7C43-F1DF-4F8E-A858-9DD5E79ACEE7}"/>
    <hyperlink ref="H230" r:id="rId3858" display="https://www.daloopa.com/src/767917" xr:uid="{8E4F01FA-4EC2-461B-AF03-DA6FD9F5AFF2}"/>
    <hyperlink ref="I230" r:id="rId3859" display="https://www.daloopa.com/src/767669" xr:uid="{2BECFAD6-5456-45DC-8062-56064C21A143}"/>
    <hyperlink ref="J230" r:id="rId3860" display="https://www.daloopa.com/src/767511" xr:uid="{EAF5A734-24FA-448D-87CE-B33BB6C77028}"/>
    <hyperlink ref="K230" r:id="rId3861" display="https://www.daloopa.com/src/767178" xr:uid="{113413A6-FBF4-4514-B766-15937EECB52D}"/>
    <hyperlink ref="L230" r:id="rId3862" display="https://www.daloopa.com/src/767024" xr:uid="{CA254B84-3E37-4C40-9717-18B103433E61}"/>
    <hyperlink ref="M230" r:id="rId3863" display="https://www.daloopa.com/src/766646" xr:uid="{1146CD7E-E6BD-437B-B69C-7F7DA5682BFC}"/>
    <hyperlink ref="N230" r:id="rId3864" display="https://www.daloopa.com/src/766473" xr:uid="{8FB1E0DE-BFB2-4BF0-8117-95F0ADE4FD1A}"/>
    <hyperlink ref="O230" r:id="rId3865" display="https://www.daloopa.com/src/766119" xr:uid="{2B1842C5-C05E-4A0D-A0DC-4D935ACD4AFF}"/>
    <hyperlink ref="P230" r:id="rId3866" display="https://www.daloopa.com/src/765913" xr:uid="{057382C2-11D1-4420-9B11-B3BAB4AC282C}"/>
    <hyperlink ref="Q230" r:id="rId3867" display="https://www.daloopa.com/src/810739" xr:uid="{F981AB0B-A7C1-4C40-89DE-4386B2B8CB3E}"/>
    <hyperlink ref="R230" r:id="rId3868" display="https://www.daloopa.com/src/810731" xr:uid="{E1A50CC5-A611-4A15-8190-24374EBE8FD0}"/>
    <hyperlink ref="S230" r:id="rId3869" display="https://www.daloopa.com/src/810722" xr:uid="{50A6B93F-1B8F-4FC3-BCAD-C4F23E271A3D}"/>
    <hyperlink ref="T230" r:id="rId3870" display="https://www.daloopa.com/src/810713" xr:uid="{F543433A-0CF6-4566-93EB-F5DED8F0AEC7}"/>
    <hyperlink ref="U230" r:id="rId3871" display="https://www.daloopa.com/src/763924" xr:uid="{A6CA2D23-AD7B-48F3-86E7-9F88F73A072B}"/>
    <hyperlink ref="V230" r:id="rId3872" display="https://www.daloopa.com/src/763672" xr:uid="{1AD67960-636E-4BB3-B37B-9357432C3A8F}"/>
    <hyperlink ref="W230" r:id="rId3873" display="https://www.daloopa.com/src/763366" xr:uid="{2B1B7F27-B1D3-4ACF-878F-CEC63161FD68}"/>
    <hyperlink ref="X230" r:id="rId3874" display="https://www.daloopa.com/src/763092" xr:uid="{99C3AD6B-6730-45C7-B259-F1FBF01D2C1F}"/>
    <hyperlink ref="Y230" r:id="rId3875" display="https://www.daloopa.com/src/762915" xr:uid="{9B1F9E36-53CF-437F-A6E2-58946C6A7CE8}"/>
    <hyperlink ref="Z230" r:id="rId3876" display="https://www.daloopa.com/src/762560" xr:uid="{998C2704-E89D-4CF2-87BA-70505A0BD5E2}"/>
    <hyperlink ref="AA230" r:id="rId3877" display="https://www.daloopa.com/src/762442" xr:uid="{874C1687-D4D6-487B-B89B-247C631B659E}"/>
    <hyperlink ref="AB230" r:id="rId3878" display="https://www.daloopa.com/src/762252" xr:uid="{5E8557A1-3CFD-4813-87A5-8C2E6594234A}"/>
    <hyperlink ref="AC230" r:id="rId3879" display="https://www.daloopa.com/src/762233" xr:uid="{2E52E8EF-41FB-48D4-8979-54873BC024E5}"/>
    <hyperlink ref="AD230" r:id="rId3880" display="https://www.daloopa.com/src/762215" xr:uid="{4D904EA9-827B-495C-B5FB-17C883690AF3}"/>
    <hyperlink ref="AE230" r:id="rId3881" display="https://www.daloopa.com/src/1340431" xr:uid="{C426B6D0-9F13-46C8-89E3-ED396B6D2545}"/>
    <hyperlink ref="AF230" r:id="rId3882" display="https://www.daloopa.com/src/2623601" xr:uid="{7830C514-6BBE-4B6F-9354-23CC3BCBFB5C}"/>
    <hyperlink ref="AG230" r:id="rId3883" display="https://www.daloopa.com/src/4744556" xr:uid="{E0606081-413A-4E95-8202-5F58BA5436DA}"/>
    <hyperlink ref="AH230" r:id="rId3884" display="https://www.daloopa.com/src/7982401" xr:uid="{C9DB1C31-2262-4B46-B398-1BB45F228ABE}"/>
    <hyperlink ref="AI230" r:id="rId3885" display="https://www.daloopa.com/src/10334584" xr:uid="{CF62E4D7-12D7-4816-B057-167FF9767C75}"/>
    <hyperlink ref="AJ230" r:id="rId3886" display="https://www.daloopa.com/src/14719017" xr:uid="{A2FA4AC1-3784-4120-863B-5812DF942F2E}"/>
    <hyperlink ref="AK230" r:id="rId3887" display="https://www.daloopa.com/src/20995423" xr:uid="{7A34CA65-045F-4237-BADE-37E937E7256B}"/>
    <hyperlink ref="AL230" r:id="rId3888" display="https://www.daloopa.com/src/32451398" xr:uid="{59D3CB4A-76E2-458D-89BD-03E0F23A9D1D}"/>
    <hyperlink ref="AM230" r:id="rId3889" display="https://www.daloopa.com/src/38384810" xr:uid="{1FB27840-78C3-43CA-AF07-6742B394D8FD}"/>
    <hyperlink ref="AN230" r:id="rId3890" display="https://www.daloopa.com/src/46662006" xr:uid="{0B1F2F05-762D-4DD5-A908-DA82FA11A81E}"/>
    <hyperlink ref="AO230" r:id="rId3891" display="https://www.daloopa.com/src/53638538" xr:uid="{E37F2460-698F-4932-930E-B514F147A16D}"/>
    <hyperlink ref="AP230" r:id="rId3892" display="https://www.daloopa.com/src/58838281" xr:uid="{C6D4DCDA-0373-44BC-A9A7-2A76E8E192A9}"/>
    <hyperlink ref="AQ230" r:id="rId3893" display="https://www.daloopa.com/src/63130825" xr:uid="{B5DDA514-FB5B-4F1D-AAD4-20AFF2F467B8}"/>
    <hyperlink ref="AR230" r:id="rId3894" display="https://www.daloopa.com/src/67048894" xr:uid="{881C10F8-15CD-4056-A652-E8F11176F579}"/>
    <hyperlink ref="BF230" r:id="rId3895" display="https://www.daloopa.com/src/45569683" xr:uid="{0E8CBB63-E297-46E0-9182-8CE26D07093C}"/>
    <hyperlink ref="BG230" r:id="rId3896" display="https://www.daloopa.com/src/45569684" xr:uid="{6657434A-548C-49DC-B2A7-8D8AFCA83B5D}"/>
    <hyperlink ref="BH230" r:id="rId3897" display="https://www.daloopa.com/src/45569685" xr:uid="{31142240-206E-46B0-A882-87E1A3E973A9}"/>
    <hyperlink ref="BI230" r:id="rId3898" display="https://www.daloopa.com/src/45569686" xr:uid="{756684B4-44D9-480E-857F-2CE773A63110}"/>
    <hyperlink ref="BJ230" r:id="rId3899" display="https://www.daloopa.com/src/45569687" xr:uid="{F2133D91-F881-46E9-A1C0-053475F2E62B}"/>
    <hyperlink ref="BK230" r:id="rId3900" display="https://www.daloopa.com/src/45569688" xr:uid="{30CBB7B0-6CC0-452D-885E-918C51B4D6C2}"/>
    <hyperlink ref="BL230" r:id="rId3901" display="https://www.daloopa.com/src/45569689" xr:uid="{8356E4B2-EEE1-444D-BF05-1C43FED98F21}"/>
    <hyperlink ref="BM230" r:id="rId3902" display="https://www.daloopa.com/src/45569690" xr:uid="{CCE8839F-091E-4833-9118-716F7342A590}"/>
    <hyperlink ref="BN230" r:id="rId3903" display="https://www.daloopa.com/src/46664280" xr:uid="{903E706C-F8C4-414E-86B3-C4DE2D353AB1}"/>
    <hyperlink ref="BO230" r:id="rId3904" display="https://www.daloopa.com/src/67054492" xr:uid="{24241090-AF73-4EE5-9F67-F1E6A744D6DE}"/>
    <hyperlink ref="A231" r:id="rId3905" xr:uid="{51771065-F5E6-4342-A337-0718DFA8F54F}"/>
    <hyperlink ref="C231" r:id="rId3906" xr:uid="{92E345E1-C2B4-4202-AD2B-8350E52653B9}"/>
    <hyperlink ref="E231" r:id="rId3907" display="https://www.daloopa.com/src/768365" xr:uid="{ED3EF6A2-8B68-49BE-BDBC-492DDACC4729}"/>
    <hyperlink ref="F231" r:id="rId3908" display="https://www.daloopa.com/src/810527" xr:uid="{E87B0489-DDE0-4F44-B226-0684F9E4EF6E}"/>
    <hyperlink ref="G231" r:id="rId3909" display="https://www.daloopa.com/src/768072" xr:uid="{446FD80C-9564-43EE-A2C3-C05B0D42CD77}"/>
    <hyperlink ref="H231" r:id="rId3910" display="https://www.daloopa.com/src/767918" xr:uid="{C157562B-9D7C-4D91-9FA0-9BE98753EFFA}"/>
    <hyperlink ref="I231" r:id="rId3911" display="https://www.daloopa.com/src/767670" xr:uid="{27174FF3-49BA-49D8-B65A-836242F10FA7}"/>
    <hyperlink ref="J231" r:id="rId3912" display="https://www.daloopa.com/src/767512" xr:uid="{53656346-9747-46A1-B066-F81C26A39E6E}"/>
    <hyperlink ref="K231" r:id="rId3913" display="https://www.daloopa.com/src/767179" xr:uid="{6F4F82CA-8799-484B-83A0-40C39E187700}"/>
    <hyperlink ref="L231" r:id="rId3914" display="https://www.daloopa.com/src/767025" xr:uid="{C15B7E25-FC35-4113-A075-DF1107D508CE}"/>
    <hyperlink ref="M231" r:id="rId3915" display="https://www.daloopa.com/src/766647" xr:uid="{2D878689-A772-4D76-891D-06718BB2E055}"/>
    <hyperlink ref="N231" r:id="rId3916" display="https://www.daloopa.com/src/766479" xr:uid="{6070DBD9-7EE9-4C37-A908-87375D65BA84}"/>
    <hyperlink ref="O231" r:id="rId3917" display="https://www.daloopa.com/src/766120" xr:uid="{98C32431-1E3F-4C65-B6FD-C34BC83508B3}"/>
    <hyperlink ref="P231" r:id="rId3918" display="https://www.daloopa.com/src/765914" xr:uid="{FA49FE7F-330A-4B6C-8916-159F8212DCC2}"/>
    <hyperlink ref="Q231" r:id="rId3919" display="https://www.daloopa.com/src/810740" xr:uid="{70072A97-15AA-4E9A-A754-1674B25A9649}"/>
    <hyperlink ref="R231" r:id="rId3920" display="https://www.daloopa.com/src/810732" xr:uid="{50836F5C-7413-47A2-8BB5-2B0252F4C036}"/>
    <hyperlink ref="S231" r:id="rId3921" display="https://www.daloopa.com/src/810723" xr:uid="{FDB0FB92-91A7-4929-B293-77EF059BBA51}"/>
    <hyperlink ref="T231" r:id="rId3922" display="https://www.daloopa.com/src/810714" xr:uid="{1C0DAABE-FB29-4D42-9042-B04807B1246B}"/>
    <hyperlink ref="U231" r:id="rId3923" display="https://www.daloopa.com/src/763925" xr:uid="{658ADD96-A16A-4083-9C4E-4B5DF033EC7F}"/>
    <hyperlink ref="V231" r:id="rId3924" display="https://www.daloopa.com/src/763674" xr:uid="{5D81FDFA-10FB-4F4E-891C-0AC157408E1A}"/>
    <hyperlink ref="W231" r:id="rId3925" display="https://www.daloopa.com/src/763367" xr:uid="{FA816E09-5A8D-4CEA-85B7-A1E023BC4719}"/>
    <hyperlink ref="X231" r:id="rId3926" display="https://www.daloopa.com/src/763093" xr:uid="{DE525485-09F7-42C2-AA69-F0AAC51FE426}"/>
    <hyperlink ref="Y231" r:id="rId3927" display="https://www.daloopa.com/src/762916" xr:uid="{60609AE3-EE48-4641-A32C-AD5F502BA06B}"/>
    <hyperlink ref="Z231" r:id="rId3928" display="https://www.daloopa.com/src/762561" xr:uid="{4DB5A70C-01F3-4EA2-8A39-A5893058F05F}"/>
    <hyperlink ref="AA231" r:id="rId3929" display="https://www.daloopa.com/src/762443" xr:uid="{DA87F550-15C0-4686-B734-23280BCD26E2}"/>
    <hyperlink ref="AB231" r:id="rId3930" display="https://www.daloopa.com/src/762253" xr:uid="{C0D224C2-0BAF-4EAD-BB27-E235D886056D}"/>
    <hyperlink ref="AC231" r:id="rId3931" display="https://www.daloopa.com/src/762234" xr:uid="{B44133FE-6536-4877-9CE6-7349577616EF}"/>
    <hyperlink ref="AD231" r:id="rId3932" display="https://www.daloopa.com/src/762216" xr:uid="{A285552C-135D-4506-8FAD-F3B1A1866C3B}"/>
    <hyperlink ref="AE231" r:id="rId3933" display="https://www.daloopa.com/src/1340432" xr:uid="{D035F345-7D3A-4592-AAF5-1C0CAA4AE3D8}"/>
    <hyperlink ref="AF231" r:id="rId3934" display="https://www.daloopa.com/src/2623602" xr:uid="{F235F4D7-3EC5-46B9-8C4E-4BEE0EA02244}"/>
    <hyperlink ref="AG231" r:id="rId3935" display="https://www.daloopa.com/src/4744557" xr:uid="{F94F6B62-4FE1-4462-8213-21AFAE318C2F}"/>
    <hyperlink ref="AH231" r:id="rId3936" display="https://www.daloopa.com/src/7982402" xr:uid="{E26D730B-661C-4051-9FAF-AE3D0C1577CE}"/>
    <hyperlink ref="AI231" r:id="rId3937" display="https://www.daloopa.com/src/10334583" xr:uid="{E300E175-9A96-419B-BDB6-5DB354890FD7}"/>
    <hyperlink ref="AJ231" r:id="rId3938" display="https://www.daloopa.com/src/14719016" xr:uid="{13C3C475-A42C-4B09-A96A-C4DBAEEEF59E}"/>
    <hyperlink ref="AK231" r:id="rId3939" display="https://www.daloopa.com/src/20995424" xr:uid="{07389B6E-D840-40F9-B826-AF7114D1AFBB}"/>
    <hyperlink ref="AL231" r:id="rId3940" display="https://www.daloopa.com/src/32451395" xr:uid="{A447217C-720C-4826-835F-776284B9DCD7}"/>
    <hyperlink ref="AM231" r:id="rId3941" display="https://www.daloopa.com/src/38384809" xr:uid="{45D6F308-557B-4B69-82A5-C92099BAC013}"/>
    <hyperlink ref="AN231" r:id="rId3942" display="https://www.daloopa.com/src/46662002" xr:uid="{EFA580EB-E607-4D2F-B8A5-E805F501BEC5}"/>
    <hyperlink ref="AO231" r:id="rId3943" display="https://www.daloopa.com/src/53638539" xr:uid="{799200A1-6422-421E-A992-63552D44ACB1}"/>
    <hyperlink ref="AP231" r:id="rId3944" display="https://www.daloopa.com/src/58838275" xr:uid="{F6DF5F45-A658-4B2F-9CFE-890CD80F49D5}"/>
    <hyperlink ref="AQ231" r:id="rId3945" display="https://www.daloopa.com/src/63130833" xr:uid="{68A0A10F-B4FD-4483-93DB-1F57E3F176DD}"/>
    <hyperlink ref="AR231" r:id="rId3946" display="https://www.daloopa.com/src/67048891" xr:uid="{0AB22039-2447-4225-B2F9-2F909FA45A9E}"/>
    <hyperlink ref="A232" r:id="rId3947" xr:uid="{66267590-BCE8-43E2-B4B8-E9C8622D5E9F}"/>
    <hyperlink ref="C232" r:id="rId3948" xr:uid="{2A613B63-366D-4E6D-AC78-D892C80CDCE4}"/>
    <hyperlink ref="E232" r:id="rId3949" display="https://www.daloopa.com/src/768366" xr:uid="{43016409-8F7B-4451-8DFC-AB6497518CD2}"/>
    <hyperlink ref="F232" r:id="rId3950" display="https://www.daloopa.com/src/810528" xr:uid="{AD438F23-22E5-4B8E-B03F-A14F57107276}"/>
    <hyperlink ref="G232" r:id="rId3951" display="https://www.daloopa.com/src/768073" xr:uid="{55C2C9B7-5B5A-4CBA-9FFB-68B8F0293614}"/>
    <hyperlink ref="H232" r:id="rId3952" display="https://www.daloopa.com/src/767919" xr:uid="{FAC4DFEB-ED9B-48AF-8D5F-90F2BF077480}"/>
    <hyperlink ref="I232" r:id="rId3953" display="https://www.daloopa.com/src/767671" xr:uid="{63984DFC-9A2D-4CE6-A501-F5B408461A42}"/>
    <hyperlink ref="J232" r:id="rId3954" display="https://www.daloopa.com/src/767513" xr:uid="{19430ABA-51DC-42FC-BF47-9A9DF03435C7}"/>
    <hyperlink ref="K232" r:id="rId3955" display="https://www.daloopa.com/src/767180" xr:uid="{C2ADB006-DB04-4EB6-B128-7CC8A2C6FCE1}"/>
    <hyperlink ref="L232" r:id="rId3956" display="https://www.daloopa.com/src/767026" xr:uid="{5D949EB8-EC28-4758-A285-27E237772CBB}"/>
    <hyperlink ref="M232" r:id="rId3957" display="https://www.daloopa.com/src/766648" xr:uid="{DE23FC83-B192-475D-BADA-E7D647127A95}"/>
    <hyperlink ref="N232" r:id="rId3958" display="https://www.daloopa.com/src/766474" xr:uid="{3FB12802-9A6D-41AC-8424-0C357971B266}"/>
    <hyperlink ref="O232" r:id="rId3959" display="https://www.daloopa.com/src/766121" xr:uid="{4972DB82-7E4A-4D97-A19E-2821EC58AAE9}"/>
    <hyperlink ref="P232" r:id="rId3960" display="https://www.daloopa.com/src/765915" xr:uid="{F415C49D-8F82-456D-A5FB-946FD58252F7}"/>
    <hyperlink ref="Q232" r:id="rId3961" display="https://www.daloopa.com/src/810741" xr:uid="{34C689DA-7373-42A8-9F13-E5B2CDDE2352}"/>
    <hyperlink ref="R232" r:id="rId3962" display="https://www.daloopa.com/src/810733" xr:uid="{A0A116F1-A0AD-441E-9E98-A66807A22149}"/>
    <hyperlink ref="S232" r:id="rId3963" display="https://www.daloopa.com/src/810724" xr:uid="{52F339DD-FDE8-4351-9105-2B5208E92171}"/>
    <hyperlink ref="T232" r:id="rId3964" display="https://www.daloopa.com/src/810715" xr:uid="{7ADE253C-AE07-4CFF-BBD5-F387EFF6FC7C}"/>
    <hyperlink ref="U232" r:id="rId3965" display="https://www.daloopa.com/src/763926" xr:uid="{E2736661-8547-4ABD-9D1B-7E71493CFD5F}"/>
    <hyperlink ref="V232" r:id="rId3966" display="https://www.daloopa.com/src/763673" xr:uid="{52EEF89C-9CA4-4478-BD2A-8DAC40710184}"/>
    <hyperlink ref="W232" r:id="rId3967" display="https://www.daloopa.com/src/763368" xr:uid="{66163ABD-025B-491B-B90F-AAFBC7800B52}"/>
    <hyperlink ref="X232" r:id="rId3968" display="https://www.daloopa.com/src/763094" xr:uid="{26BF5912-31F4-47EF-995C-1836A8CF2271}"/>
    <hyperlink ref="Y232" r:id="rId3969" display="https://www.daloopa.com/src/762917" xr:uid="{70553E52-86EA-4AEF-8129-85F10D1A333C}"/>
    <hyperlink ref="Z232" r:id="rId3970" display="https://www.daloopa.com/src/762562" xr:uid="{C3008D3E-A26B-4932-A1C4-33539E97D51A}"/>
    <hyperlink ref="AA232" r:id="rId3971" display="https://www.daloopa.com/src/762444" xr:uid="{A044C8CA-6EB4-4E24-9C07-F04F7E5B7DD5}"/>
    <hyperlink ref="AB232" r:id="rId3972" display="https://www.daloopa.com/src/762254" xr:uid="{ACD9D573-4D53-4D23-ACB8-E56ECB65C78E}"/>
    <hyperlink ref="AC232" r:id="rId3973" display="https://www.daloopa.com/src/762235" xr:uid="{9A92E7C4-9532-4DF0-843A-1A8D363C5A9C}"/>
    <hyperlink ref="AD232" r:id="rId3974" display="https://www.daloopa.com/src/762217" xr:uid="{2F554112-D235-487A-8603-B8D32F97AE76}"/>
    <hyperlink ref="AE232" r:id="rId3975" display="https://www.daloopa.com/src/1340433" xr:uid="{8AF34AD6-3FEC-4523-B5AA-1D4F609BBDBF}"/>
    <hyperlink ref="AF232" r:id="rId3976" display="https://www.daloopa.com/src/2623603" xr:uid="{A6422DCB-4B98-427C-A914-C2481285DE5A}"/>
    <hyperlink ref="AG232" r:id="rId3977" display="https://www.daloopa.com/src/4744558" xr:uid="{945134DE-7759-4AC2-9D68-EED5D7EDB675}"/>
    <hyperlink ref="AH232" r:id="rId3978" display="https://www.daloopa.com/src/7982403" xr:uid="{19A0896E-03DC-4092-9E78-5D16A9DC2927}"/>
    <hyperlink ref="AI232" r:id="rId3979" display="https://www.daloopa.com/src/10334586" xr:uid="{1311B4B6-6794-4830-BD51-D3AE1A5D3606}"/>
    <hyperlink ref="AJ232" r:id="rId3980" display="https://www.daloopa.com/src/14719018" xr:uid="{B2A631FE-7F48-48EE-AA2C-CB07AD976EC0}"/>
    <hyperlink ref="AK232" r:id="rId3981" display="https://www.daloopa.com/src/20995425" xr:uid="{329AEA1F-F003-4EC8-B849-FF959A0FF687}"/>
    <hyperlink ref="AL232" r:id="rId3982" display="https://www.daloopa.com/src/32451400" xr:uid="{4E829781-DC63-41FF-AE75-6FFC2D82931B}"/>
    <hyperlink ref="AM232" r:id="rId3983" display="https://www.daloopa.com/src/38384811" xr:uid="{5A3144DA-90F4-43FD-B078-9A714E778240}"/>
    <hyperlink ref="AN232" r:id="rId3984" display="https://www.daloopa.com/src/46662004" xr:uid="{CC70CCE5-2E43-4366-8DB2-0B8FCA69D7C4}"/>
    <hyperlink ref="AO232" r:id="rId3985" display="https://www.daloopa.com/src/53638540" xr:uid="{D68626FB-4747-4A56-922C-A0E43424F4B1}"/>
    <hyperlink ref="AP232" r:id="rId3986" display="https://www.daloopa.com/src/58838277" xr:uid="{5FCB2D61-6CB9-4086-A5F9-DA9B33750221}"/>
    <hyperlink ref="AQ232" r:id="rId3987" display="https://www.daloopa.com/src/63130826" xr:uid="{027F2884-CEAE-4442-9F03-6E2E1F341C5D}"/>
    <hyperlink ref="AR232" r:id="rId3988" display="https://www.daloopa.com/src/67048893" xr:uid="{647D4A33-9CF4-40AE-A92B-CD1E25398008}"/>
    <hyperlink ref="A233" r:id="rId3989" xr:uid="{855FDC47-71FD-4998-A515-3D023EE59453}"/>
    <hyperlink ref="C233" r:id="rId3990" xr:uid="{882DCE64-2998-4F0D-AE93-C15B656ED39F}"/>
    <hyperlink ref="E233" r:id="rId3991" display="https://www.daloopa.com/src/768368" xr:uid="{A40B29DA-413B-4BF4-9F57-CA4DCCB243DA}"/>
    <hyperlink ref="F233" r:id="rId3992" display="https://www.daloopa.com/src/810529" xr:uid="{AC326B3D-4E66-4EA3-8724-2937CC2936E5}"/>
    <hyperlink ref="G233" r:id="rId3993" display="https://www.daloopa.com/src/768074" xr:uid="{C5575A78-FA36-4D9F-8042-3067A68AD3CF}"/>
    <hyperlink ref="H233" r:id="rId3994" display="https://www.daloopa.com/src/767920" xr:uid="{40BF2426-9BDC-4647-AEEE-4B7B76080233}"/>
    <hyperlink ref="I233" r:id="rId3995" display="https://www.daloopa.com/src/767672" xr:uid="{79805076-353F-4160-B772-CBE54E281395}"/>
    <hyperlink ref="J233" r:id="rId3996" display="https://www.daloopa.com/src/767514" xr:uid="{BD18170B-64B1-480F-BF21-80782A09CF44}"/>
    <hyperlink ref="K233" r:id="rId3997" display="https://www.daloopa.com/src/767181" xr:uid="{8160917A-E5E8-4A30-915F-E59263E842C9}"/>
    <hyperlink ref="L233" r:id="rId3998" display="https://www.daloopa.com/src/767027" xr:uid="{41B241F6-4ED2-4C87-90A2-B7BDB8D5714B}"/>
    <hyperlink ref="M233" r:id="rId3999" display="https://www.daloopa.com/src/766649" xr:uid="{43690355-4DAF-4705-BACC-3AEA6626D8A0}"/>
    <hyperlink ref="N233" r:id="rId4000" display="https://www.daloopa.com/src/766480" xr:uid="{6AAC655A-39A7-4706-8CFA-073BA14F701A}"/>
    <hyperlink ref="O233" r:id="rId4001" display="https://www.daloopa.com/src/766122" xr:uid="{81606C1B-FC98-4F63-8A3C-4213072DB279}"/>
    <hyperlink ref="P233" r:id="rId4002" display="https://www.daloopa.com/src/765916" xr:uid="{EC02B209-8496-4DFF-81BA-249062184BE0}"/>
    <hyperlink ref="A235" r:id="rId4003" xr:uid="{3916CEF9-FCDF-4D00-BA82-3B37F5807F5B}"/>
    <hyperlink ref="C235" r:id="rId4004" xr:uid="{AD3FDB46-F1EF-497B-A99E-E175B125171A}"/>
    <hyperlink ref="Q235" r:id="rId4005" display="https://www.daloopa.com/src/810790" xr:uid="{C945A98E-AE91-4F0C-B61C-19404416CC10}"/>
    <hyperlink ref="R235" r:id="rId4006" display="https://www.daloopa.com/src/810786" xr:uid="{F4A6480F-CECE-4082-88C6-DAB90B47581B}"/>
    <hyperlink ref="S235" r:id="rId4007" display="https://www.daloopa.com/src/810781" xr:uid="{E1C46309-A692-41F4-B534-1E7CAC65B607}"/>
    <hyperlink ref="T235" r:id="rId4008" display="https://www.daloopa.com/src/810777" xr:uid="{BA1FE8E5-F678-4342-8B41-021A0D5A6B72}"/>
    <hyperlink ref="BI235" r:id="rId4009" display="https://www.daloopa.com/src/45569691" xr:uid="{E8A0EF51-FA06-474A-A73D-B3579B114DD0}"/>
    <hyperlink ref="A236" r:id="rId4010" xr:uid="{0B081A35-79E5-4A40-8946-DAFDCD2934CE}"/>
    <hyperlink ref="C236" r:id="rId4011" xr:uid="{788CECC1-F77A-4065-B8DF-0B6AD2699AAF}"/>
    <hyperlink ref="Q236" r:id="rId4012" display="https://www.daloopa.com/src/810791" xr:uid="{3308BFC8-518E-47DB-A671-D7D3EFE5BE8A}"/>
    <hyperlink ref="R236" r:id="rId4013" display="https://www.daloopa.com/src/810787" xr:uid="{0FA69516-5AD0-4A3F-8F09-A66B6AC0CB5A}"/>
    <hyperlink ref="S236" r:id="rId4014" display="https://www.daloopa.com/src/810783" xr:uid="{6144E34F-A172-41F5-847C-ABBBB43E3009}"/>
    <hyperlink ref="T236" r:id="rId4015" display="https://www.daloopa.com/src/810778" xr:uid="{E60FB691-6260-41F7-B4F2-5A37E82C887B}"/>
    <hyperlink ref="A237" r:id="rId4016" xr:uid="{AC7ED5F6-723D-43E1-8978-6D51C21E8051}"/>
    <hyperlink ref="C237" r:id="rId4017" xr:uid="{FC579CDA-24C7-4690-93B9-A280F07DCA10}"/>
    <hyperlink ref="Q237" r:id="rId4018" display="https://www.daloopa.com/src/810792" xr:uid="{99BB42BD-8E4A-4439-BF9A-7C14A0821ECE}"/>
    <hyperlink ref="R237" r:id="rId4019" display="https://www.daloopa.com/src/810789" xr:uid="{072351CC-1A74-436A-9FBA-0A73194D0EE3}"/>
    <hyperlink ref="S237" r:id="rId4020" display="https://www.daloopa.com/src/810784" xr:uid="{35DFB5B5-BFD1-4126-82B4-E84811F0363D}"/>
    <hyperlink ref="T237" r:id="rId4021" display="https://www.daloopa.com/src/810779" xr:uid="{1FCD4DEA-767F-4D14-A008-2135442A6B0B}"/>
    <hyperlink ref="A238" r:id="rId4022" xr:uid="{C1295381-C2BD-42A9-8918-EF93D335A647}"/>
    <hyperlink ref="C238" r:id="rId4023" xr:uid="{D3AED3B3-EF85-4884-8A8E-58A576DE889D}"/>
    <hyperlink ref="R238" r:id="rId4024" display="https://www.daloopa.com/src/810788" xr:uid="{2B3AAB60-71D6-4CCA-B394-0118B047C851}"/>
    <hyperlink ref="S238" r:id="rId4025" display="https://www.daloopa.com/src/810785" xr:uid="{54F7D8D2-1711-48D6-BCDD-D3191FEDE5DA}"/>
    <hyperlink ref="T238" r:id="rId4026" display="https://www.daloopa.com/src/810780" xr:uid="{056114C3-6C7E-41EB-9F76-872E8700D001}"/>
    <hyperlink ref="A239" r:id="rId4027" xr:uid="{7AC2F77C-0F0F-44B1-A559-925E736BD30B}"/>
    <hyperlink ref="C239" r:id="rId4028" xr:uid="{A68192E8-B037-45F2-A0A6-2688FDA3A578}"/>
    <hyperlink ref="S239" r:id="rId4029" display="https://www.daloopa.com/src/810782" xr:uid="{79832D96-FCAE-4E91-B305-DD069D6F74DF}"/>
    <hyperlink ref="A240" r:id="rId4030" xr:uid="{17376355-035D-46A3-B53F-C69C33FA3405}"/>
    <hyperlink ref="C240" r:id="rId4031" xr:uid="{747C00A3-1566-41E9-97D9-63310AB2DC38}"/>
    <hyperlink ref="E240" r:id="rId4032" display="https://www.daloopa.com/src/768367" xr:uid="{E6CAB25A-2FB7-467E-BE59-C37415604F23}"/>
    <hyperlink ref="G240" r:id="rId4033" display="https://www.daloopa.com/src/768075" xr:uid="{9E23348A-BE8E-4E3A-A830-C2AC30E08C9C}"/>
    <hyperlink ref="H240" r:id="rId4034" display="https://www.daloopa.com/src/767921" xr:uid="{E971E37B-E9D0-4C3C-A9D2-9DE190F9BE5D}"/>
    <hyperlink ref="I240" r:id="rId4035" display="https://www.daloopa.com/src/767673" xr:uid="{2303055B-A770-4D0B-B679-7447AB8C7863}"/>
    <hyperlink ref="J240" r:id="rId4036" display="https://www.daloopa.com/src/767515" xr:uid="{A2B30BA0-D28C-4256-80CF-8F6B6CF1BF94}"/>
    <hyperlink ref="K240" r:id="rId4037" display="https://www.daloopa.com/src/767182" xr:uid="{98DEB656-B125-426D-B843-C12F199E52E9}"/>
    <hyperlink ref="L240" r:id="rId4038" display="https://www.daloopa.com/src/767028" xr:uid="{227625C3-B96B-417D-A3B8-490470AE8554}"/>
    <hyperlink ref="M240" r:id="rId4039" display="https://www.daloopa.com/src/766650" xr:uid="{572ADE64-CB05-4264-B4D6-1966686C8B52}"/>
    <hyperlink ref="N240" r:id="rId4040" display="https://www.daloopa.com/src/766475" xr:uid="{B7BEDE07-6B33-4D42-AC1A-6A63CD840A4A}"/>
    <hyperlink ref="O240" r:id="rId4041" display="https://www.daloopa.com/src/766123" xr:uid="{F4DCC25E-3ADA-44FF-B55B-9C2CB7C2D9C3}"/>
    <hyperlink ref="P240" r:id="rId4042" display="https://www.daloopa.com/src/765917" xr:uid="{5FB3D765-31FE-4F64-8770-3852E60867B2}"/>
    <hyperlink ref="Q240" r:id="rId4043" display="https://www.daloopa.com/src/810742" xr:uid="{6D431961-7B1D-46DD-8603-3692F37BCC45}"/>
    <hyperlink ref="R240" r:id="rId4044" display="https://www.daloopa.com/src/810734" xr:uid="{F5F91782-9010-49A6-9F07-867233BA7032}"/>
    <hyperlink ref="S240" r:id="rId4045" display="https://www.daloopa.com/src/810725" xr:uid="{8E27D91C-52C9-476D-9FFF-2B1CF27E3B9D}"/>
    <hyperlink ref="T240" r:id="rId4046" display="https://www.daloopa.com/src/810716" xr:uid="{E1B6F220-3A88-44B1-8288-2C3E159DC119}"/>
    <hyperlink ref="U240" r:id="rId4047" display="https://www.daloopa.com/src/763927" xr:uid="{367A7F9E-91CE-4D8F-BAC7-2841DF1219E1}"/>
    <hyperlink ref="V240" r:id="rId4048" display="https://www.daloopa.com/src/763675" xr:uid="{75809A2B-4F3B-4C2A-9545-13B6BA6297D9}"/>
    <hyperlink ref="W240" r:id="rId4049" display="https://www.daloopa.com/src/763369" xr:uid="{E08B677F-7EB1-48C5-9E30-B90F069961D8}"/>
    <hyperlink ref="X240" r:id="rId4050" display="https://www.daloopa.com/src/763095" xr:uid="{7F3252C9-E9FF-4D27-914E-A2C7584ACAAA}"/>
    <hyperlink ref="Y240" r:id="rId4051" display="https://www.daloopa.com/src/762918" xr:uid="{9F42E386-A1AB-4FBE-A76B-C9481FC60713}"/>
    <hyperlink ref="Z240" r:id="rId4052" display="https://www.daloopa.com/src/762563" xr:uid="{D64C783A-161F-47C8-B2E9-24B81CDB81D4}"/>
    <hyperlink ref="AA240" r:id="rId4053" display="https://www.daloopa.com/src/762445" xr:uid="{9DCF14F2-511E-470A-93EA-60E55FCA088B}"/>
    <hyperlink ref="AB240" r:id="rId4054" display="https://www.daloopa.com/src/762255" xr:uid="{268A8CB5-6987-48CF-87B7-9154E39341C2}"/>
    <hyperlink ref="AC240" r:id="rId4055" display="https://www.daloopa.com/src/762236" xr:uid="{4ED54C26-75F4-469D-9E68-2ADA179A1B65}"/>
    <hyperlink ref="AD240" r:id="rId4056" display="https://www.daloopa.com/src/762218" xr:uid="{CFDA148E-54EB-4E2A-AA32-5E1FB1415338}"/>
    <hyperlink ref="AE240" r:id="rId4057" display="https://www.daloopa.com/src/1340434" xr:uid="{852DCCA6-3863-4730-AF04-1DE19CDCD07E}"/>
    <hyperlink ref="AF240" r:id="rId4058" display="https://www.daloopa.com/src/2623604" xr:uid="{73331C97-8D57-411A-9015-01120DB54E40}"/>
    <hyperlink ref="AG240" r:id="rId4059" display="https://www.daloopa.com/src/4744559" xr:uid="{89908C0C-4372-4EEC-9E2B-205EDE45A784}"/>
    <hyperlink ref="AH240" r:id="rId4060" display="https://www.daloopa.com/src/7982404" xr:uid="{2021B1E2-9A08-4DD4-9D43-8F84A54C8F86}"/>
    <hyperlink ref="AI240" r:id="rId4061" display="https://www.daloopa.com/src/10334589" xr:uid="{B4A8B04B-757F-4D6A-B00E-6849F3A6DBB3}"/>
    <hyperlink ref="AJ240" r:id="rId4062" display="https://www.daloopa.com/src/14719012" xr:uid="{471D49EE-E713-4106-A31D-B1BA4450F396}"/>
    <hyperlink ref="AK240" r:id="rId4063" display="https://www.daloopa.com/src/20995426" xr:uid="{734C4A66-90B3-490C-8D1F-53F23BFBD542}"/>
    <hyperlink ref="AL240" r:id="rId4064" display="https://www.daloopa.com/src/32451401" xr:uid="{8E1AE2D7-F6F5-4C2E-BBEA-F17EFFAD0065}"/>
    <hyperlink ref="AM240" r:id="rId4065" display="https://www.daloopa.com/src/38384814" xr:uid="{32CF31A9-5170-4B62-A070-AB01AE99AC7C}"/>
    <hyperlink ref="AN240" r:id="rId4066" display="https://www.daloopa.com/src/46662005" xr:uid="{3A9A9D5A-42E9-4AB4-B43C-42A43ED55DDF}"/>
    <hyperlink ref="AO240" r:id="rId4067" display="https://www.daloopa.com/src/53638542" xr:uid="{8EDFB623-6CE9-419B-AD41-997639307BDF}"/>
    <hyperlink ref="AP240" r:id="rId4068" display="https://www.daloopa.com/src/58838278" xr:uid="{C36E6855-BFF9-4D67-AFA0-86765856F9EE}"/>
    <hyperlink ref="AQ240" r:id="rId4069" display="https://www.daloopa.com/src/63130831" xr:uid="{C7E3ECF5-3FD6-4881-802D-518A1C83695A}"/>
    <hyperlink ref="AR240" r:id="rId4070" display="https://www.daloopa.com/src/67048898" xr:uid="{FDCAC60F-5FCE-40F5-ADB7-B1A007C2F424}"/>
    <hyperlink ref="BF240" r:id="rId4071" display="https://www.daloopa.com/src/45569692" xr:uid="{1B75085E-4BC7-43F8-9A95-95BD2EA7B3FF}"/>
    <hyperlink ref="BG240" r:id="rId4072" display="https://www.daloopa.com/src/45569693" xr:uid="{08A3536F-9C18-4D27-94E4-0BF3D1379433}"/>
    <hyperlink ref="BH240" r:id="rId4073" display="https://www.daloopa.com/src/45569694" xr:uid="{67DFE7DB-EFEE-482E-A74B-59D6F3F0E590}"/>
    <hyperlink ref="BI240" r:id="rId4074" display="https://www.daloopa.com/src/45569695" xr:uid="{9DC911F4-BF1D-4D1C-B0DC-BDBA42039BD0}"/>
    <hyperlink ref="BJ240" r:id="rId4075" display="https://www.daloopa.com/src/45569696" xr:uid="{ECA914FD-9334-4BC6-A016-CDA7E414D069}"/>
    <hyperlink ref="BK240" r:id="rId4076" display="https://www.daloopa.com/src/45569697" xr:uid="{45DC0F8F-A6D4-43A4-BBEF-6F5A4F412975}"/>
    <hyperlink ref="BL240" r:id="rId4077" display="https://www.daloopa.com/src/45569698" xr:uid="{22958D93-E8BB-47DD-AB99-82CDE5F3439D}"/>
    <hyperlink ref="BM240" r:id="rId4078" display="https://www.daloopa.com/src/45569699" xr:uid="{4D9D09B2-33A6-4215-9A82-6E8C63D420E1}"/>
    <hyperlink ref="BN240" r:id="rId4079" display="https://www.daloopa.com/src/46664281" xr:uid="{32199D78-3E64-4C4D-85DA-224AB1084F4C}"/>
    <hyperlink ref="BO240" r:id="rId4080" display="https://www.daloopa.com/src/67054493" xr:uid="{3285E997-EE4A-44CB-8529-A49309248380}"/>
    <hyperlink ref="A242" r:id="rId4081" xr:uid="{E3AB7712-59B9-4E9F-A10E-BE6AC3F7691D}"/>
    <hyperlink ref="C242" r:id="rId4082" xr:uid="{E3E55670-D191-4FDE-94C3-B344E9A20701}"/>
    <hyperlink ref="S242" r:id="rId4083" display="https://www.daloopa.com/src/810726" xr:uid="{D024FDDB-2880-4908-BF7B-D248630C9411}"/>
    <hyperlink ref="T242" r:id="rId4084" display="https://www.daloopa.com/src/810717" xr:uid="{8EB3DF40-C045-4E6F-B752-E60575291779}"/>
    <hyperlink ref="U242" r:id="rId4085" display="https://www.daloopa.com/src/763928" xr:uid="{9B3AF6D5-7B82-45A5-BB14-50F47CD3BFC6}"/>
    <hyperlink ref="V242" r:id="rId4086" display="https://www.daloopa.com/src/763676" xr:uid="{6495014D-BC76-4BE6-A5B0-BF5D62DC981C}"/>
    <hyperlink ref="W242" r:id="rId4087" display="https://www.daloopa.com/src/763370" xr:uid="{A13884BE-1310-45E8-A7BC-2C503C2A450E}"/>
    <hyperlink ref="X242" r:id="rId4088" display="https://www.daloopa.com/src/763096" xr:uid="{713E7F5E-05A5-473B-B8BF-D990E91A69AB}"/>
    <hyperlink ref="Y242" r:id="rId4089" display="https://www.daloopa.com/src/762919" xr:uid="{653BB6FF-770A-4CA0-979F-0368AB8D5556}"/>
    <hyperlink ref="Z242" r:id="rId4090" display="https://www.daloopa.com/src/762564" xr:uid="{6A5993BE-F54B-400E-B71A-0797691FCE18}"/>
    <hyperlink ref="AA242" r:id="rId4091" display="https://www.daloopa.com/src/762446" xr:uid="{3E62CA21-5434-4989-B65E-63D2B06902DA}"/>
    <hyperlink ref="AB242" r:id="rId4092" display="https://www.daloopa.com/src/762256" xr:uid="{5486E90E-A170-4670-8FA9-6D9AB2E2AB33}"/>
    <hyperlink ref="AC242" r:id="rId4093" display="https://www.daloopa.com/src/762237" xr:uid="{EC44A0B4-74DB-49D9-819C-0EAB8E715B2B}"/>
    <hyperlink ref="AD242" r:id="rId4094" display="https://www.daloopa.com/src/762219" xr:uid="{F2605CB5-D843-4D5E-9D49-3D816D4B5526}"/>
    <hyperlink ref="AE242" r:id="rId4095" display="https://www.daloopa.com/src/1340435" xr:uid="{5B10A69A-3B62-469D-AEDB-FC87F0E1CE51}"/>
    <hyperlink ref="AF242" r:id="rId4096" display="https://www.daloopa.com/src/2623605" xr:uid="{D63883B2-D496-490C-B22C-C6F4B1E73979}"/>
    <hyperlink ref="AG242" r:id="rId4097" display="https://www.daloopa.com/src/4744560" xr:uid="{6FB79661-3231-4113-9A43-32742D3C2FAB}"/>
    <hyperlink ref="AH242" r:id="rId4098" display="https://www.daloopa.com/src/7982405" xr:uid="{B0E845BD-7A35-472B-A10B-55DE201B7A98}"/>
    <hyperlink ref="AI242" r:id="rId4099" display="https://www.daloopa.com/src/10334588" xr:uid="{A2C01A39-BA8E-4B13-803F-D147E4E37039}"/>
    <hyperlink ref="AJ242" r:id="rId4100" display="https://www.daloopa.com/src/14719019" xr:uid="{DFCDE3C7-F3AC-4455-B355-9CE7D10426A5}"/>
    <hyperlink ref="AK242" r:id="rId4101" display="https://www.daloopa.com/src/20995427" xr:uid="{4B23090A-57CA-41B6-B485-D864743C79B0}"/>
    <hyperlink ref="AL242" r:id="rId4102" display="https://www.daloopa.com/src/32451393" xr:uid="{108AA4DA-5C13-4A21-80D7-334D050244E7}"/>
    <hyperlink ref="AM242" r:id="rId4103" display="https://www.daloopa.com/src/38384808" xr:uid="{4333E0A0-EF28-40F4-B391-7DA19D58CF24}"/>
    <hyperlink ref="AN242" r:id="rId4104" display="https://www.daloopa.com/src/46662003" xr:uid="{B21C35C8-C231-4F8D-A39A-DEE997A2835F}"/>
    <hyperlink ref="AO242" r:id="rId4105" display="https://www.daloopa.com/src/53638543" xr:uid="{37761E58-2339-4B96-BAFE-C69113BB50C6}"/>
    <hyperlink ref="AP242" r:id="rId4106" display="https://www.daloopa.com/src/58838280" xr:uid="{C104B916-0703-48CC-B88A-59F9736A07B3}"/>
    <hyperlink ref="AQ242" r:id="rId4107" display="https://www.daloopa.com/src/63130828" xr:uid="{834C8590-971A-478A-B28E-74951ED9C65C}"/>
    <hyperlink ref="AR242" r:id="rId4108" display="https://www.daloopa.com/src/67048892" xr:uid="{7C6F81FD-A40A-4BB3-A101-1BEB88E1CB7A}"/>
    <hyperlink ref="BJ242" r:id="rId4109" display="https://www.daloopa.com/src/66602828" xr:uid="{03F43385-4990-4F25-A281-821069A006FD}"/>
    <hyperlink ref="BK242" r:id="rId4110" display="https://www.daloopa.com/src/66602829" xr:uid="{C360D181-9193-4F23-844C-19C2B91E16A9}"/>
    <hyperlink ref="BL242" r:id="rId4111" display="https://www.daloopa.com/src/66602830" xr:uid="{78DA72DF-A0E3-4F1B-AC9F-FE544B867757}"/>
    <hyperlink ref="BM242" r:id="rId4112" display="https://www.daloopa.com/src/66602831" xr:uid="{AB65A525-08E3-4719-AC36-1CD996609060}"/>
    <hyperlink ref="BN242" r:id="rId4113" display="https://www.daloopa.com/src/66602832" xr:uid="{2F4FF2D5-8E91-4BA1-AA42-FEBEC42B54B9}"/>
    <hyperlink ref="BO242" r:id="rId4114" display="https://www.daloopa.com/src/67054494" xr:uid="{24316AA0-6D95-4C49-BCAD-4818D7ADBCBE}"/>
    <hyperlink ref="A243" r:id="rId4115" xr:uid="{24852216-58C5-40DB-BAFE-5103F70B3F96}"/>
    <hyperlink ref="C243" r:id="rId4116" xr:uid="{197A7500-808F-4DD7-95C9-A94152EA63FA}"/>
    <hyperlink ref="P243" r:id="rId4117" display="https://www.daloopa.com/src/765918" xr:uid="{DFA77A56-4387-4E8C-8583-C91ADBC7A769}"/>
    <hyperlink ref="Q243" r:id="rId4118" display="https://www.daloopa.com/src/810743" xr:uid="{6650EA59-FA15-4B32-B8D6-D5A09AC0ADFF}"/>
    <hyperlink ref="R243" r:id="rId4119" display="https://www.daloopa.com/src/810735" xr:uid="{9A479CBF-C615-4CD0-A9BB-D1A2A81AC499}"/>
    <hyperlink ref="S243" r:id="rId4120" display="https://www.daloopa.com/src/810727" xr:uid="{EDF026AA-1DC5-43C2-8CCA-62AA54AF31C5}"/>
    <hyperlink ref="T243" r:id="rId4121" display="https://www.daloopa.com/src/810718" xr:uid="{489D6D7A-01EB-428C-BDE6-092066817433}"/>
    <hyperlink ref="U243" r:id="rId4122" display="https://www.daloopa.com/src/763929" xr:uid="{27A7746A-C929-4D82-92F9-2BD8DEA81845}"/>
    <hyperlink ref="V243" r:id="rId4123" display="https://www.daloopa.com/src/763677" xr:uid="{A681905A-07DB-4F62-BF62-E0F569FF81D3}"/>
    <hyperlink ref="W243" r:id="rId4124" display="https://www.daloopa.com/src/763371" xr:uid="{AA3ECAF5-8791-468C-9471-D943AC405C61}"/>
    <hyperlink ref="X243" r:id="rId4125" display="https://www.daloopa.com/src/763097" xr:uid="{7E70F27F-9800-48F2-ACE9-E2777BB7DCDE}"/>
    <hyperlink ref="Y243" r:id="rId4126" display="https://www.daloopa.com/src/762920" xr:uid="{328AFB71-069C-4DFA-A8F1-5A0CE0781E98}"/>
    <hyperlink ref="Z243" r:id="rId4127" display="https://www.daloopa.com/src/762565" xr:uid="{1F5EB4FC-B1B4-4F06-B3D1-BED93D239F98}"/>
    <hyperlink ref="AA243" r:id="rId4128" display="https://www.daloopa.com/src/762447" xr:uid="{EFCB54C5-F1B7-42CE-8871-70B221E87470}"/>
    <hyperlink ref="AB243" r:id="rId4129" display="https://www.daloopa.com/src/762257" xr:uid="{E7DAA884-6732-4E13-9873-AC75834AE217}"/>
    <hyperlink ref="AC243" r:id="rId4130" display="https://www.daloopa.com/src/762238" xr:uid="{495846E1-6005-44E7-BDFD-FB0B9D669B52}"/>
    <hyperlink ref="AD243" r:id="rId4131" display="https://www.daloopa.com/src/762220" xr:uid="{F38818A9-A35F-434D-8C56-C8399623E468}"/>
    <hyperlink ref="AE243" r:id="rId4132" display="https://www.daloopa.com/src/1340436" xr:uid="{5B098BFE-E63E-4E41-99DB-32FD9DD8A554}"/>
    <hyperlink ref="AF243" r:id="rId4133" display="https://www.daloopa.com/src/2623606" xr:uid="{BA0DAA8A-3B62-44D1-AF3E-95323B47D627}"/>
    <hyperlink ref="AG243" r:id="rId4134" display="https://www.daloopa.com/src/4744561" xr:uid="{2FBCFFFD-4BC5-47A6-A5A0-38615AFCFF93}"/>
    <hyperlink ref="AK243" r:id="rId4135" display="https://www.daloopa.com/src/20995428" xr:uid="{14CFACE8-4D3F-4209-A944-66B53A12DFB0}"/>
    <hyperlink ref="AL243" r:id="rId4136" display="https://www.daloopa.com/src/32451399" xr:uid="{E985A86B-D6D7-4403-8C3F-6E7769E133B3}"/>
    <hyperlink ref="AM243" r:id="rId4137" display="https://www.daloopa.com/src/38384813" xr:uid="{84196D98-C5FA-46AC-9E99-B53366D273C9}"/>
    <hyperlink ref="AN243" r:id="rId4138" display="https://www.daloopa.com/src/46662007" xr:uid="{1B33B65F-BC7A-4F47-A7E2-DF424E56158E}"/>
    <hyperlink ref="AO243" r:id="rId4139" display="https://www.daloopa.com/src/53638541" xr:uid="{2CE6A1F5-4E3F-4EA2-AEF2-4551549C380E}"/>
    <hyperlink ref="AP243" r:id="rId4140" display="https://www.daloopa.com/src/58838282" xr:uid="{693FEDD8-2284-434A-948B-C97C8A6A9FAF}"/>
    <hyperlink ref="AQ243" r:id="rId4141" display="https://www.daloopa.com/src/63130829" xr:uid="{3D3CD0F1-60CF-4FC7-9CB2-9A39D52EE52D}"/>
    <hyperlink ref="AR243" r:id="rId4142" display="https://www.daloopa.com/src/67048899" xr:uid="{45AD8D0D-BF99-40C0-B0B7-FDB4178E14D1}"/>
    <hyperlink ref="A244" r:id="rId4143" xr:uid="{2EBB3010-C661-4817-ADA2-1226468EBD33}"/>
    <hyperlink ref="C244" r:id="rId4144" xr:uid="{2885D80B-4223-43A4-8A34-79EEE849B11E}"/>
    <hyperlink ref="E244" r:id="rId4145" display="https://www.daloopa.com/src/768369" xr:uid="{A55E034D-3EC1-43F2-9C36-3AC57059F4B9}"/>
    <hyperlink ref="F244" r:id="rId4146" display="https://www.daloopa.com/src/810530" xr:uid="{0FBBD4C8-24E0-45C6-9E41-A5CC3E65032A}"/>
    <hyperlink ref="G244" r:id="rId4147" display="https://www.daloopa.com/src/768076" xr:uid="{86097F18-BA97-4F5F-B168-445351FCF334}"/>
    <hyperlink ref="H244" r:id="rId4148" display="https://www.daloopa.com/src/767922" xr:uid="{040CFD30-2EAE-48ED-8619-29F7DBCECD99}"/>
    <hyperlink ref="I244" r:id="rId4149" display="https://www.daloopa.com/src/767674" xr:uid="{DC3FF0F2-CDC9-40A5-A89C-E6305393A0FF}"/>
    <hyperlink ref="J244" r:id="rId4150" display="https://www.daloopa.com/src/767516" xr:uid="{306A1254-1ECB-4BCB-94BD-8B2A0E79DC0A}"/>
    <hyperlink ref="K244" r:id="rId4151" display="https://www.daloopa.com/src/767183" xr:uid="{CE07A24D-2EE2-4F6A-95D7-0D3CE1AC07E9}"/>
    <hyperlink ref="L244" r:id="rId4152" display="https://www.daloopa.com/src/767029" xr:uid="{9188152C-AE01-44CF-B676-8AAA736134BF}"/>
    <hyperlink ref="M244" r:id="rId4153" display="https://www.daloopa.com/src/766651" xr:uid="{C9AB671B-5468-423F-A698-B0594124002F}"/>
    <hyperlink ref="N244" r:id="rId4154" display="https://www.daloopa.com/src/766476" xr:uid="{37676343-6D9C-43CA-8C48-86675810BB1B}"/>
    <hyperlink ref="O244" r:id="rId4155" display="https://www.daloopa.com/src/766124" xr:uid="{243F644C-DCC6-4553-8966-2F3EC5BEB993}"/>
    <hyperlink ref="P244" r:id="rId4156" display="https://www.daloopa.com/src/765919" xr:uid="{34DB779E-D3AB-4C38-B5B0-FE98702C49F3}"/>
    <hyperlink ref="Q244" r:id="rId4157" display="https://www.daloopa.com/src/810744" xr:uid="{CEBF8453-6063-4C38-A8D6-2A4B12390CF8}"/>
    <hyperlink ref="R244" r:id="rId4158" display="https://www.daloopa.com/src/810736" xr:uid="{D7E1395E-6821-4010-8362-F62AD42076D4}"/>
    <hyperlink ref="S244" r:id="rId4159" display="https://www.daloopa.com/src/810728" xr:uid="{831C08F5-1055-48AF-B92C-81504EC398CA}"/>
    <hyperlink ref="T244" r:id="rId4160" display="https://www.daloopa.com/src/810719" xr:uid="{7D144F5F-5317-475A-9A07-FF879521ABB5}"/>
    <hyperlink ref="U244" r:id="rId4161" display="https://www.daloopa.com/src/763930" xr:uid="{0E7322C6-7D0B-40D1-A53B-A8FC59842E27}"/>
    <hyperlink ref="V244" r:id="rId4162" display="https://www.daloopa.com/src/763678" xr:uid="{5ED84A55-1DFC-4B07-BFDD-FF9D8BA652F1}"/>
    <hyperlink ref="W244" r:id="rId4163" display="https://www.daloopa.com/src/763372" xr:uid="{08EB83CD-16B8-40DF-9914-964C5E3CA6BE}"/>
    <hyperlink ref="X244" r:id="rId4164" display="https://www.daloopa.com/src/763098" xr:uid="{010FE6C9-FFEE-45F1-BE76-023E0A8606E3}"/>
    <hyperlink ref="Y244" r:id="rId4165" display="https://www.daloopa.com/src/762921" xr:uid="{E260FEE0-CDB3-4ECE-B3FF-0CB4F2BE472C}"/>
    <hyperlink ref="Z244" r:id="rId4166" display="https://www.daloopa.com/src/762566" xr:uid="{BE44FE52-235A-47B2-96C9-7E05A92092F7}"/>
    <hyperlink ref="AA244" r:id="rId4167" display="https://www.daloopa.com/src/762448" xr:uid="{85534D7E-553E-492E-B810-3FF062C02512}"/>
    <hyperlink ref="AB244" r:id="rId4168" display="https://www.daloopa.com/src/762258" xr:uid="{136BD32B-84CA-46AB-9C0A-BF5371C84665}"/>
    <hyperlink ref="AC244" r:id="rId4169" display="https://www.daloopa.com/src/762239" xr:uid="{3506E954-27DD-409D-A372-F4C82839BD90}"/>
    <hyperlink ref="AD244" r:id="rId4170" display="https://www.daloopa.com/src/762221" xr:uid="{003B821F-E45B-45FB-8F92-DB846B6E0648}"/>
    <hyperlink ref="AE244" r:id="rId4171" display="https://www.daloopa.com/src/1340437" xr:uid="{F7507564-02D9-4248-9941-793F2076593A}"/>
    <hyperlink ref="AF244" r:id="rId4172" display="https://www.daloopa.com/src/2623607" xr:uid="{C0850298-3A7B-40B3-8A97-E85E661306D7}"/>
    <hyperlink ref="AG244" r:id="rId4173" display="https://www.daloopa.com/src/4744562" xr:uid="{D3E7DF45-CC52-4640-BAE1-D263E2DE208F}"/>
    <hyperlink ref="AH244" r:id="rId4174" display="https://www.daloopa.com/src/7982406" xr:uid="{91028EF6-15F5-48F0-9714-881060F17F46}"/>
    <hyperlink ref="AI244" r:id="rId4175" display="https://www.daloopa.com/src/10334590" xr:uid="{24A54302-E06F-41B7-B6F5-961BFEF9D293}"/>
    <hyperlink ref="AJ244" r:id="rId4176" display="https://www.daloopa.com/src/14719014" xr:uid="{A6B093B1-49A4-4EFB-9EE4-9123E949BA7F}"/>
    <hyperlink ref="AK244" r:id="rId4177" display="https://www.daloopa.com/src/20995429" xr:uid="{A60CD950-A4E1-435C-B854-79BB50DCE419}"/>
    <hyperlink ref="AL244" r:id="rId4178" display="https://www.daloopa.com/src/32451396" xr:uid="{E800863F-60E0-4F4B-8502-A023AD3F7964}"/>
    <hyperlink ref="AM244" r:id="rId4179" display="https://www.daloopa.com/src/38384806" xr:uid="{0D86B61E-574A-461B-BBDE-4B21ACCC85E0}"/>
    <hyperlink ref="AN244" r:id="rId4180" display="https://www.daloopa.com/src/46662001" xr:uid="{082229C0-AD08-4AF2-97EB-D67F8BB29B81}"/>
    <hyperlink ref="AO244" r:id="rId4181" display="https://www.daloopa.com/src/53638544" xr:uid="{C14B65C2-273A-4315-A2EF-3F0A1C7B43DA}"/>
    <hyperlink ref="AP244" r:id="rId4182" display="https://www.daloopa.com/src/58838276" xr:uid="{5DB4A976-958D-44D7-BD54-E633E33019FD}"/>
    <hyperlink ref="AQ244" r:id="rId4183" display="https://www.daloopa.com/src/63130827" xr:uid="{FACD2423-8065-4CA6-A46B-933207CC0CAC}"/>
    <hyperlink ref="AR244" r:id="rId4184" display="https://www.daloopa.com/src/67048897" xr:uid="{330F19C1-C759-40FB-A6FE-3D7EAC80FEA7}"/>
    <hyperlink ref="A245" r:id="rId4185" xr:uid="{BD33C9A6-FA27-4FBF-9629-952B4AECECFC}"/>
    <hyperlink ref="C245" r:id="rId4186" xr:uid="{36D6773D-09D1-4755-B4FE-209D2C1ACB0E}"/>
    <hyperlink ref="E245" r:id="rId4187" display="https://www.daloopa.com/src/768370" xr:uid="{8C5BF12C-0B53-4442-B5E7-7E78E08F14F7}"/>
    <hyperlink ref="F245" r:id="rId4188" display="https://www.daloopa.com/src/810531" xr:uid="{936C09EA-9090-461B-AD86-4D507667D0FC}"/>
    <hyperlink ref="G245" r:id="rId4189" display="https://www.daloopa.com/src/768077" xr:uid="{16F43F27-E2C8-4D9B-867F-02284FA05E9A}"/>
    <hyperlink ref="H245" r:id="rId4190" display="https://www.daloopa.com/src/767923" xr:uid="{03DB019B-0861-4D6D-94AE-89F9BEA06A0C}"/>
    <hyperlink ref="I245" r:id="rId4191" display="https://www.daloopa.com/src/767675" xr:uid="{FEF0ACF6-C072-4659-A449-F1A5DE2FF421}"/>
    <hyperlink ref="J245" r:id="rId4192" display="https://www.daloopa.com/src/767517" xr:uid="{445C0A57-312D-43C0-BC81-B9BA733AD7DF}"/>
    <hyperlink ref="K245" r:id="rId4193" display="https://www.daloopa.com/src/767184" xr:uid="{82DE056D-6390-417B-99D2-DE125DA8F0B8}"/>
    <hyperlink ref="L245" r:id="rId4194" display="https://www.daloopa.com/src/767030" xr:uid="{D64516D1-8AD8-4C8B-BA1D-D8B21A9D9B7B}"/>
    <hyperlink ref="M245" r:id="rId4195" display="https://www.daloopa.com/src/766652" xr:uid="{0677B238-09E5-4679-9912-5A07BDBD16C9}"/>
    <hyperlink ref="N245" r:id="rId4196" display="https://www.daloopa.com/src/766477" xr:uid="{C8CE4C9F-131D-46DD-98D9-5B98E1D27E4C}"/>
    <hyperlink ref="O245" r:id="rId4197" display="https://www.daloopa.com/src/766125" xr:uid="{EAEFE6ED-0DB6-4C9C-8ABC-A64135635D8D}"/>
    <hyperlink ref="P245" r:id="rId4198" display="https://www.daloopa.com/src/765920" xr:uid="{152346C7-5EF2-4709-8073-ED1CCC124D8B}"/>
    <hyperlink ref="Q245" r:id="rId4199" display="https://www.daloopa.com/src/810745" xr:uid="{5A021C6C-BE5E-46C1-A793-D8F9A0F03109}"/>
    <hyperlink ref="R245" r:id="rId4200" display="https://www.daloopa.com/src/810737" xr:uid="{1CBABDC5-937F-41E2-8840-5DD6E12A230A}"/>
    <hyperlink ref="S245" r:id="rId4201" display="https://www.daloopa.com/src/810729" xr:uid="{0A8E22CC-E837-444E-96CB-A7EA21FF0DB1}"/>
    <hyperlink ref="T245" r:id="rId4202" display="https://www.daloopa.com/src/810720" xr:uid="{AB2F97A1-521E-48C8-AF67-8C96FB80A2E1}"/>
    <hyperlink ref="U245" r:id="rId4203" display="https://www.daloopa.com/src/763931" xr:uid="{A2AE00F2-BAC2-4514-AB1D-5DB802CD93E8}"/>
    <hyperlink ref="V245" r:id="rId4204" display="https://www.daloopa.com/src/763679" xr:uid="{062E88B4-1CED-4E7D-8B92-4DE342D142AF}"/>
    <hyperlink ref="W245" r:id="rId4205" display="https://www.daloopa.com/src/763373" xr:uid="{EFA207CB-8CB4-45BA-A3B5-4B6B28436D0F}"/>
    <hyperlink ref="X245" r:id="rId4206" display="https://www.daloopa.com/src/763099" xr:uid="{6F9BA8D3-115B-4C47-9BA7-1B5312AE1B5E}"/>
    <hyperlink ref="Y245" r:id="rId4207" display="https://www.daloopa.com/src/762922" xr:uid="{7BE42EA8-AFBE-4134-AD65-B6C626099D6D}"/>
    <hyperlink ref="Z245" r:id="rId4208" display="https://www.daloopa.com/src/762567" xr:uid="{AF38026F-5763-40E4-9515-329CC4326A38}"/>
    <hyperlink ref="AA245" r:id="rId4209" display="https://www.daloopa.com/src/762449" xr:uid="{04E007A7-C5BB-4502-8783-BE4ABB58E70A}"/>
    <hyperlink ref="AB245" r:id="rId4210" display="https://www.daloopa.com/src/762259" xr:uid="{6C160CDF-D4E4-49F4-8E02-87129D381CD0}"/>
    <hyperlink ref="AC245" r:id="rId4211" display="https://www.daloopa.com/src/762240" xr:uid="{8A003C0A-8618-4BE4-BBA8-9AC8C5B33821}"/>
    <hyperlink ref="AD245" r:id="rId4212" display="https://www.daloopa.com/src/762222" xr:uid="{25ED426F-55D7-4C33-8D7F-0E59ADDD75D3}"/>
    <hyperlink ref="AE245" r:id="rId4213" display="https://www.daloopa.com/src/1340438" xr:uid="{D95E49E9-0BB1-4A1F-B486-3F41990BDA92}"/>
    <hyperlink ref="AF245" r:id="rId4214" display="https://www.daloopa.com/src/2623608" xr:uid="{361B276F-1182-4F61-8B0B-9410FBA6A710}"/>
    <hyperlink ref="AG245" r:id="rId4215" display="https://www.daloopa.com/src/4744563" xr:uid="{5FBF8A1A-9A10-4EF1-9A77-A75FB20C1B7B}"/>
    <hyperlink ref="AH245" r:id="rId4216" display="https://www.daloopa.com/src/7982407" xr:uid="{85D31E29-A425-4361-A074-B8614083BE4A}"/>
    <hyperlink ref="AI245" r:id="rId4217" display="https://www.daloopa.com/src/10334585" xr:uid="{6BD761C9-9C5E-40F2-8586-E9E1A878AFB3}"/>
    <hyperlink ref="AJ245" r:id="rId4218" display="https://www.daloopa.com/src/14719013" xr:uid="{CDCBA494-3FCC-4CA8-A7F7-AB94365EA248}"/>
    <hyperlink ref="AK245" r:id="rId4219" display="https://www.daloopa.com/src/20995430" xr:uid="{CC38930D-C1A3-435B-90A0-3D4C77E7BBDD}"/>
    <hyperlink ref="AL245" r:id="rId4220" display="https://www.daloopa.com/src/32451397" xr:uid="{B0B564CF-33DD-41D6-AF02-81F8FA959194}"/>
    <hyperlink ref="AM245" r:id="rId4221" display="https://www.daloopa.com/src/38384812" xr:uid="{3F94AB48-C40F-44D7-AD80-A9630DEB5FB6}"/>
    <hyperlink ref="AN245" r:id="rId4222" display="https://www.daloopa.com/src/46661999" xr:uid="{8084EEC3-99DA-4FC5-9F4D-FB3214B5A7FC}"/>
    <hyperlink ref="AO245" r:id="rId4223" display="https://www.daloopa.com/src/53638545" xr:uid="{4163FB48-8602-428A-9B79-3ADC5846A4AE}"/>
    <hyperlink ref="AP245" r:id="rId4224" display="https://www.daloopa.com/src/58838279" xr:uid="{7A81936F-3D63-46B2-907C-285803D85BF6}"/>
    <hyperlink ref="AQ245" r:id="rId4225" display="https://www.daloopa.com/src/63130830" xr:uid="{9A9735B5-AB93-4DBC-9393-E018AD5547EB}"/>
    <hyperlink ref="AR245" r:id="rId4226" display="https://www.daloopa.com/src/67048896" xr:uid="{B550A770-BCBB-46B4-BA00-66712F982DB2}"/>
    <hyperlink ref="A246" r:id="rId4227" xr:uid="{FF6CE46F-1F22-4329-9CB7-6C3AB980A2BF}"/>
    <hyperlink ref="C246" r:id="rId4228" xr:uid="{CE9802D2-626C-4167-80B8-0EA100CB0F10}"/>
    <hyperlink ref="E246" r:id="rId4229" display="https://www.daloopa.com/src/768371" xr:uid="{747026AB-27A3-499C-926A-9A5A05E2C629}"/>
    <hyperlink ref="F246" r:id="rId4230" display="https://www.daloopa.com/src/810532" xr:uid="{F9FE02C1-3EA2-4253-91B6-A91085188268}"/>
    <hyperlink ref="G246" r:id="rId4231" display="https://www.daloopa.com/src/768078" xr:uid="{A189764A-A8DB-4BD8-84E8-21C29F2FB21E}"/>
    <hyperlink ref="H246" r:id="rId4232" display="https://www.daloopa.com/src/767924" xr:uid="{12EE406C-8BFD-4354-A268-B7A2C73E665F}"/>
    <hyperlink ref="I246" r:id="rId4233" display="https://www.daloopa.com/src/767676" xr:uid="{0DE5C385-6DDF-4A69-B435-442EBEACA09F}"/>
    <hyperlink ref="K246" r:id="rId4234" display="https://www.daloopa.com/src/767185" xr:uid="{D4589862-BCFE-4FBE-A948-582F48FD4B1F}"/>
    <hyperlink ref="L246" r:id="rId4235" display="https://www.daloopa.com/src/767031" xr:uid="{90124424-959B-4C41-B1B8-A264C317AE62}"/>
    <hyperlink ref="A247" r:id="rId4236" xr:uid="{826F83C1-BD9F-4BBE-8050-EFD110C6E749}"/>
    <hyperlink ref="C247" r:id="rId4237" xr:uid="{E43F5043-EEAB-482D-8DF7-7954E9AA1E3D}"/>
    <hyperlink ref="E247" r:id="rId4238" display="https://www.daloopa.com/src/768372" xr:uid="{45C4D1E5-52D4-454A-B59B-631D9065BC0A}"/>
    <hyperlink ref="F247" r:id="rId4239" display="https://www.daloopa.com/src/810533" xr:uid="{F690C526-E9AF-429B-A658-AA37D356A7ED}"/>
    <hyperlink ref="G247" r:id="rId4240" display="https://www.daloopa.com/src/768070" xr:uid="{C0F9C03D-C82E-41CE-BFA5-CBE5F6BD3525}"/>
    <hyperlink ref="H247" r:id="rId4241" display="https://www.daloopa.com/src/767925" xr:uid="{9A7ABD67-76D5-4511-8BB2-541B675F4814}"/>
    <hyperlink ref="I247" r:id="rId4242" display="https://www.daloopa.com/src/767677" xr:uid="{B0F92A3C-26BD-4146-8517-145C2F0B11F9}"/>
    <hyperlink ref="J247" r:id="rId4243" display="https://www.daloopa.com/src/767518" xr:uid="{6217345A-F6F2-4CBE-9BE5-CDA34D24E8EE}"/>
    <hyperlink ref="K247" r:id="rId4244" display="https://www.daloopa.com/src/767186" xr:uid="{29A88A61-50F3-406A-952A-5F1F728D4327}"/>
    <hyperlink ref="L247" r:id="rId4245" display="https://www.daloopa.com/src/767032" xr:uid="{5A004845-3CA3-4B8B-A090-9A08096F8994}"/>
    <hyperlink ref="M247" r:id="rId4246" display="https://www.daloopa.com/src/766653" xr:uid="{E1290A52-6245-416C-A4D1-43403296ACC3}"/>
    <hyperlink ref="N247" r:id="rId4247" display="https://www.daloopa.com/src/766478" xr:uid="{4437C2EF-16FF-4B18-BC01-0E4874816576}"/>
    <hyperlink ref="O247" r:id="rId4248" display="https://www.daloopa.com/src/766126" xr:uid="{CD6657DD-EC1E-4450-ACAB-AF0649E641DC}"/>
    <hyperlink ref="P247" r:id="rId4249" display="https://www.daloopa.com/src/765921" xr:uid="{81A14C46-A5E4-4B09-A33F-E21277B50E14}"/>
    <hyperlink ref="Q247" r:id="rId4250" display="https://www.daloopa.com/src/810746" xr:uid="{58B32B56-4CA5-4893-ABF0-B02C83D640AD}"/>
    <hyperlink ref="R247" r:id="rId4251" display="https://www.daloopa.com/src/810738" xr:uid="{9671AE86-0AEF-468E-A02E-0A74B7AAAD82}"/>
    <hyperlink ref="S247" r:id="rId4252" display="https://www.daloopa.com/src/810730" xr:uid="{FB626789-ED6F-4C18-B7A1-888BCE8538EB}"/>
    <hyperlink ref="T247" r:id="rId4253" display="https://www.daloopa.com/src/810721" xr:uid="{EFD1B41B-B9ED-4954-A95D-A99EDFDFCB41}"/>
    <hyperlink ref="U247" r:id="rId4254" display="https://www.daloopa.com/src/763932" xr:uid="{20EA1889-77EB-4BB1-8A00-B2BF15C9DAD5}"/>
    <hyperlink ref="V247" r:id="rId4255" display="https://www.daloopa.com/src/763680" xr:uid="{867DFD30-90F8-47DC-B072-A752DAF1F78A}"/>
    <hyperlink ref="W247" r:id="rId4256" display="https://www.daloopa.com/src/763374" xr:uid="{CE75948E-7941-4E13-BAB6-CBD3D75051C7}"/>
    <hyperlink ref="X247" r:id="rId4257" display="https://www.daloopa.com/src/763100" xr:uid="{09699101-CD89-4ECB-901A-29DA30F6082A}"/>
    <hyperlink ref="Y247" r:id="rId4258" display="https://www.daloopa.com/src/762923" xr:uid="{CC9BC1E6-6959-48CF-9A14-323344776FDC}"/>
    <hyperlink ref="Z247" r:id="rId4259" display="https://www.daloopa.com/src/762568" xr:uid="{A13D7801-2473-4FA1-933C-E3BFD1641E0A}"/>
    <hyperlink ref="AA247" r:id="rId4260" display="https://www.daloopa.com/src/762450" xr:uid="{5701AEB8-4CA4-4A14-8DF8-4743EBFB5A84}"/>
    <hyperlink ref="AB247" r:id="rId4261" display="https://www.daloopa.com/src/762260" xr:uid="{490AE89D-2729-4973-968C-F3BB605D7EE8}"/>
    <hyperlink ref="AC247" r:id="rId4262" display="https://www.daloopa.com/src/762241" xr:uid="{6B371E64-B632-4BAA-9948-332E8914E3A9}"/>
    <hyperlink ref="AD247" r:id="rId4263" display="https://www.daloopa.com/src/762223" xr:uid="{7C7D3139-E506-44DD-A38D-2228D10B688C}"/>
    <hyperlink ref="AE247" r:id="rId4264" display="https://www.daloopa.com/src/1340439" xr:uid="{0D0D92F1-A113-4767-BE8A-6DE784B18F47}"/>
    <hyperlink ref="AF247" r:id="rId4265" display="https://www.daloopa.com/src/2623609" xr:uid="{779B5929-91C9-41FB-B4C6-E2CC0AE68E68}"/>
    <hyperlink ref="AG247" r:id="rId4266" display="https://www.daloopa.com/src/4744564" xr:uid="{18159EF0-2022-488D-B4BE-DC9DB0630AF6}"/>
    <hyperlink ref="AH247" r:id="rId4267" display="https://www.daloopa.com/src/7982408" xr:uid="{7B7C3864-24E9-41D3-A5EA-55D6CD046210}"/>
    <hyperlink ref="AI247" r:id="rId4268" display="https://www.daloopa.com/src/10334587" xr:uid="{C054171C-20CA-4C20-AE9E-E192A64994E3}"/>
    <hyperlink ref="AJ247" r:id="rId4269" display="https://www.daloopa.com/src/14719015" xr:uid="{05AEA96E-2DD7-479C-86EB-A2EFA59936DA}"/>
    <hyperlink ref="AK247" r:id="rId4270" display="https://www.daloopa.com/src/20995431" xr:uid="{37C52AD3-9AB2-4202-B4C9-F51389457635}"/>
    <hyperlink ref="AL247" r:id="rId4271" display="https://www.daloopa.com/src/32451394" xr:uid="{B71B91BA-09FF-4D93-BCAC-BBB04CB22EF2}"/>
    <hyperlink ref="AM247" r:id="rId4272" display="https://www.daloopa.com/src/38384807" xr:uid="{5510BF32-60FB-43F1-995A-B94066172D0B}"/>
    <hyperlink ref="AN247" r:id="rId4273" display="https://www.daloopa.com/src/46662000" xr:uid="{B3794D91-35B9-484B-8DBD-4078E7805423}"/>
    <hyperlink ref="AO247" r:id="rId4274" display="https://www.daloopa.com/src/53638546" xr:uid="{BC562B45-5B16-48F1-9E37-A956D8FD4CAB}"/>
    <hyperlink ref="AP247" r:id="rId4275" display="https://www.daloopa.com/src/58838274" xr:uid="{39BA1AE1-D058-4989-8A0E-633AEC567346}"/>
    <hyperlink ref="AQ247" r:id="rId4276" display="https://www.daloopa.com/src/63130832" xr:uid="{A040B62A-57DA-45D3-B03F-6C3D89DA2B03}"/>
    <hyperlink ref="AR247" r:id="rId4277" display="https://www.daloopa.com/src/67048895" xr:uid="{C2CF642D-C31E-4F2E-BF29-18294C08C1AD}"/>
    <hyperlink ref="A250" r:id="rId4278" xr:uid="{B2BB4DD7-2A67-4FA3-8BEF-E266400A8FFE}"/>
    <hyperlink ref="C250" r:id="rId4279" xr:uid="{A623D55A-E356-4834-ACE8-C6D29090DEE5}"/>
    <hyperlink ref="M250" r:id="rId4280" display="https://www.daloopa.com/src/766654" xr:uid="{6E61B6C5-7D91-467A-8AF0-1F435655D799}"/>
    <hyperlink ref="N250" r:id="rId4281" display="https://www.daloopa.com/src/766496" xr:uid="{236F62C5-0E8F-4C64-AB60-AC8C54C267B5}"/>
    <hyperlink ref="O250" r:id="rId4282" display="https://www.daloopa.com/src/766199" xr:uid="{C6D756AA-FED1-413B-9B96-83563CC2FB04}"/>
    <hyperlink ref="P250" r:id="rId4283" display="https://www.daloopa.com/src/765933" xr:uid="{E4875CAF-8922-42BB-AC02-328579C97C62}"/>
    <hyperlink ref="Q250" r:id="rId4284" display="https://www.daloopa.com/src/810880" xr:uid="{30FD843F-BA6A-4AB3-B5DF-A8AD0BBDD897}"/>
    <hyperlink ref="R250" r:id="rId4285" display="https://www.daloopa.com/src/810872" xr:uid="{55DA88AE-51C8-4F0E-BB98-992468A7B3D8}"/>
    <hyperlink ref="S250" r:id="rId4286" display="https://www.daloopa.com/src/810863" xr:uid="{B5A34B14-A5FE-42FE-AD5C-B8DEF80BE166}"/>
    <hyperlink ref="T250" r:id="rId4287" display="https://www.daloopa.com/src/810854" xr:uid="{3AB7D52F-0B64-4EF4-8987-FCE01448CF55}"/>
    <hyperlink ref="U250" r:id="rId4288" display="https://www.daloopa.com/src/763933" xr:uid="{26C71744-51D5-43DA-8D4C-DBE615CF92B0}"/>
    <hyperlink ref="V250" r:id="rId4289" display="https://www.daloopa.com/src/763709" xr:uid="{D1A1C917-7690-407D-9757-BCFE31969FA9}"/>
    <hyperlink ref="W250" r:id="rId4290" display="https://www.daloopa.com/src/763384" xr:uid="{A37818DA-99F6-4231-9BA0-2BABAB0BF8CA}"/>
    <hyperlink ref="X250" r:id="rId4291" display="https://www.daloopa.com/src/763108" xr:uid="{5616AFCD-507C-4B09-A495-802118B4B297}"/>
    <hyperlink ref="Y250" r:id="rId4292" display="https://www.daloopa.com/src/762931" xr:uid="{718031E8-E147-42F6-AAD3-2FBA41BF14AD}"/>
    <hyperlink ref="Z250" r:id="rId4293" display="https://www.daloopa.com/src/762578" xr:uid="{B47A5F2F-F1BE-4202-A15E-20CA486DC85C}"/>
    <hyperlink ref="AA250" r:id="rId4294" display="https://www.daloopa.com/src/762456" xr:uid="{46AE8518-980B-4D39-A8BA-3EEEAEF5E89F}"/>
    <hyperlink ref="AB250" r:id="rId4295" display="https://www.daloopa.com/src/762181" xr:uid="{601A75FE-E364-4983-9B47-2F73C2557621}"/>
    <hyperlink ref="AC250" r:id="rId4296" display="https://www.daloopa.com/src/774066" xr:uid="{FBCDFC4B-38A0-4F11-A81C-62B1DC805108}"/>
    <hyperlink ref="AD250" r:id="rId4297" display="https://www.daloopa.com/src/761684" xr:uid="{567A5282-AF7F-4F49-9F5B-DA04A36EC335}"/>
    <hyperlink ref="AE250" r:id="rId4298" display="https://www.daloopa.com/src/1340440" xr:uid="{B3188FA2-C4FA-4A4A-8143-B56206603E76}"/>
    <hyperlink ref="AF250" r:id="rId4299" display="https://www.daloopa.com/src/2623610" xr:uid="{267437E0-2A15-4C2C-8EFB-A4960409952A}"/>
    <hyperlink ref="AG250" r:id="rId4300" display="https://www.daloopa.com/src/4744565" xr:uid="{1C442011-9897-44C3-886D-DA53358748F1}"/>
    <hyperlink ref="AH250" r:id="rId4301" display="https://www.daloopa.com/src/7982362" xr:uid="{8D757074-432E-4D16-99AB-92A6F8E6C859}"/>
    <hyperlink ref="AI250" r:id="rId4302" display="https://www.daloopa.com/src/10334427" xr:uid="{E068049B-8B2A-4E5B-A214-80BD7D323FA9}"/>
    <hyperlink ref="AJ250" r:id="rId4303" display="https://www.daloopa.com/src/14718982" xr:uid="{9AFD3325-2B06-488F-9D56-55FF9389D2C4}"/>
    <hyperlink ref="AK250" r:id="rId4304" display="https://www.daloopa.com/src/20995313" xr:uid="{ED0CF53D-066B-4571-80FD-8B67A1169455}"/>
    <hyperlink ref="AL250" r:id="rId4305" display="https://www.daloopa.com/src/32451320" xr:uid="{E15737C1-4F67-4717-9AC6-744F9A06C09B}"/>
    <hyperlink ref="AM250" r:id="rId4306" display="https://www.daloopa.com/src/38384705" xr:uid="{5AD48188-448B-4012-B7BD-5F67874C697E}"/>
    <hyperlink ref="AN250" r:id="rId4307" display="https://www.daloopa.com/src/46661774" xr:uid="{E5F18902-1477-48E9-89AD-CD914BB640B5}"/>
    <hyperlink ref="AO250" r:id="rId4308" display="https://www.daloopa.com/src/53638481" xr:uid="{FC78FFD2-3317-463A-A258-1DAFD84B7E14}"/>
    <hyperlink ref="AP250" r:id="rId4309" display="https://www.daloopa.com/src/58838186" xr:uid="{7713C9B6-47A9-40A4-8C46-486A7B8F05B0}"/>
    <hyperlink ref="AQ250" r:id="rId4310" display="https://www.daloopa.com/src/63130795" xr:uid="{49F00DBB-0774-4679-84FA-AF2C553C0332}"/>
    <hyperlink ref="AR250" r:id="rId4311" display="https://www.daloopa.com/src/67048755" xr:uid="{54800F01-5590-4A10-9E13-E397B7966B1B}"/>
    <hyperlink ref="BH250" r:id="rId4312" display="https://www.daloopa.com/src/45569700" xr:uid="{8C041996-6F50-4269-AD85-6D4FFF3E197D}"/>
    <hyperlink ref="BI250" r:id="rId4313" display="https://www.daloopa.com/src/45569701" xr:uid="{F25307B5-19D3-447E-B47C-A68F89C0F952}"/>
    <hyperlink ref="BJ250" r:id="rId4314" display="https://www.daloopa.com/src/45569702" xr:uid="{C8D72072-29AC-4000-97EC-4B1433EDCF09}"/>
    <hyperlink ref="BK250" r:id="rId4315" display="https://www.daloopa.com/src/45569703" xr:uid="{06DCDAB6-2CED-49C5-BB5F-0DC6F184A4F6}"/>
    <hyperlink ref="BL250" r:id="rId4316" display="https://www.daloopa.com/src/45569704" xr:uid="{7D53D3AE-13BF-4AB2-8703-470A553E127B}"/>
    <hyperlink ref="BM250" r:id="rId4317" display="https://www.daloopa.com/src/45569705" xr:uid="{F0D6080B-FF44-4F27-B110-695D40A61892}"/>
    <hyperlink ref="BN250" r:id="rId4318" display="https://www.daloopa.com/src/46664282" xr:uid="{D09B6CE2-7F2F-4DB6-930A-1D9656237713}"/>
    <hyperlink ref="BO250" r:id="rId4319" display="https://www.daloopa.com/src/67054495" xr:uid="{AD892679-EF66-4150-9797-E76AC2B5A0AB}"/>
    <hyperlink ref="A251" r:id="rId4320" xr:uid="{EF3974AE-0054-49DF-A3DF-F29BF341896B}"/>
    <hyperlink ref="C251" r:id="rId4321" xr:uid="{D20D99AD-4FC1-450E-9224-A5D50FD4D88A}"/>
    <hyperlink ref="M251" r:id="rId4322" display="https://www.daloopa.com/src/766655" xr:uid="{62349B1E-A1F4-473D-9451-8D1A410FD5D4}"/>
    <hyperlink ref="N251" r:id="rId4323" display="https://www.daloopa.com/src/766497" xr:uid="{9579E3B0-B0FB-4BF2-83A0-C7F3EE6683A1}"/>
    <hyperlink ref="O251" r:id="rId4324" display="https://www.daloopa.com/src/766200" xr:uid="{BC399F86-EA8F-4622-8399-B9E753D82D23}"/>
    <hyperlink ref="P251" r:id="rId4325" display="https://www.daloopa.com/src/765934" xr:uid="{0969390B-8A9C-4E02-8D26-3AB5C2C03F53}"/>
    <hyperlink ref="Q251" r:id="rId4326" display="https://www.daloopa.com/src/810881" xr:uid="{7A0002C1-A97D-4944-B880-1DF56EDF9344}"/>
    <hyperlink ref="R251" r:id="rId4327" display="https://www.daloopa.com/src/810874" xr:uid="{42BE8BEF-DA92-4163-A1DC-8D34B9299466}"/>
    <hyperlink ref="S251" r:id="rId4328" display="https://www.daloopa.com/src/810864" xr:uid="{C827AE2A-23E3-49FA-BD77-C8EDA38B47D1}"/>
    <hyperlink ref="T251" r:id="rId4329" display="https://www.daloopa.com/src/810855" xr:uid="{807CA96B-FEA8-4E0F-8F00-00A7C5238234}"/>
    <hyperlink ref="U251" r:id="rId4330" display="https://www.daloopa.com/src/763934" xr:uid="{71060E16-7991-4A51-9773-6AD91CF0CB87}"/>
    <hyperlink ref="V251" r:id="rId4331" display="https://www.daloopa.com/src/763710" xr:uid="{AF4FCFEB-4A38-4812-9E6D-3B45B699C03B}"/>
    <hyperlink ref="W251" r:id="rId4332" display="https://www.daloopa.com/src/763385" xr:uid="{139C691B-D134-4284-8E2B-E828A867CC9A}"/>
    <hyperlink ref="X251" r:id="rId4333" display="https://www.daloopa.com/src/763109" xr:uid="{8AB12BD3-A735-4337-8D9D-1223A6DEE92C}"/>
    <hyperlink ref="Y251" r:id="rId4334" display="https://www.daloopa.com/src/762932" xr:uid="{71520470-E4C5-4359-994B-9B4B207727D2}"/>
    <hyperlink ref="Z251" r:id="rId4335" display="https://www.daloopa.com/src/762575" xr:uid="{A83AAE0A-0B42-4570-B972-DC62B0E148CB}"/>
    <hyperlink ref="AA251" r:id="rId4336" display="https://www.daloopa.com/src/762457" xr:uid="{F7EBA17B-6579-45D3-9377-B9A5535DC6B5}"/>
    <hyperlink ref="AB251" r:id="rId4337" display="https://www.daloopa.com/src/762182" xr:uid="{43C69911-0F25-4A95-8123-C48830C23EEF}"/>
    <hyperlink ref="AC251" r:id="rId4338" display="https://www.daloopa.com/src/774067" xr:uid="{BFB01FEE-C3E1-4BF0-98D5-9A277D56BBCB}"/>
    <hyperlink ref="AD251" r:id="rId4339" display="https://www.daloopa.com/src/761685" xr:uid="{93DA3251-A358-4178-8320-FB5536322192}"/>
    <hyperlink ref="AE251" r:id="rId4340" display="https://www.daloopa.com/src/1340441" xr:uid="{4061B319-80A1-4D9A-AB3D-BF144EC5AF22}"/>
    <hyperlink ref="AF251" r:id="rId4341" display="https://www.daloopa.com/src/2623611" xr:uid="{AB5100C1-99A8-40B9-B8DE-E29CA1E3F178}"/>
    <hyperlink ref="AG251" r:id="rId4342" display="https://www.daloopa.com/src/4744566" xr:uid="{858D1091-8F95-493A-88E2-1AEEE8BF32CC}"/>
    <hyperlink ref="AH251" r:id="rId4343" display="https://www.daloopa.com/src/7982363" xr:uid="{84E4465C-1A1F-44A8-BDB2-D6B427F8B796}"/>
    <hyperlink ref="AI251" r:id="rId4344" display="https://www.daloopa.com/src/10334421" xr:uid="{E9534E4E-608D-4138-9E07-DE68B085B4CB}"/>
    <hyperlink ref="AJ251" r:id="rId4345" display="https://www.daloopa.com/src/14718989" xr:uid="{11532B65-8411-4F14-B79B-512C39E2FB3A}"/>
    <hyperlink ref="AK251" r:id="rId4346" display="https://www.daloopa.com/src/20995312" xr:uid="{2160BBCE-FC69-4096-B604-84A87ECF2D3E}"/>
    <hyperlink ref="AL251" r:id="rId4347" display="https://www.daloopa.com/src/32451324" xr:uid="{36AB7C7F-C693-44E2-8BC4-35BE246275F0}"/>
    <hyperlink ref="AM251" r:id="rId4348" display="https://www.daloopa.com/src/38384709" xr:uid="{6E6B10BD-E3FF-4BFE-B105-F204E79E5A7B}"/>
    <hyperlink ref="AN251" r:id="rId4349" display="https://www.daloopa.com/src/46661777" xr:uid="{15CE4303-A26A-4716-9502-CB3AE881D45C}"/>
    <hyperlink ref="AO251" r:id="rId4350" display="https://www.daloopa.com/src/53638473" xr:uid="{DAAE0C1C-CAAA-44EE-83A3-561193A96A42}"/>
    <hyperlink ref="AP251" r:id="rId4351" display="https://www.daloopa.com/src/58838189" xr:uid="{5504715E-4A3C-47AF-AC97-CA200D376498}"/>
    <hyperlink ref="AQ251" r:id="rId4352" display="https://www.daloopa.com/src/63130800" xr:uid="{5DB3AF71-791A-428F-92B1-E0736538FFD9}"/>
    <hyperlink ref="AR251" r:id="rId4353" display="https://www.daloopa.com/src/67048756" xr:uid="{35F75AF1-684B-42E6-BED2-E8EC5353CA32}"/>
    <hyperlink ref="A252" r:id="rId4354" xr:uid="{68A57365-155A-4B94-8E95-FB1CD93CAFA1}"/>
    <hyperlink ref="C252" r:id="rId4355" xr:uid="{672B26D1-CE49-42C9-B03E-C96651851D60}"/>
    <hyperlink ref="M252" r:id="rId4356" display="https://www.daloopa.com/src/766656" xr:uid="{9861CA99-BA05-433B-808F-B56B3186EFC3}"/>
    <hyperlink ref="N252" r:id="rId4357" display="https://www.daloopa.com/src/766498" xr:uid="{2C00A5E0-54D6-48F6-9344-73F4A3D37140}"/>
    <hyperlink ref="O252" r:id="rId4358" display="https://www.daloopa.com/src/766201" xr:uid="{19BC8A96-236B-4B41-A7AF-86D4345FF1FC}"/>
    <hyperlink ref="P252" r:id="rId4359" display="https://www.daloopa.com/src/765935" xr:uid="{07630363-5465-4BC7-8A3C-DFA52B2EB262}"/>
    <hyperlink ref="Q252" r:id="rId4360" display="https://www.daloopa.com/src/810882" xr:uid="{0A98B3DC-1AE1-40BF-B6AB-007E9E959538}"/>
    <hyperlink ref="R252" r:id="rId4361" display="https://www.daloopa.com/src/810873" xr:uid="{B85E04A7-2B0F-4D2B-BF10-2081BAF9B297}"/>
    <hyperlink ref="S252" r:id="rId4362" display="https://www.daloopa.com/src/810865" xr:uid="{A5F030F6-E1F1-4FC8-A75B-36459A1C7A35}"/>
    <hyperlink ref="T252" r:id="rId4363" display="https://www.daloopa.com/src/810856" xr:uid="{435D1F81-4A0B-4D99-9D06-6664DC3E0E81}"/>
    <hyperlink ref="U252" r:id="rId4364" display="https://www.daloopa.com/src/763935" xr:uid="{BF2C4A86-7C27-4514-BC76-31B7097D847C}"/>
    <hyperlink ref="V252" r:id="rId4365" display="https://www.daloopa.com/src/763711" xr:uid="{CDD78EA4-D71C-4380-B705-7712791E66FD}"/>
    <hyperlink ref="W252" r:id="rId4366" display="https://www.daloopa.com/src/763386" xr:uid="{2FE4431E-1E84-476B-8AAF-F877B5441C24}"/>
    <hyperlink ref="X252" r:id="rId4367" display="https://www.daloopa.com/src/763110" xr:uid="{7B91F96F-57BB-4D8B-912E-2040365F77CD}"/>
    <hyperlink ref="Y252" r:id="rId4368" display="https://www.daloopa.com/src/762933" xr:uid="{59015C39-DA14-498F-A41E-A9943BAB361A}"/>
    <hyperlink ref="Z252" r:id="rId4369" display="https://www.daloopa.com/src/762576" xr:uid="{277072EC-0313-488F-947A-D7DA0C7C1605}"/>
    <hyperlink ref="AA252" r:id="rId4370" display="https://www.daloopa.com/src/762458" xr:uid="{2F28FF4E-C39D-4967-99C2-246381CB384A}"/>
    <hyperlink ref="AB252" r:id="rId4371" display="https://www.daloopa.com/src/762189" xr:uid="{04AFE9B9-2A0C-411C-B069-FD96227839F8}"/>
    <hyperlink ref="AC252" r:id="rId4372" display="https://www.daloopa.com/src/774068" xr:uid="{0802C236-5580-40A4-956A-ADE25A1DE933}"/>
    <hyperlink ref="AD252" r:id="rId4373" display="https://www.daloopa.com/src/761686" xr:uid="{BEA987D6-5B6F-4B63-B26D-F4CCCB108757}"/>
    <hyperlink ref="AE252" r:id="rId4374" display="https://www.daloopa.com/src/1340442" xr:uid="{2DEDB51C-5510-4ABC-A7CD-32CC265B8895}"/>
    <hyperlink ref="AF252" r:id="rId4375" display="https://www.daloopa.com/src/2623612" xr:uid="{81D6985E-537A-44A5-BCFB-834546C0628D}"/>
    <hyperlink ref="AG252" r:id="rId4376" display="https://www.daloopa.com/src/4744567" xr:uid="{609F003B-944E-439C-81D9-61AF94328236}"/>
    <hyperlink ref="AH252" r:id="rId4377" display="https://www.daloopa.com/src/7982364" xr:uid="{AD2D714F-21B9-469A-8327-073F0EE11DAF}"/>
    <hyperlink ref="AI252" r:id="rId4378" display="https://www.daloopa.com/src/10334426" xr:uid="{ACBAE946-3B2E-4964-B74E-F0A434633D74}"/>
    <hyperlink ref="AJ252" r:id="rId4379" display="https://www.daloopa.com/src/14718988" xr:uid="{00E516D5-6CFF-4890-A338-CEA93DF31CB6}"/>
    <hyperlink ref="AK252" r:id="rId4380" display="https://www.daloopa.com/src/20995314" xr:uid="{2D050D8D-FE6D-4BB9-8F84-45C6E6E79E24}"/>
    <hyperlink ref="AL252" r:id="rId4381" display="https://www.daloopa.com/src/32451319" xr:uid="{ECF6C7C2-5BE9-4207-A820-EF5892B16145}"/>
    <hyperlink ref="AM252" r:id="rId4382" display="https://www.daloopa.com/src/38384703" xr:uid="{D5BC8A3A-8EAB-4870-BE1F-0EEA093C0311}"/>
    <hyperlink ref="AN252" r:id="rId4383" display="https://www.daloopa.com/src/46661773" xr:uid="{778750A2-FBFD-470B-863D-CF3EFF408620}"/>
    <hyperlink ref="AO252" r:id="rId4384" display="https://www.daloopa.com/src/53638474" xr:uid="{37882637-118D-4854-9C12-BFFF551E0FA3}"/>
    <hyperlink ref="AP252" r:id="rId4385" display="https://www.daloopa.com/src/58838184" xr:uid="{F7099CC2-9E8F-45CA-8B34-F1E9514C5B3C}"/>
    <hyperlink ref="AQ252" r:id="rId4386" display="https://www.daloopa.com/src/63130798" xr:uid="{F48EBA13-A548-4514-8E51-9826AE7FFD3E}"/>
    <hyperlink ref="AR252" r:id="rId4387" display="https://www.daloopa.com/src/67048757" xr:uid="{3D3673F8-DC71-4AD9-9A63-3858D97D6958}"/>
    <hyperlink ref="A253" r:id="rId4388" xr:uid="{3946215E-179B-4437-AE0B-1600555B2AB6}"/>
    <hyperlink ref="C253" r:id="rId4389" xr:uid="{92FFBED8-5A13-452F-91F7-2B73D2879EA9}"/>
    <hyperlink ref="M253" r:id="rId4390" display="https://www.daloopa.com/src/766657" xr:uid="{621410F0-5DD3-46C2-91F6-EC1E473346FF}"/>
    <hyperlink ref="N253" r:id="rId4391" display="https://www.daloopa.com/src/766499" xr:uid="{26539FC2-528C-4783-89BC-81D2A0D39D18}"/>
    <hyperlink ref="O253" r:id="rId4392" display="https://www.daloopa.com/src/766202" xr:uid="{BCDEB8AF-2DC7-4B1A-B84C-55A2A5FC3FC2}"/>
    <hyperlink ref="P253" r:id="rId4393" display="https://www.daloopa.com/src/765936" xr:uid="{F4B3CD4F-05CE-4D32-A9A0-D7F976543E55}"/>
    <hyperlink ref="Q253" r:id="rId4394" display="https://www.daloopa.com/src/810883" xr:uid="{04F72FA0-7D77-4BCE-90BB-57F75FAE5A4E}"/>
    <hyperlink ref="A255" r:id="rId4395" xr:uid="{1004FAC5-5B81-4584-BE84-D4331E1E2679}"/>
    <hyperlink ref="C255" r:id="rId4396" xr:uid="{AC42DCAC-E316-42FE-B315-5C52013F2C2A}"/>
    <hyperlink ref="Q255" r:id="rId4397" display="https://www.daloopa.com/src/810904" xr:uid="{15E20EE9-58DF-4639-8458-6A08904D6C45}"/>
    <hyperlink ref="R255" r:id="rId4398" display="https://www.daloopa.com/src/810899" xr:uid="{B1CA1482-C0F6-4A4C-89CE-BA916EC4712B}"/>
    <hyperlink ref="S255" r:id="rId4399" display="https://www.daloopa.com/src/810894" xr:uid="{673ECBBD-71DC-44F6-A75B-641C0DE75834}"/>
    <hyperlink ref="T255" r:id="rId4400" display="https://www.daloopa.com/src/810889" xr:uid="{1DD45674-7E33-488F-A9F0-80D7859EB385}"/>
    <hyperlink ref="BI255" r:id="rId4401" display="https://www.daloopa.com/src/45569706" xr:uid="{82C62118-3E60-4881-9DBF-7D310ABD1925}"/>
    <hyperlink ref="A256" r:id="rId4402" xr:uid="{DE72D66C-493B-4CB3-9BC5-29A3B9857D19}"/>
    <hyperlink ref="C256" r:id="rId4403" xr:uid="{B8A6FDA7-038A-42EE-9B58-2656405C1F2B}"/>
    <hyperlink ref="Q256" r:id="rId4404" display="https://www.daloopa.com/src/810905" xr:uid="{3F656BE4-90DC-49BA-81E8-FD48A93D184E}"/>
    <hyperlink ref="R256" r:id="rId4405" display="https://www.daloopa.com/src/810900" xr:uid="{1FD9BC08-55A5-45B4-982D-D51C2A82E941}"/>
    <hyperlink ref="S256" r:id="rId4406" display="https://www.daloopa.com/src/810895" xr:uid="{BB1C4BB6-E6D6-4585-AE1B-5732BACE257D}"/>
    <hyperlink ref="T256" r:id="rId4407" display="https://www.daloopa.com/src/810890" xr:uid="{50BCDA6F-7F58-4B11-8C40-A8FF2512495E}"/>
    <hyperlink ref="A257" r:id="rId4408" xr:uid="{44F117CB-9251-43F1-B8B0-072008E86691}"/>
    <hyperlink ref="C257" r:id="rId4409" xr:uid="{DF9DAEE4-E0BB-4371-8879-1BCB8BB593F0}"/>
    <hyperlink ref="Q257" r:id="rId4410" display="https://www.daloopa.com/src/810906" xr:uid="{AAC9C858-3BEE-434C-A6EF-AA700A059C25}"/>
    <hyperlink ref="R257" r:id="rId4411" display="https://www.daloopa.com/src/810901" xr:uid="{0808B1FD-2F57-4198-B925-8193D50B6DF8}"/>
    <hyperlink ref="S257" r:id="rId4412" display="https://www.daloopa.com/src/810896" xr:uid="{3EDBFDF1-34C1-494E-BB9D-5FEC04F5D4BC}"/>
    <hyperlink ref="T257" r:id="rId4413" display="https://www.daloopa.com/src/810891" xr:uid="{E3D1920C-AF79-4F51-B82D-1DB993088BC0}"/>
    <hyperlink ref="A258" r:id="rId4414" xr:uid="{B8597C8A-E54B-45E3-A348-95A5DF61565E}"/>
    <hyperlink ref="C258" r:id="rId4415" xr:uid="{DD8223B8-02CE-477B-BD70-C0746325D64B}"/>
    <hyperlink ref="Q258" r:id="rId4416" display="https://www.daloopa.com/src/810907" xr:uid="{92065B59-24BA-4CCD-B67E-6844FAD9CE67}"/>
    <hyperlink ref="R258" r:id="rId4417" display="https://www.daloopa.com/src/810902" xr:uid="{D3B1ABE8-86FA-4AC3-857D-8CFB8C9D1F66}"/>
    <hyperlink ref="S258" r:id="rId4418" display="https://www.daloopa.com/src/810897" xr:uid="{06B67456-7C18-4A2D-9020-6E1B92D69734}"/>
    <hyperlink ref="T258" r:id="rId4419" display="https://www.daloopa.com/src/810892" xr:uid="{918672E8-F895-4465-88E9-C7FB80369EE1}"/>
    <hyperlink ref="A259" r:id="rId4420" xr:uid="{BA08347B-7D98-4A5D-8535-1AA1305B4F53}"/>
    <hyperlink ref="C259" r:id="rId4421" xr:uid="{07C62339-B811-49B0-B29B-F5E48ED617EC}"/>
    <hyperlink ref="Q259" r:id="rId4422" display="https://www.daloopa.com/src/810908" xr:uid="{7800CC97-C69F-4E50-9748-C6C86AA78FF4}"/>
    <hyperlink ref="R259" r:id="rId4423" display="https://www.daloopa.com/src/810903" xr:uid="{BDFE9D92-A192-418D-8BCA-D222F9A6D6C8}"/>
    <hyperlink ref="S259" r:id="rId4424" display="https://www.daloopa.com/src/810898" xr:uid="{CB446346-4FC5-4F33-8053-74527492A42F}"/>
    <hyperlink ref="T259" r:id="rId4425" display="https://www.daloopa.com/src/810893" xr:uid="{688D3600-A93B-4CF6-9910-1569F62DDD47}"/>
    <hyperlink ref="A260" r:id="rId4426" xr:uid="{59F78695-D3BE-4798-947F-7909ECE27347}"/>
    <hyperlink ref="C260" r:id="rId4427" xr:uid="{EE3AB373-BA21-4FB6-9CD9-720750692704}"/>
    <hyperlink ref="M260" r:id="rId4428" display="https://www.daloopa.com/src/766658" xr:uid="{3F7FD14B-DC10-43C3-887C-D7D7BF414EF9}"/>
    <hyperlink ref="N260" r:id="rId4429" display="https://www.daloopa.com/src/766500" xr:uid="{96258CF3-BD7F-44FD-BC10-1D12380D2664}"/>
    <hyperlink ref="O260" r:id="rId4430" display="https://www.daloopa.com/src/766203" xr:uid="{80B27DFD-21F1-462D-9752-1B0881D7C358}"/>
    <hyperlink ref="P260" r:id="rId4431" display="https://www.daloopa.com/src/765937" xr:uid="{CF11CA08-DD56-453B-80F5-3AECE1645E5E}"/>
    <hyperlink ref="Q260" r:id="rId4432" display="https://www.daloopa.com/src/810884" xr:uid="{05DCEBB0-EFE6-41F4-9465-4D5CE24A798D}"/>
    <hyperlink ref="R260" r:id="rId4433" display="https://www.daloopa.com/src/810875" xr:uid="{E48EBDC2-05E3-4D52-B6A3-A1A655F8DF8F}"/>
    <hyperlink ref="S260" r:id="rId4434" display="https://www.daloopa.com/src/810871" xr:uid="{E0A04C68-B7F1-472A-A574-6D1210848F7F}"/>
    <hyperlink ref="T260" r:id="rId4435" display="https://www.daloopa.com/src/810857" xr:uid="{AB0F2602-9198-4534-99EB-BDDD10757FDA}"/>
    <hyperlink ref="U260" r:id="rId4436" display="https://www.daloopa.com/src/763936" xr:uid="{89EED787-6643-49B1-A955-1F94848ED90E}"/>
    <hyperlink ref="V260" r:id="rId4437" display="https://www.daloopa.com/src/763712" xr:uid="{4BC2E63B-0DE6-4DD2-818E-5725718B105E}"/>
    <hyperlink ref="W260" r:id="rId4438" display="https://www.daloopa.com/src/763387" xr:uid="{7E708A37-7CD1-4D91-A329-57B57EAEDFF5}"/>
    <hyperlink ref="X260" r:id="rId4439" display="https://www.daloopa.com/src/763111" xr:uid="{7CC704E7-D384-4CFD-BED2-46C0421694F4}"/>
    <hyperlink ref="Y260" r:id="rId4440" display="https://www.daloopa.com/src/762934" xr:uid="{39A2F2BE-F7AA-437F-A9C6-ABE5D9DBEB51}"/>
    <hyperlink ref="Z260" r:id="rId4441" display="https://www.daloopa.com/src/762577" xr:uid="{84FCC7CF-D95C-4997-9A21-FCDA285314AB}"/>
    <hyperlink ref="AA260" r:id="rId4442" display="https://www.daloopa.com/src/762459" xr:uid="{EE5DECCC-C547-4AED-A049-B8DAC5B34B09}"/>
    <hyperlink ref="AB260" r:id="rId4443" display="https://www.daloopa.com/src/762184" xr:uid="{E53F5CEA-3958-4490-B904-A21D5806AB6C}"/>
    <hyperlink ref="AC260" r:id="rId4444" display="https://www.daloopa.com/src/774069" xr:uid="{942CCCDD-5A3B-42E5-BE74-FB6B902ECF7D}"/>
    <hyperlink ref="AD260" r:id="rId4445" display="https://www.daloopa.com/src/761690" xr:uid="{DC0C21AB-5EF6-49D8-B1F0-18EA423C25BF}"/>
    <hyperlink ref="AE260" r:id="rId4446" display="https://www.daloopa.com/src/1340443" xr:uid="{88C25905-50D4-4858-8E36-A770A5E7A3F8}"/>
    <hyperlink ref="AF260" r:id="rId4447" display="https://www.daloopa.com/src/2623613" xr:uid="{23E42458-C93F-406A-AFD4-39AEA49D2C34}"/>
    <hyperlink ref="AG260" r:id="rId4448" display="https://www.daloopa.com/src/4744568" xr:uid="{481AF3EC-336F-4C3A-A5FC-6E5C0A6EA2CB}"/>
    <hyperlink ref="AH260" r:id="rId4449" display="https://www.daloopa.com/src/7982365" xr:uid="{093B092D-614E-4D89-9409-6705718ABA57}"/>
    <hyperlink ref="AI260" r:id="rId4450" display="https://www.daloopa.com/src/10334422" xr:uid="{A1CE7276-A7E3-4DFE-A54A-9B6E66C20143}"/>
    <hyperlink ref="AJ260" r:id="rId4451" display="https://www.daloopa.com/src/14718983" xr:uid="{C09897E4-61B8-48C7-8C30-ECAB289A05EC}"/>
    <hyperlink ref="AK260" r:id="rId4452" display="https://www.daloopa.com/src/20995311" xr:uid="{8C9CE9A8-9145-4731-AC34-C7081BF5039A}"/>
    <hyperlink ref="AL260" r:id="rId4453" display="https://www.daloopa.com/src/32451322" xr:uid="{CDDFECFE-43AB-41CE-B0C1-9E03575EACF3}"/>
    <hyperlink ref="AM260" r:id="rId4454" display="https://www.daloopa.com/src/38384704" xr:uid="{F61E390A-520C-4484-96DF-B9D14640F5F1}"/>
    <hyperlink ref="AN260" r:id="rId4455" display="https://www.daloopa.com/src/46661772" xr:uid="{BB9D99F5-A931-44D2-AD05-3EDE5689910F}"/>
    <hyperlink ref="AO260" r:id="rId4456" display="https://www.daloopa.com/src/53638475" xr:uid="{795B8A79-32D8-4EDC-9DD5-2E80FF1B5828}"/>
    <hyperlink ref="AP260" r:id="rId4457" display="https://www.daloopa.com/src/58838185" xr:uid="{798D4EE8-DF46-42A1-ABD9-5D9CBF977A5A}"/>
    <hyperlink ref="AQ260" r:id="rId4458" display="https://www.daloopa.com/src/63130793" xr:uid="{981EE421-4506-4443-A2A8-15512BDAC103}"/>
    <hyperlink ref="AR260" r:id="rId4459" display="https://www.daloopa.com/src/67048758" xr:uid="{2BBC2282-638D-44A1-9153-493563F6A652}"/>
    <hyperlink ref="BH260" r:id="rId4460" display="https://www.daloopa.com/src/45569707" xr:uid="{3B0032CB-B854-4F2A-92F8-D4F51EDED9BE}"/>
    <hyperlink ref="BI260" r:id="rId4461" display="https://www.daloopa.com/src/45569708" xr:uid="{9250EC46-7C38-4897-8580-8BBC928682BD}"/>
    <hyperlink ref="BJ260" r:id="rId4462" display="https://www.daloopa.com/src/45569709" xr:uid="{405F49F4-4524-4857-88BB-8D9710E330D3}"/>
    <hyperlink ref="BK260" r:id="rId4463" display="https://www.daloopa.com/src/45569710" xr:uid="{6177E0FE-C579-410C-9E19-C0F20A0E1EF5}"/>
    <hyperlink ref="BL260" r:id="rId4464" display="https://www.daloopa.com/src/45569711" xr:uid="{D2BA2FDE-0890-4133-89DB-FC07AE006DB5}"/>
    <hyperlink ref="BM260" r:id="rId4465" display="https://www.daloopa.com/src/45569712" xr:uid="{201384C3-4D1F-458E-B9F6-187F359914BE}"/>
    <hyperlink ref="BN260" r:id="rId4466" display="https://www.daloopa.com/src/46664283" xr:uid="{92EE4BEB-196E-41E2-9C67-9C613320B2B4}"/>
    <hyperlink ref="BO260" r:id="rId4467" display="https://www.daloopa.com/src/67054496" xr:uid="{BB8EA7E3-94EF-48AB-AC12-E061A54FD244}"/>
    <hyperlink ref="A262" r:id="rId4468" xr:uid="{F6E70F15-04BB-4FB4-BF53-41D9C4A3C8F3}"/>
    <hyperlink ref="C262" r:id="rId4469" xr:uid="{9AE4767A-CBCC-4FB3-A4C9-3B4630D9A442}"/>
    <hyperlink ref="S262" r:id="rId4470" display="https://www.daloopa.com/src/810866" xr:uid="{55C7FA09-C450-4126-92CD-24415BBAEF6E}"/>
    <hyperlink ref="T262" r:id="rId4471" display="https://www.daloopa.com/src/810858" xr:uid="{0E866A45-3905-4482-AF8E-8521A3E05063}"/>
    <hyperlink ref="U262" r:id="rId4472" display="https://www.daloopa.com/src/763937" xr:uid="{44DAE3DE-4F3C-494C-9A00-87B700CFD27D}"/>
    <hyperlink ref="V262" r:id="rId4473" display="https://www.daloopa.com/src/763713" xr:uid="{0289379E-EB0F-4AFE-97BE-DDBC5A14F7F3}"/>
    <hyperlink ref="W262" r:id="rId4474" display="https://www.daloopa.com/src/763388" xr:uid="{7688CF83-189B-4061-B011-F5ED52CD0130}"/>
    <hyperlink ref="X262" r:id="rId4475" display="https://www.daloopa.com/src/763112" xr:uid="{8359A433-EB5F-4EC9-A42C-A1849CD6BEFE}"/>
    <hyperlink ref="Y262" r:id="rId4476" display="https://www.daloopa.com/src/762935" xr:uid="{5DEDB35A-726B-454C-9320-76CDA16B8CE7}"/>
    <hyperlink ref="Z262" r:id="rId4477" display="https://www.daloopa.com/src/762579" xr:uid="{6F0892D2-59A3-49B4-950C-A8FDDD8D539A}"/>
    <hyperlink ref="AA262" r:id="rId4478" display="https://www.daloopa.com/src/762460" xr:uid="{F9346988-2D63-498D-8E3E-435CDCB092AE}"/>
    <hyperlink ref="AB262" r:id="rId4479" display="https://www.daloopa.com/src/762183" xr:uid="{7B4B6078-B340-4D27-A304-6DC702548620}"/>
    <hyperlink ref="AC262" r:id="rId4480" display="https://www.daloopa.com/src/774070" xr:uid="{E9CE41A8-63B2-4C9E-BC7B-ABD3DEB49ED7}"/>
    <hyperlink ref="AD262" r:id="rId4481" display="https://www.daloopa.com/src/761687" xr:uid="{BCDB5D41-9797-43B5-BF5B-BA84279CE7D6}"/>
    <hyperlink ref="AE262" r:id="rId4482" display="https://www.daloopa.com/src/1340444" xr:uid="{BDBBE51E-4779-48C4-B362-6EECCC1BDF1D}"/>
    <hyperlink ref="AF262" r:id="rId4483" display="https://www.daloopa.com/src/2623614" xr:uid="{CD6DBAF8-EF65-45C7-9902-C9CCAAED9695}"/>
    <hyperlink ref="AG262" r:id="rId4484" display="https://www.daloopa.com/src/4744569" xr:uid="{0DF08F06-35F2-4EA6-97C0-BC939D4BD515}"/>
    <hyperlink ref="AH262" r:id="rId4485" display="https://www.daloopa.com/src/7982366" xr:uid="{CFB97515-D6F7-402C-AED5-87B8A11F1060}"/>
    <hyperlink ref="AI262" r:id="rId4486" display="https://www.daloopa.com/src/10334428" xr:uid="{3D949C32-C92C-4C13-9A61-3FED3FDF568E}"/>
    <hyperlink ref="AJ262" r:id="rId4487" display="https://www.daloopa.com/src/14718984" xr:uid="{91EC9F99-E850-45BB-A9EB-63A804FD295B}"/>
    <hyperlink ref="AK262" r:id="rId4488" display="https://www.daloopa.com/src/20995315" xr:uid="{B8F1C2D8-E7DC-41F6-A79E-A20105359593}"/>
    <hyperlink ref="AL262" r:id="rId4489" display="https://www.daloopa.com/src/32451321" xr:uid="{461A53FF-8319-45DB-9A4C-1C4D6C151CB6}"/>
    <hyperlink ref="AM262" r:id="rId4490" display="https://www.daloopa.com/src/38384706" xr:uid="{FE9EA61E-F262-407F-A09B-C3ED85DAB0BE}"/>
    <hyperlink ref="AN262" r:id="rId4491" display="https://www.daloopa.com/src/46661775" xr:uid="{A8CD667F-99AF-44EC-B2E9-2847C2CBE8E4}"/>
    <hyperlink ref="AO262" r:id="rId4492" display="https://www.daloopa.com/src/53638477" xr:uid="{9D7EE79E-ACA8-484B-AA68-7542CB46481E}"/>
    <hyperlink ref="AP262" r:id="rId4493" display="https://www.daloopa.com/src/58838187" xr:uid="{E559C1A3-95BA-4B80-9AD5-5E6D725DEF53}"/>
    <hyperlink ref="AQ262" r:id="rId4494" display="https://www.daloopa.com/src/63130796" xr:uid="{33A64291-D41D-477B-8902-BD4FA6FAB0B9}"/>
    <hyperlink ref="AR262" r:id="rId4495" display="https://www.daloopa.com/src/67048759" xr:uid="{3B2F6FB4-DE8C-4DF5-AB1D-1D9F4329B128}"/>
    <hyperlink ref="BJ262" r:id="rId4496" display="https://www.daloopa.com/src/66602833" xr:uid="{FB1E99CC-BB85-426D-BFAA-C4755E4E3A8A}"/>
    <hyperlink ref="BK262" r:id="rId4497" display="https://www.daloopa.com/src/66602834" xr:uid="{50619B33-D848-44D4-9A61-178D646C591B}"/>
    <hyperlink ref="BL262" r:id="rId4498" display="https://www.daloopa.com/src/66602835" xr:uid="{8FF17EA2-EFE3-454B-8648-C1B0FAFF14A5}"/>
    <hyperlink ref="BM262" r:id="rId4499" display="https://www.daloopa.com/src/66602838" xr:uid="{2AC9F016-FD9D-4B0C-A6FD-92EC2B7A8AED}"/>
    <hyperlink ref="BN262" r:id="rId4500" display="https://www.daloopa.com/src/66602839" xr:uid="{95679ED4-1C1B-4A60-8278-0E583033AA71}"/>
    <hyperlink ref="BO262" r:id="rId4501" display="https://www.daloopa.com/src/67054497" xr:uid="{DF4B8FC9-75D2-4443-AA3D-35B2ED1590A1}"/>
    <hyperlink ref="A263" r:id="rId4502" xr:uid="{873C9023-4648-44C1-AB7A-7C5B1D7244C7}"/>
    <hyperlink ref="C263" r:id="rId4503" xr:uid="{03881AD1-4BD5-419E-A8DF-B14AE48D3278}"/>
    <hyperlink ref="M263" r:id="rId4504" display="https://www.daloopa.com/src/766659" xr:uid="{422C3CE1-7DAD-4ABF-A7A4-A78C8C2CD367}"/>
    <hyperlink ref="N263" r:id="rId4505" display="https://www.daloopa.com/src/766501" xr:uid="{2048E6F6-A835-47DA-9EAF-9321E89ED4F2}"/>
    <hyperlink ref="O263" r:id="rId4506" display="https://www.daloopa.com/src/766204" xr:uid="{E381ABCE-C012-4151-B59E-FCC92F176B4A}"/>
    <hyperlink ref="P263" r:id="rId4507" display="https://www.daloopa.com/src/765938" xr:uid="{C55B2313-54B0-43FF-A0F0-420363BF9916}"/>
    <hyperlink ref="Q263" r:id="rId4508" display="https://www.daloopa.com/src/810885" xr:uid="{6F718CF0-18EF-4E12-A1A4-322E37B46686}"/>
    <hyperlink ref="R263" r:id="rId4509" display="https://www.daloopa.com/src/810876" xr:uid="{9C16A616-009D-47EB-B137-19ADF43F3697}"/>
    <hyperlink ref="S263" r:id="rId4510" display="https://www.daloopa.com/src/810867" xr:uid="{3470A540-9FF5-4B1F-96C6-ECB1C49F2523}"/>
    <hyperlink ref="T263" r:id="rId4511" display="https://www.daloopa.com/src/810859" xr:uid="{54BAC54B-4FF5-4CBC-9DD3-8024B4F826FE}"/>
    <hyperlink ref="U263" r:id="rId4512" display="https://www.daloopa.com/src/763938" xr:uid="{DB06D6CE-E22D-4B4A-AE81-AB940021453C}"/>
    <hyperlink ref="V263" r:id="rId4513" display="https://www.daloopa.com/src/763714" xr:uid="{E6EA8D8C-00B0-4DF8-97EB-2BE8DB6CF545}"/>
    <hyperlink ref="W263" r:id="rId4514" display="https://www.daloopa.com/src/763389" xr:uid="{09BE3F71-6BF5-4955-A9D6-65ED75764129}"/>
    <hyperlink ref="X263" r:id="rId4515" display="https://www.daloopa.com/src/763113" xr:uid="{F5770317-B702-4CF2-B2CC-F56AACC25141}"/>
    <hyperlink ref="Y263" r:id="rId4516" display="https://www.daloopa.com/src/762936" xr:uid="{23E4BE50-8751-413F-A627-45CD2B1B4D22}"/>
    <hyperlink ref="Z263" r:id="rId4517" display="https://www.daloopa.com/src/762580" xr:uid="{B8703740-3F0B-422C-9F29-F5E8927B881E}"/>
    <hyperlink ref="AA263" r:id="rId4518" display="https://www.daloopa.com/src/762461" xr:uid="{C4ED6028-8698-4A9B-99F4-3769E349AE82}"/>
    <hyperlink ref="AB263" r:id="rId4519" display="https://www.daloopa.com/src/762185" xr:uid="{D6AD547A-5DB4-428C-9152-280FEBFE5FC4}"/>
    <hyperlink ref="AC263" r:id="rId4520" display="https://www.daloopa.com/src/774071" xr:uid="{1388DBB8-D175-4C62-8E81-89AFF0F6747A}"/>
    <hyperlink ref="AD263" r:id="rId4521" display="https://www.daloopa.com/src/761688" xr:uid="{01551806-8106-4994-B2AF-3844A1C2DF94}"/>
    <hyperlink ref="AE263" r:id="rId4522" display="https://www.daloopa.com/src/1340445" xr:uid="{1C67AABF-BFA7-4D3D-8646-15866B36AE40}"/>
    <hyperlink ref="AF263" r:id="rId4523" display="https://www.daloopa.com/src/2623615" xr:uid="{AEC78D6F-EE98-4116-A00E-28B60A817ABF}"/>
    <hyperlink ref="AG263" r:id="rId4524" display="https://www.daloopa.com/src/4744570" xr:uid="{1142FFC5-3B91-40BD-88EA-F8FF1FE48A52}"/>
    <hyperlink ref="AH263" r:id="rId4525" display="https://www.daloopa.com/src/7982367" xr:uid="{2120619E-D57D-470A-932F-FF7814EAF300}"/>
    <hyperlink ref="AI263" r:id="rId4526" display="https://www.daloopa.com/src/10334420" xr:uid="{9E2FF8BC-E7A9-4A6B-A67D-FAFF60F403F3}"/>
    <hyperlink ref="AJ263" r:id="rId4527" display="https://www.daloopa.com/src/14718990" xr:uid="{6972C505-31F0-4DA6-B3B2-2424E866B485}"/>
    <hyperlink ref="AK263" r:id="rId4528" display="https://www.daloopa.com/src/20995316" xr:uid="{83CAAB17-5B52-44F5-8BD0-F0A0FC737398}"/>
    <hyperlink ref="AL263" r:id="rId4529" display="https://www.daloopa.com/src/32451325" xr:uid="{D8BE58BB-E4C3-402A-9BF7-B89983DFC87B}"/>
    <hyperlink ref="AM263" r:id="rId4530" display="https://www.daloopa.com/src/38384710" xr:uid="{08B9AE56-F95A-4FBC-92FD-CC053BEA6517}"/>
    <hyperlink ref="AN263" r:id="rId4531" display="https://www.daloopa.com/src/46661776" xr:uid="{E0874F35-FEED-4200-B065-D0EDF4865FCE}"/>
    <hyperlink ref="AO263" r:id="rId4532" display="https://www.daloopa.com/src/53638476" xr:uid="{947EF084-3D6F-4C2B-AFBC-A881F33A376B}"/>
    <hyperlink ref="AP263" r:id="rId4533" display="https://www.daloopa.com/src/58838188" xr:uid="{C288842E-D553-41A4-A39B-13A34FA7A89D}"/>
    <hyperlink ref="AQ263" r:id="rId4534" display="https://www.daloopa.com/src/63130801" xr:uid="{DB1BAE52-5637-433D-A47F-0BE7AEDE664E}"/>
    <hyperlink ref="AR263" r:id="rId4535" display="https://www.daloopa.com/src/67048760" xr:uid="{B5F450F3-D6C4-4A5D-890F-2B8CCC7ABA66}"/>
    <hyperlink ref="A264" r:id="rId4536" xr:uid="{B48D1751-967F-4A74-A54B-1C64B3B61394}"/>
    <hyperlink ref="C264" r:id="rId4537" xr:uid="{70412FF6-452F-40C1-9379-682F7F610AC1}"/>
    <hyperlink ref="M264" r:id="rId4538" display="https://www.daloopa.com/src/766660" xr:uid="{03043FE4-6FAD-4414-BBBA-2FC34663E6BE}"/>
    <hyperlink ref="N264" r:id="rId4539" display="https://www.daloopa.com/src/766502" xr:uid="{ADB304DE-7C23-4FFB-A241-DF12F415C5C9}"/>
    <hyperlink ref="O264" r:id="rId4540" display="https://www.daloopa.com/src/766205" xr:uid="{2E5E19FC-61E1-4FFB-A87B-31D96968E412}"/>
    <hyperlink ref="P264" r:id="rId4541" display="https://www.daloopa.com/src/765939" xr:uid="{32F711F7-1710-4F2A-A202-ED108594A5E9}"/>
    <hyperlink ref="Q264" r:id="rId4542" display="https://www.daloopa.com/src/810886" xr:uid="{68823D9A-6B63-4304-A834-7FDA3824E9B1}"/>
    <hyperlink ref="R264" r:id="rId4543" display="https://www.daloopa.com/src/810877" xr:uid="{29993E17-A669-4B42-966B-8FCDD12D5342}"/>
    <hyperlink ref="S264" r:id="rId4544" display="https://www.daloopa.com/src/810868" xr:uid="{9295ED36-B4FA-4905-9770-E70E00A98FCE}"/>
    <hyperlink ref="T264" r:id="rId4545" display="https://www.daloopa.com/src/810860" xr:uid="{30E2D17D-2623-4013-85B4-23F809A56D2C}"/>
    <hyperlink ref="U264" r:id="rId4546" display="https://www.daloopa.com/src/763939" xr:uid="{0C79ADED-F219-490D-873F-7ECFB92D6D40}"/>
    <hyperlink ref="V264" r:id="rId4547" display="https://www.daloopa.com/src/763715" xr:uid="{C174B237-C379-4FB4-A105-15A38D5AF3DC}"/>
    <hyperlink ref="W264" r:id="rId4548" display="https://www.daloopa.com/src/763390" xr:uid="{469DF02C-B19B-4544-B362-5D9FA62341C3}"/>
    <hyperlink ref="X264" r:id="rId4549" display="https://www.daloopa.com/src/763114" xr:uid="{E7F8FCD0-8F5B-45AB-852E-3A0435E3686E}"/>
    <hyperlink ref="Y264" r:id="rId4550" display="https://www.daloopa.com/src/762937" xr:uid="{20275EEE-D03F-4113-A409-7C6369AAA767}"/>
    <hyperlink ref="Z264" r:id="rId4551" display="https://www.daloopa.com/src/762581" xr:uid="{59541970-BC83-4173-A775-DF72D54006F5}"/>
    <hyperlink ref="AA264" r:id="rId4552" display="https://www.daloopa.com/src/762462" xr:uid="{21CDF738-27A4-4C72-8966-BB9A451E5E6E}"/>
    <hyperlink ref="AB264" r:id="rId4553" display="https://www.daloopa.com/src/762186" xr:uid="{C4B4597B-6CA9-4A78-9E95-8295DE256667}"/>
    <hyperlink ref="AC264" r:id="rId4554" display="https://www.daloopa.com/src/774072" xr:uid="{08A59027-B039-4270-9018-49233B20DC99}"/>
    <hyperlink ref="AD264" r:id="rId4555" display="https://www.daloopa.com/src/761689" xr:uid="{C46D44E6-E00E-45DC-AFB2-197DFBA82A00}"/>
    <hyperlink ref="AE264" r:id="rId4556" display="https://www.daloopa.com/src/1340446" xr:uid="{4A0FC627-0277-4470-970B-16E6E5D482AD}"/>
    <hyperlink ref="AF264" r:id="rId4557" display="https://www.daloopa.com/src/2623616" xr:uid="{B7FE01B8-5B4C-40F0-AC12-5E2BE8F05571}"/>
    <hyperlink ref="AG264" r:id="rId4558" display="https://www.daloopa.com/src/4744571" xr:uid="{E35EA403-9FAD-443F-BC9C-01D14C41C9D2}"/>
    <hyperlink ref="AH264" r:id="rId4559" display="https://www.daloopa.com/src/7982368" xr:uid="{B2C9BB6F-B108-4EB9-BD2E-6B9692173ADA}"/>
    <hyperlink ref="AI264" r:id="rId4560" display="https://www.daloopa.com/src/10334425" xr:uid="{231077EF-0E9D-4818-8099-2AF0B148DB40}"/>
    <hyperlink ref="AJ264" r:id="rId4561" display="https://www.daloopa.com/src/14718985" xr:uid="{C16B1CBB-D584-4DF5-B56B-744F1B11BED3}"/>
    <hyperlink ref="AK264" r:id="rId4562" display="https://www.daloopa.com/src/20995317" xr:uid="{95B3E518-B722-4806-A5F3-14AEFD6D74D9}"/>
    <hyperlink ref="AL264" r:id="rId4563" display="https://www.daloopa.com/src/32451323" xr:uid="{C8AA6C63-ACFD-49D2-8F7D-DDBE5218EA1A}"/>
    <hyperlink ref="AM264" r:id="rId4564" display="https://www.daloopa.com/src/38384707" xr:uid="{3CC0FB87-C229-4B49-8224-1CE3310B2895}"/>
    <hyperlink ref="AN264" r:id="rId4565" display="https://www.daloopa.com/src/46661770" xr:uid="{485AA069-5459-48AF-BDD2-3C61B1C41062}"/>
    <hyperlink ref="AO264" r:id="rId4566" display="https://www.daloopa.com/src/53638478" xr:uid="{DEB6BBC6-8CB7-46B7-97B5-7201AE6EE6D1}"/>
    <hyperlink ref="AP264" r:id="rId4567" display="https://www.daloopa.com/src/58838191" xr:uid="{EDCCD7AA-F988-4F2D-8368-761EA3224746}"/>
    <hyperlink ref="AQ264" r:id="rId4568" display="https://www.daloopa.com/src/63130794" xr:uid="{FCF78BC0-D2E1-43F3-BC72-F06914DCD842}"/>
    <hyperlink ref="AR264" r:id="rId4569" display="https://www.daloopa.com/src/67048754" xr:uid="{FFBE7B8B-8424-4893-B8E4-FFF6A98ACE22}"/>
    <hyperlink ref="A265" r:id="rId4570" xr:uid="{310A47D5-5EDF-482B-93F4-EA3BA703C2A5}"/>
    <hyperlink ref="C265" r:id="rId4571" xr:uid="{FA3D3269-0C87-4726-8DDF-FDD11C124716}"/>
    <hyperlink ref="M265" r:id="rId4572" display="https://www.daloopa.com/src/766661" xr:uid="{A2E05DC8-1204-4A81-A5DC-88E842E884B8}"/>
    <hyperlink ref="N265" r:id="rId4573" display="https://www.daloopa.com/src/766503" xr:uid="{22B4E07F-E4AA-4B9A-A6F2-6605CE507023}"/>
    <hyperlink ref="O265" r:id="rId4574" display="https://www.daloopa.com/src/766206" xr:uid="{8CE5DF4B-0E3C-437D-92B2-44731F39A700}"/>
    <hyperlink ref="P265" r:id="rId4575" display="https://www.daloopa.com/src/765940" xr:uid="{6EE7566B-5465-457C-AA04-C5A0D8564E54}"/>
    <hyperlink ref="Q265" r:id="rId4576" display="https://www.daloopa.com/src/810887" xr:uid="{8EF3F9E0-3B66-48C0-BDCA-C2F3E73D0F53}"/>
    <hyperlink ref="R265" r:id="rId4577" display="https://www.daloopa.com/src/810878" xr:uid="{E5CA7958-E2B4-4C33-974A-1F76659B9381}"/>
    <hyperlink ref="S265" r:id="rId4578" display="https://www.daloopa.com/src/810869" xr:uid="{02CC2406-2054-43B7-8710-E5770E6AF498}"/>
    <hyperlink ref="T265" r:id="rId4579" display="https://www.daloopa.com/src/810861" xr:uid="{D1BE0139-A5B4-40B2-83C9-9B9DB7FDC253}"/>
    <hyperlink ref="U265" r:id="rId4580" display="https://www.daloopa.com/src/763940" xr:uid="{FB74D7B4-2D22-4BEA-84BC-283DD5ACBABE}"/>
    <hyperlink ref="V265" r:id="rId4581" display="https://www.daloopa.com/src/763716" xr:uid="{B8D7691E-76D3-46F8-9F20-B8D24E0B740C}"/>
    <hyperlink ref="W265" r:id="rId4582" display="https://www.daloopa.com/src/763391" xr:uid="{EE4A249A-54DA-49E4-B636-4B778F6B5166}"/>
    <hyperlink ref="X265" r:id="rId4583" display="https://www.daloopa.com/src/763115" xr:uid="{A0908B8B-FB50-4010-B225-CAF2B4DEB59A}"/>
    <hyperlink ref="Y265" r:id="rId4584" display="https://www.daloopa.com/src/762938" xr:uid="{3E62FFCD-9AA6-4B36-817A-031BE4BC5A38}"/>
    <hyperlink ref="Z265" r:id="rId4585" display="https://www.daloopa.com/src/762582" xr:uid="{4F8C52FF-9E58-461B-9A16-3209B87839C6}"/>
    <hyperlink ref="AA265" r:id="rId4586" display="https://www.daloopa.com/src/762463" xr:uid="{99BC85D9-BED0-4FD1-B366-452996D1F68A}"/>
    <hyperlink ref="AB265" r:id="rId4587" display="https://www.daloopa.com/src/762187" xr:uid="{E9CA9415-6AF1-4E15-B032-8CEB841ECB3F}"/>
    <hyperlink ref="AC265" r:id="rId4588" display="https://www.daloopa.com/src/774073" xr:uid="{51A7DA42-9E75-4A9F-9EBE-11FD845CA9F1}"/>
    <hyperlink ref="AD265" r:id="rId4589" display="https://www.daloopa.com/src/761691" xr:uid="{9157E93E-7C2E-41DC-9A0D-B3665D34A449}"/>
    <hyperlink ref="AE265" r:id="rId4590" display="https://www.daloopa.com/src/1340447" xr:uid="{FD280FC5-E12F-4736-B5CC-CAC25FB05089}"/>
    <hyperlink ref="AF265" r:id="rId4591" display="https://www.daloopa.com/src/2623617" xr:uid="{2CDF08A6-30F8-4A80-89F9-2D445B671283}"/>
    <hyperlink ref="AG265" r:id="rId4592" display="https://www.daloopa.com/src/4744572" xr:uid="{785B6E6E-7BC4-4553-99DE-C42CB6A20387}"/>
    <hyperlink ref="AH265" r:id="rId4593" display="https://www.daloopa.com/src/7982369" xr:uid="{CAE4CE21-8666-4050-A0C2-B17B8E2C0374}"/>
    <hyperlink ref="AI265" r:id="rId4594" display="https://www.daloopa.com/src/10334423" xr:uid="{D3F13E31-22EF-42D6-A8EC-D255C60583E4}"/>
    <hyperlink ref="AJ265" r:id="rId4595" display="https://www.daloopa.com/src/14718986" xr:uid="{BD1C73FA-A769-4C3E-B29E-2321FCC2A725}"/>
    <hyperlink ref="AK265" r:id="rId4596" display="https://www.daloopa.com/src/20995318" xr:uid="{554B1678-9198-476D-A096-783E7CE8D6A0}"/>
    <hyperlink ref="AL265" r:id="rId4597" display="https://www.daloopa.com/src/32451318" xr:uid="{9B98E2F2-26F2-4404-B54E-AA85C261F896}"/>
    <hyperlink ref="AM265" r:id="rId4598" display="https://www.daloopa.com/src/38384702" xr:uid="{4A43596D-640B-4A97-90F7-A3F6C1AB4B6A}"/>
    <hyperlink ref="AN265" r:id="rId4599" display="https://www.daloopa.com/src/46661769" xr:uid="{CE6EEEA2-5F03-4B04-86D8-A7DD13FED2EB}"/>
    <hyperlink ref="AO265" r:id="rId4600" display="https://www.daloopa.com/src/53638479" xr:uid="{46AAE5A3-53F0-451B-AC34-43D61A00CE5B}"/>
    <hyperlink ref="AP265" r:id="rId4601" display="https://www.daloopa.com/src/58838183" xr:uid="{C74C0C2D-C973-49D4-B95A-591FE7E5E4B1}"/>
    <hyperlink ref="AQ265" r:id="rId4602" display="https://www.daloopa.com/src/63130797" xr:uid="{78609266-9446-4AB6-B12C-C770790D5468}"/>
    <hyperlink ref="AR265" r:id="rId4603" display="https://www.daloopa.com/src/67048753" xr:uid="{22349BBA-517D-4920-8F52-F62C51080BDC}"/>
    <hyperlink ref="A266" r:id="rId4604" xr:uid="{DD0A65CC-01B7-4CFC-8C36-5D7EC6E59265}"/>
    <hyperlink ref="C266" r:id="rId4605" xr:uid="{4A1662D0-7319-4F85-A525-413DEE59A93F}"/>
    <hyperlink ref="M266" r:id="rId4606" display="https://www.daloopa.com/src/766662" xr:uid="{7037E7AB-27B9-48D1-A063-42B63CFF06A3}"/>
    <hyperlink ref="N266" r:id="rId4607" display="https://www.daloopa.com/src/766504" xr:uid="{B9A2FA56-2F6E-4086-B8EE-57F4EBE5400C}"/>
    <hyperlink ref="O266" r:id="rId4608" display="https://www.daloopa.com/src/766207" xr:uid="{0AE4FC2B-EDC3-4F37-A0A7-A72AF4FB599B}"/>
    <hyperlink ref="P266" r:id="rId4609" display="https://www.daloopa.com/src/765941" xr:uid="{ABA6998E-2BF1-4B89-A18F-AA086CD102E3}"/>
    <hyperlink ref="Q266" r:id="rId4610" display="https://www.daloopa.com/src/810888" xr:uid="{30AD4082-5B40-48CB-9E50-3FCDE8BA3689}"/>
    <hyperlink ref="R266" r:id="rId4611" display="https://www.daloopa.com/src/810879" xr:uid="{94238875-462E-4756-B291-3E619FD0C658}"/>
    <hyperlink ref="S266" r:id="rId4612" display="https://www.daloopa.com/src/810870" xr:uid="{6B381B33-FBFD-4EAF-81D5-E4988EC6FC6C}"/>
    <hyperlink ref="T266" r:id="rId4613" display="https://www.daloopa.com/src/810862" xr:uid="{7DEBAAB2-390C-40BA-9B66-6049BD85394F}"/>
    <hyperlink ref="U266" r:id="rId4614" display="https://www.daloopa.com/src/763941" xr:uid="{52B7DDB6-53D8-40B5-A99A-E493DBADA442}"/>
    <hyperlink ref="V266" r:id="rId4615" display="https://www.daloopa.com/src/763717" xr:uid="{5AF2B8E8-B1AB-41B4-ACC7-FBE65A050225}"/>
    <hyperlink ref="W266" r:id="rId4616" display="https://www.daloopa.com/src/763392" xr:uid="{70CFB6FF-97D2-4D81-9B6A-557C1BDBA261}"/>
    <hyperlink ref="X266" r:id="rId4617" display="https://www.daloopa.com/src/763116" xr:uid="{52BC12A7-580D-43C3-B61A-5E0FC9B21706}"/>
    <hyperlink ref="Y266" r:id="rId4618" display="https://www.daloopa.com/src/762939" xr:uid="{F6466ED3-7B7F-4D69-BC98-74EB23245BB6}"/>
    <hyperlink ref="Z266" r:id="rId4619" display="https://www.daloopa.com/src/762583" xr:uid="{2F5B83A8-2883-4E78-BF16-04A8E59D9FA8}"/>
    <hyperlink ref="AA266" r:id="rId4620" display="https://www.daloopa.com/src/762464" xr:uid="{1549E37E-9E56-4CF5-B885-00918C20DABC}"/>
    <hyperlink ref="AB266" r:id="rId4621" display="https://www.daloopa.com/src/762188" xr:uid="{E9CD5477-35A9-47D6-B0B6-7430C01EFC5F}"/>
    <hyperlink ref="AC266" r:id="rId4622" display="https://www.daloopa.com/src/774074" xr:uid="{5EB55E4F-50CC-40A0-8D52-6783D293DABB}"/>
    <hyperlink ref="AD266" r:id="rId4623" display="https://www.daloopa.com/src/761692" xr:uid="{EA45229F-F872-4539-8931-33FC6D76B5B2}"/>
    <hyperlink ref="AE266" r:id="rId4624" display="https://www.daloopa.com/src/1340448" xr:uid="{289B55B8-00AB-491B-B8A0-178DC46C2FD8}"/>
    <hyperlink ref="AF266" r:id="rId4625" display="https://www.daloopa.com/src/2623618" xr:uid="{FA58EF86-9796-4C27-983B-D9C2A90BDAA3}"/>
    <hyperlink ref="AG266" r:id="rId4626" display="https://www.daloopa.com/src/4744573" xr:uid="{B64476B8-2919-422F-895F-5D6B973A96C5}"/>
    <hyperlink ref="AH266" r:id="rId4627" display="https://www.daloopa.com/src/7982370" xr:uid="{A98734FC-89A5-42F3-8C9B-DD18F22CD638}"/>
    <hyperlink ref="AI266" r:id="rId4628" display="https://www.daloopa.com/src/10334424" xr:uid="{4EB91117-6335-4A0C-84EC-E589D854633D}"/>
    <hyperlink ref="AJ266" r:id="rId4629" display="https://www.daloopa.com/src/14718987" xr:uid="{16586CFC-BC05-461E-9D2D-9D877501D10F}"/>
    <hyperlink ref="AK266" r:id="rId4630" display="https://www.daloopa.com/src/20995319" xr:uid="{2E66472A-8CB0-4E7F-B33A-D9BAB6DA8F08}"/>
    <hyperlink ref="AL266" r:id="rId4631" display="https://www.daloopa.com/src/32451317" xr:uid="{EAE43C9E-171E-45EC-9E07-C72E55874EA3}"/>
    <hyperlink ref="AM266" r:id="rId4632" display="https://www.daloopa.com/src/38384708" xr:uid="{2EE9E16B-8317-43A8-982D-CE0479EB7D55}"/>
    <hyperlink ref="AN266" r:id="rId4633" display="https://www.daloopa.com/src/46661771" xr:uid="{6B747695-72E0-4C42-A01C-299D90F5C919}"/>
    <hyperlink ref="AO266" r:id="rId4634" display="https://www.daloopa.com/src/53638480" xr:uid="{088C33AF-4BE4-4A9A-ABDC-14BBFA5AD476}"/>
    <hyperlink ref="AP266" r:id="rId4635" display="https://www.daloopa.com/src/58838190" xr:uid="{D7EF3242-40D3-4389-BA13-F31495566D2A}"/>
    <hyperlink ref="AQ266" r:id="rId4636" display="https://www.daloopa.com/src/63130799" xr:uid="{2C3A02DC-C2CE-49FD-BB0A-7D9AA548B5E3}"/>
    <hyperlink ref="AR266" r:id="rId4637" display="https://www.daloopa.com/src/67048761" xr:uid="{4405FB2B-4B53-487F-88DF-FB23080AB9C7}"/>
    <hyperlink ref="A269" r:id="rId4638" xr:uid="{609176BE-7281-4934-936B-2C879D0CAFCF}"/>
    <hyperlink ref="C269" r:id="rId4639" xr:uid="{C57DF03C-5564-4580-8102-52B6B9023B2B}"/>
    <hyperlink ref="E269" r:id="rId4640" display="https://www.daloopa.com/src/768389" xr:uid="{72985766-63DB-44EC-8969-3E3A43E02E1E}"/>
    <hyperlink ref="F269" r:id="rId4641" display="https://www.daloopa.com/src/768226" xr:uid="{AC254E90-B484-492E-8AA2-CF8362ACC1D1}"/>
    <hyperlink ref="G269" r:id="rId4642" display="https://www.daloopa.com/src/768087" xr:uid="{76CC7484-3E4A-476C-B159-33F7ECC8D5B4}"/>
    <hyperlink ref="H269" r:id="rId4643" display="https://www.daloopa.com/src/767936" xr:uid="{CA067929-073A-4C16-BEF5-43CD6A4EA4A3}"/>
    <hyperlink ref="I269" r:id="rId4644" display="https://www.daloopa.com/src/767694" xr:uid="{C4CEFC52-33A2-4306-9E64-8E0EB11CB9C9}"/>
    <hyperlink ref="J269" r:id="rId4645" display="https://www.daloopa.com/src/767570" xr:uid="{99CF5EBE-2141-4276-BAE5-D158D95E795C}"/>
    <hyperlink ref="K269" r:id="rId4646" display="https://www.daloopa.com/src/767187" xr:uid="{F49DB884-B400-40BC-B7E8-F1D16499A538}"/>
    <hyperlink ref="L269" r:id="rId4647" display="https://www.daloopa.com/src/767043" xr:uid="{5C4EC419-FAB9-4ECF-84B7-5188107795C8}"/>
    <hyperlink ref="M269" r:id="rId4648" display="https://www.daloopa.com/src/766692" xr:uid="{7EEFB98B-F1FE-402E-A57D-C77DAAB47364}"/>
    <hyperlink ref="N269" r:id="rId4649" display="https://www.daloopa.com/src/766536" xr:uid="{B8CC989D-E327-4B89-BCC1-A3B7E816F51E}"/>
    <hyperlink ref="O269" r:id="rId4650" display="https://www.daloopa.com/src/766227" xr:uid="{DED48FAD-BD8E-4AA0-AAD2-590163A54399}"/>
    <hyperlink ref="P269" r:id="rId4651" display="https://www.daloopa.com/src/765960" xr:uid="{CF4F14F4-FBE3-45F9-96B1-6150B3870D9D}"/>
    <hyperlink ref="BF269" r:id="rId4652" display="https://www.daloopa.com/src/45569713" xr:uid="{3A26AE02-D61F-4DEC-BC42-18AC0EE4A245}"/>
    <hyperlink ref="BG269" r:id="rId4653" display="https://www.daloopa.com/src/45569714" xr:uid="{B2A26FF2-4898-44A0-BC48-867AD73C82CC}"/>
    <hyperlink ref="BH269" r:id="rId4654" display="https://www.daloopa.com/src/45569715" xr:uid="{D5345BBF-4A6D-4FCE-B1A4-E59944B9FDF4}"/>
    <hyperlink ref="A270" r:id="rId4655" xr:uid="{469EF548-5883-4951-B45F-34DCF284241E}"/>
    <hyperlink ref="C270" r:id="rId4656" xr:uid="{820DD2B6-5832-4D1A-8DAA-C5076F8B7632}"/>
    <hyperlink ref="E270" r:id="rId4657" display="https://www.daloopa.com/src/768390" xr:uid="{0E962F26-D124-45CC-950E-1FAC96076401}"/>
    <hyperlink ref="F270" r:id="rId4658" display="https://www.daloopa.com/src/768227" xr:uid="{CF404CE3-E8ED-4005-B357-425B0FD07CC5}"/>
    <hyperlink ref="G270" r:id="rId4659" display="https://www.daloopa.com/src/768088" xr:uid="{F7E2E319-1D74-4BC2-8CD1-6AB813647B6D}"/>
    <hyperlink ref="H270" r:id="rId4660" display="https://www.daloopa.com/src/767937" xr:uid="{306D848C-03D0-4DDE-870F-5770A5DBA183}"/>
    <hyperlink ref="I270" r:id="rId4661" display="https://www.daloopa.com/src/767695" xr:uid="{6BE421E6-E22C-4110-A951-25340158BD03}"/>
    <hyperlink ref="J270" r:id="rId4662" display="https://www.daloopa.com/src/767571" xr:uid="{37AC373A-AAA3-47FB-B188-385BA4DED087}"/>
    <hyperlink ref="K270" r:id="rId4663" display="https://www.daloopa.com/src/767188" xr:uid="{E03209ED-627A-44A3-B1ED-39F20D915E15}"/>
    <hyperlink ref="L270" r:id="rId4664" display="https://www.daloopa.com/src/767044" xr:uid="{0BCE522D-89F3-406B-9F24-00BF5DA8257C}"/>
    <hyperlink ref="M270" r:id="rId4665" display="https://www.daloopa.com/src/766693" xr:uid="{109D4213-2AFE-4C62-B025-C74945EF3624}"/>
    <hyperlink ref="N270" r:id="rId4666" display="https://www.daloopa.com/src/766537" xr:uid="{9622531E-DD11-4E42-96C9-2F68167B70A2}"/>
    <hyperlink ref="O270" r:id="rId4667" display="https://www.daloopa.com/src/766228" xr:uid="{D570DC98-BB25-4747-90D5-0E18ACCB8965}"/>
    <hyperlink ref="P270" r:id="rId4668" display="https://www.daloopa.com/src/765961" xr:uid="{2B7FAF88-6D6B-41E2-BE57-7510B9B8E85D}"/>
    <hyperlink ref="A272" r:id="rId4669" xr:uid="{735E2135-C88A-4AB5-9C55-F8210E47069E}"/>
    <hyperlink ref="C272" r:id="rId4670" xr:uid="{EC241902-A88A-4F35-8CAB-A5316CAE2AE3}"/>
    <hyperlink ref="E272" r:id="rId4671" display="https://www.daloopa.com/src/768391" xr:uid="{E1D7CB61-E4E9-4213-AABB-A8AC68BDAF8C}"/>
    <hyperlink ref="F272" r:id="rId4672" display="https://www.daloopa.com/src/768228" xr:uid="{76EAB76E-391D-4C67-8B61-C0C6DAC36437}"/>
    <hyperlink ref="G272" r:id="rId4673" display="https://www.daloopa.com/src/768089" xr:uid="{5641F774-B45C-4E2E-B82B-E204F74D9E9B}"/>
    <hyperlink ref="H272" r:id="rId4674" display="https://www.daloopa.com/src/767938" xr:uid="{442BC47C-029E-4FED-92C6-F488C8F3D37F}"/>
    <hyperlink ref="I272" r:id="rId4675" display="https://www.daloopa.com/src/767696" xr:uid="{59A6338A-AD87-4148-B716-3FE0C139567F}"/>
    <hyperlink ref="J272" r:id="rId4676" display="https://www.daloopa.com/src/767572" xr:uid="{D67644DE-6264-4D98-9B4A-CBA3AEBC5303}"/>
    <hyperlink ref="K272" r:id="rId4677" display="https://www.daloopa.com/src/767189" xr:uid="{4F290B77-1E89-403D-B48F-893FF50B7983}"/>
    <hyperlink ref="L272" r:id="rId4678" display="https://www.daloopa.com/src/767045" xr:uid="{68BA731A-6198-4C94-ACD8-510B72D75595}"/>
    <hyperlink ref="M272" r:id="rId4679" display="https://www.daloopa.com/src/766694" xr:uid="{D80F074B-D564-4FAC-983F-AC1BBBB06937}"/>
    <hyperlink ref="N272" r:id="rId4680" display="https://www.daloopa.com/src/766538" xr:uid="{35E2800A-E141-4A36-9A4D-1D9F24E744C7}"/>
    <hyperlink ref="O272" r:id="rId4681" display="https://www.daloopa.com/src/766229" xr:uid="{02F9D192-5C18-4778-B285-26A57EF979E8}"/>
    <hyperlink ref="P272" r:id="rId4682" display="https://www.daloopa.com/src/765962" xr:uid="{51196107-D89D-4741-A696-774B42FCC68B}"/>
    <hyperlink ref="Q272" r:id="rId4683" display="https://www.daloopa.com/src/765821" xr:uid="{6018D990-F9A1-493F-ABF0-456661A7C5D8}"/>
    <hyperlink ref="R272" r:id="rId4684" display="https://www.daloopa.com/src/765596" xr:uid="{5086E563-4823-498A-856F-A5618B98DB5C}"/>
    <hyperlink ref="S272" r:id="rId4685" display="https://www.daloopa.com/src/764932" xr:uid="{97F80772-49E7-436D-A9CD-BADB127513B4}"/>
    <hyperlink ref="T272" r:id="rId4686" display="https://www.daloopa.com/src/764478" xr:uid="{1D04CAB9-5063-495C-A62F-058171B2C8A8}"/>
    <hyperlink ref="BF272" r:id="rId4687" display="https://www.daloopa.com/src/45569716" xr:uid="{20744ABE-9F18-4E23-8A17-015947D3F83A}"/>
    <hyperlink ref="BG272" r:id="rId4688" display="https://www.daloopa.com/src/45569717" xr:uid="{176C8300-E1F5-4D05-AA13-F75C038F2CFC}"/>
    <hyperlink ref="BH272" r:id="rId4689" display="https://www.daloopa.com/src/45569718" xr:uid="{5BF754A8-6041-4854-953A-A536B9503851}"/>
    <hyperlink ref="BI272" r:id="rId4690" display="https://www.daloopa.com/src/45569719" xr:uid="{C7605E4A-5095-4095-8935-4D5E9A843159}"/>
    <hyperlink ref="A274" r:id="rId4691" xr:uid="{36C023E1-542D-4DFA-9EA1-3BA6C7FAE2F7}"/>
    <hyperlink ref="C274" r:id="rId4692" xr:uid="{2F2C5812-388E-419B-992D-2BDE7A5A6D78}"/>
    <hyperlink ref="M274" r:id="rId4693" display="https://www.daloopa.com/src/766695" xr:uid="{EC6C87FA-5EFE-4FD0-94DF-F362397D862B}"/>
    <hyperlink ref="N274" r:id="rId4694" display="https://www.daloopa.com/src/766539" xr:uid="{BA12AB3B-EAB7-4680-BE81-444783C8CBC7}"/>
    <hyperlink ref="P274" r:id="rId4695" display="https://www.daloopa.com/src/765963" xr:uid="{63C81426-9385-4AC8-B037-BC28BCCC12FC}"/>
    <hyperlink ref="Q274" r:id="rId4696" display="https://www.daloopa.com/src/765822" xr:uid="{5F754E01-A34F-40F0-B3CE-4D0B4176A4DD}"/>
    <hyperlink ref="R274" r:id="rId4697" display="https://www.daloopa.com/src/765597" xr:uid="{836FC2D0-64CC-46D5-B368-DFF3D59B94C2}"/>
    <hyperlink ref="S274" r:id="rId4698" display="https://www.daloopa.com/src/764933" xr:uid="{8B3225DD-9B8D-4EB5-B797-930E667098BB}"/>
    <hyperlink ref="T274" r:id="rId4699" display="https://www.daloopa.com/src/764479" xr:uid="{5CC7A29E-FD3A-41E7-AC37-4106A378D273}"/>
    <hyperlink ref="A275" r:id="rId4700" xr:uid="{E5197811-7359-4ECB-BFFA-977E0A03731A}"/>
    <hyperlink ref="C275" r:id="rId4701" xr:uid="{EAD925FC-CE1B-42C5-84BB-D61283ECC4D8}"/>
    <hyperlink ref="E275" r:id="rId4702" display="https://www.daloopa.com/src/768392" xr:uid="{B11D07F7-1FF9-4B05-8F19-53595CFD8282}"/>
    <hyperlink ref="F275" r:id="rId4703" display="https://www.daloopa.com/src/768232" xr:uid="{77E53F1A-B615-4CF1-A39F-949C4B5ADE76}"/>
    <hyperlink ref="G275" r:id="rId4704" display="https://www.daloopa.com/src/768090" xr:uid="{1208252A-94A1-4061-8BBA-165949EDBF8A}"/>
    <hyperlink ref="H275" r:id="rId4705" display="https://www.daloopa.com/src/767939" xr:uid="{983D1BE9-F85A-4660-8ECC-5044881032BD}"/>
    <hyperlink ref="I275" r:id="rId4706" display="https://www.daloopa.com/src/767697" xr:uid="{D484CDE0-E72D-4836-BB4B-A143B401199E}"/>
    <hyperlink ref="J275" r:id="rId4707" display="https://www.daloopa.com/src/767573" xr:uid="{A8D5E78E-A180-4E77-9F57-58C95E7380BF}"/>
    <hyperlink ref="K275" r:id="rId4708" display="https://www.daloopa.com/src/767190" xr:uid="{12A90F16-5E8C-448C-97ED-E92149B15B42}"/>
    <hyperlink ref="L275" r:id="rId4709" display="https://www.daloopa.com/src/767046" xr:uid="{5307AF3C-22A7-4531-A5B9-04F3F4BC80FE}"/>
    <hyperlink ref="M275" r:id="rId4710" display="https://www.daloopa.com/src/766696" xr:uid="{B919C11E-5E45-4F67-9AE2-F90C7C6CB2CC}"/>
    <hyperlink ref="N275" r:id="rId4711" display="https://www.daloopa.com/src/766540" xr:uid="{BC0272A4-3111-4405-80E4-EC3D0643B81B}"/>
    <hyperlink ref="O275" r:id="rId4712" display="https://www.daloopa.com/src/766230" xr:uid="{F6DD7EEB-C7D9-4EB8-AEA5-119878854D9D}"/>
    <hyperlink ref="P275" r:id="rId4713" display="https://www.daloopa.com/src/765964" xr:uid="{25F96C7A-C80A-4D16-9907-D2114D4E60A0}"/>
    <hyperlink ref="Q275" r:id="rId4714" display="https://www.daloopa.com/src/765823" xr:uid="{FA9AB252-081E-450F-9CF7-58BD8E20151D}"/>
    <hyperlink ref="R275" r:id="rId4715" display="https://www.daloopa.com/src/765598" xr:uid="{4EFD778B-8ED8-42B2-9BC3-E78D9F2A507C}"/>
    <hyperlink ref="S275" r:id="rId4716" display="https://www.daloopa.com/src/764934" xr:uid="{D03E0CB1-5D5D-44C4-B30F-34113F7FC98A}"/>
    <hyperlink ref="T275" r:id="rId4717" display="https://www.daloopa.com/src/764480" xr:uid="{FF8A4066-92A5-49A5-A8BF-3E9B3162CF90}"/>
    <hyperlink ref="A276" r:id="rId4718" xr:uid="{E693359F-E8BB-40EB-90D7-FF71068F7069}"/>
    <hyperlink ref="C276" r:id="rId4719" xr:uid="{7FA42A4F-B526-40ED-ACD2-622FB6C232D2}"/>
    <hyperlink ref="E276" r:id="rId4720" display="https://www.daloopa.com/src/768393" xr:uid="{5B415FF1-14F4-4E84-82FD-C9DBB3DCCD2E}"/>
    <hyperlink ref="F276" r:id="rId4721" display="https://www.daloopa.com/src/768231" xr:uid="{C9D6F158-F858-47EE-8FA6-0999DB74E4EF}"/>
    <hyperlink ref="G276" r:id="rId4722" display="https://www.daloopa.com/src/768091" xr:uid="{CEE0D90D-8D81-4DB5-87F3-F833BB6C4191}"/>
    <hyperlink ref="H276" r:id="rId4723" display="https://www.daloopa.com/src/767940" xr:uid="{176080CE-F4AC-4510-85A6-00738EE870D2}"/>
    <hyperlink ref="I276" r:id="rId4724" display="https://www.daloopa.com/src/767698" xr:uid="{E24EAC07-65CA-4980-B929-A0D5110D682C}"/>
    <hyperlink ref="J276" r:id="rId4725" display="https://www.daloopa.com/src/767574" xr:uid="{7BD17FCA-0AC0-4E26-B891-EC33B9691E27}"/>
    <hyperlink ref="K276" r:id="rId4726" display="https://www.daloopa.com/src/767191" xr:uid="{50B08360-450D-4C46-9E2F-476DA14A4E43}"/>
    <hyperlink ref="L276" r:id="rId4727" display="https://www.daloopa.com/src/767047" xr:uid="{9B03146B-D5C3-4CD8-9834-3CF48D56BD8B}"/>
    <hyperlink ref="M276" r:id="rId4728" display="https://www.daloopa.com/src/766697" xr:uid="{B82597CC-E015-479C-8512-A9BABD945902}"/>
    <hyperlink ref="N276" r:id="rId4729" display="https://www.daloopa.com/src/766541" xr:uid="{05AA5C7B-B3A3-4908-9EBD-0829DFFBCA44}"/>
    <hyperlink ref="O276" r:id="rId4730" display="https://www.daloopa.com/src/766231" xr:uid="{75646D83-56D2-4A62-98DD-38FD3D2A6D22}"/>
    <hyperlink ref="P276" r:id="rId4731" display="https://www.daloopa.com/src/765965" xr:uid="{93A249E2-EFC5-471B-B663-839DC3990DFA}"/>
    <hyperlink ref="Q276" r:id="rId4732" display="https://www.daloopa.com/src/765824" xr:uid="{C54D8AD1-34C9-48D2-B109-3D5F9245CAAE}"/>
    <hyperlink ref="R276" r:id="rId4733" display="https://www.daloopa.com/src/765599" xr:uid="{C3A16305-27C6-4C85-935C-BF0148DAF5EE}"/>
    <hyperlink ref="S276" r:id="rId4734" display="https://www.daloopa.com/src/764935" xr:uid="{5EE65383-2E6E-488F-B623-4C5DA4F29A19}"/>
    <hyperlink ref="T276" r:id="rId4735" display="https://www.daloopa.com/src/764481" xr:uid="{5B2736F0-8BA4-472E-AB24-43AA55617356}"/>
    <hyperlink ref="A277" r:id="rId4736" xr:uid="{FBEB4297-DF47-47B1-AEB9-B49CF327E468}"/>
    <hyperlink ref="C277" r:id="rId4737" xr:uid="{7FB51643-66F1-4978-9B97-60179C52A892}"/>
    <hyperlink ref="E277" r:id="rId4738" display="https://www.daloopa.com/src/768394" xr:uid="{AB45A275-CA14-4825-B714-8766863D08E9}"/>
    <hyperlink ref="F277" r:id="rId4739" display="https://www.daloopa.com/src/768230" xr:uid="{3268681D-3E20-48C4-8416-5ACD8D1DDA6E}"/>
    <hyperlink ref="G277" r:id="rId4740" display="https://www.daloopa.com/src/768092" xr:uid="{FFAC1EB9-F7BB-4801-8735-B1D7B3BEFEE1}"/>
    <hyperlink ref="H277" r:id="rId4741" display="https://www.daloopa.com/src/767941" xr:uid="{A16AE056-9749-4602-854D-984A8D15035E}"/>
    <hyperlink ref="I277" r:id="rId4742" display="https://www.daloopa.com/src/767699" xr:uid="{C287EF04-94AD-4B12-A22D-810DD8E48A9A}"/>
    <hyperlink ref="J277" r:id="rId4743" display="https://www.daloopa.com/src/767575" xr:uid="{6DFE2043-346D-48A9-B61A-C589010326BF}"/>
    <hyperlink ref="K277" r:id="rId4744" display="https://www.daloopa.com/src/767192" xr:uid="{921515A7-202C-4109-9086-C34A66ED1A75}"/>
    <hyperlink ref="L277" r:id="rId4745" display="https://www.daloopa.com/src/767048" xr:uid="{8C572772-200B-4087-9DC5-B8E2D0E9D8EF}"/>
    <hyperlink ref="M277" r:id="rId4746" display="https://www.daloopa.com/src/766698" xr:uid="{76E81AF2-DCC5-4FF9-B477-EDDAEA1BBF54}"/>
    <hyperlink ref="N277" r:id="rId4747" display="https://www.daloopa.com/src/766542" xr:uid="{394FF224-A755-4F03-996B-F72BDFA3499F}"/>
    <hyperlink ref="O277" r:id="rId4748" display="https://www.daloopa.com/src/766232" xr:uid="{80483166-ED7D-4030-B1A8-91CFA26892FF}"/>
    <hyperlink ref="P277" r:id="rId4749" display="https://www.daloopa.com/src/765966" xr:uid="{E72696D2-D971-4E75-8C9B-E60C673A712A}"/>
    <hyperlink ref="A278" r:id="rId4750" xr:uid="{2B360262-F84A-4DD2-99AB-D32287ADF2E4}"/>
    <hyperlink ref="C278" r:id="rId4751" xr:uid="{4AA3CBFC-1B0C-4DEB-98DB-028583D38A06}"/>
    <hyperlink ref="E278" r:id="rId4752" display="https://www.daloopa.com/src/768395" xr:uid="{CE3D142F-8184-4F15-BAC6-9DE7AE17549A}"/>
    <hyperlink ref="F278" r:id="rId4753" display="https://www.daloopa.com/src/768229" xr:uid="{6C8C667E-A864-43AB-BAB5-698738CA25D4}"/>
    <hyperlink ref="G278" r:id="rId4754" display="https://www.daloopa.com/src/768093" xr:uid="{49E9C86D-42AA-4F16-8A4D-44B91C25E9CB}"/>
    <hyperlink ref="H278" r:id="rId4755" display="https://www.daloopa.com/src/767942" xr:uid="{DA6EE35A-5EC0-4375-84FC-CC747F4FB2E4}"/>
    <hyperlink ref="I278" r:id="rId4756" display="https://www.daloopa.com/src/767700" xr:uid="{8DE60F82-B579-4230-8CE4-7E4B950CB02D}"/>
    <hyperlink ref="J278" r:id="rId4757" display="https://www.daloopa.com/src/767576" xr:uid="{441A180A-4663-484F-943E-CB77C27C2456}"/>
    <hyperlink ref="K278" r:id="rId4758" display="https://www.daloopa.com/src/767193" xr:uid="{67DFA31B-FE07-49E6-92B0-AC5E243950B7}"/>
    <hyperlink ref="L278" r:id="rId4759" display="https://www.daloopa.com/src/767049" xr:uid="{7D37083A-27E6-44F7-BCEE-68C65AF75F8E}"/>
    <hyperlink ref="M278" r:id="rId4760" display="https://www.daloopa.com/src/766699" xr:uid="{2572CABF-CC7F-42C3-8772-038DE6801C38}"/>
    <hyperlink ref="N278" r:id="rId4761" display="https://www.daloopa.com/src/766543" xr:uid="{7FC547E5-E6A5-40E6-A6D5-A7A297716EF6}"/>
    <hyperlink ref="O278" r:id="rId4762" display="https://www.daloopa.com/src/766233" xr:uid="{CE2C0718-38C5-4290-A0B6-CEB122527899}"/>
    <hyperlink ref="P278" r:id="rId4763" display="https://www.daloopa.com/src/765967" xr:uid="{59EF1511-C896-42A4-ABD2-8A1CB84BC06B}"/>
    <hyperlink ref="Q278" r:id="rId4764" display="https://www.daloopa.com/src/765825" xr:uid="{848C03B7-B329-49BA-9A38-8D645813ED5D}"/>
    <hyperlink ref="R278" r:id="rId4765" display="https://www.daloopa.com/src/765600" xr:uid="{F91476F3-8961-42DD-8FDB-A32E7D1EA88B}"/>
    <hyperlink ref="S278" r:id="rId4766" display="https://www.daloopa.com/src/764936" xr:uid="{4D66C5C8-9206-4B34-9166-35021EB065EC}"/>
    <hyperlink ref="T278" r:id="rId4767" display="https://www.daloopa.com/src/764482" xr:uid="{6CA2B4ED-DC6C-4446-B2D5-FA2AE3758771}"/>
    <hyperlink ref="A281" r:id="rId4768" xr:uid="{A39AD98D-3BCF-4CD2-B275-F643B2BE00A9}"/>
    <hyperlink ref="C281" r:id="rId4769" xr:uid="{57C8EDED-ACF0-4F58-9D08-69DE6EBC994E}"/>
    <hyperlink ref="E281" r:id="rId4770" display="https://www.daloopa.com/src/815640" xr:uid="{ED9CED9E-8D83-49DE-A70A-6D398B04C9B1}"/>
    <hyperlink ref="F281" r:id="rId4771" display="https://www.daloopa.com/src/815626" xr:uid="{1A923F87-FCAB-46E1-B9CB-13BCC75C7C22}"/>
    <hyperlink ref="G281" r:id="rId4772" display="https://www.daloopa.com/src/815612" xr:uid="{B86FB8CA-8C84-4B73-AFFC-ABADCEA0A9A7}"/>
    <hyperlink ref="H281" r:id="rId4773" display="https://www.daloopa.com/src/815598" xr:uid="{3BA5349D-388F-45EB-AEDB-1BAD2EA4DA9B}"/>
    <hyperlink ref="I281" r:id="rId4774" display="https://www.daloopa.com/src/815584" xr:uid="{EDF12ED4-0203-4D72-9FD9-F001F2E40BF6}"/>
    <hyperlink ref="J281" r:id="rId4775" display="https://www.daloopa.com/src/815570" xr:uid="{AC03B495-EA25-4830-901D-5550A48D9579}"/>
    <hyperlink ref="K281" r:id="rId4776" display="https://www.daloopa.com/src/815557" xr:uid="{E79FEBA7-320F-47A4-A76B-6A52D0640CEA}"/>
    <hyperlink ref="L281" r:id="rId4777" display="https://www.daloopa.com/src/815544" xr:uid="{9FE194B8-5048-4DAB-95BB-3A20630B2C18}"/>
    <hyperlink ref="M281" r:id="rId4778" display="https://www.daloopa.com/src/815529" xr:uid="{33FB095B-039E-49ED-BD57-92F3CF36608F}"/>
    <hyperlink ref="N281" r:id="rId4779" display="https://www.daloopa.com/src/815516" xr:uid="{E1FEC479-1E63-4D07-AB0E-9C6DD78A6BB7}"/>
    <hyperlink ref="O281" r:id="rId4780" display="https://www.daloopa.com/src/815504" xr:uid="{8DB471DB-B673-4783-912D-1644E5D7B7ED}"/>
    <hyperlink ref="P281" r:id="rId4781" display="https://www.daloopa.com/src/815491" xr:uid="{A8D09383-D3C6-4C26-A401-0703F148FE14}"/>
    <hyperlink ref="Q281" r:id="rId4782" display="https://www.daloopa.com/src/815477" xr:uid="{DD3BDCB4-2DB6-4432-991F-DF81EFDECE49}"/>
    <hyperlink ref="R281" r:id="rId4783" display="https://www.daloopa.com/src/815463" xr:uid="{DE42AB2F-102E-4F54-9A11-FD2AD76189EC}"/>
    <hyperlink ref="S281" r:id="rId4784" display="https://www.daloopa.com/src/815448" xr:uid="{16691ED9-C963-4ED9-A295-60BE85284354}"/>
    <hyperlink ref="T281" r:id="rId4785" display="https://www.daloopa.com/src/815433" xr:uid="{C27618C9-7C76-4EF1-96BB-B23AAFC22906}"/>
    <hyperlink ref="U281" r:id="rId4786" display="https://www.daloopa.com/src/815418" xr:uid="{43582F05-2D96-4525-88DF-899C11203F17}"/>
    <hyperlink ref="V281" r:id="rId4787" display="https://www.daloopa.com/src/815403" xr:uid="{221183E6-7D33-4FEE-900A-77C7E159817D}"/>
    <hyperlink ref="W281" r:id="rId4788" display="https://www.daloopa.com/src/815388" xr:uid="{603971B9-F110-46FB-8808-3E9CA6AA8683}"/>
    <hyperlink ref="X281" r:id="rId4789" display="https://www.daloopa.com/src/815373" xr:uid="{3FDFC019-1EDB-43E2-BB08-5028B440C404}"/>
    <hyperlink ref="Y281" r:id="rId4790" display="https://www.daloopa.com/src/815358" xr:uid="{9817ECE5-A0BD-4E67-AAED-8C05F0114B8C}"/>
    <hyperlink ref="Z281" r:id="rId4791" display="https://www.daloopa.com/src/815343" xr:uid="{E3DC055D-CC55-44ED-8B8B-DB096B898CE4}"/>
    <hyperlink ref="AA281" r:id="rId4792" display="https://www.daloopa.com/src/815328" xr:uid="{E8B21D2A-C02F-4B41-894C-D013E83519A3}"/>
    <hyperlink ref="AB281" r:id="rId4793" display="https://www.daloopa.com/src/815313" xr:uid="{884431F7-EBF9-477F-8C5A-876E139965CD}"/>
    <hyperlink ref="AC281" r:id="rId4794" display="https://www.daloopa.com/src/815298" xr:uid="{096D363D-02AC-4FDA-A1BD-61263B7C9AAD}"/>
    <hyperlink ref="AD281" r:id="rId4795" display="https://www.daloopa.com/src/815283" xr:uid="{7FF787BE-7D8B-46B5-B8B1-C01359D6D98D}"/>
    <hyperlink ref="AE281" r:id="rId4796" display="https://www.daloopa.com/src/1340490" xr:uid="{8272A422-315F-4D90-8B21-36C8F4A63D78}"/>
    <hyperlink ref="AF281" r:id="rId4797" display="https://www.daloopa.com/src/2623986" xr:uid="{5DB1C461-A74E-45EC-AA0D-B518016C1683}"/>
    <hyperlink ref="AG281" r:id="rId4798" display="https://www.daloopa.com/src/4744770" xr:uid="{D0C3B420-80CA-46F9-8AE8-C6393F6CFB2B}"/>
    <hyperlink ref="AH281" r:id="rId4799" display="https://www.daloopa.com/src/7982509" xr:uid="{64D28619-6F4F-4D93-90E7-F16E38F0A5C6}"/>
    <hyperlink ref="AI281" r:id="rId4800" display="https://www.daloopa.com/src/10335421" xr:uid="{81681BFD-93C6-4399-84EA-47B351F5E9A0}"/>
    <hyperlink ref="AJ281" r:id="rId4801" display="https://www.daloopa.com/src/14719055" xr:uid="{4AA5A431-5801-4310-BC71-8D02C22FF589}"/>
    <hyperlink ref="AK281" r:id="rId4802" display="https://www.daloopa.com/src/20995590" xr:uid="{35FED239-59FB-4CE6-A547-04ADB78688AD}"/>
    <hyperlink ref="AL281" r:id="rId4803" display="https://www.daloopa.com/src/32451677" xr:uid="{5035B275-8152-438C-90E6-04941CFFC6D7}"/>
    <hyperlink ref="AM281" r:id="rId4804" display="https://www.daloopa.com/src/38385329" xr:uid="{3168FA33-B155-41D7-BEF8-5C3B83F10CBD}"/>
    <hyperlink ref="AN281" r:id="rId4805" display="https://www.daloopa.com/src/46662298" xr:uid="{7CD9377C-C2A8-48D6-A1D0-BB78E85960E9}"/>
    <hyperlink ref="AO281" r:id="rId4806" display="https://www.daloopa.com/src/53638777" xr:uid="{CDE041C1-2468-429E-95F8-8469D6F6ED2A}"/>
    <hyperlink ref="AP281" r:id="rId4807" display="https://www.daloopa.com/src/58838431" xr:uid="{E8EEB76B-80A9-4F2A-AAC7-97AE462D5345}"/>
    <hyperlink ref="AQ281" r:id="rId4808" display="https://www.daloopa.com/src/63130719" xr:uid="{D0D2E5B8-0978-4D4A-ACB9-3A90E1BF5633}"/>
    <hyperlink ref="AR281" r:id="rId4809" display="https://www.daloopa.com/src/67049291" xr:uid="{ADA88D55-B689-4B67-8EC8-352313EEC513}"/>
    <hyperlink ref="BF281" r:id="rId4810" display="https://www.daloopa.com/src/45569737" xr:uid="{F8CD2AF6-CC12-41D9-A50C-71081EB1F778}"/>
    <hyperlink ref="BG281" r:id="rId4811" display="https://www.daloopa.com/src/45569738" xr:uid="{16FFE4F9-BA61-4312-9EA8-D794252EF772}"/>
    <hyperlink ref="BH281" r:id="rId4812" display="https://www.daloopa.com/src/45569739" xr:uid="{72260A7A-AE4E-4868-8362-688BD019AEB0}"/>
    <hyperlink ref="BI281" r:id="rId4813" display="https://www.daloopa.com/src/45569740" xr:uid="{414C2F5E-2F09-4C35-A0D8-FF3BFE9E76C1}"/>
    <hyperlink ref="BJ281" r:id="rId4814" display="https://www.daloopa.com/src/45569741" xr:uid="{77838BA5-E460-44A8-B135-348C1F78B3C7}"/>
    <hyperlink ref="BK281" r:id="rId4815" display="https://www.daloopa.com/src/45569742" xr:uid="{D2E28A9C-670F-45E4-BF3F-C55A89EFAF38}"/>
    <hyperlink ref="BL281" r:id="rId4816" display="https://www.daloopa.com/src/45569743" xr:uid="{7F83DDB8-AFE3-44EC-8906-E3782F8E2EDC}"/>
    <hyperlink ref="BM281" r:id="rId4817" display="https://www.daloopa.com/src/45569744" xr:uid="{17CBA95D-BDC7-41CA-8F75-E3C287CA7CC6}"/>
    <hyperlink ref="BN281" r:id="rId4818" display="https://www.daloopa.com/src/46664285" xr:uid="{007F86BE-2E21-4CA8-9E7D-6E30185C2525}"/>
    <hyperlink ref="BO281" r:id="rId4819" display="https://www.daloopa.com/src/67054498" xr:uid="{F9EF2513-72BB-48D2-B0E3-72E7D76561D8}"/>
    <hyperlink ref="A282" r:id="rId4820" xr:uid="{CDE66347-21DB-4F2D-9910-58DD532467B0}"/>
    <hyperlink ref="C282" r:id="rId4821" xr:uid="{4D394B95-5BC4-4938-8EAB-AAB2A52E6A8B}"/>
    <hyperlink ref="E282" r:id="rId4822" display="https://www.daloopa.com/src/815641" xr:uid="{D31C3A4D-BB6C-48D9-8053-BB8776D3E940}"/>
    <hyperlink ref="F282" r:id="rId4823" display="https://www.daloopa.com/src/815627" xr:uid="{FA383987-B221-4278-AD8C-AB6756DA0DF4}"/>
    <hyperlink ref="G282" r:id="rId4824" display="https://www.daloopa.com/src/815613" xr:uid="{451D2AF6-DC59-4DEB-A847-6976F367F83E}"/>
    <hyperlink ref="H282" r:id="rId4825" display="https://www.daloopa.com/src/815599" xr:uid="{49A08B86-3F02-4AD3-A188-C0F9B197FDC6}"/>
    <hyperlink ref="I282" r:id="rId4826" display="https://www.daloopa.com/src/815585" xr:uid="{02FEFBD7-5177-45E5-B774-C6176352376A}"/>
    <hyperlink ref="J282" r:id="rId4827" display="https://www.daloopa.com/src/815571" xr:uid="{26A89633-9877-42FC-ADAA-09ECBB63CE88}"/>
    <hyperlink ref="K282" r:id="rId4828" display="https://www.daloopa.com/src/815558" xr:uid="{F427C1E5-4447-4E9F-A6EF-72E7C0A22243}"/>
    <hyperlink ref="L282" r:id="rId4829" display="https://www.daloopa.com/src/815545" xr:uid="{4F09F089-C1F9-4B9D-82AE-A355144BB4E6}"/>
    <hyperlink ref="M282" r:id="rId4830" display="https://www.daloopa.com/src/815530" xr:uid="{1B7EB36A-C171-43D9-938E-976F12138F16}"/>
    <hyperlink ref="N282" r:id="rId4831" display="https://www.daloopa.com/src/815517" xr:uid="{E6896949-62A9-406B-8DBA-FB422E8FBF1D}"/>
    <hyperlink ref="O282" r:id="rId4832" display="https://www.daloopa.com/src/815505" xr:uid="{1800FB0E-9814-42F7-86B4-7ADE17B223FE}"/>
    <hyperlink ref="P282" r:id="rId4833" display="https://www.daloopa.com/src/815492" xr:uid="{C6DCC0EC-B11D-445F-89CA-72F84EF906D7}"/>
    <hyperlink ref="Q282" r:id="rId4834" display="https://www.daloopa.com/src/815478" xr:uid="{FD46EDA5-A867-4DE6-925D-9B41C5400A6B}"/>
    <hyperlink ref="R282" r:id="rId4835" display="https://www.daloopa.com/src/815465" xr:uid="{63555F31-7260-444A-901B-B5CD16CAE452}"/>
    <hyperlink ref="S282" r:id="rId4836" display="https://www.daloopa.com/src/815449" xr:uid="{2B1A9B7A-A3B6-4748-AA30-471C6BB43D83}"/>
    <hyperlink ref="T282" r:id="rId4837" display="https://www.daloopa.com/src/815434" xr:uid="{EF88D746-E4B6-48CD-94A1-A0BC9BB4E420}"/>
    <hyperlink ref="U282" r:id="rId4838" display="https://www.daloopa.com/src/815419" xr:uid="{8955BBE1-E1B3-4050-B5DD-120E6419EFFF}"/>
    <hyperlink ref="V282" r:id="rId4839" display="https://www.daloopa.com/src/815404" xr:uid="{183E9BC4-9DD7-4A7F-A5FF-C2255A17E425}"/>
    <hyperlink ref="W282" r:id="rId4840" display="https://www.daloopa.com/src/815389" xr:uid="{A6CF022B-55EA-477E-ACEF-616AA8C0F497}"/>
    <hyperlink ref="X282" r:id="rId4841" display="https://www.daloopa.com/src/815374" xr:uid="{80F857F1-2599-4ADD-85CC-2D7004E0B7E1}"/>
    <hyperlink ref="Y282" r:id="rId4842" display="https://www.daloopa.com/src/815359" xr:uid="{AA0D2EBB-FF48-4671-BB80-42B907D88998}"/>
    <hyperlink ref="Z282" r:id="rId4843" display="https://www.daloopa.com/src/815344" xr:uid="{B50B8AD6-C8E6-479E-9410-D7E9ED6A0782}"/>
    <hyperlink ref="AA282" r:id="rId4844" display="https://www.daloopa.com/src/815329" xr:uid="{FC9FC771-80F7-4C5D-910E-6F0FA7A55AEC}"/>
    <hyperlink ref="AB282" r:id="rId4845" display="https://www.daloopa.com/src/815314" xr:uid="{74DAFFBF-FD61-4DF2-B6B9-223EB73344F2}"/>
    <hyperlink ref="AC282" r:id="rId4846" display="https://www.daloopa.com/src/815299" xr:uid="{574C0F83-C723-47AE-825E-27F7D7F9AF8F}"/>
    <hyperlink ref="AD282" r:id="rId4847" display="https://www.daloopa.com/src/815284" xr:uid="{89691CC8-0FD5-41AC-8CAC-78E7B72719BE}"/>
    <hyperlink ref="AE282" r:id="rId4848" display="https://www.daloopa.com/src/1340491" xr:uid="{1D022C0D-D9E6-45BA-B7BC-4D251D51E243}"/>
    <hyperlink ref="AF282" r:id="rId4849" display="https://www.daloopa.com/src/2623987" xr:uid="{30B3F41E-B128-44DF-AC7A-140589B4D0D6}"/>
    <hyperlink ref="AG282" r:id="rId4850" display="https://www.daloopa.com/src/4744771" xr:uid="{559C8EA2-144F-40EE-B240-290EFB965AEB}"/>
    <hyperlink ref="AH282" r:id="rId4851" display="https://www.daloopa.com/src/7982510" xr:uid="{2E03705B-8B2D-4B53-9842-4C48BFBA1E68}"/>
    <hyperlink ref="AI282" r:id="rId4852" display="https://www.daloopa.com/src/10335422" xr:uid="{133D6B04-F759-4884-B5C8-553A9FE73FD4}"/>
    <hyperlink ref="AJ282" r:id="rId4853" display="https://www.daloopa.com/src/14719056" xr:uid="{E0134DF7-17ED-46AB-A629-9EEC176E67DC}"/>
    <hyperlink ref="AK282" r:id="rId4854" display="https://www.daloopa.com/src/20995589" xr:uid="{178D6722-A888-4CE3-9175-287A22C99966}"/>
    <hyperlink ref="AL282" r:id="rId4855" display="https://www.daloopa.com/src/32451672" xr:uid="{C85C2119-DA14-4A6C-80D3-7C31DAAAEA2F}"/>
    <hyperlink ref="AM282" r:id="rId4856" display="https://www.daloopa.com/src/38385326" xr:uid="{F17611D6-021A-4AB5-85C5-915ADB0D525A}"/>
    <hyperlink ref="AN282" r:id="rId4857" display="https://www.daloopa.com/src/46662295" xr:uid="{71580720-8538-4FE3-9958-BC50BAA5602C}"/>
    <hyperlink ref="AO282" r:id="rId4858" display="https://www.daloopa.com/src/53638774" xr:uid="{E58F5EBC-D032-4DDC-9F4B-81816DA57BD3}"/>
    <hyperlink ref="AP282" r:id="rId4859" display="https://www.daloopa.com/src/58838426" xr:uid="{CF70A8DA-B172-478F-AD3D-48DD0D9D3FB1}"/>
    <hyperlink ref="AQ282" r:id="rId4860" display="https://www.daloopa.com/src/63130730" xr:uid="{9E1FCD70-F3C1-4579-A7A7-7DA7590CCB79}"/>
    <hyperlink ref="AR282" r:id="rId4861" display="https://www.daloopa.com/src/67049300" xr:uid="{426A8590-99F4-4506-B04D-FEEFF0DBBA0A}"/>
    <hyperlink ref="A283" r:id="rId4862" xr:uid="{80DC9098-E96A-4B69-91C1-43DB8B062386}"/>
    <hyperlink ref="C283" r:id="rId4863" xr:uid="{077E49B7-8253-4ACA-ACFD-B027ACAB0FCD}"/>
    <hyperlink ref="E283" r:id="rId4864" display="https://www.daloopa.com/src/815642" xr:uid="{CE234462-D498-473C-A755-CA24103A40BB}"/>
    <hyperlink ref="F283" r:id="rId4865" display="https://www.daloopa.com/src/815628" xr:uid="{0DD167FC-8424-4B44-8208-7788B1E021A0}"/>
    <hyperlink ref="G283" r:id="rId4866" display="https://www.daloopa.com/src/815614" xr:uid="{E38EB76C-38A8-4768-A3AB-7BF7D4B36F06}"/>
    <hyperlink ref="H283" r:id="rId4867" display="https://www.daloopa.com/src/815600" xr:uid="{FF83F0A7-3B81-4BE4-AC82-8E4A95975695}"/>
    <hyperlink ref="I283" r:id="rId4868" display="https://www.daloopa.com/src/815586" xr:uid="{9075F3CB-539A-4106-9DC2-8B303C325A12}"/>
    <hyperlink ref="J283" r:id="rId4869" display="https://www.daloopa.com/src/815572" xr:uid="{3BFD5A0C-4002-4D35-A57F-12A9A091AFEE}"/>
    <hyperlink ref="K283" r:id="rId4870" display="https://www.daloopa.com/src/815559" xr:uid="{717D8D54-EDF2-4FF8-9B97-5436BC0F148D}"/>
    <hyperlink ref="L283" r:id="rId4871" display="https://www.daloopa.com/src/815546" xr:uid="{8F943236-D1F2-41B0-92B4-C9BF23510B48}"/>
    <hyperlink ref="M283" r:id="rId4872" display="https://www.daloopa.com/src/815531" xr:uid="{6FBD9322-E3A3-4049-9538-B13574C92E81}"/>
    <hyperlink ref="N283" r:id="rId4873" display="https://www.daloopa.com/src/815518" xr:uid="{635409BA-236E-474B-AC52-067115542AB8}"/>
    <hyperlink ref="O283" r:id="rId4874" display="https://www.daloopa.com/src/815506" xr:uid="{8B1460D3-BD44-465F-BB6B-F2CE3961663B}"/>
    <hyperlink ref="P283" r:id="rId4875" display="https://www.daloopa.com/src/815493" xr:uid="{7A64DE21-787C-4D70-8E3C-72D2AD3DEE76}"/>
    <hyperlink ref="Q283" r:id="rId4876" display="https://www.daloopa.com/src/815479" xr:uid="{FC1AA37B-7A3E-46FD-B75A-3417E5593913}"/>
    <hyperlink ref="R283" r:id="rId4877" display="https://www.daloopa.com/src/815466" xr:uid="{A4851F5E-8924-44ED-94F9-CDB62170017B}"/>
    <hyperlink ref="S283" r:id="rId4878" display="https://www.daloopa.com/src/815450" xr:uid="{A038BF6F-7B68-4181-AABA-365ECBA6570F}"/>
    <hyperlink ref="T283" r:id="rId4879" display="https://www.daloopa.com/src/815435" xr:uid="{E15EDA0F-1462-4620-93D3-A001B191C997}"/>
    <hyperlink ref="U283" r:id="rId4880" display="https://www.daloopa.com/src/815420" xr:uid="{B55F9270-6629-41FA-83AA-DC7A93376B1A}"/>
    <hyperlink ref="V283" r:id="rId4881" display="https://www.daloopa.com/src/815405" xr:uid="{E07C030B-A3AD-4153-B024-B954D0B216E8}"/>
    <hyperlink ref="W283" r:id="rId4882" display="https://www.daloopa.com/src/815390" xr:uid="{EAAA2348-783F-46E5-BDF8-F0647A84ADFE}"/>
    <hyperlink ref="X283" r:id="rId4883" display="https://www.daloopa.com/src/815375" xr:uid="{B58B0C70-4F4F-42CE-8244-14C08CD28CD8}"/>
    <hyperlink ref="Y283" r:id="rId4884" display="https://www.daloopa.com/src/815360" xr:uid="{8DF9E926-D138-4E0C-A49B-8137690EB137}"/>
    <hyperlink ref="Z283" r:id="rId4885" display="https://www.daloopa.com/src/815345" xr:uid="{5B4EA384-7BEA-4A32-B02D-A12C4CA5A6F8}"/>
    <hyperlink ref="AA283" r:id="rId4886" display="https://www.daloopa.com/src/815330" xr:uid="{B19EEE11-3D13-42E5-870F-7626735F4B7E}"/>
    <hyperlink ref="AB283" r:id="rId4887" display="https://www.daloopa.com/src/815315" xr:uid="{D9D430C4-CC45-45A0-9FD9-F5EA8FDAABEB}"/>
    <hyperlink ref="AC283" r:id="rId4888" display="https://www.daloopa.com/src/815300" xr:uid="{21049DA6-2C6F-43D2-B27B-4BDCBBEA39CF}"/>
    <hyperlink ref="AD283" r:id="rId4889" display="https://www.daloopa.com/src/815285" xr:uid="{8606AEAA-B569-414B-B878-2CEF0410B813}"/>
    <hyperlink ref="AE283" r:id="rId4890" display="https://www.daloopa.com/src/1340492" xr:uid="{973E5EE4-419A-4BF4-A35A-7062A5891626}"/>
    <hyperlink ref="AF283" r:id="rId4891" display="https://www.daloopa.com/src/2623988" xr:uid="{38C183FE-925F-489C-815C-0BAC7C6A8B48}"/>
    <hyperlink ref="AG283" r:id="rId4892" display="https://www.daloopa.com/src/4744772" xr:uid="{85C6DE51-B5E5-4C79-94F6-AA78FB06C20A}"/>
    <hyperlink ref="AH283" r:id="rId4893" display="https://www.daloopa.com/src/7982511" xr:uid="{41A95BF0-0758-4965-AB45-39E3EAEA3A12}"/>
    <hyperlink ref="AI283" r:id="rId4894" display="https://www.daloopa.com/src/10335424" xr:uid="{B476F19C-548C-45A1-BAF4-15C831E23091}"/>
    <hyperlink ref="AJ283" r:id="rId4895" display="https://www.daloopa.com/src/14719057" xr:uid="{BC6A9144-CBCE-4376-B597-F37FB0D49FDB}"/>
    <hyperlink ref="AK283" r:id="rId4896" display="https://www.daloopa.com/src/20995591" xr:uid="{80387682-167B-4D41-B8F9-475F9DBF413E}"/>
    <hyperlink ref="AL283" r:id="rId4897" display="https://www.daloopa.com/src/32451676" xr:uid="{5840DC7E-0B1A-4DB6-BEA4-46AF7152DA52}"/>
    <hyperlink ref="AM283" r:id="rId4898" display="https://www.daloopa.com/src/38385327" xr:uid="{FC7FEA42-0F48-4600-9536-B615300DF032}"/>
    <hyperlink ref="AN283" r:id="rId4899" display="https://www.daloopa.com/src/46662299" xr:uid="{2390DD66-0F69-4930-BC69-3D157E64A49D}"/>
    <hyperlink ref="AO283" r:id="rId4900" display="https://www.daloopa.com/src/53638775" xr:uid="{0540BA48-DC26-4486-8403-750EF37CBA5A}"/>
    <hyperlink ref="AP283" r:id="rId4901" display="https://www.daloopa.com/src/58838432" xr:uid="{0B072834-C4FD-4BF9-8F5F-F8189EEC905E}"/>
    <hyperlink ref="AQ283" r:id="rId4902" display="https://www.daloopa.com/src/63130720" xr:uid="{59D6097B-8E78-408E-BDD4-03E5AC1DB245}"/>
    <hyperlink ref="AR283" r:id="rId4903" display="https://www.daloopa.com/src/67049293" xr:uid="{0A20D36C-973B-4EB4-BF37-7F5585B6FDCE}"/>
    <hyperlink ref="A284" r:id="rId4904" xr:uid="{5F94029A-73BE-4B24-8958-365E66463227}"/>
    <hyperlink ref="C284" r:id="rId4905" xr:uid="{99459EEE-0EFE-4AE7-B4D6-AFED46426C01}"/>
    <hyperlink ref="E284" r:id="rId4906" display="https://www.daloopa.com/src/815643" xr:uid="{1EE69A83-929D-4305-B09B-2967603182F8}"/>
    <hyperlink ref="F284" r:id="rId4907" display="https://www.daloopa.com/src/815629" xr:uid="{5EEB6095-9C38-4139-9FF0-5A7DB404CF04}"/>
    <hyperlink ref="G284" r:id="rId4908" display="https://www.daloopa.com/src/815615" xr:uid="{59AAC851-4968-4165-A604-0727747C9DE0}"/>
    <hyperlink ref="H284" r:id="rId4909" display="https://www.daloopa.com/src/815601" xr:uid="{501BC839-0989-4E43-B4FB-D099BB5319F0}"/>
    <hyperlink ref="I284" r:id="rId4910" display="https://www.daloopa.com/src/815587" xr:uid="{34DD4361-00E8-4AD5-8F42-D57B42B1BBE2}"/>
    <hyperlink ref="J284" r:id="rId4911" display="https://www.daloopa.com/src/815573" xr:uid="{113B33D1-EE11-450C-8F70-836D2D9B4F1C}"/>
    <hyperlink ref="K284" r:id="rId4912" display="https://www.daloopa.com/src/815560" xr:uid="{93F24B2E-F8B3-4DF3-B80F-5B3AB2F265E3}"/>
    <hyperlink ref="L284" r:id="rId4913" display="https://www.daloopa.com/src/815547" xr:uid="{80285D2A-1A7E-4EC6-8696-115311EEC0A3}"/>
    <hyperlink ref="M284" r:id="rId4914" display="https://www.daloopa.com/src/815532" xr:uid="{DBD46999-913B-457B-8047-2EF67C6E1411}"/>
    <hyperlink ref="N284" r:id="rId4915" display="https://www.daloopa.com/src/815519" xr:uid="{60EB609C-CAE6-4537-BF78-05CB6533375D}"/>
    <hyperlink ref="O284" r:id="rId4916" display="https://www.daloopa.com/src/815507" xr:uid="{DDCFC275-E903-4484-9D85-94DCC273CA48}"/>
    <hyperlink ref="P284" r:id="rId4917" display="https://www.daloopa.com/src/815494" xr:uid="{05B429DF-BBDF-4314-8416-85E419B8F329}"/>
    <hyperlink ref="Q284" r:id="rId4918" display="https://www.daloopa.com/src/815480" xr:uid="{DBA9B03D-282C-48A1-94F9-DB5415F3A263}"/>
    <hyperlink ref="R284" r:id="rId4919" display="https://www.daloopa.com/src/815467" xr:uid="{DF24A8C5-80D3-4DB0-B7E7-1A3643C5D33C}"/>
    <hyperlink ref="S284" r:id="rId4920" display="https://www.daloopa.com/src/815451" xr:uid="{EB90225D-137F-4FFA-9304-4845F6C30D59}"/>
    <hyperlink ref="T284" r:id="rId4921" display="https://www.daloopa.com/src/815436" xr:uid="{96CE45AA-5754-4462-9D54-0709FC3E1C53}"/>
    <hyperlink ref="U284" r:id="rId4922" display="https://www.daloopa.com/src/815421" xr:uid="{2565CF94-F7B8-4ED1-86DF-949F8A192A18}"/>
    <hyperlink ref="V284" r:id="rId4923" display="https://www.daloopa.com/src/815406" xr:uid="{4B46409E-E401-48C7-974C-98DB514EFEDC}"/>
    <hyperlink ref="W284" r:id="rId4924" display="https://www.daloopa.com/src/815391" xr:uid="{081898AD-9071-464E-A4F1-91DE7D7B2335}"/>
    <hyperlink ref="X284" r:id="rId4925" display="https://www.daloopa.com/src/815376" xr:uid="{F164C01D-998D-4318-A7CE-4052C1422726}"/>
    <hyperlink ref="Y284" r:id="rId4926" display="https://www.daloopa.com/src/815361" xr:uid="{836C87DB-6F9A-422E-8E11-DA3E89405023}"/>
    <hyperlink ref="Z284" r:id="rId4927" display="https://www.daloopa.com/src/815346" xr:uid="{63BA832A-22CD-443F-92BB-B548D125A000}"/>
    <hyperlink ref="AA284" r:id="rId4928" display="https://www.daloopa.com/src/815331" xr:uid="{526694B1-C782-4D5E-8B48-D05DE71A821C}"/>
    <hyperlink ref="AB284" r:id="rId4929" display="https://www.daloopa.com/src/815316" xr:uid="{0EBFDD6D-68D0-4C08-A99C-1903306CD38C}"/>
    <hyperlink ref="AC284" r:id="rId4930" display="https://www.daloopa.com/src/815301" xr:uid="{A070CFD0-22B2-4AC5-B25B-B1D1C93EDF86}"/>
    <hyperlink ref="AD284" r:id="rId4931" display="https://www.daloopa.com/src/815286" xr:uid="{93DCF010-C929-439A-AC52-7001595D38B3}"/>
    <hyperlink ref="AE284" r:id="rId4932" display="https://www.daloopa.com/src/1340493" xr:uid="{33D148BD-26D5-4ED7-B10B-7ACA70E451CB}"/>
    <hyperlink ref="AF284" r:id="rId4933" display="https://www.daloopa.com/src/2623989" xr:uid="{982B942F-04FC-4605-8D02-4A07AC8AE32F}"/>
    <hyperlink ref="AG284" r:id="rId4934" display="https://www.daloopa.com/src/4744773" xr:uid="{E0754C3F-FCF0-4000-9D82-6909031804A7}"/>
    <hyperlink ref="AH284" r:id="rId4935" display="https://www.daloopa.com/src/7982512" xr:uid="{C0258236-7E36-4914-9D01-7B51DF72F32C}"/>
    <hyperlink ref="AI284" r:id="rId4936" display="https://www.daloopa.com/src/10335423" xr:uid="{3F5588F0-3AD2-427B-A3A4-46475223F36D}"/>
    <hyperlink ref="AJ284" r:id="rId4937" display="https://www.daloopa.com/src/14719058" xr:uid="{252FAE82-07C6-448D-8E9D-5EB51A1524B0}"/>
    <hyperlink ref="AK284" r:id="rId4938" display="https://www.daloopa.com/src/20995588" xr:uid="{FC105B47-F6AA-40AF-B118-BC4CD9A2F676}"/>
    <hyperlink ref="AL284" r:id="rId4939" display="https://www.daloopa.com/src/32451669" xr:uid="{5D47A881-E6AE-4382-9033-B1ABBE7499C2}"/>
    <hyperlink ref="AM284" r:id="rId4940" display="https://www.daloopa.com/src/38385324" xr:uid="{D06A783F-2234-495F-84A7-51EC7428CAC4}"/>
    <hyperlink ref="AN284" r:id="rId4941" display="https://www.daloopa.com/src/46662296" xr:uid="{C30B3B8D-54E9-4A34-B212-4F456A1EB915}"/>
    <hyperlink ref="AO284" r:id="rId4942" display="https://www.daloopa.com/src/53638776" xr:uid="{33FFF2DD-C1A0-4A02-AC26-3A1BE8DA4BFE}"/>
    <hyperlink ref="AP284" r:id="rId4943" display="https://www.daloopa.com/src/58838424" xr:uid="{8D2DB97F-3915-4921-B21D-3FBCB5A90D14}"/>
    <hyperlink ref="AQ284" r:id="rId4944" display="https://www.daloopa.com/src/63130724" xr:uid="{3D4F326C-B438-47ED-8743-4568B155636D}"/>
    <hyperlink ref="AR284" r:id="rId4945" display="https://www.daloopa.com/src/67049294" xr:uid="{212E04C8-D835-4AE1-AB87-1EB5A48A4818}"/>
    <hyperlink ref="A285" r:id="rId4946" xr:uid="{82295F10-9E9D-445F-BFFA-2AAB98779573}"/>
    <hyperlink ref="C285" r:id="rId4947" xr:uid="{FD82C983-3C81-4788-9FAF-65E8E8E26308}"/>
    <hyperlink ref="E285" r:id="rId4948" display="https://www.daloopa.com/src/815644" xr:uid="{1294DD56-D314-480A-AB72-ADACB3D4D4B7}"/>
    <hyperlink ref="F285" r:id="rId4949" display="https://www.daloopa.com/src/815630" xr:uid="{B7F32D30-F24D-4A32-998B-117053815F32}"/>
    <hyperlink ref="G285" r:id="rId4950" display="https://www.daloopa.com/src/815616" xr:uid="{06239F27-4121-4E4C-8982-04DFD2E17483}"/>
    <hyperlink ref="H285" r:id="rId4951" display="https://www.daloopa.com/src/815602" xr:uid="{EEB98DB6-89E0-47AD-9106-44C3B92747C8}"/>
    <hyperlink ref="I285" r:id="rId4952" display="https://www.daloopa.com/src/815588" xr:uid="{A94C0C73-560C-49B7-A84D-58F6A2E7A4E6}"/>
    <hyperlink ref="J285" r:id="rId4953" display="https://www.daloopa.com/src/815574" xr:uid="{719FC896-4EF2-40A1-A5A2-E72AF471B5F2}"/>
    <hyperlink ref="K285" r:id="rId4954" display="https://www.daloopa.com/src/815561" xr:uid="{CFBA970F-C203-4F83-BEC3-7E9583987671}"/>
    <hyperlink ref="L285" r:id="rId4955" display="https://www.daloopa.com/src/815548" xr:uid="{8153CE1D-6E84-41F9-B00A-95D643BA5ADA}"/>
    <hyperlink ref="M285" r:id="rId4956" display="https://www.daloopa.com/src/815533" xr:uid="{F577E093-16CD-4470-AE9A-D1D607AEC6A0}"/>
    <hyperlink ref="N285" r:id="rId4957" display="https://www.daloopa.com/src/815520" xr:uid="{29170EE7-2ED6-482D-A776-6DC29835918C}"/>
    <hyperlink ref="O285" r:id="rId4958" display="https://www.daloopa.com/src/815508" xr:uid="{4B62EA40-BFE9-4DD7-BE66-533BF902A8D4}"/>
    <hyperlink ref="P285" r:id="rId4959" display="https://www.daloopa.com/src/815495" xr:uid="{AC62F8C3-5077-4CAF-8B44-C2ADAB34037F}"/>
    <hyperlink ref="Q285" r:id="rId4960" display="https://www.daloopa.com/src/815481" xr:uid="{B0D1E820-86C4-44BA-9A29-ADF5B951E0A9}"/>
    <hyperlink ref="R285" r:id="rId4961" display="https://www.daloopa.com/src/815470" xr:uid="{061BB2A0-3C10-4BC5-8D2D-EA79E85CF9B1}"/>
    <hyperlink ref="S285" r:id="rId4962" display="https://www.daloopa.com/src/815452" xr:uid="{9B05270B-BB36-47AE-9776-CFA15B137B6B}"/>
    <hyperlink ref="T285" r:id="rId4963" display="https://www.daloopa.com/src/815437" xr:uid="{CCBDB390-6E27-4D2F-AF0A-F31D0BCD0FB0}"/>
    <hyperlink ref="U285" r:id="rId4964" display="https://www.daloopa.com/src/815422" xr:uid="{03DB09FB-C4FC-4288-80CB-5E8742ECE550}"/>
    <hyperlink ref="V285" r:id="rId4965" display="https://www.daloopa.com/src/815407" xr:uid="{422761D9-004F-443F-BA57-42B86B710A7A}"/>
    <hyperlink ref="W285" r:id="rId4966" display="https://www.daloopa.com/src/815392" xr:uid="{AAFB2F27-1868-42BC-B6E3-40E424A31D39}"/>
    <hyperlink ref="X285" r:id="rId4967" display="https://www.daloopa.com/src/815377" xr:uid="{A30A5D1F-10E8-4B03-9898-7334D460218E}"/>
    <hyperlink ref="Y285" r:id="rId4968" display="https://www.daloopa.com/src/815362" xr:uid="{5CEBF1AF-5CE8-4F0A-8F12-41BB6387E974}"/>
    <hyperlink ref="Z285" r:id="rId4969" display="https://www.daloopa.com/src/815347" xr:uid="{E8BFB24F-5561-4970-B4B4-17D8FA2C1F0F}"/>
    <hyperlink ref="AA285" r:id="rId4970" display="https://www.daloopa.com/src/815332" xr:uid="{7AE16566-7CAF-4203-8E13-6D737EEBC4EB}"/>
    <hyperlink ref="AB285" r:id="rId4971" display="https://www.daloopa.com/src/815317" xr:uid="{2164C6CF-91E6-447C-A7AD-FF75FE5C0051}"/>
    <hyperlink ref="AC285" r:id="rId4972" display="https://www.daloopa.com/src/815302" xr:uid="{A6B970A9-3AEC-46B8-B0BA-B4EABB9CB9CD}"/>
    <hyperlink ref="AD285" r:id="rId4973" display="https://www.daloopa.com/src/815287" xr:uid="{80D22A95-C842-47B3-AEE8-135D01D3079F}"/>
    <hyperlink ref="AE285" r:id="rId4974" display="https://www.daloopa.com/src/1340494" xr:uid="{7E336416-DCF5-4EA1-B2C3-AE90006F97D4}"/>
    <hyperlink ref="AF285" r:id="rId4975" display="https://www.daloopa.com/src/2623990" xr:uid="{CB49ABBA-A6AB-49AF-8697-42EF5F61B908}"/>
    <hyperlink ref="AG285" r:id="rId4976" display="https://www.daloopa.com/src/4744774" xr:uid="{B68EACB3-3EDF-43B0-93B0-6983DC9EA320}"/>
    <hyperlink ref="AH285" r:id="rId4977" display="https://www.daloopa.com/src/7982513" xr:uid="{A3CE8758-E489-43C0-B603-0EFB2037721D}"/>
    <hyperlink ref="AI285" r:id="rId4978" display="https://www.daloopa.com/src/10335418" xr:uid="{DB0359F9-ED81-4AB8-8850-3C731D163950}"/>
    <hyperlink ref="AJ285" r:id="rId4979" display="https://www.daloopa.com/src/14719059" xr:uid="{2BB1B323-5AE4-4B85-8A12-AB2C804E0C57}"/>
    <hyperlink ref="AK285" r:id="rId4980" display="https://www.daloopa.com/src/20995596" xr:uid="{769AD9B4-1C5F-4D05-8776-44CE0987CF44}"/>
    <hyperlink ref="AL285" r:id="rId4981" display="https://www.daloopa.com/src/32451667" xr:uid="{BD4927E9-CD5D-4217-8613-7B204809F0E8}"/>
    <hyperlink ref="AM285" r:id="rId4982" display="https://www.daloopa.com/src/38385318" xr:uid="{D4A05505-01E7-47E7-AB23-4070F653B030}"/>
    <hyperlink ref="AN285" r:id="rId4983" display="https://www.daloopa.com/src/46662289" xr:uid="{0B5C4273-6D89-488E-832A-F8ECE9A8B21F}"/>
    <hyperlink ref="AO285" r:id="rId4984" display="https://www.daloopa.com/src/53638778" xr:uid="{FAA20D4E-EF99-41C7-98E9-A19C69F1A669}"/>
    <hyperlink ref="AP285" r:id="rId4985" display="https://www.daloopa.com/src/58838423" xr:uid="{11F827B6-BEF9-40DF-8D67-5F54C693F499}"/>
    <hyperlink ref="AQ285" r:id="rId4986" display="https://www.daloopa.com/src/63130718" xr:uid="{DC74E11F-0567-47B0-89C0-E035E3D3131C}"/>
    <hyperlink ref="AR285" r:id="rId4987" display="https://www.daloopa.com/src/67049297" xr:uid="{0E5B768A-A5B6-4D2C-83A6-7AD2F2ADF80B}"/>
    <hyperlink ref="BF285" r:id="rId4988" display="https://www.daloopa.com/src/45569745" xr:uid="{7A977BBE-0856-4323-8573-FD931F662247}"/>
    <hyperlink ref="BG285" r:id="rId4989" display="https://www.daloopa.com/src/45569746" xr:uid="{3C954DAF-F179-4808-84CE-05C33E2B7A7B}"/>
    <hyperlink ref="BH285" r:id="rId4990" display="https://www.daloopa.com/src/45569747" xr:uid="{E8F78B2B-230E-4BD6-A4C9-63ECCEBCF6D1}"/>
    <hyperlink ref="BI285" r:id="rId4991" display="https://www.daloopa.com/src/45569748" xr:uid="{BD58FAD8-5A96-49E3-B1B9-A386E890B3FB}"/>
    <hyperlink ref="BJ285" r:id="rId4992" display="https://www.daloopa.com/src/45569749" xr:uid="{0F48F1C6-457D-4B90-9346-050281A17565}"/>
    <hyperlink ref="BK285" r:id="rId4993" display="https://www.daloopa.com/src/45569750" xr:uid="{DB599D2A-08AF-4C5A-8922-42B9CB690931}"/>
    <hyperlink ref="BL285" r:id="rId4994" display="https://www.daloopa.com/src/45569751" xr:uid="{52332725-4A64-4F6A-BC90-810E8905386F}"/>
    <hyperlink ref="BM285" r:id="rId4995" display="https://www.daloopa.com/src/45569752" xr:uid="{A8C3BD83-EC87-44A1-BE20-D0CD7032D2C0}"/>
    <hyperlink ref="BN285" r:id="rId4996" display="https://www.daloopa.com/src/46664286" xr:uid="{8738AFB3-E480-43D2-AE43-8BA86ED9804D}"/>
    <hyperlink ref="BO285" r:id="rId4997" display="https://www.daloopa.com/src/67054499" xr:uid="{EADA5499-1AC6-4FB9-8189-9237F1CA317A}"/>
    <hyperlink ref="A286" r:id="rId4998" xr:uid="{6763CA1E-018A-47C4-BBBD-6E535A18CB1B}"/>
    <hyperlink ref="C286" r:id="rId4999" xr:uid="{DA6738B3-1C96-4B6D-8D1E-C72C8BB6D642}"/>
    <hyperlink ref="S286" r:id="rId5000" display="https://www.daloopa.com/src/815453" xr:uid="{CFA91A3A-BBE3-4847-916E-80DFC1E0BD2D}"/>
    <hyperlink ref="T286" r:id="rId5001" display="https://www.daloopa.com/src/815438" xr:uid="{4DE679E0-6935-4550-9227-2E962E4CA05E}"/>
    <hyperlink ref="U286" r:id="rId5002" display="https://www.daloopa.com/src/815423" xr:uid="{2C65486C-5A3F-4A92-8552-3D0187524E79}"/>
    <hyperlink ref="V286" r:id="rId5003" display="https://www.daloopa.com/src/815408" xr:uid="{6E897F32-3A45-4768-A042-1DEB5EBE2718}"/>
    <hyperlink ref="W286" r:id="rId5004" display="https://www.daloopa.com/src/815393" xr:uid="{EF2CFC9F-A741-4D50-B2CD-83A1D2071438}"/>
    <hyperlink ref="X286" r:id="rId5005" display="https://www.daloopa.com/src/815378" xr:uid="{3CE72A29-419F-43CF-A7FD-5A0C018764F8}"/>
    <hyperlink ref="Y286" r:id="rId5006" display="https://www.daloopa.com/src/815363" xr:uid="{0AFA4F6B-11BE-4019-8E1C-2532F58A2C80}"/>
    <hyperlink ref="Z286" r:id="rId5007" display="https://www.daloopa.com/src/815348" xr:uid="{5E28F3D3-3E3E-48F8-8C8B-F32ABAD033E5}"/>
    <hyperlink ref="AA286" r:id="rId5008" display="https://www.daloopa.com/src/815333" xr:uid="{2DA98295-BC66-4AE2-9BF4-EDD8E2DFF7BE}"/>
    <hyperlink ref="AB286" r:id="rId5009" display="https://www.daloopa.com/src/815318" xr:uid="{91A84429-39C9-44A4-941F-4CB6D116C38A}"/>
    <hyperlink ref="AC286" r:id="rId5010" display="https://www.daloopa.com/src/815303" xr:uid="{B6E6DDF9-64AE-4AAD-9C08-806EF488C72B}"/>
    <hyperlink ref="AD286" r:id="rId5011" display="https://www.daloopa.com/src/815288" xr:uid="{12BAE220-5BC2-4021-8D07-4EB28802DA3F}"/>
    <hyperlink ref="AE286" r:id="rId5012" display="https://www.daloopa.com/src/1340495" xr:uid="{21F11DB2-285A-4081-A1C0-F5082017342E}"/>
    <hyperlink ref="AF286" r:id="rId5013" display="https://www.daloopa.com/src/2623991" xr:uid="{6A4FDBA3-B903-4305-879C-51F81382E959}"/>
    <hyperlink ref="AG286" r:id="rId5014" display="https://www.daloopa.com/src/4744775" xr:uid="{0843DAFE-7D6D-48F1-8955-CB4D9DF5402A}"/>
    <hyperlink ref="AH286" r:id="rId5015" display="https://www.daloopa.com/src/7982514" xr:uid="{ECD824ED-16FE-4CFF-8563-E297FED102CC}"/>
    <hyperlink ref="AI286" r:id="rId5016" display="https://www.daloopa.com/src/10335419" xr:uid="{56227757-0F61-4954-B1AE-E2A2EF546870}"/>
    <hyperlink ref="AJ286" r:id="rId5017" display="https://www.daloopa.com/src/14719060" xr:uid="{ECACF48E-8C8B-46C8-8414-7C404147CF31}"/>
    <hyperlink ref="AK286" r:id="rId5018" display="https://www.daloopa.com/src/20995595" xr:uid="{0167442D-3CE0-45D8-888B-AC34BC84030B}"/>
    <hyperlink ref="AL286" r:id="rId5019" display="https://www.daloopa.com/src/32451675" xr:uid="{C7B3DCF3-DCB9-4749-A0DF-C279F51A75B5}"/>
    <hyperlink ref="AM286" r:id="rId5020" display="https://www.daloopa.com/src/38385322" xr:uid="{AF32C2C2-33D7-4EFF-9581-78F42B09B8DB}"/>
    <hyperlink ref="AN286" r:id="rId5021" display="https://www.daloopa.com/src/46662294" xr:uid="{B6CF5E60-0CBD-4C7D-8D97-EBDFD5E0A0C4}"/>
    <hyperlink ref="AO286" r:id="rId5022" display="https://www.daloopa.com/src/53638773" xr:uid="{A28B12ED-A64E-4B9E-B92F-A0D3CA99808E}"/>
    <hyperlink ref="AP286" r:id="rId5023" display="https://www.daloopa.com/src/58838428" xr:uid="{D1A5BF2C-ADD6-4CBE-BDE0-F31844661C1D}"/>
    <hyperlink ref="AQ286" r:id="rId5024" display="https://www.daloopa.com/src/63130728" xr:uid="{3E762541-F79B-4154-80B6-EE665640B526}"/>
    <hyperlink ref="AR286" r:id="rId5025" display="https://www.daloopa.com/src/67049299" xr:uid="{D5F788E8-9428-4814-AEEF-17718D2E475D}"/>
    <hyperlink ref="BJ286" r:id="rId5026" display="https://www.daloopa.com/src/66602840" xr:uid="{2634A076-7E3C-4306-9919-99730650D9FF}"/>
    <hyperlink ref="BK286" r:id="rId5027" display="https://www.daloopa.com/src/66602841" xr:uid="{72F5B059-25A2-4CE0-B490-1A26B8622F4C}"/>
    <hyperlink ref="BL286" r:id="rId5028" display="https://www.daloopa.com/src/66602842" xr:uid="{C582B7E6-CE73-4A19-9890-755E8CC90C56}"/>
    <hyperlink ref="BM286" r:id="rId5029" display="https://www.daloopa.com/src/66602843" xr:uid="{A7392957-05A3-498E-B6CB-F046FC8FDC00}"/>
    <hyperlink ref="BN286" r:id="rId5030" display="https://www.daloopa.com/src/66602844" xr:uid="{F3901072-921E-4DE7-BC38-BF42E3621F9E}"/>
    <hyperlink ref="BO286" r:id="rId5031" display="https://www.daloopa.com/src/67054500" xr:uid="{37E52088-6F79-419A-9F29-31600C943D0E}"/>
    <hyperlink ref="A287" r:id="rId5032" xr:uid="{4710CDE3-E1F7-46C6-8742-6CB8A5F089A5}"/>
    <hyperlink ref="C287" r:id="rId5033" xr:uid="{EFF6FB2C-D8F2-4723-94B1-168C190E3F04}"/>
    <hyperlink ref="E287" r:id="rId5034" display="https://www.daloopa.com/src/815645" xr:uid="{81703CCF-1AC1-43FF-A966-3F474DC40DE3}"/>
    <hyperlink ref="F287" r:id="rId5035" display="https://www.daloopa.com/src/815631" xr:uid="{A942D313-A9BD-4592-AA9F-961D15552125}"/>
    <hyperlink ref="G287" r:id="rId5036" display="https://www.daloopa.com/src/815617" xr:uid="{7F2C5055-3E0D-464A-B2A0-D778680CA7D0}"/>
    <hyperlink ref="H287" r:id="rId5037" display="https://www.daloopa.com/src/815603" xr:uid="{9977EEA6-ACA9-43B4-A878-69064FF70044}"/>
    <hyperlink ref="I287" r:id="rId5038" display="https://www.daloopa.com/src/815589" xr:uid="{5C49C77F-8683-45A8-82CE-496DC424DCA3}"/>
    <hyperlink ref="J287" r:id="rId5039" display="https://www.daloopa.com/src/815575" xr:uid="{32C7A037-C04D-4E00-86A7-8FCB740E8404}"/>
    <hyperlink ref="L287" r:id="rId5040" display="https://www.daloopa.com/src/815549" xr:uid="{20A15817-858D-4921-8494-F5F2C57BB8D8}"/>
    <hyperlink ref="M287" r:id="rId5041" display="https://www.daloopa.com/src/815534" xr:uid="{EF1581E9-6B8A-43B6-96C3-91CF370B7053}"/>
    <hyperlink ref="P287" r:id="rId5042" display="https://www.daloopa.com/src/815496" xr:uid="{5B21B687-4C98-4322-BAEA-C6C40DC63648}"/>
    <hyperlink ref="Q287" r:id="rId5043" display="https://www.daloopa.com/src/815482" xr:uid="{66BCCBFD-54E5-4295-A775-6DA77F1B7D20}"/>
    <hyperlink ref="R287" r:id="rId5044" display="https://www.daloopa.com/src/815471" xr:uid="{EE3ED932-7043-47BC-8DAC-05AB57978623}"/>
    <hyperlink ref="S287" r:id="rId5045" display="https://www.daloopa.com/src/815454" xr:uid="{3B201F5C-9E02-4C91-9094-2C7A2E2B3C59}"/>
    <hyperlink ref="T287" r:id="rId5046" display="https://www.daloopa.com/src/815439" xr:uid="{FB3D2218-94FC-4961-A39A-B4784572C54C}"/>
    <hyperlink ref="U287" r:id="rId5047" display="https://www.daloopa.com/src/815424" xr:uid="{65FC54C5-D560-4169-9E80-59DFCE98DFBD}"/>
    <hyperlink ref="V287" r:id="rId5048" display="https://www.daloopa.com/src/815409" xr:uid="{84602A82-DBD8-4C26-87FE-82B1A989624E}"/>
    <hyperlink ref="W287" r:id="rId5049" display="https://www.daloopa.com/src/815394" xr:uid="{717C3DE3-5E6F-4696-92E5-F04CBC94E3E4}"/>
    <hyperlink ref="X287" r:id="rId5050" display="https://www.daloopa.com/src/815379" xr:uid="{9080CB5F-FB65-4651-9691-6A92A837DC26}"/>
    <hyperlink ref="Y287" r:id="rId5051" display="https://www.daloopa.com/src/815364" xr:uid="{987323C8-4974-4339-A41A-3D127ECC5A1D}"/>
    <hyperlink ref="Z287" r:id="rId5052" display="https://www.daloopa.com/src/815349" xr:uid="{73BF7778-0F68-49A8-B752-BAB79A89067C}"/>
    <hyperlink ref="AA287" r:id="rId5053" display="https://www.daloopa.com/src/815334" xr:uid="{B4250F64-377E-429E-86C1-32BFA8428674}"/>
    <hyperlink ref="AB287" r:id="rId5054" display="https://www.daloopa.com/src/815319" xr:uid="{96204992-6375-44FE-8268-815AC68DE608}"/>
    <hyperlink ref="AC287" r:id="rId5055" display="https://www.daloopa.com/src/815304" xr:uid="{D4BC7AD0-42C4-4BC2-84DE-142D4E165975}"/>
    <hyperlink ref="AD287" r:id="rId5056" display="https://www.daloopa.com/src/815289" xr:uid="{F65C73BE-A160-4A97-8D27-57B52F0D9597}"/>
    <hyperlink ref="AE287" r:id="rId5057" display="https://www.daloopa.com/src/1340496" xr:uid="{C90E73C5-CB36-44F5-972F-12E1E738FDD9}"/>
    <hyperlink ref="AF287" r:id="rId5058" display="https://www.daloopa.com/src/2623992" xr:uid="{45519D74-1FEB-4720-A48F-B2027D5226F7}"/>
    <hyperlink ref="AG287" r:id="rId5059" display="https://www.daloopa.com/src/4744776" xr:uid="{CF3C95BA-DF9D-4C0D-A0A6-023A063DA4D7}"/>
    <hyperlink ref="AH287" r:id="rId5060" display="https://www.daloopa.com/src/7982515" xr:uid="{2220436C-EACC-4C82-A6E7-2D032BD68C2C}"/>
    <hyperlink ref="AI287" r:id="rId5061" display="https://www.daloopa.com/src/10335420" xr:uid="{7E359B4F-2DF3-4711-9FB8-745814748097}"/>
    <hyperlink ref="AJ287" r:id="rId5062" display="https://www.daloopa.com/src/14719062" xr:uid="{2E66259B-CE57-44A7-8E1C-9F4AC2488F16}"/>
    <hyperlink ref="AK287" r:id="rId5063" display="https://www.daloopa.com/src/20995594" xr:uid="{3C1A325A-3917-4EEA-8843-367996D91D2F}"/>
    <hyperlink ref="AL287" r:id="rId5064" display="https://www.daloopa.com/src/32451674" xr:uid="{C9832989-70D7-4DB4-A915-1B4B371855D7}"/>
    <hyperlink ref="AM287" r:id="rId5065" display="https://www.daloopa.com/src/38385321" xr:uid="{57897428-3308-4F07-93DF-2F6C81866D9F}"/>
    <hyperlink ref="AN287" r:id="rId5066" display="https://www.daloopa.com/src/46662291" xr:uid="{236D162A-4428-48C4-B47D-F2450CD3C5FE}"/>
    <hyperlink ref="AO287" r:id="rId5067" display="https://www.daloopa.com/src/53638779" xr:uid="{669C73B0-EFF9-4904-A99D-146F2ADA413A}"/>
    <hyperlink ref="AP287" r:id="rId5068" display="https://www.daloopa.com/src/58838429" xr:uid="{ACCA7AE7-6108-4E69-8D43-0410A31CD264}"/>
    <hyperlink ref="AQ287" r:id="rId5069" display="https://www.daloopa.com/src/63130727" xr:uid="{3A4242B8-D031-4D87-BBFF-5987658986DD}"/>
    <hyperlink ref="AR287" r:id="rId5070" display="https://www.daloopa.com/src/67049295" xr:uid="{5B409C6B-4F11-42F3-A441-8493F4C225DF}"/>
    <hyperlink ref="A288" r:id="rId5071" xr:uid="{8CA84885-305E-4428-BDE0-2105DAD40680}"/>
    <hyperlink ref="C288" r:id="rId5072" xr:uid="{777DE6AE-7E49-46ED-A6DF-279E0BE87379}"/>
    <hyperlink ref="E288" r:id="rId5073" display="https://www.daloopa.com/src/815646" xr:uid="{4DA1395E-C83D-4AF4-95D1-F2224ED4BA90}"/>
    <hyperlink ref="F288" r:id="rId5074" display="https://www.daloopa.com/src/815632" xr:uid="{2B6D753A-0541-43B9-B27D-A60450663B04}"/>
    <hyperlink ref="G288" r:id="rId5075" display="https://www.daloopa.com/src/815618" xr:uid="{D3B402C6-EA64-45E8-9352-DC32561BF32D}"/>
    <hyperlink ref="H288" r:id="rId5076" display="https://www.daloopa.com/src/815604" xr:uid="{1BFA373E-B502-476B-A2D1-8F1918A1C8EB}"/>
    <hyperlink ref="I288" r:id="rId5077" display="https://www.daloopa.com/src/815590" xr:uid="{C4FFEDAD-AE39-4550-9693-2C168CCE4DB8}"/>
    <hyperlink ref="J288" r:id="rId5078" display="https://www.daloopa.com/src/815576" xr:uid="{A7FA7940-056A-4D22-8F0F-96D54677846D}"/>
    <hyperlink ref="K288" r:id="rId5079" display="https://www.daloopa.com/src/815562" xr:uid="{A8B47486-3706-42BA-9389-0405CA456F07}"/>
    <hyperlink ref="L288" r:id="rId5080" display="https://www.daloopa.com/src/815550" xr:uid="{51FEA008-6409-48A5-AC29-DC4BE7A33356}"/>
    <hyperlink ref="M288" r:id="rId5081" display="https://www.daloopa.com/src/815535" xr:uid="{9B13ACE0-DC90-4188-B0A8-A6A1D6BAC666}"/>
    <hyperlink ref="N288" r:id="rId5082" display="https://www.daloopa.com/src/815521" xr:uid="{6E112C1E-00D4-4623-B01C-B607C9423CF1}"/>
    <hyperlink ref="O288" r:id="rId5083" display="https://www.daloopa.com/src/815509" xr:uid="{494624C4-4C16-4444-A29E-D051832FF8ED}"/>
    <hyperlink ref="P288" r:id="rId5084" display="https://www.daloopa.com/src/815497" xr:uid="{13A20C4B-DB5E-437B-8902-0F3AFBC47F74}"/>
    <hyperlink ref="Q288" r:id="rId5085" display="https://www.daloopa.com/src/815483" xr:uid="{6E5DFE22-0D3D-4C40-802C-5CA703547698}"/>
    <hyperlink ref="R288" r:id="rId5086" display="https://www.daloopa.com/src/815472" xr:uid="{C951CCC6-30B6-4710-A7B1-0B2A80F4C62C}"/>
    <hyperlink ref="S288" r:id="rId5087" display="https://www.daloopa.com/src/815455" xr:uid="{A7FC01B5-D210-44F1-8857-EAC1C786636F}"/>
    <hyperlink ref="T288" r:id="rId5088" display="https://www.daloopa.com/src/815440" xr:uid="{EC02388E-69D6-481F-AE4A-F2A2236064BE}"/>
    <hyperlink ref="U288" r:id="rId5089" display="https://www.daloopa.com/src/815425" xr:uid="{5CDB79F9-CDE2-4201-84C4-38DE6FC45040}"/>
    <hyperlink ref="V288" r:id="rId5090" display="https://www.daloopa.com/src/815410" xr:uid="{0589F5C0-4B8E-48B5-BB97-C6DB25AA50E3}"/>
    <hyperlink ref="W288" r:id="rId5091" display="https://www.daloopa.com/src/815395" xr:uid="{AC52B1FB-81E9-4824-9AD0-3EB245FDB89E}"/>
    <hyperlink ref="X288" r:id="rId5092" display="https://www.daloopa.com/src/815380" xr:uid="{33F314F9-2356-46BC-8B91-C77FF3E4567B}"/>
    <hyperlink ref="Y288" r:id="rId5093" display="https://www.daloopa.com/src/815365" xr:uid="{A66171B0-86A6-473B-8E6E-F8C25D94F9B2}"/>
    <hyperlink ref="Z288" r:id="rId5094" display="https://www.daloopa.com/src/815350" xr:uid="{D76E04EE-C2AB-4C0B-8D14-728D5A0AD6C6}"/>
    <hyperlink ref="AA288" r:id="rId5095" display="https://www.daloopa.com/src/815335" xr:uid="{5CA7DDA5-3191-4F32-B2A4-18EA020C50EE}"/>
    <hyperlink ref="AB288" r:id="rId5096" display="https://www.daloopa.com/src/815320" xr:uid="{E1FE8787-E0B0-4589-ACA3-4A38016AF1E3}"/>
    <hyperlink ref="AC288" r:id="rId5097" display="https://www.daloopa.com/src/815305" xr:uid="{F9273AB7-F5D6-4082-AAE8-5695AABC2C3B}"/>
    <hyperlink ref="AD288" r:id="rId5098" display="https://www.daloopa.com/src/815290" xr:uid="{B6B9F392-C4B7-465A-8F1C-EFA9E405A4C6}"/>
    <hyperlink ref="AE288" r:id="rId5099" display="https://www.daloopa.com/src/1340497" xr:uid="{194012B7-7724-4799-A6BF-AFF9EF1E5462}"/>
    <hyperlink ref="AF288" r:id="rId5100" display="https://www.daloopa.com/src/2623993" xr:uid="{1CEF0AED-8839-4F9D-826D-66E75A2BD48F}"/>
    <hyperlink ref="AG288" r:id="rId5101" display="https://www.daloopa.com/src/4744777" xr:uid="{79D8830A-5C0E-41C4-B0B8-EF980F4BD880}"/>
    <hyperlink ref="AH288" r:id="rId5102" display="https://www.daloopa.com/src/7982516" xr:uid="{6E2BE5A9-C58D-4F5F-9ED1-2747429BB75F}"/>
    <hyperlink ref="AI288" r:id="rId5103" display="https://www.daloopa.com/src/10335432" xr:uid="{1720F13D-2AF5-40E9-B90E-D05A57EE5A90}"/>
    <hyperlink ref="AJ288" r:id="rId5104" display="https://www.daloopa.com/src/14719064" xr:uid="{2BF0DCDB-3422-40DB-9A87-2A4010F6891C}"/>
    <hyperlink ref="AK288" r:id="rId5105" display="https://www.daloopa.com/src/20995593" xr:uid="{2122E3D8-32E3-4152-AA73-470F76E7E4D9}"/>
    <hyperlink ref="AL288" r:id="rId5106" display="https://www.daloopa.com/src/32451673" xr:uid="{66AC16FD-C008-4245-994B-7CCAEAADDD97}"/>
    <hyperlink ref="AM288" r:id="rId5107" display="https://www.daloopa.com/src/38385323" xr:uid="{5B4056C1-C2CD-4DD4-A3F5-E6BE437AC836}"/>
    <hyperlink ref="AN288" r:id="rId5108" display="https://www.daloopa.com/src/46662292" xr:uid="{A2227DCF-990B-4715-8768-7E7478A919B3}"/>
    <hyperlink ref="AO288" r:id="rId5109" display="https://www.daloopa.com/src/53638780" xr:uid="{BFB85018-DD76-4BB4-AA5D-C1427FAACCFB}"/>
    <hyperlink ref="AP288" r:id="rId5110" display="https://www.daloopa.com/src/58838430" xr:uid="{3F2D44FB-B0FF-4D4D-A932-63C949A254E5}"/>
    <hyperlink ref="AQ288" r:id="rId5111" display="https://www.daloopa.com/src/63130726" xr:uid="{AABF307A-9EB8-47AF-BE53-3D8E02AFC684}"/>
    <hyperlink ref="AR288" r:id="rId5112" display="https://www.daloopa.com/src/67049288" xr:uid="{4532BAFE-04DF-4151-82E1-D8AF3FF5A677}"/>
    <hyperlink ref="A289" r:id="rId5113" xr:uid="{8580F4D1-6CDA-47CD-AB67-13A8A30F12A1}"/>
    <hyperlink ref="C289" r:id="rId5114" xr:uid="{9CEADC98-0D2E-426E-8B77-12F78B922B19}"/>
    <hyperlink ref="E289" r:id="rId5115" display="https://www.daloopa.com/src/815647" xr:uid="{05F8C59C-4466-4497-8651-25530D47578F}"/>
    <hyperlink ref="F289" r:id="rId5116" display="https://www.daloopa.com/src/815633" xr:uid="{D79EA7EA-7D7A-4780-B640-532C7A048FB3}"/>
    <hyperlink ref="G289" r:id="rId5117" display="https://www.daloopa.com/src/815619" xr:uid="{4FEF61B8-D57D-4AFB-8B88-DB2C3A3EE204}"/>
    <hyperlink ref="H289" r:id="rId5118" display="https://www.daloopa.com/src/815605" xr:uid="{35C0EB9E-574D-46A1-B938-1C1144D5F084}"/>
    <hyperlink ref="I289" r:id="rId5119" display="https://www.daloopa.com/src/815591" xr:uid="{29A218E8-B5C0-4A0D-8E22-F0F76D2A33AF}"/>
    <hyperlink ref="J289" r:id="rId5120" display="https://www.daloopa.com/src/815577" xr:uid="{588FAA67-FDF2-47D2-AF8C-BB423164DEA7}"/>
    <hyperlink ref="K289" r:id="rId5121" display="https://www.daloopa.com/src/815563" xr:uid="{03282358-1835-4E85-AEED-520DBBF95C6C}"/>
    <hyperlink ref="L289" r:id="rId5122" display="https://www.daloopa.com/src/815551" xr:uid="{5BDB511B-AFEE-46C4-A19A-2DD5F72D6C85}"/>
    <hyperlink ref="M289" r:id="rId5123" display="https://www.daloopa.com/src/815536" xr:uid="{748060AE-43F4-49D4-AFC5-C098A120814F}"/>
    <hyperlink ref="N289" r:id="rId5124" display="https://www.daloopa.com/src/815522" xr:uid="{DAFB4957-B5C0-47F9-98D4-B87D8D55588A}"/>
    <hyperlink ref="O289" r:id="rId5125" display="https://www.daloopa.com/src/815510" xr:uid="{9FFD0F10-2961-44E8-A76F-5CFDCCED2F18}"/>
    <hyperlink ref="P289" r:id="rId5126" display="https://www.daloopa.com/src/815498" xr:uid="{A7FFB69F-E1BD-460C-9C7F-DC7F248D53CA}"/>
    <hyperlink ref="Q289" r:id="rId5127" display="https://www.daloopa.com/src/815484" xr:uid="{64CDB9D9-99F2-492A-BD63-A8A8660DA89D}"/>
    <hyperlink ref="R289" r:id="rId5128" display="https://www.daloopa.com/src/815473" xr:uid="{AD7B4C3B-10FA-4339-81D2-5D8FB905512D}"/>
    <hyperlink ref="S289" r:id="rId5129" display="https://www.daloopa.com/src/815456" xr:uid="{A420533B-C8F2-4005-8FF3-6021119755F8}"/>
    <hyperlink ref="T289" r:id="rId5130" display="https://www.daloopa.com/src/815441" xr:uid="{17EFABC7-EC49-49BB-BBD0-7765B3B49997}"/>
    <hyperlink ref="U289" r:id="rId5131" display="https://www.daloopa.com/src/815426" xr:uid="{364CCCCE-F2C0-4E78-A060-C6AAB4D00D9D}"/>
    <hyperlink ref="V289" r:id="rId5132" display="https://www.daloopa.com/src/815411" xr:uid="{4022F9F1-0249-4910-9FB9-4FFC1C8FE215}"/>
    <hyperlink ref="W289" r:id="rId5133" display="https://www.daloopa.com/src/815396" xr:uid="{73A7BC14-29A7-4FED-B576-1D0513DF9D9D}"/>
    <hyperlink ref="X289" r:id="rId5134" display="https://www.daloopa.com/src/815381" xr:uid="{D6DFE091-7B69-42E5-9F33-0F000BEEE418}"/>
    <hyperlink ref="Y289" r:id="rId5135" display="https://www.daloopa.com/src/815366" xr:uid="{0C8C65A1-B0C3-42AC-B922-86B33F662FB7}"/>
    <hyperlink ref="Z289" r:id="rId5136" display="https://www.daloopa.com/src/815351" xr:uid="{75A177CA-964E-4130-A352-B7B4E4BEE3CF}"/>
    <hyperlink ref="AA289" r:id="rId5137" display="https://www.daloopa.com/src/815336" xr:uid="{92A62C4F-A837-4D34-937B-2DC5068957FA}"/>
    <hyperlink ref="AB289" r:id="rId5138" display="https://www.daloopa.com/src/815321" xr:uid="{09C80A37-5262-493F-A437-E247D41CF0E8}"/>
    <hyperlink ref="AC289" r:id="rId5139" display="https://www.daloopa.com/src/815306" xr:uid="{058E25AE-2C98-4625-955C-A26F62C26144}"/>
    <hyperlink ref="AD289" r:id="rId5140" display="https://www.daloopa.com/src/815291" xr:uid="{FB535B56-A38F-4B2C-8930-62FCB53DC41E}"/>
    <hyperlink ref="AE289" r:id="rId5141" display="https://www.daloopa.com/src/1340498" xr:uid="{6FF4F8F2-27D7-4A14-AB05-576FF7D0C82E}"/>
    <hyperlink ref="AF289" r:id="rId5142" display="https://www.daloopa.com/src/2623994" xr:uid="{2899CA2D-5CC0-4A58-BA47-EE96C7C5F40C}"/>
    <hyperlink ref="AG289" r:id="rId5143" display="https://www.daloopa.com/src/4744778" xr:uid="{F342E24D-16B8-4BCC-98EC-E0532426324A}"/>
    <hyperlink ref="AH289" r:id="rId5144" display="https://www.daloopa.com/src/7982517" xr:uid="{6F1C8CA7-6599-4026-BC72-C4BF0172D1AF}"/>
    <hyperlink ref="AI289" r:id="rId5145" display="https://www.daloopa.com/src/10335426" xr:uid="{D9F7CA2F-077B-40E6-AB18-9C65E9F868A6}"/>
    <hyperlink ref="AJ289" r:id="rId5146" display="https://www.daloopa.com/src/14719065" xr:uid="{64B534D6-91B3-4218-B397-BD3881079F4C}"/>
    <hyperlink ref="AK289" r:id="rId5147" display="https://www.daloopa.com/src/20995592" xr:uid="{42B95611-86BC-4735-8D27-DA900A1270B8}"/>
    <hyperlink ref="AL289" r:id="rId5148" display="https://www.daloopa.com/src/32451678" xr:uid="{97C4B0B3-FFB0-4B04-AEE7-105915FDD67E}"/>
    <hyperlink ref="AM289" r:id="rId5149" display="https://www.daloopa.com/src/38385328" xr:uid="{A0D0CA68-FC2B-4870-842E-4C2B8C51DE76}"/>
    <hyperlink ref="AN289" r:id="rId5150" display="https://www.daloopa.com/src/46662300" xr:uid="{59398EC6-37FB-48DE-8F33-1C8B955F5D3C}"/>
    <hyperlink ref="AO289" r:id="rId5151" display="https://www.daloopa.com/src/53638784" xr:uid="{C8AC0F73-97AE-43EE-87F2-D53111E6E6E2}"/>
    <hyperlink ref="AP289" r:id="rId5152" display="https://www.daloopa.com/src/58838421" xr:uid="{6101E484-D1DB-40FA-BAC7-155649F585FC}"/>
    <hyperlink ref="AQ289" r:id="rId5153" display="https://www.daloopa.com/src/63130722" xr:uid="{FE669DDD-ECE2-41A3-AEC3-BA1FCF5B765E}"/>
    <hyperlink ref="AR289" r:id="rId5154" display="https://www.daloopa.com/src/67049290" xr:uid="{9A152E6B-E7D9-4A96-81D3-24BFBF4BBE7A}"/>
    <hyperlink ref="A290" r:id="rId5155" xr:uid="{617774A5-C06D-48FD-A0EC-DCBAC101F725}"/>
    <hyperlink ref="C290" r:id="rId5156" xr:uid="{E34AD96A-BA9C-49B1-A72B-FB96531489EA}"/>
    <hyperlink ref="E290" r:id="rId5157" display="https://www.daloopa.com/src/815648" xr:uid="{56B2F39B-649A-4D89-8760-CE12D355D14E}"/>
    <hyperlink ref="F290" r:id="rId5158" display="https://www.daloopa.com/src/815634" xr:uid="{77027F40-7F0B-495C-BE73-3459D9DB749B}"/>
    <hyperlink ref="G290" r:id="rId5159" display="https://www.daloopa.com/src/815620" xr:uid="{991F54AF-BF3B-4878-A148-E050536B6020}"/>
    <hyperlink ref="H290" r:id="rId5160" display="https://www.daloopa.com/src/815606" xr:uid="{F561B5DB-691D-482C-9781-619D94EBF8CE}"/>
    <hyperlink ref="I290" r:id="rId5161" display="https://www.daloopa.com/src/815592" xr:uid="{8D233744-F4F4-49E9-B380-EB33887E21D8}"/>
    <hyperlink ref="J290" r:id="rId5162" display="https://www.daloopa.com/src/815578" xr:uid="{E9F8DB9E-4DAC-4139-A5C5-C958CCBE76A2}"/>
    <hyperlink ref="K290" r:id="rId5163" display="https://www.daloopa.com/src/815564" xr:uid="{8CF3D864-CDCC-4584-AAAA-7D4414FCD09C}"/>
    <hyperlink ref="L290" r:id="rId5164" display="https://www.daloopa.com/src/815552" xr:uid="{00298198-834E-424D-8A3E-60680195D2EC}"/>
    <hyperlink ref="M290" r:id="rId5165" display="https://www.daloopa.com/src/815537" xr:uid="{F55AA1C2-DEA5-4687-AA21-1C1E751CF587}"/>
    <hyperlink ref="N290" r:id="rId5166" display="https://www.daloopa.com/src/815523" xr:uid="{3BB80E09-152D-4A6C-AD9C-DAE6C53AB415}"/>
    <hyperlink ref="Q290" r:id="rId5167" display="https://www.daloopa.com/src/815485" xr:uid="{86850A83-E557-44BE-83D2-F65DDEA64077}"/>
    <hyperlink ref="R290" r:id="rId5168" display="https://www.daloopa.com/src/815474" xr:uid="{FB3DEA34-EB67-446B-A39D-A2F2D5B0026A}"/>
    <hyperlink ref="S290" r:id="rId5169" display="https://www.daloopa.com/src/815457" xr:uid="{55ED7CDF-7BA0-4E5A-B97B-CB4C2BF21521}"/>
    <hyperlink ref="T290" r:id="rId5170" display="https://www.daloopa.com/src/815442" xr:uid="{8EA4789F-C94B-4ED6-B57F-DFC9B5BC4D1A}"/>
    <hyperlink ref="U290" r:id="rId5171" display="https://www.daloopa.com/src/815427" xr:uid="{939A7273-A0F4-47FB-A66A-9C336F7A5AF7}"/>
    <hyperlink ref="V290" r:id="rId5172" display="https://www.daloopa.com/src/815412" xr:uid="{47B2683F-877B-4F41-A532-C4C6A26EAEE0}"/>
    <hyperlink ref="W290" r:id="rId5173" display="https://www.daloopa.com/src/815397" xr:uid="{1735D3B2-4876-412D-B4ED-CC84651DA0EF}"/>
    <hyperlink ref="X290" r:id="rId5174" display="https://www.daloopa.com/src/815382" xr:uid="{B35CC08A-840E-46A8-8C19-0C5482203640}"/>
    <hyperlink ref="Y290" r:id="rId5175" display="https://www.daloopa.com/src/815367" xr:uid="{F45117DE-B4BB-49A4-8C9A-179598D51364}"/>
    <hyperlink ref="Z290" r:id="rId5176" display="https://www.daloopa.com/src/815352" xr:uid="{83D22302-E1DB-41CC-B48B-6591FC9E1D06}"/>
    <hyperlink ref="AA290" r:id="rId5177" display="https://www.daloopa.com/src/815337" xr:uid="{75EA7CAF-14D2-40ED-8BF5-E6E78A1338BD}"/>
    <hyperlink ref="AB290" r:id="rId5178" display="https://www.daloopa.com/src/815322" xr:uid="{62AC2453-713B-437D-B085-F11227E6D549}"/>
    <hyperlink ref="AC290" r:id="rId5179" display="https://www.daloopa.com/src/815307" xr:uid="{47E15F82-2AA2-4822-BBA9-14B14E8269CD}"/>
    <hyperlink ref="AD290" r:id="rId5180" display="https://www.daloopa.com/src/815292" xr:uid="{B811FF01-14FB-41BF-AA6E-E59271F22091}"/>
    <hyperlink ref="AE290" r:id="rId5181" display="https://www.daloopa.com/src/1340499" xr:uid="{3B2A6FF0-03FE-4977-9367-E95B5CD6804B}"/>
    <hyperlink ref="AF290" r:id="rId5182" display="https://www.daloopa.com/src/2623995" xr:uid="{1A237CE8-6D7A-4A34-9996-60B00D844D3F}"/>
    <hyperlink ref="AG290" r:id="rId5183" display="https://www.daloopa.com/src/4744779" xr:uid="{B66884BF-869E-4392-BFB8-8035F521BEAF}"/>
    <hyperlink ref="AH290" r:id="rId5184" display="https://www.daloopa.com/src/7982518" xr:uid="{4D8621DF-7BDD-4FC5-9D4C-1CD0FC6D0281}"/>
    <hyperlink ref="AI290" r:id="rId5185" display="https://www.daloopa.com/src/10335425" xr:uid="{D156D552-F5DB-452C-B8F7-C86EB14808AD}"/>
    <hyperlink ref="AJ290" r:id="rId5186" display="https://www.daloopa.com/src/14719063" xr:uid="{ADD9DF37-3BC1-4A17-91B0-091F0EC71F01}"/>
    <hyperlink ref="AK290" r:id="rId5187" display="https://www.daloopa.com/src/20995597" xr:uid="{AEAA36B6-4DBA-434B-B2D9-22B42CD78179}"/>
    <hyperlink ref="AL290" r:id="rId5188" display="https://www.daloopa.com/src/32451671" xr:uid="{3780EC23-A33A-4298-B2F7-00BD98B4EC03}"/>
    <hyperlink ref="AM290" r:id="rId5189" display="https://www.daloopa.com/src/38385325" xr:uid="{D8879CE3-3898-4537-BBBB-4F8BA5B8DC49}"/>
    <hyperlink ref="AN290" r:id="rId5190" display="https://www.daloopa.com/src/46662297" xr:uid="{E43B8E86-DC31-4D57-A30A-6B402D83CF79}"/>
    <hyperlink ref="AO290" r:id="rId5191" display="https://www.daloopa.com/src/53638781" xr:uid="{375E6FDB-1345-42CC-BD31-45CCFDA3A2E3}"/>
    <hyperlink ref="AP290" r:id="rId5192" display="https://www.daloopa.com/src/58838422" xr:uid="{FE23ED98-C5E2-44AA-B639-0D0C7D38D936}"/>
    <hyperlink ref="AQ290" r:id="rId5193" display="https://www.daloopa.com/src/63130729" xr:uid="{61EEBD09-101F-42E6-B614-B86DE1E8539B}"/>
    <hyperlink ref="AR290" r:id="rId5194" display="https://www.daloopa.com/src/67049289" xr:uid="{B5968DF6-ED43-454F-BD6C-B4B661657A7E}"/>
    <hyperlink ref="A291" r:id="rId5195" xr:uid="{66ADFD07-020E-43A2-B550-2DC894E48325}"/>
    <hyperlink ref="C291" r:id="rId5196" xr:uid="{071EE375-E187-41B5-AEDF-59C003BB59A3}"/>
    <hyperlink ref="E291" r:id="rId5197" display="https://www.daloopa.com/src/815649" xr:uid="{CBB78063-5D50-433D-8FF4-12C29C23C145}"/>
    <hyperlink ref="F291" r:id="rId5198" display="https://www.daloopa.com/src/815635" xr:uid="{7A9C921C-6842-42B6-8F3C-A305CBC6470E}"/>
    <hyperlink ref="G291" r:id="rId5199" display="https://www.daloopa.com/src/815621" xr:uid="{F4DCAFA7-487A-46D7-819E-7EBF9BB77E09}"/>
    <hyperlink ref="H291" r:id="rId5200" display="https://www.daloopa.com/src/815607" xr:uid="{F022E0ED-4D3F-42CD-82F6-A8C36FAE6023}"/>
    <hyperlink ref="I291" r:id="rId5201" display="https://www.daloopa.com/src/815593" xr:uid="{9E3CFB59-7201-425C-B9B0-60E8D17A3E46}"/>
    <hyperlink ref="J291" r:id="rId5202" display="https://www.daloopa.com/src/815579" xr:uid="{D2268962-C483-4EEB-9FD6-0D9AA435ACD5}"/>
    <hyperlink ref="K291" r:id="rId5203" display="https://www.daloopa.com/src/815565" xr:uid="{4E61ADCC-7060-49DA-A309-84F57546BDB0}"/>
    <hyperlink ref="L291" r:id="rId5204" display="https://www.daloopa.com/src/815553" xr:uid="{88DBF7C8-73BB-4B47-9FDA-3DD2E8B72D36}"/>
    <hyperlink ref="M291" r:id="rId5205" display="https://www.daloopa.com/src/815538" xr:uid="{DE10F182-0D8B-4757-9855-3B82FAFF9D9E}"/>
    <hyperlink ref="N291" r:id="rId5206" display="https://www.daloopa.com/src/815524" xr:uid="{4BEBED47-80DF-4594-A3D2-7C6C482BF8B8}"/>
    <hyperlink ref="O291" r:id="rId5207" display="https://www.daloopa.com/src/815511" xr:uid="{1FEDFBC3-A1EB-476A-85AE-577379B92386}"/>
    <hyperlink ref="P291" r:id="rId5208" display="https://www.daloopa.com/src/815499" xr:uid="{5F3CB21F-8480-4F79-8832-69189F655C44}"/>
    <hyperlink ref="Q291" r:id="rId5209" display="https://www.daloopa.com/src/815486" xr:uid="{DD4835BD-B35B-4C9A-91A5-7DD82EC75BFF}"/>
    <hyperlink ref="R291" r:id="rId5210" display="https://www.daloopa.com/src/815475" xr:uid="{4F5990C6-26A4-4779-9C2E-993CF6FFB959}"/>
    <hyperlink ref="S291" r:id="rId5211" display="https://www.daloopa.com/src/815458" xr:uid="{B790B3FB-0291-4080-BAD5-CC9D6C85AFB1}"/>
    <hyperlink ref="T291" r:id="rId5212" display="https://www.daloopa.com/src/815443" xr:uid="{21DD8D4C-E428-4626-8FA5-A841D74D0326}"/>
    <hyperlink ref="U291" r:id="rId5213" display="https://www.daloopa.com/src/815428" xr:uid="{13E3C61B-F0BA-4B26-A869-5A643DEDB614}"/>
    <hyperlink ref="V291" r:id="rId5214" display="https://www.daloopa.com/src/815413" xr:uid="{47FB61BE-EACA-4BC5-B42D-3CCEF2BEC7EB}"/>
    <hyperlink ref="W291" r:id="rId5215" display="https://www.daloopa.com/src/815398" xr:uid="{E3B2A7A9-59E1-46A7-9879-CC9123D54562}"/>
    <hyperlink ref="X291" r:id="rId5216" display="https://www.daloopa.com/src/815383" xr:uid="{C613422C-64D9-45DE-87F3-380ED4C1C5C0}"/>
    <hyperlink ref="Y291" r:id="rId5217" display="https://www.daloopa.com/src/815368" xr:uid="{AFFAD077-24F1-4B55-B65D-09AB9BA83C79}"/>
    <hyperlink ref="Z291" r:id="rId5218" display="https://www.daloopa.com/src/815353" xr:uid="{D86A8F99-3957-40C0-A2E0-EDFC021E4684}"/>
    <hyperlink ref="AA291" r:id="rId5219" display="https://www.daloopa.com/src/815338" xr:uid="{77D6138E-EE1D-4471-8FF3-0154B2A3260D}"/>
    <hyperlink ref="AB291" r:id="rId5220" display="https://www.daloopa.com/src/815323" xr:uid="{F11EA936-1CB4-4661-8419-419AB7925C92}"/>
    <hyperlink ref="AC291" r:id="rId5221" display="https://www.daloopa.com/src/815308" xr:uid="{397606A7-5E64-4880-B070-F9F1451A9CEC}"/>
    <hyperlink ref="AD291" r:id="rId5222" display="https://www.daloopa.com/src/815293" xr:uid="{5038218A-7CB8-4392-8DE1-B4DA0BBDB882}"/>
    <hyperlink ref="AE291" r:id="rId5223" display="https://www.daloopa.com/src/1340500" xr:uid="{C1835254-9F82-473B-B4E9-6621E8EE1724}"/>
    <hyperlink ref="AF291" r:id="rId5224" display="https://www.daloopa.com/src/2623996" xr:uid="{096AABC4-51B3-4050-96B5-5CD2E09DC168}"/>
    <hyperlink ref="AG291" r:id="rId5225" display="https://www.daloopa.com/src/4744780" xr:uid="{DD069690-CF87-4B13-A391-37D16FE26C82}"/>
    <hyperlink ref="AH291" r:id="rId5226" display="https://www.daloopa.com/src/7982519" xr:uid="{72A61AC9-367E-423E-9ACC-5875B71B4E57}"/>
    <hyperlink ref="AI291" r:id="rId5227" display="https://www.daloopa.com/src/10335431" xr:uid="{33E80B6D-C048-4027-9A6F-A9CE5A076B32}"/>
    <hyperlink ref="AJ291" r:id="rId5228" display="https://www.daloopa.com/src/14719061" xr:uid="{68D708EE-151F-4CF8-A7C7-22279ACA376C}"/>
    <hyperlink ref="AK291" r:id="rId5229" display="https://www.daloopa.com/src/20995598" xr:uid="{347BA3D6-9495-49F5-AEBF-5604715EBDD6}"/>
    <hyperlink ref="AL291" r:id="rId5230" display="https://www.daloopa.com/src/32451670" xr:uid="{81BD116B-31E5-4E7C-863E-E768A6C0E1E0}"/>
    <hyperlink ref="AM291" r:id="rId5231" display="https://www.daloopa.com/src/38385320" xr:uid="{2A342DE7-5FA8-4E0F-919D-41E213BAC470}"/>
    <hyperlink ref="AN291" r:id="rId5232" display="https://www.daloopa.com/src/46662293" xr:uid="{9A51888C-0544-439F-BBBC-C20BB2CC083F}"/>
    <hyperlink ref="AO291" r:id="rId5233" display="https://www.daloopa.com/src/53638787" xr:uid="{222FBE5C-284A-45BF-88D5-95F31CBC262B}"/>
    <hyperlink ref="AP291" r:id="rId5234" display="https://www.daloopa.com/src/58838425" xr:uid="{34AC9824-9099-4EE3-AF15-E688766DDBE1}"/>
    <hyperlink ref="AQ291" r:id="rId5235" display="https://www.daloopa.com/src/63130725" xr:uid="{3FBD0557-18CF-46DF-A9C5-579B6749BC38}"/>
    <hyperlink ref="AR291" r:id="rId5236" display="https://www.daloopa.com/src/67049287" xr:uid="{7E8F51DD-6C89-440E-B71D-BF4F302930A9}"/>
    <hyperlink ref="A292" r:id="rId5237" xr:uid="{02F92848-8B70-48FE-86FF-A01C717FC61E}"/>
    <hyperlink ref="C292" r:id="rId5238" xr:uid="{BDB02857-E8B3-41B4-99B3-15B5533A0B4E}"/>
    <hyperlink ref="E292" r:id="rId5239" display="https://www.daloopa.com/src/815650" xr:uid="{363FCC42-787B-4620-B0B0-DFCF8E0F844D}"/>
    <hyperlink ref="F292" r:id="rId5240" display="https://www.daloopa.com/src/815636" xr:uid="{DDD7598D-C3F7-424D-B5DA-992155800F46}"/>
    <hyperlink ref="G292" r:id="rId5241" display="https://www.daloopa.com/src/815622" xr:uid="{1F1D5E6E-6C31-451D-92E8-052857E13278}"/>
    <hyperlink ref="H292" r:id="rId5242" display="https://www.daloopa.com/src/815608" xr:uid="{D7D615A6-89E2-47A1-A097-F6221F6A2BBA}"/>
    <hyperlink ref="I292" r:id="rId5243" display="https://www.daloopa.com/src/815594" xr:uid="{F4E0EEB3-2CEA-42DC-938D-7C7FE9C7A2EF}"/>
    <hyperlink ref="J292" r:id="rId5244" display="https://www.daloopa.com/src/815580" xr:uid="{957263CC-D2F7-4969-ADC7-D5318905CF77}"/>
    <hyperlink ref="K292" r:id="rId5245" display="https://www.daloopa.com/src/815566" xr:uid="{FDCF2688-AA50-41CD-A989-3662DA1EAE77}"/>
    <hyperlink ref="L292" r:id="rId5246" display="https://www.daloopa.com/src/815554" xr:uid="{E8D2535C-A77B-4471-9A88-8C4B0AFB03CF}"/>
    <hyperlink ref="M292" r:id="rId5247" display="https://www.daloopa.com/src/815539" xr:uid="{5A298CF2-F1DC-4998-AB2F-02C7455D47E8}"/>
    <hyperlink ref="N292" r:id="rId5248" display="https://www.daloopa.com/src/815525" xr:uid="{860E4329-3E7B-4F58-A51F-A777C51B1E6C}"/>
    <hyperlink ref="O292" r:id="rId5249" display="https://www.daloopa.com/src/815512" xr:uid="{B7EA7729-2092-4E11-A087-086260244E1A}"/>
    <hyperlink ref="P292" r:id="rId5250" display="https://www.daloopa.com/src/815500" xr:uid="{FBF07AD2-5E02-4A1A-8394-95A6977DEC2E}"/>
    <hyperlink ref="Q292" r:id="rId5251" display="https://www.daloopa.com/src/815487" xr:uid="{9C3C9E20-B8A3-4FF6-B724-B587FF811EF6}"/>
    <hyperlink ref="R292" r:id="rId5252" display="https://www.daloopa.com/src/815476" xr:uid="{B788BE8C-9AA2-4AF8-98DD-8848CA7A57B7}"/>
    <hyperlink ref="S292" r:id="rId5253" display="https://www.daloopa.com/src/815459" xr:uid="{1A761F6A-AD0C-4238-9B8A-2DA6AC877920}"/>
    <hyperlink ref="T292" r:id="rId5254" display="https://www.daloopa.com/src/815444" xr:uid="{6E58A212-CC1B-4A98-903A-D8CFEE0552F9}"/>
    <hyperlink ref="U292" r:id="rId5255" display="https://www.daloopa.com/src/815429" xr:uid="{D05F571D-9CFD-4226-8330-B6EEB4CA6E45}"/>
    <hyperlink ref="V292" r:id="rId5256" display="https://www.daloopa.com/src/815414" xr:uid="{08ED2B73-0C24-4ABB-816C-CAAC6D215DB1}"/>
    <hyperlink ref="W292" r:id="rId5257" display="https://www.daloopa.com/src/815399" xr:uid="{4C0DC974-9AD2-42B0-8754-7DCE3356043C}"/>
    <hyperlink ref="X292" r:id="rId5258" display="https://www.daloopa.com/src/815384" xr:uid="{7678BB1B-1CED-4E12-A795-5DC01FB77C7A}"/>
    <hyperlink ref="Y292" r:id="rId5259" display="https://www.daloopa.com/src/815369" xr:uid="{100BC9E4-A716-4547-9814-BFB806BF81E2}"/>
    <hyperlink ref="Z292" r:id="rId5260" display="https://www.daloopa.com/src/815354" xr:uid="{C5F26CD6-23D0-4739-862E-DD31AEBE0852}"/>
    <hyperlink ref="AA292" r:id="rId5261" display="https://www.daloopa.com/src/815339" xr:uid="{64CCCA7B-A4B4-4726-8205-B7C296A6B734}"/>
    <hyperlink ref="AB292" r:id="rId5262" display="https://www.daloopa.com/src/815324" xr:uid="{8FDA699D-C444-4583-B30A-F5CDA694A2CD}"/>
    <hyperlink ref="AC292" r:id="rId5263" display="https://www.daloopa.com/src/815309" xr:uid="{D994D0CA-A2F7-43CE-ABF1-D656D9697E4B}"/>
    <hyperlink ref="AD292" r:id="rId5264" display="https://www.daloopa.com/src/815294" xr:uid="{41F7BCDC-9C4F-45D3-B9D8-C9542A9C1210}"/>
    <hyperlink ref="AE292" r:id="rId5265" display="https://www.daloopa.com/src/1340501" xr:uid="{36AAF81F-ADB9-43F1-B3B5-74A456D3EE70}"/>
    <hyperlink ref="AF292" r:id="rId5266" display="https://www.daloopa.com/src/2623997" xr:uid="{B18B4EB7-EEBF-49FA-AACD-B5101AFAD072}"/>
    <hyperlink ref="AG292" r:id="rId5267" display="https://www.daloopa.com/src/4744781" xr:uid="{991FDAA9-8363-498D-9CC2-0D8D35736932}"/>
    <hyperlink ref="AH292" r:id="rId5268" display="https://www.daloopa.com/src/7982520" xr:uid="{E63AF8C6-BE6C-4237-B249-C682806F1142}"/>
    <hyperlink ref="AI292" r:id="rId5269" display="https://www.daloopa.com/src/10335428" xr:uid="{F4FDA4CE-4A50-42F8-A2E5-B657ED4C5BFC}"/>
    <hyperlink ref="AJ292" r:id="rId5270" display="https://www.daloopa.com/src/14719066" xr:uid="{042B1AAC-52E7-442D-AD2F-BCC9F3C2145A}"/>
    <hyperlink ref="AK292" r:id="rId5271" display="https://www.daloopa.com/src/20995584" xr:uid="{4DDACB0B-3C09-4C1F-A8C2-7F175E99AD92}"/>
    <hyperlink ref="AL292" r:id="rId5272" display="https://www.daloopa.com/src/32451666" xr:uid="{95D53CFD-47CF-4C75-B32D-1617BA5E6CBE}"/>
    <hyperlink ref="AM292" r:id="rId5273" display="https://www.daloopa.com/src/38385330" xr:uid="{D86C0984-1AE7-4018-8310-3998685C8971}"/>
    <hyperlink ref="AN292" r:id="rId5274" display="https://www.daloopa.com/src/46662287" xr:uid="{0682F058-2B82-4A63-AE61-78865DCD7366}"/>
    <hyperlink ref="AO292" r:id="rId5275" display="https://www.daloopa.com/src/53638782" xr:uid="{F4FA4A1E-7724-4097-9C7B-C25DD88C1FEB}"/>
    <hyperlink ref="AP292" r:id="rId5276" display="https://www.daloopa.com/src/58838433" xr:uid="{C7979665-C2E1-4C37-A3DD-09626EF9DD95}"/>
    <hyperlink ref="AQ292" r:id="rId5277" display="https://www.daloopa.com/src/63130723" xr:uid="{6923E607-8CC9-4DD6-99A3-DF3E4C6524AD}"/>
    <hyperlink ref="AR292" r:id="rId5278" display="https://www.daloopa.com/src/67049296" xr:uid="{1739100A-2449-435B-8312-7A7B24AD3637}"/>
    <hyperlink ref="BF292" r:id="rId5279" display="https://www.daloopa.com/src/45569753" xr:uid="{774AD5CB-64CA-4471-BCF8-8A53CECE5947}"/>
    <hyperlink ref="BG292" r:id="rId5280" display="https://www.daloopa.com/src/45569754" xr:uid="{2094A730-822F-473B-BF4E-F031DB803BF3}"/>
    <hyperlink ref="BH292" r:id="rId5281" display="https://www.daloopa.com/src/45569755" xr:uid="{4D26C0D5-3550-4519-995D-DEBF1015F15B}"/>
    <hyperlink ref="BI292" r:id="rId5282" display="https://www.daloopa.com/src/45569756" xr:uid="{3FEFAF11-F076-4767-AB3B-93AB132A3B81}"/>
    <hyperlink ref="BJ292" r:id="rId5283" display="https://www.daloopa.com/src/45569757" xr:uid="{3D3F4AD8-91A6-4DC1-A2BE-1BC28E3320B0}"/>
    <hyperlink ref="BK292" r:id="rId5284" display="https://www.daloopa.com/src/45569758" xr:uid="{0193B3B4-60CF-4E50-AD34-BD2F4AFD8237}"/>
    <hyperlink ref="BL292" r:id="rId5285" display="https://www.daloopa.com/src/45569759" xr:uid="{025DCE28-CCE7-43F9-8DE3-5EC626824FB3}"/>
    <hyperlink ref="BM292" r:id="rId5286" display="https://www.daloopa.com/src/45569760" xr:uid="{28A96734-89E4-42BD-B912-AC8CA0187EBA}"/>
    <hyperlink ref="BN292" r:id="rId5287" display="https://www.daloopa.com/src/46664287" xr:uid="{C53FDA64-B228-43A7-B29B-62424F851CD7}"/>
    <hyperlink ref="BO292" r:id="rId5288" display="https://www.daloopa.com/src/67054501" xr:uid="{FA414082-C5A5-49AB-BE4F-3BBC170660A0}"/>
    <hyperlink ref="A293" r:id="rId5289" xr:uid="{2A338BC9-20E0-46F0-877B-8FD16BE89099}"/>
    <hyperlink ref="C293" r:id="rId5290" xr:uid="{74BE37CA-9E25-4F91-A0CA-B22D425BED12}"/>
    <hyperlink ref="E293" r:id="rId5291" display="https://www.daloopa.com/src/815651" xr:uid="{701579E9-7B75-4B13-94D2-061ABC13E1E8}"/>
    <hyperlink ref="F293" r:id="rId5292" display="https://www.daloopa.com/src/815637" xr:uid="{591B9E40-91FB-4AA3-B83F-BA34CC22EDCE}"/>
    <hyperlink ref="G293" r:id="rId5293" display="https://www.daloopa.com/src/815623" xr:uid="{600C893D-B0F2-41F6-8280-3A65174FBB18}"/>
    <hyperlink ref="H293" r:id="rId5294" display="https://www.daloopa.com/src/815609" xr:uid="{84CB1CBF-6A32-4E19-A37D-942604794F42}"/>
    <hyperlink ref="I293" r:id="rId5295" display="https://www.daloopa.com/src/815595" xr:uid="{E9BB9A45-D01E-4352-81E0-93D57058CB90}"/>
    <hyperlink ref="J293" r:id="rId5296" display="https://www.daloopa.com/src/815581" xr:uid="{CF83DDE0-BAFC-4242-905B-045F825B2C8B}"/>
    <hyperlink ref="K293" r:id="rId5297" display="https://www.daloopa.com/src/815567" xr:uid="{3DDC905E-5270-4010-B861-3FB844BA20D0}"/>
    <hyperlink ref="L293" r:id="rId5298" display="https://www.daloopa.com/src/815555" xr:uid="{939CFDA7-5298-4D8B-9FE2-15D7968BD97D}"/>
    <hyperlink ref="M293" r:id="rId5299" display="https://www.daloopa.com/src/815540" xr:uid="{EB83F1F9-AFB7-46C1-8C90-C75142D5B6EF}"/>
    <hyperlink ref="N293" r:id="rId5300" display="https://www.daloopa.com/src/815526" xr:uid="{9E397D9F-65B7-4692-ACDF-6BD1BC58E430}"/>
    <hyperlink ref="O293" r:id="rId5301" display="https://www.daloopa.com/src/815513" xr:uid="{9809BF83-871D-4956-8895-A46D12196B30}"/>
    <hyperlink ref="P293" r:id="rId5302" display="https://www.daloopa.com/src/815501" xr:uid="{62037F3A-D1E4-4EB3-A766-DF3C31A6CD0A}"/>
    <hyperlink ref="Q293" r:id="rId5303" display="https://www.daloopa.com/src/815488" xr:uid="{F75F5A39-C744-4BD0-977E-088013CB8532}"/>
    <hyperlink ref="R293" r:id="rId5304" display="https://www.daloopa.com/src/815469" xr:uid="{E32712EB-A5FB-49EA-AC7C-E104B5AB4638}"/>
    <hyperlink ref="S293" r:id="rId5305" display="https://www.daloopa.com/src/815460" xr:uid="{713A4259-D31D-4E9D-9354-64BCE7DF5FDF}"/>
    <hyperlink ref="T293" r:id="rId5306" display="https://www.daloopa.com/src/815445" xr:uid="{9D7B2542-9F93-48B7-8485-C4C7D9992BB0}"/>
    <hyperlink ref="U293" r:id="rId5307" display="https://www.daloopa.com/src/815430" xr:uid="{27057DD2-A813-46DE-9A68-E6877257EC4A}"/>
    <hyperlink ref="V293" r:id="rId5308" display="https://www.daloopa.com/src/815415" xr:uid="{03723CDF-9F80-4B4C-A2A5-D20DEED6FE3F}"/>
    <hyperlink ref="W293" r:id="rId5309" display="https://www.daloopa.com/src/815400" xr:uid="{BEB3026E-227C-4EFE-A555-6111FE509EA9}"/>
    <hyperlink ref="X293" r:id="rId5310" display="https://www.daloopa.com/src/815385" xr:uid="{B7FE1D70-0D1F-4379-BC15-EFFC43FB4EFA}"/>
    <hyperlink ref="Y293" r:id="rId5311" display="https://www.daloopa.com/src/815370" xr:uid="{E53E628F-91A4-483A-80F6-E4FD4B9FB1D4}"/>
    <hyperlink ref="Z293" r:id="rId5312" display="https://www.daloopa.com/src/815355" xr:uid="{05FE0EA4-523D-4299-A0A2-03FB8928CDCF}"/>
    <hyperlink ref="AA293" r:id="rId5313" display="https://www.daloopa.com/src/815340" xr:uid="{0F145357-4896-4F69-B176-8B06D4DB3609}"/>
    <hyperlink ref="AB293" r:id="rId5314" display="https://www.daloopa.com/src/815325" xr:uid="{DA9B5F31-9EDB-4198-A176-37F183B06727}"/>
    <hyperlink ref="AC293" r:id="rId5315" display="https://www.daloopa.com/src/815310" xr:uid="{89C738C9-AE70-4D77-A1EA-930AF7571122}"/>
    <hyperlink ref="AD293" r:id="rId5316" display="https://www.daloopa.com/src/815295" xr:uid="{4BD09E4F-F7C1-411E-9030-BF122E0E4151}"/>
    <hyperlink ref="AE293" r:id="rId5317" display="https://www.daloopa.com/src/1340502" xr:uid="{D1A7E7A8-B810-4BE0-A01C-FE36CAB01B3A}"/>
    <hyperlink ref="AF293" r:id="rId5318" display="https://www.daloopa.com/src/2623998" xr:uid="{9C669D45-51E0-4473-B871-DB2CEE47FA7A}"/>
    <hyperlink ref="AG293" r:id="rId5319" display="https://www.daloopa.com/src/4744782" xr:uid="{83129222-0470-4148-9107-C2AEC4C95194}"/>
    <hyperlink ref="AH293" r:id="rId5320" display="https://www.daloopa.com/src/7982521" xr:uid="{7FB19C1D-ACE2-4BC8-BF35-AC0A3B17359A}"/>
    <hyperlink ref="AI293" r:id="rId5321" display="https://www.daloopa.com/src/10335427" xr:uid="{765473AD-26A1-4B9F-A233-DAF18260AD76}"/>
    <hyperlink ref="AJ293" r:id="rId5322" display="https://www.daloopa.com/src/14719067" xr:uid="{B405CF7A-A3FF-42ED-8BCC-9BF378E4F892}"/>
    <hyperlink ref="AK293" r:id="rId5323" display="https://www.daloopa.com/src/20995585" xr:uid="{6FF2F763-3875-4AA1-9816-003C3332130A}"/>
    <hyperlink ref="AL293" r:id="rId5324" display="https://www.daloopa.com/src/32451668" xr:uid="{6EACE152-6957-4D2B-9B94-A3F452878490}"/>
    <hyperlink ref="AM293" r:id="rId5325" display="https://www.daloopa.com/src/38385319" xr:uid="{7E8BD4BE-066A-4068-864A-7B90DCB71B88}"/>
    <hyperlink ref="AN293" r:id="rId5326" display="https://www.daloopa.com/src/46662290" xr:uid="{DAEF1BEB-147A-458D-AF9A-955B34B86D60}"/>
    <hyperlink ref="AO293" r:id="rId5327" display="https://www.daloopa.com/src/53638785" xr:uid="{859777E2-0E32-4497-BB85-C797CBD8E164}"/>
    <hyperlink ref="AP293" r:id="rId5328" display="https://www.daloopa.com/src/58838427" xr:uid="{0A6CB2E7-16AF-4C45-945C-4772E49AE31E}"/>
    <hyperlink ref="AQ293" r:id="rId5329" display="https://www.daloopa.com/src/63130732" xr:uid="{98722EFA-C511-4854-9C69-9CAC7F97B906}"/>
    <hyperlink ref="AR293" r:id="rId5330" display="https://www.daloopa.com/src/67049298" xr:uid="{F1A7C23E-16D4-4435-B186-3BD340C689B2}"/>
    <hyperlink ref="BF293" r:id="rId5331" display="https://www.daloopa.com/src/52278999" xr:uid="{E7769795-7047-4497-8153-D04B7D9BAD04}"/>
    <hyperlink ref="BG293" r:id="rId5332" display="https://www.daloopa.com/src/52279000" xr:uid="{E12299C1-461B-4CA2-8A93-17E41C06114B}"/>
    <hyperlink ref="BH293" r:id="rId5333" display="https://www.daloopa.com/src/52279001" xr:uid="{FD7E3982-1252-4295-9391-A03BC9BB5EC5}"/>
    <hyperlink ref="BI293" r:id="rId5334" display="https://www.daloopa.com/src/52279002" xr:uid="{1BBB7650-7588-4B64-B2A1-8D714033148D}"/>
    <hyperlink ref="BJ293" r:id="rId5335" display="https://www.daloopa.com/src/52279003" xr:uid="{48E3D44C-1E25-425E-B5B7-5BCE0C1820C2}"/>
    <hyperlink ref="BK293" r:id="rId5336" display="https://www.daloopa.com/src/52279004" xr:uid="{B361A14B-E0BC-4DF8-BB7E-C5DF071BDB54}"/>
    <hyperlink ref="BL293" r:id="rId5337" display="https://www.daloopa.com/src/52279005" xr:uid="{F22203A9-861F-4BA8-880B-7E50ED5C3BFA}"/>
    <hyperlink ref="BM293" r:id="rId5338" display="https://www.daloopa.com/src/52279006" xr:uid="{6ADA3554-886C-4470-948C-9BB620F7E63C}"/>
    <hyperlink ref="BN293" r:id="rId5339" display="https://www.daloopa.com/src/52279007" xr:uid="{5B63E93F-192F-4CFB-B794-5F4D8413D24F}"/>
    <hyperlink ref="BO293" r:id="rId5340" display="https://www.daloopa.com/src/67054502" xr:uid="{A28EBACB-F6CA-4265-B7EA-3CF13A8AD474}"/>
    <hyperlink ref="A294" r:id="rId5341" xr:uid="{71269D7F-56B8-4C39-95DA-3EC16453E3F6}"/>
    <hyperlink ref="C294" r:id="rId5342" xr:uid="{017EF5EC-2FA7-4640-82B9-ABCA823D03C8}"/>
    <hyperlink ref="E294" r:id="rId5343" display="https://www.daloopa.com/src/815652" xr:uid="{38492965-6F36-4B4E-8C93-910F52B9D642}"/>
    <hyperlink ref="F294" r:id="rId5344" display="https://www.daloopa.com/src/815638" xr:uid="{C0A61DE2-870D-4599-81B2-B17324FA1E1E}"/>
    <hyperlink ref="G294" r:id="rId5345" display="https://www.daloopa.com/src/815624" xr:uid="{5423B9B8-4E0A-410D-8D3B-F8EA6420C9D5}"/>
    <hyperlink ref="H294" r:id="rId5346" display="https://www.daloopa.com/src/815610" xr:uid="{0D16268B-E2A6-496E-9ECF-5D85F3FD68EA}"/>
    <hyperlink ref="I294" r:id="rId5347" display="https://www.daloopa.com/src/815596" xr:uid="{BD9F6296-893C-43B4-90E0-B7CD37CCECD3}"/>
    <hyperlink ref="J294" r:id="rId5348" display="https://www.daloopa.com/src/815582" xr:uid="{D80E86F6-033C-45FC-BF68-58C86200A0B0}"/>
    <hyperlink ref="K294" r:id="rId5349" display="https://www.daloopa.com/src/815568" xr:uid="{BF2E50B2-A81F-4789-A611-5B479E2ECCF8}"/>
    <hyperlink ref="L294" r:id="rId5350" display="https://www.daloopa.com/src/815556" xr:uid="{BF5F82BB-BE22-4677-BD45-D890A508E059}"/>
    <hyperlink ref="M294" r:id="rId5351" display="https://www.daloopa.com/src/815541" xr:uid="{BAF51613-16A3-4ECF-A39B-110B17AB3F5D}"/>
    <hyperlink ref="N294" r:id="rId5352" display="https://www.daloopa.com/src/815527" xr:uid="{B968C976-56D2-4344-83A8-C3C65D05FA68}"/>
    <hyperlink ref="O294" r:id="rId5353" display="https://www.daloopa.com/src/815514" xr:uid="{B65C2355-E323-4785-8E8F-CEB81C3DAC46}"/>
    <hyperlink ref="P294" r:id="rId5354" display="https://www.daloopa.com/src/815502" xr:uid="{09E9B9A6-1350-4A94-A019-CF20FF687568}"/>
    <hyperlink ref="Q294" r:id="rId5355" display="https://www.daloopa.com/src/815489" xr:uid="{67537FE1-2A89-4C49-B016-7DA54CD0E3E2}"/>
    <hyperlink ref="R294" r:id="rId5356" display="https://www.daloopa.com/src/815468" xr:uid="{FD7603AD-54FE-4A8F-81FC-873BC0AEB7B1}"/>
    <hyperlink ref="S294" r:id="rId5357" display="https://www.daloopa.com/src/815461" xr:uid="{2E037FD5-EAC9-49F9-A26A-2E93A691A430}"/>
    <hyperlink ref="T294" r:id="rId5358" display="https://www.daloopa.com/src/815446" xr:uid="{DE4C8A4D-DB89-4198-8656-BFA848B62B7F}"/>
    <hyperlink ref="U294" r:id="rId5359" display="https://www.daloopa.com/src/815431" xr:uid="{A1A1F386-117C-4BA1-B2E4-D6ABC740E31D}"/>
    <hyperlink ref="V294" r:id="rId5360" display="https://www.daloopa.com/src/815416" xr:uid="{E3F2771B-47E8-460C-8789-93CF1FCA507E}"/>
    <hyperlink ref="W294" r:id="rId5361" display="https://www.daloopa.com/src/815401" xr:uid="{050B4392-B504-48E8-90BD-C8BA0DD20723}"/>
    <hyperlink ref="X294" r:id="rId5362" display="https://www.daloopa.com/src/815386" xr:uid="{31D7D8F2-B253-48B4-99FB-021632BC1DE2}"/>
    <hyperlink ref="Y294" r:id="rId5363" display="https://www.daloopa.com/src/815371" xr:uid="{2C415A23-CD32-413A-98A8-B7AF72F3CA7F}"/>
    <hyperlink ref="Z294" r:id="rId5364" display="https://www.daloopa.com/src/815356" xr:uid="{7FD50713-45A8-4899-8DFF-31F4E9F0BAE7}"/>
    <hyperlink ref="AA294" r:id="rId5365" display="https://www.daloopa.com/src/815341" xr:uid="{4FCFEE6F-14F5-4061-B831-323F3B1AC673}"/>
    <hyperlink ref="AB294" r:id="rId5366" display="https://www.daloopa.com/src/815326" xr:uid="{2C382B62-B521-403C-AAFC-2C77D7904D88}"/>
    <hyperlink ref="AC294" r:id="rId5367" display="https://www.daloopa.com/src/815311" xr:uid="{70D85023-7489-44BA-89AE-EEC62F9B3A30}"/>
    <hyperlink ref="AD294" r:id="rId5368" display="https://www.daloopa.com/src/815296" xr:uid="{464294C0-9575-4918-A91F-DA4C3DED0778}"/>
    <hyperlink ref="AE294" r:id="rId5369" display="https://www.daloopa.com/src/1340503" xr:uid="{07043260-6C36-4A90-B7E4-5F181F64AF14}"/>
    <hyperlink ref="AF294" r:id="rId5370" display="https://www.daloopa.com/src/2623999" xr:uid="{84349241-A507-4DFC-9C17-9DBD8092771A}"/>
    <hyperlink ref="AG294" r:id="rId5371" display="https://www.daloopa.com/src/4744783" xr:uid="{C42C9AA5-C573-4351-B324-C3D3C21FFF76}"/>
    <hyperlink ref="AH294" r:id="rId5372" display="https://www.daloopa.com/src/7982522" xr:uid="{AD688EB9-0C63-48B0-A0E3-C9EB1E056888}"/>
    <hyperlink ref="AI294" r:id="rId5373" display="https://www.daloopa.com/src/10335430" xr:uid="{4EE3078B-736F-4E6D-9912-D910841A119C}"/>
    <hyperlink ref="AJ294" r:id="rId5374" display="https://www.daloopa.com/src/14719068" xr:uid="{901280F3-CC9D-4EFE-992B-30C84D842025}"/>
    <hyperlink ref="AK294" r:id="rId5375" display="https://www.daloopa.com/src/20995586" xr:uid="{D7F61A0D-D7EB-4390-AA13-89645C4AE305}"/>
    <hyperlink ref="AL294" r:id="rId5376" display="https://www.daloopa.com/src/32451664" xr:uid="{1CC2A56B-B101-45FD-B234-47C534D00DC3}"/>
    <hyperlink ref="AM294" r:id="rId5377" display="https://www.daloopa.com/src/38385316" xr:uid="{9F5CBCF0-E16A-4CD2-AE66-6978A309E89C}"/>
    <hyperlink ref="AN294" r:id="rId5378" display="https://www.daloopa.com/src/46662288" xr:uid="{BC59ADD9-5CA7-4F43-968D-3ED4902CE31A}"/>
    <hyperlink ref="AO294" r:id="rId5379" display="https://www.daloopa.com/src/53638786" xr:uid="{E77C9C45-7CC9-40C3-999E-D4EA830B9D99}"/>
    <hyperlink ref="AP294" r:id="rId5380" display="https://www.daloopa.com/src/58838419" xr:uid="{24207366-2F99-4F8A-8288-2995C42DFAD1}"/>
    <hyperlink ref="AQ294" r:id="rId5381" display="https://www.daloopa.com/src/63130721" xr:uid="{BBC57747-6000-4FD8-A29D-9CFEB34AA3DB}"/>
    <hyperlink ref="AR294" r:id="rId5382" display="https://www.daloopa.com/src/67049292" xr:uid="{360B2094-F6B3-4765-8CB6-D04C7D4F1DE7}"/>
    <hyperlink ref="A295" r:id="rId5383" xr:uid="{8E36925C-7281-4D93-AF34-0FA0D4A907DE}"/>
    <hyperlink ref="C295" r:id="rId5384" xr:uid="{4030C2CD-E4B9-4ADA-8053-2DF3E612CD09}"/>
    <hyperlink ref="E295" r:id="rId5385" display="https://www.daloopa.com/src/815653" xr:uid="{3C61E035-7245-46E5-B3FC-DBBDBA1B0CBA}"/>
    <hyperlink ref="F295" r:id="rId5386" display="https://www.daloopa.com/src/815639" xr:uid="{28F5D127-6E5D-4476-B146-5BBB2DCF8B7F}"/>
    <hyperlink ref="G295" r:id="rId5387" display="https://www.daloopa.com/src/815625" xr:uid="{9B24CE15-9CD9-4671-B5A2-44A554FBD36B}"/>
    <hyperlink ref="H295" r:id="rId5388" display="https://www.daloopa.com/src/815611" xr:uid="{82688CAF-E138-4541-8B19-D5A0D7D7BAD6}"/>
    <hyperlink ref="I295" r:id="rId5389" display="https://www.daloopa.com/src/815597" xr:uid="{3FD1D5A4-F792-4759-A0DC-52DDD05C2E22}"/>
    <hyperlink ref="J295" r:id="rId5390" display="https://www.daloopa.com/src/815583" xr:uid="{409AA0BF-E976-4664-A121-884E08C9D7E8}"/>
    <hyperlink ref="K295" r:id="rId5391" display="https://www.daloopa.com/src/815569" xr:uid="{001D4D5E-8D7B-4BB2-8499-F6AB7DAFE4CE}"/>
    <hyperlink ref="L295" r:id="rId5392" display="https://www.daloopa.com/src/815543" xr:uid="{57D7D101-C12B-4107-B46F-7ED05112CDB5}"/>
    <hyperlink ref="M295" r:id="rId5393" display="https://www.daloopa.com/src/815542" xr:uid="{58E779A3-CB11-4FFA-BB61-5B9F6D91C05D}"/>
    <hyperlink ref="N295" r:id="rId5394" display="https://www.daloopa.com/src/815528" xr:uid="{61D59488-4A69-4E67-A7B9-A1160E67F9A4}"/>
    <hyperlink ref="O295" r:id="rId5395" display="https://www.daloopa.com/src/815515" xr:uid="{03607C78-E783-4E21-9B93-2F90D0DABAEE}"/>
    <hyperlink ref="P295" r:id="rId5396" display="https://www.daloopa.com/src/815503" xr:uid="{1A26AE6B-6D3D-4684-92C0-7FF36F99E508}"/>
    <hyperlink ref="Q295" r:id="rId5397" display="https://www.daloopa.com/src/815490" xr:uid="{2D022F10-968A-4BF5-A562-45BFFBD28675}"/>
    <hyperlink ref="R295" r:id="rId5398" display="https://www.daloopa.com/src/815464" xr:uid="{56B551E6-1E0E-4615-BAA5-C629B7652694}"/>
    <hyperlink ref="S295" r:id="rId5399" display="https://www.daloopa.com/src/815462" xr:uid="{06BBC2B4-66A2-4007-B648-C39FC1C95041}"/>
    <hyperlink ref="T295" r:id="rId5400" display="https://www.daloopa.com/src/815447" xr:uid="{44C6D1F8-4E80-430E-801D-273005B7819F}"/>
    <hyperlink ref="U295" r:id="rId5401" display="https://www.daloopa.com/src/815432" xr:uid="{0F3A63DA-B72F-4FA1-ACC3-BE98C010AD11}"/>
    <hyperlink ref="V295" r:id="rId5402" display="https://www.daloopa.com/src/815417" xr:uid="{1A9F9A3B-8124-4A3F-8637-2425CCE6E949}"/>
    <hyperlink ref="W295" r:id="rId5403" display="https://www.daloopa.com/src/815402" xr:uid="{C979BD69-E789-49C7-9526-4CEF92C44231}"/>
    <hyperlink ref="X295" r:id="rId5404" display="https://www.daloopa.com/src/815387" xr:uid="{7B12BDFE-C83C-40E3-9B83-7BB8A9D99CFB}"/>
    <hyperlink ref="Y295" r:id="rId5405" display="https://www.daloopa.com/src/815372" xr:uid="{56528395-D43A-459B-ABA1-5CB945FCD77F}"/>
    <hyperlink ref="Z295" r:id="rId5406" display="https://www.daloopa.com/src/815357" xr:uid="{7CAFD80F-C0AA-486B-BDCE-0C9C27ED4ABF}"/>
    <hyperlink ref="AA295" r:id="rId5407" display="https://www.daloopa.com/src/815342" xr:uid="{B374F5A3-75F0-4EA2-AAAE-A9B682701DB2}"/>
    <hyperlink ref="AB295" r:id="rId5408" display="https://www.daloopa.com/src/815327" xr:uid="{6923C5D5-C873-4A5C-895B-1891FFFDF779}"/>
    <hyperlink ref="AC295" r:id="rId5409" display="https://www.daloopa.com/src/815312" xr:uid="{699AC380-7A51-4372-8023-B1D12FB0EA0C}"/>
    <hyperlink ref="AD295" r:id="rId5410" display="https://www.daloopa.com/src/815297" xr:uid="{BD82EB72-6B86-47F6-BA3D-42E1B62D49AA}"/>
    <hyperlink ref="AE295" r:id="rId5411" display="https://www.daloopa.com/src/1340504" xr:uid="{D07C53CE-D22D-4C88-AD1A-53DFDEE80573}"/>
    <hyperlink ref="AF295" r:id="rId5412" display="https://www.daloopa.com/src/2624000" xr:uid="{0BDD5B54-0F44-4766-86B2-3F8D5C155A56}"/>
    <hyperlink ref="AG295" r:id="rId5413" display="https://www.daloopa.com/src/4744784" xr:uid="{E2564B99-F667-4A79-ABDE-66A570E6133E}"/>
    <hyperlink ref="AH295" r:id="rId5414" display="https://www.daloopa.com/src/7982523" xr:uid="{52756A36-6B58-4012-AEED-793377022882}"/>
    <hyperlink ref="AI295" r:id="rId5415" display="https://www.daloopa.com/src/10335429" xr:uid="{74602795-F9FD-4965-8614-52122D1D9B77}"/>
    <hyperlink ref="AJ295" r:id="rId5416" display="https://www.daloopa.com/src/14719069" xr:uid="{1C8B304F-4739-4AFA-B60D-AA2F511AF82B}"/>
    <hyperlink ref="AK295" r:id="rId5417" display="https://www.daloopa.com/src/20995587" xr:uid="{C74695D5-134F-48BC-914D-1226467064AC}"/>
    <hyperlink ref="AL295" r:id="rId5418" display="https://www.daloopa.com/src/32451665" xr:uid="{E8671339-5840-44EA-95AA-1A20656F026E}"/>
    <hyperlink ref="AM295" r:id="rId5419" display="https://www.daloopa.com/src/38385317" xr:uid="{C8756B60-2A48-4751-BE42-39F9C39BFB8F}"/>
    <hyperlink ref="AN295" r:id="rId5420" display="https://www.daloopa.com/src/46662286" xr:uid="{86FB7469-CA32-4618-A9E8-87E12A213D95}"/>
    <hyperlink ref="AO295" r:id="rId5421" display="https://www.daloopa.com/src/53638783" xr:uid="{A3AC2E1E-F669-45B9-A31B-3ECFE064A9B7}"/>
    <hyperlink ref="AP295" r:id="rId5422" display="https://www.daloopa.com/src/58838420" xr:uid="{2954EE81-CC53-4362-A3D5-F30C9418BF4C}"/>
    <hyperlink ref="AQ295" r:id="rId5423" display="https://www.daloopa.com/src/63130731" xr:uid="{0E82F51B-DEC3-4F72-B610-E64784F9FDD5}"/>
    <hyperlink ref="AR295" r:id="rId5424" display="https://www.daloopa.com/src/67049286" xr:uid="{BDD95F98-140C-41B2-A202-1DFAB0F928B5}"/>
    <hyperlink ref="A298" r:id="rId5425" xr:uid="{E4903EF5-9D86-4C4B-B795-57368D8A2E50}"/>
    <hyperlink ref="C298" r:id="rId5426" xr:uid="{A207E305-309A-47A4-9461-CD5191235825}"/>
    <hyperlink ref="BH298" r:id="rId5427" display="https://www.daloopa.com/src/1033321" xr:uid="{EF144847-91E8-41D6-8E53-C720F7C408A5}"/>
    <hyperlink ref="BI298" r:id="rId5428" display="https://www.daloopa.com/src/1033276" xr:uid="{8B22F3BC-E706-4AA0-A70F-785CE59FC482}"/>
    <hyperlink ref="BJ298" r:id="rId5429" display="https://www.daloopa.com/src/1033252" xr:uid="{F2C953DB-BCE4-419D-9A43-B6575CEACD7D}"/>
    <hyperlink ref="BK298" r:id="rId5430" display="https://www.daloopa.com/src/1033209" xr:uid="{9A5A0D84-E97C-4FC4-AD9A-AF78F55A3B94}"/>
    <hyperlink ref="BL298" r:id="rId5431" display="https://www.daloopa.com/src/2750743" xr:uid="{7B218CDD-7289-4375-8628-814CD3ADBC30}"/>
    <hyperlink ref="BM298" r:id="rId5432" display="https://www.daloopa.com/src/14824709" xr:uid="{DE89EDB3-2761-4BC3-9380-10F4F75E3ECC}"/>
    <hyperlink ref="BN298" r:id="rId5433" display="https://www.daloopa.com/src/46749811" xr:uid="{873D862E-C7CF-4DD6-9B39-B738CE231FFA}"/>
    <hyperlink ref="BO298" r:id="rId5434" tooltip="https://www.daloopa.com/src/67087429" display="356113.0" xr:uid="{CE580C4A-D927-4808-B8D4-51DBD473A957}"/>
    <hyperlink ref="A299" r:id="rId5435" xr:uid="{4D456317-F855-45F4-AB06-6A9BE2DA0A98}"/>
    <hyperlink ref="C299" r:id="rId5436" xr:uid="{88D9AEF2-EEB7-421B-9557-41FBE102A165}"/>
    <hyperlink ref="BF299" r:id="rId5437" display="https://www.daloopa.com/src/1033363" xr:uid="{87ADB7A3-D002-46B8-A75C-3D480E63A92E}"/>
    <hyperlink ref="BG299" r:id="rId5438" display="https://www.daloopa.com/src/1033360" xr:uid="{C8E1C81B-0781-47DC-87E5-B749EAA2CC74}"/>
    <hyperlink ref="BH299" r:id="rId5439" display="https://www.daloopa.com/src/1033322" xr:uid="{8C0081A3-E472-4ACB-B151-2BD59B8EC252}"/>
    <hyperlink ref="BI299" r:id="rId5440" display="https://www.daloopa.com/src/1033277" xr:uid="{35233410-AF21-49AB-A0A2-805316AB6D6A}"/>
    <hyperlink ref="BJ299" r:id="rId5441" display="https://www.daloopa.com/src/1033253" xr:uid="{3201B31A-5043-486C-AB50-0483F143894B}"/>
    <hyperlink ref="BK299" r:id="rId5442" display="https://www.daloopa.com/src/1033210" xr:uid="{35BDDF32-1214-4584-9F2F-1A2B89881A9D}"/>
    <hyperlink ref="BL299" r:id="rId5443" display="https://www.daloopa.com/src/2750744" xr:uid="{F1AA2049-0977-4EEF-B574-5D2FE42839CA}"/>
    <hyperlink ref="BM299" r:id="rId5444" display="https://www.daloopa.com/src/14824707" xr:uid="{3B14D392-5543-44AD-9230-E9BBCB928FF3}"/>
    <hyperlink ref="BN299" r:id="rId5445" display="https://www.daloopa.com/src/46749810" xr:uid="{8577F500-8A9F-48B8-8028-A6A98A8FA73F}"/>
    <hyperlink ref="BO299" r:id="rId5446" tooltip="https://www.daloopa.com/src/67087430" display="33598.0" xr:uid="{A4DD70F0-5B95-43DD-8CCD-C3EB677B0C73}"/>
    <hyperlink ref="A300" r:id="rId5447" xr:uid="{7AA87974-1D3B-4B32-B218-D7F629E54992}"/>
    <hyperlink ref="C300" r:id="rId5448" xr:uid="{92044C62-5F4A-4F86-88BE-582FBE0E8E0D}"/>
    <hyperlink ref="BF300" r:id="rId5449" display="https://www.daloopa.com/src/1033365" xr:uid="{55AF8159-8C99-4C31-8524-83A117E4C622}"/>
    <hyperlink ref="BG300" r:id="rId5450" display="https://www.daloopa.com/src/1033362" xr:uid="{7B642352-E201-4FD0-93C3-FAC8FE2790CE}"/>
    <hyperlink ref="BH300" r:id="rId5451" display="https://www.daloopa.com/src/1033323" xr:uid="{FD26248A-6395-4BC3-9C39-D17F3F8FC6F4}"/>
    <hyperlink ref="BI300" r:id="rId5452" display="https://www.daloopa.com/src/1033278" xr:uid="{4EAAE191-640B-479B-B3BB-A10B1858C8E2}"/>
    <hyperlink ref="BJ300" r:id="rId5453" display="https://www.daloopa.com/src/1033254" xr:uid="{76578F02-403F-4FCD-89BF-D61506C5CC54}"/>
    <hyperlink ref="BK300" r:id="rId5454" display="https://www.daloopa.com/src/1033211" xr:uid="{E4B7612E-1CB0-4A52-B803-18A1F3229CB8}"/>
    <hyperlink ref="BL300" r:id="rId5455" display="https://www.daloopa.com/src/2750745" xr:uid="{EA2D7F30-94A8-4240-9C6B-ABDF09D08A60}"/>
    <hyperlink ref="BM300" r:id="rId5456" display="https://www.daloopa.com/src/14824705" xr:uid="{15A3349E-3EED-4523-B43F-5B6C03A2203E}"/>
    <hyperlink ref="BN300" r:id="rId5457" display="https://www.daloopa.com/src/46749812" xr:uid="{9F1E4EF3-9857-4DF7-9606-BE2F50E72685}"/>
    <hyperlink ref="BO300" r:id="rId5458" tooltip="https://www.daloopa.com/src/67087433" display="30074.0" xr:uid="{A403E950-6DB4-47B2-8369-23BA675D8D5E}"/>
    <hyperlink ref="A301" r:id="rId5459" xr:uid="{1D44F4AB-D2A9-4B80-B99F-88E4F9B82AD5}"/>
    <hyperlink ref="C301" r:id="rId5460" xr:uid="{E5BB193D-6F62-4054-BD35-5124B14BD2B8}"/>
    <hyperlink ref="BF301" r:id="rId5461" display="https://www.daloopa.com/src/1033364" xr:uid="{47D80DB2-3F85-4F1A-9E19-49A86F032C03}"/>
    <hyperlink ref="BG301" r:id="rId5462" display="https://www.daloopa.com/src/1033361" xr:uid="{687481CE-D987-4AF0-8738-C519B8F545A1}"/>
    <hyperlink ref="BH301" r:id="rId5463" display="https://www.daloopa.com/src/1033324" xr:uid="{55D1532D-52E1-41CE-90AE-401C51876FCF}"/>
    <hyperlink ref="BI301" r:id="rId5464" display="https://www.daloopa.com/src/1033279" xr:uid="{3800EC2F-A228-428F-BC1F-9355241976E0}"/>
    <hyperlink ref="BJ301" r:id="rId5465" display="https://www.daloopa.com/src/1033255" xr:uid="{F54690F5-DCE2-4190-95FC-EDE915D6E459}"/>
    <hyperlink ref="BK301" r:id="rId5466" display="https://www.daloopa.com/src/1033212" xr:uid="{99142A8C-FD9E-45A1-A321-D3DDF5CF20EC}"/>
    <hyperlink ref="BL301" r:id="rId5467" display="https://www.daloopa.com/src/2750746" xr:uid="{EFA41458-53D5-4186-AFE0-6B35FE6ECD92}"/>
    <hyperlink ref="BM301" r:id="rId5468" display="https://www.daloopa.com/src/14824706" xr:uid="{E6AB3964-50F8-4DFA-A385-6490E2984A64}"/>
    <hyperlink ref="BN301" r:id="rId5469" display="https://www.daloopa.com/src/46749808" xr:uid="{41BDDBCD-4FF0-4DF2-89F7-F6204D3C3599}"/>
    <hyperlink ref="BO301" r:id="rId5470" tooltip="https://www.daloopa.com/src/67087431" display="24396.0" xr:uid="{AABF1E81-827C-4393-B44C-8F74BF170C7B}"/>
    <hyperlink ref="A302" r:id="rId5471" xr:uid="{4FEFA4CA-A779-4A3E-BF87-B650945D7007}"/>
    <hyperlink ref="C302" r:id="rId5472" xr:uid="{A5765818-34E3-40DF-8E80-DDC8559AAB02}"/>
    <hyperlink ref="BH302" r:id="rId5473" display="https://www.daloopa.com/src/1033325" xr:uid="{529F2440-C7C5-40C5-B2B0-89D841561ABC}"/>
    <hyperlink ref="BI302" r:id="rId5474" display="https://www.daloopa.com/src/1033280" xr:uid="{BD48691A-A7D9-4DC5-AE44-CBF5616C7DE2}"/>
    <hyperlink ref="BJ302" r:id="rId5475" display="https://www.daloopa.com/src/1033256" xr:uid="{A1A7A696-F370-49EF-9F5D-9C0150598C50}"/>
    <hyperlink ref="BK302" r:id="rId5476" display="https://www.daloopa.com/src/1033213" xr:uid="{FC5F6105-05B7-4A96-AB15-F2564B1D8706}"/>
    <hyperlink ref="BL302" r:id="rId5477" display="https://www.daloopa.com/src/2750747" xr:uid="{246CDDCB-8D47-45E6-A9EC-E363BBECBE49}"/>
    <hyperlink ref="BM302" r:id="rId5478" display="https://www.daloopa.com/src/14824708" xr:uid="{F4C48BEB-2629-40E5-9695-628DE297ED60}"/>
    <hyperlink ref="BN302" r:id="rId5479" display="https://www.daloopa.com/src/46749809" xr:uid="{E557EB4C-09DF-4664-898C-6958D5C946BE}"/>
    <hyperlink ref="BO302" r:id="rId5480" tooltip="https://www.daloopa.com/src/67087432" display="69802.0" xr:uid="{2D60EC5F-0D1E-48D3-B5A2-54F76E023A6A}"/>
    <hyperlink ref="A303" r:id="rId5481" xr:uid="{0E9F9514-FD23-47D5-9230-6C5B6010F793}"/>
    <hyperlink ref="C303" r:id="rId5482" xr:uid="{EF8F93B8-A0B0-4700-A208-501DCA6CA8E9}"/>
    <hyperlink ref="BH303" r:id="rId5483" display="https://www.daloopa.com/src/1033326" xr:uid="{324DBB72-E2F8-44D4-B394-682C8FBC67A1}"/>
    <hyperlink ref="BI303" r:id="rId5484" display="https://www.daloopa.com/src/1033281" xr:uid="{7F291DAB-FCB5-4E1E-AE2D-F647438CA44A}"/>
    <hyperlink ref="BJ303" r:id="rId5485" display="https://www.daloopa.com/src/1033257" xr:uid="{D119CBC8-3896-4E8B-A185-1637A85D8FE3}"/>
    <hyperlink ref="BK303" r:id="rId5486" display="https://www.daloopa.com/src/1033214" xr:uid="{6F0B5594-4DEA-48FF-862E-06FC0F4889D5}"/>
    <hyperlink ref="BL303" r:id="rId5487" display="https://www.daloopa.com/src/2750748" xr:uid="{CDF81877-DBA5-4019-9CC7-15E979AF5005}"/>
    <hyperlink ref="BM303" r:id="rId5488" display="https://www.daloopa.com/src/14824710" xr:uid="{4284A8D0-F041-4CFE-BBA9-99C8EFEEF946}"/>
    <hyperlink ref="BN303" r:id="rId5489" display="https://www.daloopa.com/src/46749807" xr:uid="{D4C62484-741E-4A9C-BA6D-9769C95E3134}"/>
    <hyperlink ref="BO303" r:id="rId5490" tooltip="https://www.daloopa.com/src/67087434" display="513983.0" xr:uid="{DCA604F4-8FFC-4B5C-BAAB-9F8909A3136F}"/>
    <hyperlink ref="A306" r:id="rId5491" xr:uid="{CB20CF0E-E23B-4EFF-A9C3-EB124068E405}"/>
    <hyperlink ref="C306" r:id="rId5492" xr:uid="{9CE4B21F-F5AF-48C2-A539-7BD4168AABCD}"/>
    <hyperlink ref="H306" r:id="rId5493" display="https://www.daloopa.com/src/1033618" xr:uid="{82668679-1937-4DB0-B00F-2A23163C9A65}"/>
    <hyperlink ref="L306" r:id="rId5494" display="https://www.daloopa.com/src/1033614" xr:uid="{A2A606B0-2A1F-4EEF-A349-90C70152EB61}"/>
    <hyperlink ref="P306" r:id="rId5495" display="https://www.daloopa.com/src/1033604" xr:uid="{74043B4C-1255-41CD-B627-F645E11C0EE3}"/>
    <hyperlink ref="T306" r:id="rId5496" display="https://www.daloopa.com/src/1033566" xr:uid="{84A912FE-7CE8-4371-813C-1B2D2A594B6D}"/>
    <hyperlink ref="X306" r:id="rId5497" display="https://www.daloopa.com/src/1033528" xr:uid="{3CCCCA17-2F4A-4D5B-84FD-0EDE68DBF9F6}"/>
    <hyperlink ref="AB306" r:id="rId5498" display="https://www.daloopa.com/src/1033462" xr:uid="{9CAC0E53-20BE-4B4E-9082-7FB5BB4989B7}"/>
    <hyperlink ref="AF306" r:id="rId5499" display="https://www.daloopa.com/src/2750755" xr:uid="{E9B4B7A3-AB36-4740-BB15-04FF35AB7002}"/>
    <hyperlink ref="AJ306" r:id="rId5500" display="https://www.daloopa.com/src/14824963" xr:uid="{1F067507-33DB-45CB-8BA4-D54C76FB00A0}"/>
    <hyperlink ref="AN306" r:id="rId5501" display="https://www.daloopa.com/src/46749844" xr:uid="{28A5E2E7-AB6F-469E-8E1D-21301327A5A2}"/>
    <hyperlink ref="AR306" r:id="rId5502" display="https://www.daloopa.com/src/67087854" xr:uid="{B3E49E0D-8FF0-44CE-B6C3-0D8FFFA8FA05}"/>
    <hyperlink ref="A307" r:id="rId5503" xr:uid="{55E55D15-C9F5-4CF5-A1FF-664E3BAA47E0}"/>
    <hyperlink ref="C307" r:id="rId5504" xr:uid="{4383B5D0-4ED2-4A8A-8BE5-716D68710129}"/>
    <hyperlink ref="H307" r:id="rId5505" display="https://www.daloopa.com/src/1033619" xr:uid="{470A64AE-D11B-473C-8528-AC2243491B19}"/>
    <hyperlink ref="L307" r:id="rId5506" display="https://www.daloopa.com/src/1033615" xr:uid="{27B87D41-44FD-4497-B6C1-E20FD00D4100}"/>
    <hyperlink ref="P307" r:id="rId5507" display="https://www.daloopa.com/src/1033606" xr:uid="{4CAADC3F-CA47-47B9-9D81-A18290D2710D}"/>
    <hyperlink ref="T307" r:id="rId5508" display="https://www.daloopa.com/src/1033567" xr:uid="{37D0E249-6847-4985-B7F3-2380D06BAEB7}"/>
    <hyperlink ref="X307" r:id="rId5509" display="https://www.daloopa.com/src/1033529" xr:uid="{5058B05C-C03A-4F32-8188-B4AEC00D6A06}"/>
    <hyperlink ref="AB307" r:id="rId5510" display="https://www.daloopa.com/src/1033463" xr:uid="{864D191F-AE4D-48B4-88F4-DBB15DCE5ACD}"/>
    <hyperlink ref="AF307" r:id="rId5511" display="https://www.daloopa.com/src/2750756" xr:uid="{B75C0E2F-F85C-4A75-AEFD-25726D75768B}"/>
    <hyperlink ref="AJ307" r:id="rId5512" display="https://www.daloopa.com/src/14824960" xr:uid="{9C5D6643-864C-48D5-A3E9-D3728E33DC70}"/>
    <hyperlink ref="AN307" r:id="rId5513" display="https://www.daloopa.com/src/46749841" xr:uid="{3F9EEBE0-4F12-4D2C-A50B-0C76EB12975F}"/>
    <hyperlink ref="AR307" r:id="rId5514" display="https://www.daloopa.com/src/67087851" xr:uid="{53CAB301-1BB7-455A-8707-F688F4FF0A97}"/>
    <hyperlink ref="A308" r:id="rId5515" xr:uid="{C5111615-2AC4-4513-A243-0F72D7693D35}"/>
    <hyperlink ref="C308" r:id="rId5516" xr:uid="{C6A7D102-0D58-4A9A-83EF-B222DA2557FF}"/>
    <hyperlink ref="P308" r:id="rId5517" display="https://www.daloopa.com/src/1033605" xr:uid="{C69B4ED7-F6C8-486A-B714-1AAEA3C3E58F}"/>
    <hyperlink ref="T308" r:id="rId5518" display="https://www.daloopa.com/src/1033568" xr:uid="{C3BEF23B-41CD-4FDC-9241-3C95C9583D63}"/>
    <hyperlink ref="X308" r:id="rId5519" display="https://www.daloopa.com/src/1033530" xr:uid="{812F093F-9B16-4D4C-977E-050CD47B474D}"/>
    <hyperlink ref="AB308" r:id="rId5520" display="https://www.daloopa.com/src/1033464" xr:uid="{8397EB76-D056-47C4-907F-491EFDBF8C17}"/>
    <hyperlink ref="AF308" r:id="rId5521" display="https://www.daloopa.com/src/2750757" xr:uid="{1A633C82-F9CA-4CB1-BC96-37B3AB93DF2D}"/>
    <hyperlink ref="AJ308" r:id="rId5522" display="https://www.daloopa.com/src/14824959" xr:uid="{13A8DE5B-81C5-4791-BA42-FE1F1F658D9A}"/>
    <hyperlink ref="AN308" r:id="rId5523" display="https://www.daloopa.com/src/46749842" xr:uid="{8B24EC4B-5F6D-4C77-A335-4F32D641E7C6}"/>
    <hyperlink ref="AR308" r:id="rId5524" display="https://www.daloopa.com/src/67087852" xr:uid="{1C5E9C50-0D78-44F4-B55F-9AFA6F3130C9}"/>
    <hyperlink ref="A309" r:id="rId5525" xr:uid="{AE1F6E60-B9EE-467A-A014-4AA5A8F64E0D}"/>
    <hyperlink ref="C309" r:id="rId5526" xr:uid="{6D01CDC5-0F2E-463D-8171-6E7CDCF088E9}"/>
    <hyperlink ref="P309" r:id="rId5527" display="https://www.daloopa.com/src/1033607" xr:uid="{CDEFE758-A4C7-4D53-8115-2278F8C8850C}"/>
    <hyperlink ref="T309" r:id="rId5528" display="https://www.daloopa.com/src/1033569" xr:uid="{A02DE17E-8793-44CF-B68D-7FFB44C0EE87}"/>
    <hyperlink ref="X309" r:id="rId5529" display="https://www.daloopa.com/src/1033531" xr:uid="{C7E87AA8-E9C6-4CB9-8E73-C51037E8869F}"/>
    <hyperlink ref="AB309" r:id="rId5530" display="https://www.daloopa.com/src/1033465" xr:uid="{DD004290-F354-4E20-B371-2E8F5F0848F1}"/>
    <hyperlink ref="AF309" r:id="rId5531" display="https://www.daloopa.com/src/2750758" xr:uid="{62DADE81-5208-4F8F-A84C-1F8B4F07A9F8}"/>
    <hyperlink ref="AJ309" r:id="rId5532" display="https://www.daloopa.com/src/14824961" xr:uid="{A9D994B2-E467-4F38-B7CA-8ECB07594540}"/>
    <hyperlink ref="AN309" r:id="rId5533" display="https://www.daloopa.com/src/46749845" xr:uid="{3972E15E-F365-499C-882D-20E2A000944F}"/>
    <hyperlink ref="AR309" r:id="rId5534" display="https://www.daloopa.com/src/67087853" xr:uid="{488BEBB4-2643-47D7-B508-099F9074CED1}"/>
    <hyperlink ref="A310" r:id="rId5535" xr:uid="{478C59AA-BF3A-41AC-AF60-DF4CB9B92360}"/>
    <hyperlink ref="C310" r:id="rId5536" xr:uid="{BFD4DE1C-15BB-4F6D-9E4B-6B773F03D0F1}"/>
    <hyperlink ref="H310" r:id="rId5537" display="https://www.daloopa.com/src/1033620" xr:uid="{D4CC371B-258E-4EE2-8B97-D455B237D3F2}"/>
    <hyperlink ref="L310" r:id="rId5538" display="https://www.daloopa.com/src/1033616" xr:uid="{45F8ED45-83F0-41DA-A747-38ED62903EDF}"/>
    <hyperlink ref="P310" r:id="rId5539" display="https://www.daloopa.com/src/1033608" xr:uid="{6D104A08-484B-4A09-B771-1FDF49741BD4}"/>
    <hyperlink ref="T310" r:id="rId5540" display="https://www.daloopa.com/src/1033570" xr:uid="{317AEF07-7136-4E9D-B5F2-67E0949928B7}"/>
    <hyperlink ref="X310" r:id="rId5541" display="https://www.daloopa.com/src/1033532" xr:uid="{1021B34E-03F0-4865-BAB0-3F043568354B}"/>
    <hyperlink ref="AB310" r:id="rId5542" display="https://www.daloopa.com/src/1033466" xr:uid="{B21BDB2F-060E-4CA7-B597-75862A3E3A6D}"/>
    <hyperlink ref="AF310" r:id="rId5543" display="https://www.daloopa.com/src/2750759" xr:uid="{E5E8410E-C96D-4085-83E6-86EACD89DDEB}"/>
    <hyperlink ref="AJ310" r:id="rId5544" display="https://www.daloopa.com/src/14824962" xr:uid="{36643E4E-EC3D-4618-B2BE-1134E83409CC}"/>
    <hyperlink ref="AN310" r:id="rId5545" display="https://www.daloopa.com/src/46749843" xr:uid="{6A4C8A08-F725-4167-878D-22D41098A961}"/>
    <hyperlink ref="AR310" r:id="rId5546" display="https://www.daloopa.com/src/67087855" xr:uid="{220DDE9A-AFDE-4E98-9063-C274DA127A5A}"/>
    <hyperlink ref="A313" r:id="rId5547" xr:uid="{FFA858C9-D889-44F3-BCE7-1A638F0AB010}"/>
    <hyperlink ref="C313" r:id="rId5548" xr:uid="{5F888E3D-7A02-4824-91AF-692E565CE601}"/>
    <hyperlink ref="H313" r:id="rId5549" display="https://www.daloopa.com/src/1033682" xr:uid="{82F0B67C-184E-4D72-B113-B2F1D637E15D}"/>
    <hyperlink ref="L313" r:id="rId5550" display="https://www.daloopa.com/src/1033679" xr:uid="{9C4EF7C9-2C47-4B9D-994C-2CE506774411}"/>
    <hyperlink ref="P313" r:id="rId5551" display="https://www.daloopa.com/src/1033674" xr:uid="{442B371B-466F-4285-94B1-6BF59A170960}"/>
    <hyperlink ref="T313" r:id="rId5552" display="https://www.daloopa.com/src/1033669" xr:uid="{20AB7EE1-5E38-4189-90E7-F95B5450DE54}"/>
    <hyperlink ref="X313" r:id="rId5553" display="https://www.daloopa.com/src/1033664" xr:uid="{718291B8-7480-4607-B818-408B80B2E103}"/>
    <hyperlink ref="AB313" r:id="rId5554" display="https://www.daloopa.com/src/1033654" xr:uid="{9F84D657-8FBD-48C1-A5ED-2DCEAA2693A4}"/>
    <hyperlink ref="AF313" r:id="rId5555" display="https://www.daloopa.com/src/2750779" xr:uid="{DD819C17-1141-476D-BB57-7343E4441690}"/>
    <hyperlink ref="AJ313" r:id="rId5556" display="https://www.daloopa.com/src/14825142" xr:uid="{4B9327C5-6B4C-45AC-ABF7-518D89721407}"/>
    <hyperlink ref="AN313" r:id="rId5557" display="https://www.daloopa.com/src/46749895" xr:uid="{B0F81464-173C-499D-9F70-B2A72D58AE7F}"/>
    <hyperlink ref="AR313" r:id="rId5558" display="https://www.daloopa.com/src/67087944" xr:uid="{52DD1257-B146-4601-9FC2-6E2E1EA97191}"/>
    <hyperlink ref="A314" r:id="rId5559" xr:uid="{321FC9C8-70D4-4B06-B3F8-C645C3131A35}"/>
    <hyperlink ref="C314" r:id="rId5560" xr:uid="{A8A17085-7AFD-4B27-B767-943C05FE32E1}"/>
    <hyperlink ref="H314" r:id="rId5561" display="https://www.daloopa.com/src/1033683" xr:uid="{A7DBDBC5-A738-4A96-A752-0D24648262AB}"/>
    <hyperlink ref="L314" r:id="rId5562" display="https://www.daloopa.com/src/1033680" xr:uid="{0A806929-3410-4A1F-A151-77CBC1FFF49C}"/>
    <hyperlink ref="P314" r:id="rId5563" display="https://www.daloopa.com/src/1033675" xr:uid="{4D28253B-136A-486F-A016-C488EAB1AEDB}"/>
    <hyperlink ref="T314" r:id="rId5564" display="https://www.daloopa.com/src/1033670" xr:uid="{E3D08A3F-DEDF-46B6-AF58-3964E5612E7E}"/>
    <hyperlink ref="X314" r:id="rId5565" display="https://www.daloopa.com/src/1033665" xr:uid="{F3F2691E-DC82-453C-87BA-C487782366D3}"/>
    <hyperlink ref="AB314" r:id="rId5566" display="https://www.daloopa.com/src/1033655" xr:uid="{37D5B5C0-38B7-4A52-A969-2CC2F8E5F603}"/>
    <hyperlink ref="AF314" r:id="rId5567" display="https://www.daloopa.com/src/2750780" xr:uid="{E8415367-6A94-4198-A5C3-4D05CCC81409}"/>
    <hyperlink ref="AJ314" r:id="rId5568" display="https://www.daloopa.com/src/14825141" xr:uid="{C182CB17-91AF-432D-8F10-9183D6A43ADD}"/>
    <hyperlink ref="AN314" r:id="rId5569" display="https://www.daloopa.com/src/46749894" xr:uid="{A8F2B879-27D5-45A7-9214-1788B1658DE7}"/>
    <hyperlink ref="AR314" r:id="rId5570" display="https://www.daloopa.com/src/67087945" xr:uid="{5F3019D9-FF39-4242-AB8B-231DC2479AE1}"/>
    <hyperlink ref="A315" r:id="rId5571" xr:uid="{79155CBE-4829-4FDA-BC33-2949BC29C715}"/>
    <hyperlink ref="C315" r:id="rId5572" xr:uid="{11F64294-83EB-466A-B74A-88337B561AE4}"/>
    <hyperlink ref="P315" r:id="rId5573" display="https://www.daloopa.com/src/1033676" xr:uid="{5C98C72A-4F71-4D49-9F54-3BE179FE16C3}"/>
    <hyperlink ref="T315" r:id="rId5574" display="https://www.daloopa.com/src/1033671" xr:uid="{12347874-CE1D-4736-B54C-288F3E7B0FA9}"/>
    <hyperlink ref="X315" r:id="rId5575" display="https://www.daloopa.com/src/1033666" xr:uid="{28C429DF-D550-4877-ABEF-A8F3116AB45E}"/>
    <hyperlink ref="AB315" r:id="rId5576" display="https://www.daloopa.com/src/1033656" xr:uid="{D93EBBA5-4D66-4421-9F0A-4C97E9C9C0A6}"/>
    <hyperlink ref="AF315" r:id="rId5577" display="https://www.daloopa.com/src/2750781" xr:uid="{BB5CB3FA-57E3-4E12-AC59-863146A63F6A}"/>
    <hyperlink ref="AJ315" r:id="rId5578" display="https://www.daloopa.com/src/14825140" xr:uid="{B2D4D9B7-B513-4F48-BBB0-967385B29DC6}"/>
    <hyperlink ref="AN315" r:id="rId5579" display="https://www.daloopa.com/src/46749893" xr:uid="{82CE2D1F-8122-4991-872A-C8237B121F32}"/>
    <hyperlink ref="AR315" r:id="rId5580" display="https://www.daloopa.com/src/67087946" xr:uid="{2B8741CE-60F4-4DD6-A3FF-E047C02E113A}"/>
    <hyperlink ref="A316" r:id="rId5581" xr:uid="{DD8C8F81-3EB5-42A0-A8BC-4839180D4680}"/>
    <hyperlink ref="C316" r:id="rId5582" xr:uid="{4E377F45-2855-420C-9F13-EA880130EDEE}"/>
    <hyperlink ref="P316" r:id="rId5583" display="https://www.daloopa.com/src/1033677" xr:uid="{91CADAA1-5F35-4425-B025-52DAF5A4448D}"/>
    <hyperlink ref="T316" r:id="rId5584" display="https://www.daloopa.com/src/1033672" xr:uid="{DBDB0E85-20A4-4A7F-8774-4821DA4B9472}"/>
    <hyperlink ref="X316" r:id="rId5585" display="https://www.daloopa.com/src/1033667" xr:uid="{E563AD6F-94CD-43F3-BFEA-8E169CC97379}"/>
    <hyperlink ref="AB316" r:id="rId5586" display="https://www.daloopa.com/src/1033657" xr:uid="{465B029A-0BC2-4D16-BC9A-2E75439D596A}"/>
    <hyperlink ref="AF316" r:id="rId5587" display="https://www.daloopa.com/src/2750782" xr:uid="{573C88F3-A4D7-4F0F-8106-B22433A943D2}"/>
    <hyperlink ref="AJ316" r:id="rId5588" display="https://www.daloopa.com/src/14825139" xr:uid="{E8D478FD-08C5-465C-9AFD-CAF95CE9CCEF}"/>
    <hyperlink ref="AN316" r:id="rId5589" display="https://www.daloopa.com/src/46749892" xr:uid="{7C19CD8A-910B-4F85-AD79-E8B03E24AE63}"/>
    <hyperlink ref="AR316" r:id="rId5590" display="https://www.daloopa.com/src/67087947" xr:uid="{A4A1DF3B-B22E-49AF-A6C1-920B45611316}"/>
    <hyperlink ref="A317" r:id="rId5591" xr:uid="{28368813-0C3B-46A8-97EB-FE4DC2D4E1F7}"/>
    <hyperlink ref="C317" r:id="rId5592" xr:uid="{A685324E-F142-4B47-91A1-526919145BFF}"/>
    <hyperlink ref="H317" r:id="rId5593" display="https://www.daloopa.com/src/1033684" xr:uid="{A0F7BCEE-E6EF-4C8C-BBE3-6D9C522ED13D}"/>
    <hyperlink ref="L317" r:id="rId5594" display="https://www.daloopa.com/src/1033681" xr:uid="{0EAC0E7D-BEF9-4591-ACCF-7623D32C0622}"/>
    <hyperlink ref="P317" r:id="rId5595" display="https://www.daloopa.com/src/1033678" xr:uid="{55003ECE-EAD0-49A0-9E44-F37B2FAA241B}"/>
    <hyperlink ref="T317" r:id="rId5596" display="https://www.daloopa.com/src/1033673" xr:uid="{E585823F-0CCD-4F67-9EEF-823E1C0176B8}"/>
    <hyperlink ref="X317" r:id="rId5597" display="https://www.daloopa.com/src/1033668" xr:uid="{9575CDC5-C82D-4D25-AB1A-A1A8520093BF}"/>
    <hyperlink ref="AB317" r:id="rId5598" display="https://www.daloopa.com/src/1033658" xr:uid="{127323D2-4F05-4D17-AE8F-FE845D47449C}"/>
    <hyperlink ref="AF317" r:id="rId5599" display="https://www.daloopa.com/src/2750783" xr:uid="{C551B927-936E-4B2F-BEA6-BD41F07BEBB2}"/>
    <hyperlink ref="AJ317" r:id="rId5600" display="https://www.daloopa.com/src/14825143" xr:uid="{755E3427-3783-40C9-8B53-612AE63BA8CC}"/>
    <hyperlink ref="AN317" r:id="rId5601" display="https://www.daloopa.com/src/46749896" xr:uid="{7126DDE2-4C2C-421B-90CE-C5240DD95158}"/>
    <hyperlink ref="AR317" r:id="rId5602" display="https://www.daloopa.com/src/67087948" xr:uid="{CEF5D741-EA43-4975-9A68-0DBEFB05D55B}"/>
    <hyperlink ref="A320" r:id="rId5603" xr:uid="{52F8DE2B-9ABD-4487-9A91-42646C980E80}"/>
    <hyperlink ref="C320" r:id="rId5604" xr:uid="{7244DD28-A264-42D8-8C9F-BE2C49376504}"/>
    <hyperlink ref="AR320" r:id="rId5605" display="https://www.daloopa.com/src/67087991" xr:uid="{63282821-974D-4A18-BB49-E2836E0641DB}"/>
    <hyperlink ref="BF320" r:id="rId5606" display="https://www.daloopa.com/src/1033685" xr:uid="{E504940D-C116-4DDF-ACAC-2B822349F6AC}"/>
    <hyperlink ref="BG320" r:id="rId5607" display="https://www.daloopa.com/src/1033688" xr:uid="{1D4A719E-A8C0-4038-B21C-4F63D827023A}"/>
    <hyperlink ref="BH320" r:id="rId5608" display="https://www.daloopa.com/src/1033691" xr:uid="{14367328-C11D-4385-B67C-A8EB9A674880}"/>
    <hyperlink ref="BI320" r:id="rId5609" display="https://www.daloopa.com/src/1033696" xr:uid="{4557B670-662D-4FB9-A829-AC58FBD6A11C}"/>
    <hyperlink ref="BJ320" r:id="rId5610" display="https://www.daloopa.com/src/1033701" xr:uid="{13A59C23-7B2A-4D70-BCBC-156EDBEB515E}"/>
    <hyperlink ref="BK320" r:id="rId5611" display="https://www.daloopa.com/src/1033706" xr:uid="{02C7F472-E6B1-448F-92B8-C1D019132F8B}"/>
    <hyperlink ref="BL320" r:id="rId5612" display="https://www.daloopa.com/src/2750791" xr:uid="{2E9E354B-C431-4143-A94C-FB4009D1E4BE}"/>
    <hyperlink ref="BM320" r:id="rId5613" display="https://www.daloopa.com/src/14825200" xr:uid="{B68C9482-9563-425A-B769-96E9C48C9120}"/>
    <hyperlink ref="BN320" r:id="rId5614" display="https://www.daloopa.com/src/46749956" xr:uid="{83FC68D9-8667-4593-A743-A23525293B8A}"/>
    <hyperlink ref="A321" r:id="rId5615" xr:uid="{6D296CC1-8107-4EB0-8479-8108F0B327EF}"/>
    <hyperlink ref="C321" r:id="rId5616" xr:uid="{55B7D0D3-FCC5-4EFB-9A68-DF4368E753FA}"/>
    <hyperlink ref="AR321" r:id="rId5617" display="https://www.daloopa.com/src/67087988" xr:uid="{9F9F7135-5F25-40FC-AD11-99416B8B1182}"/>
    <hyperlink ref="BF321" r:id="rId5618" display="https://www.daloopa.com/src/1033686" xr:uid="{AA8C22B5-6732-4932-9EE5-B30D2E1E203E}"/>
    <hyperlink ref="BG321" r:id="rId5619" display="https://www.daloopa.com/src/1033689" xr:uid="{2D98CC0C-0FAB-43A8-9B91-4EF430FBC04A}"/>
    <hyperlink ref="BH321" r:id="rId5620" display="https://www.daloopa.com/src/1033692" xr:uid="{5622C6E3-EC95-452C-9C3C-EA2EB106F133}"/>
    <hyperlink ref="BI321" r:id="rId5621" display="https://www.daloopa.com/src/1033697" xr:uid="{43383FE6-8948-4E5A-858B-A6D307818191}"/>
    <hyperlink ref="BJ321" r:id="rId5622" display="https://www.daloopa.com/src/1033702" xr:uid="{B041167D-8781-4D41-B3DF-4656308A9C01}"/>
    <hyperlink ref="BK321" r:id="rId5623" display="https://www.daloopa.com/src/1033708" xr:uid="{00408598-6287-4673-A0FC-B6F67BEE6223}"/>
    <hyperlink ref="BL321" r:id="rId5624" display="https://www.daloopa.com/src/2750792" xr:uid="{6470B5C6-3D3F-4F8C-8D68-288D308DE031}"/>
    <hyperlink ref="BM321" r:id="rId5625" display="https://www.daloopa.com/src/14825198" xr:uid="{3878B23C-A060-4AF2-A463-894730B951E5}"/>
    <hyperlink ref="BN321" r:id="rId5626" display="https://www.daloopa.com/src/46749954" xr:uid="{CB1AE585-D4AA-4630-AFE4-9D46707C579E}"/>
    <hyperlink ref="A322" r:id="rId5627" xr:uid="{C158F4E4-BFCF-43BE-A459-7186FA464193}"/>
    <hyperlink ref="C322" r:id="rId5628" xr:uid="{619DEB93-4F18-4E74-AE94-E753CBD52C99}"/>
    <hyperlink ref="AR322" r:id="rId5629" display="https://www.daloopa.com/src/67087990" xr:uid="{0F055BEC-FE8F-4221-B808-11E849FAD16D}"/>
    <hyperlink ref="BH322" r:id="rId5630" display="https://www.daloopa.com/src/1033693" xr:uid="{F055CC72-280A-49B1-9F38-6CB08E4586D4}"/>
    <hyperlink ref="BI322" r:id="rId5631" display="https://www.daloopa.com/src/1033698" xr:uid="{06FAA1FB-F54E-48BB-BAA1-5FE9F304E738}"/>
    <hyperlink ref="BJ322" r:id="rId5632" display="https://www.daloopa.com/src/1033703" xr:uid="{3A31C13D-B4E5-45F5-BE6F-8CED094CA22B}"/>
    <hyperlink ref="BK322" r:id="rId5633" display="https://www.daloopa.com/src/1033707" xr:uid="{887645F2-C587-4E10-A8DB-F0EA0F90E197}"/>
    <hyperlink ref="BL322" r:id="rId5634" display="https://www.daloopa.com/src/2750793" xr:uid="{F896EDF9-1B0F-4BA1-95EC-387FF84DA94B}"/>
    <hyperlink ref="BM322" r:id="rId5635" display="https://www.daloopa.com/src/14825199" xr:uid="{FDE112AD-A12D-4406-8633-3395493081FB}"/>
    <hyperlink ref="BN322" r:id="rId5636" display="https://www.daloopa.com/src/46749953" xr:uid="{A3082F9C-6D7F-48C7-9C2B-590DAB23954C}"/>
    <hyperlink ref="A323" r:id="rId5637" xr:uid="{EB41811C-69EC-4370-85FE-71C2D0029026}"/>
    <hyperlink ref="C323" r:id="rId5638" xr:uid="{0DEAED22-C148-4B00-9552-0C3BA1A73C5F}"/>
    <hyperlink ref="AR323" r:id="rId5639" display="https://www.daloopa.com/src/67087989" xr:uid="{7DB0E98E-F189-42E1-BB94-37BDCCA1D4B9}"/>
    <hyperlink ref="BH323" r:id="rId5640" display="https://www.daloopa.com/src/1033694" xr:uid="{AA0AF39B-0A79-4FEA-8787-FE30EB9ED7F3}"/>
    <hyperlink ref="BI323" r:id="rId5641" display="https://www.daloopa.com/src/1033699" xr:uid="{9C6B5E2C-BAC3-49A8-A4FA-6B164782534F}"/>
    <hyperlink ref="BJ323" r:id="rId5642" display="https://www.daloopa.com/src/1033704" xr:uid="{255D174F-97E2-4606-A9A0-7632CC3EE823}"/>
    <hyperlink ref="BK323" r:id="rId5643" display="https://www.daloopa.com/src/1033709" xr:uid="{78805322-6AFB-4485-A93C-EE605BA644F4}"/>
    <hyperlink ref="BL323" r:id="rId5644" display="https://www.daloopa.com/src/2750794" xr:uid="{AA9F94ED-B3EF-4DEE-B547-F543EEC6204F}"/>
    <hyperlink ref="BM323" r:id="rId5645" display="https://www.daloopa.com/src/14825197" xr:uid="{0A4886D7-10CF-49A2-B220-FEE65AA60CD8}"/>
    <hyperlink ref="BN323" r:id="rId5646" display="https://www.daloopa.com/src/46749957" xr:uid="{CCC3128B-78DA-4F01-AF9A-2EBB08C9D90E}"/>
    <hyperlink ref="A324" r:id="rId5647" xr:uid="{9ABABB1D-8604-4C5C-B493-002F6CEC13C2}"/>
    <hyperlink ref="C324" r:id="rId5648" xr:uid="{25309A24-3A54-4C0D-A7BE-C695B74C1B27}"/>
    <hyperlink ref="AR324" r:id="rId5649" display="https://www.daloopa.com/src/67087992" xr:uid="{2978CCF8-33E4-485B-8FD2-437B33BC4ED1}"/>
    <hyperlink ref="BF324" r:id="rId5650" display="https://www.daloopa.com/src/1033687" xr:uid="{AF2D1C32-9171-4D71-8D96-CF3E80B2ECE1}"/>
    <hyperlink ref="BG324" r:id="rId5651" display="https://www.daloopa.com/src/1033690" xr:uid="{8E2FF938-26A5-4BBD-BC1F-7DE5C8D26849}"/>
    <hyperlink ref="BH324" r:id="rId5652" display="https://www.daloopa.com/src/1033695" xr:uid="{06D0D06E-4DB0-4683-860A-6EAE276CEA52}"/>
    <hyperlink ref="BI324" r:id="rId5653" display="https://www.daloopa.com/src/1033700" xr:uid="{911EA967-1EC6-4063-970B-E0DAD50C6A8B}"/>
    <hyperlink ref="BJ324" r:id="rId5654" display="https://www.daloopa.com/src/1033705" xr:uid="{FFD30A7D-2BEF-410A-8DB4-D198BEF204B7}"/>
    <hyperlink ref="BK324" r:id="rId5655" display="https://www.daloopa.com/src/1033710" xr:uid="{2B650A07-CA0E-4F66-B201-FEE57D0AA504}"/>
    <hyperlink ref="BL324" r:id="rId5656" display="https://www.daloopa.com/src/2750795" xr:uid="{6D63B1AC-1DBB-44A0-86FA-037070C9629B}"/>
    <hyperlink ref="BM324" r:id="rId5657" display="https://www.daloopa.com/src/14825196" xr:uid="{29B94C0B-CE07-4B9D-9B37-E71F9C0ED422}"/>
    <hyperlink ref="BN324" r:id="rId5658" display="https://www.daloopa.com/src/46749955" xr:uid="{1FDF9AB8-97F1-4DC8-AB4D-97AA252DEECB}"/>
    <hyperlink ref="A327" r:id="rId5659" xr:uid="{0654E1DF-35E5-43CF-B040-282773306E9A}"/>
    <hyperlink ref="C327" r:id="rId5660" xr:uid="{A9C34162-2D67-4C2A-9E21-9CC7BFE56CE1}"/>
    <hyperlink ref="AR327" r:id="rId5661" display="https://www.daloopa.com/src/67088036" xr:uid="{B10B9EB2-5D93-40AC-8AB8-5A9637B875F3}"/>
    <hyperlink ref="BF327" r:id="rId5662" display="https://www.daloopa.com/src/1033772" xr:uid="{3CE9DF41-A9B7-4C17-A72E-5AB9569F048E}"/>
    <hyperlink ref="BG327" r:id="rId5663" display="https://www.daloopa.com/src/1033769" xr:uid="{D5552B90-D932-4847-993E-03904331DC25}"/>
    <hyperlink ref="BH327" r:id="rId5664" display="https://www.daloopa.com/src/1033765" xr:uid="{61594ED2-7A98-4D7C-99A4-370F1BBAAE6D}"/>
    <hyperlink ref="BI327" r:id="rId5665" display="https://www.daloopa.com/src/1033727" xr:uid="{647564A8-D9BD-457C-AE9E-B6D9DC8C8D54}"/>
    <hyperlink ref="BJ327" r:id="rId5666" display="https://www.daloopa.com/src/1033715" xr:uid="{3091B93C-01C2-468C-8FD7-09A09AC8457C}"/>
    <hyperlink ref="BK327" r:id="rId5667" display="https://www.daloopa.com/src/1033711" xr:uid="{A91702B0-AEB9-4860-AE77-5177931D7E71}"/>
    <hyperlink ref="BL327" r:id="rId5668" display="https://www.daloopa.com/src/2750802" xr:uid="{6E524963-D658-4FFD-9257-D6C7DFE22F35}"/>
    <hyperlink ref="BM327" r:id="rId5669" display="https://www.daloopa.com/src/14825360" xr:uid="{7C9B07B2-803D-4E40-BBF9-E766303AE1A2}"/>
    <hyperlink ref="BN327" r:id="rId5670" display="https://www.daloopa.com/src/46750019" xr:uid="{24900B47-6835-4E76-9107-10F4E28DDEFE}"/>
    <hyperlink ref="A328" r:id="rId5671" xr:uid="{45394DD2-EDEB-4DBE-8726-BE0542E1F5E7}"/>
    <hyperlink ref="C328" r:id="rId5672" xr:uid="{413A57C6-235F-4EF2-91AA-E955267B13D2}"/>
    <hyperlink ref="AR328" r:id="rId5673" display="https://www.daloopa.com/src/67088038" xr:uid="{FFD32884-7491-4A9F-949E-FCA2855C0C1B}"/>
    <hyperlink ref="BF328" r:id="rId5674" display="https://www.daloopa.com/src/1033773" xr:uid="{611E9D4D-B956-4EB8-BAEC-5BB0EC607047}"/>
    <hyperlink ref="BG328" r:id="rId5675" display="https://www.daloopa.com/src/1033770" xr:uid="{1490533A-BD09-4F60-93A6-9C0E67FD814C}"/>
    <hyperlink ref="BH328" r:id="rId5676" display="https://www.daloopa.com/src/1033766" xr:uid="{CC13EC0D-7C4B-4994-84DC-1AE22CA2FFB3}"/>
    <hyperlink ref="BI328" r:id="rId5677" display="https://www.daloopa.com/src/1033728" xr:uid="{9DF018EB-C9AA-4226-99EA-312D952FB193}"/>
    <hyperlink ref="BJ328" r:id="rId5678" display="https://www.daloopa.com/src/1033716" xr:uid="{9B07E0D3-1CAA-4E35-97DD-68E8AE766620}"/>
    <hyperlink ref="BK328" r:id="rId5679" display="https://www.daloopa.com/src/1033712" xr:uid="{D4779270-0CD4-46A5-A89F-BC85D7F9DA9B}"/>
    <hyperlink ref="BL328" r:id="rId5680" display="https://www.daloopa.com/src/2750803" xr:uid="{1B7340BF-5346-46B4-AB3D-2C1086504A5C}"/>
    <hyperlink ref="BM328" r:id="rId5681" display="https://www.daloopa.com/src/14825359" xr:uid="{9B11124B-7EB1-4905-B5E7-CF63C9134D23}"/>
    <hyperlink ref="BN328" r:id="rId5682" display="https://www.daloopa.com/src/46750020" xr:uid="{9DD52D71-E158-463F-AA4C-7BC19D07AA66}"/>
    <hyperlink ref="A329" r:id="rId5683" xr:uid="{4D917E68-F1E7-4CB7-B2FC-DC3E2CA28497}"/>
    <hyperlink ref="C329" r:id="rId5684" xr:uid="{85264BBE-5667-4E80-9C90-73DFC469275A}"/>
    <hyperlink ref="AR329" r:id="rId5685" display="https://www.daloopa.com/src/67088037" xr:uid="{752D82CB-BE35-42AC-A93E-0292AACB6091}"/>
    <hyperlink ref="BH329" r:id="rId5686" display="https://www.daloopa.com/src/1033767" xr:uid="{B38F0D02-2768-41A4-BE5F-D4740E8BE4FA}"/>
    <hyperlink ref="BI329" r:id="rId5687" display="https://www.daloopa.com/src/1033730" xr:uid="{2BA4404D-7B7C-4B4E-9B44-2444A5A726AB}"/>
    <hyperlink ref="BJ329" r:id="rId5688" display="https://www.daloopa.com/src/1033717" xr:uid="{AEAB4C1F-D2A7-4CD2-89C3-31C9F31E497F}"/>
    <hyperlink ref="BK329" r:id="rId5689" display="https://www.daloopa.com/src/1033713" xr:uid="{5C083E6B-1CA2-446D-A988-DE96433B08C8}"/>
    <hyperlink ref="BL329" r:id="rId5690" display="https://www.daloopa.com/src/2750804" xr:uid="{AB78292E-ED4B-4C88-8708-9108F26167C8}"/>
    <hyperlink ref="BM329" r:id="rId5691" display="https://www.daloopa.com/src/14825361" xr:uid="{2C3005EA-6C18-4971-9083-54B287B670E2}"/>
    <hyperlink ref="BN329" r:id="rId5692" display="https://www.daloopa.com/src/46750021" xr:uid="{3849E6E7-E3BE-4F3E-9EAC-F7241CB6A959}"/>
    <hyperlink ref="A330" r:id="rId5693" xr:uid="{E769EFD2-012C-41A8-A081-CDE933DACE0B}"/>
    <hyperlink ref="C330" r:id="rId5694" xr:uid="{D7F57C34-3F44-40A6-81FE-9789883C20D5}"/>
    <hyperlink ref="AR330" r:id="rId5695" display="https://www.daloopa.com/src/67088039" xr:uid="{51BC6F55-92B6-4A42-AA0B-D9740BD4E248}"/>
    <hyperlink ref="BF330" r:id="rId5696" display="https://www.daloopa.com/src/1033774" xr:uid="{3C99C04D-855E-4BB4-8BD2-A7C66D9BD36D}"/>
    <hyperlink ref="BG330" r:id="rId5697" display="https://www.daloopa.com/src/1033771" xr:uid="{39A47CE3-041A-41E0-8F09-D556E1C7221A}"/>
    <hyperlink ref="BH330" r:id="rId5698" display="https://www.daloopa.com/src/1033768" xr:uid="{703D0C08-0389-4D4A-BFE7-1534DCFE65D0}"/>
    <hyperlink ref="BI330" r:id="rId5699" display="https://www.daloopa.com/src/1033729" xr:uid="{128F4561-604A-4B97-97F4-1461380BF2A9}"/>
    <hyperlink ref="BJ330" r:id="rId5700" display="https://www.daloopa.com/src/1033718" xr:uid="{59740BB1-490C-47AC-B7EC-4801A5B9A4AA}"/>
    <hyperlink ref="BK330" r:id="rId5701" display="https://www.daloopa.com/src/1033714" xr:uid="{6D912073-5244-4BC3-8FA4-069E981D1A2A}"/>
    <hyperlink ref="BL330" r:id="rId5702" display="https://www.daloopa.com/src/2750805" xr:uid="{00613898-F912-4F76-8EF0-55BB701A4ADD}"/>
    <hyperlink ref="BM330" r:id="rId5703" display="https://www.daloopa.com/src/14825362" xr:uid="{1A276795-DFFB-4932-9CB5-875E0E8BC773}"/>
    <hyperlink ref="BN330" r:id="rId5704" display="https://www.daloopa.com/src/46750022" xr:uid="{AD6B6F02-70FE-4880-BFA9-0619D0D9F4E5}"/>
    <hyperlink ref="A333" r:id="rId5705" xr:uid="{B840D439-748C-42CA-A9E4-E03A7CCDFD78}"/>
    <hyperlink ref="C333" r:id="rId5706" xr:uid="{FA8AA239-D853-4939-AB3A-09BB312F85F5}"/>
    <hyperlink ref="H333" r:id="rId5707" display="https://www.daloopa.com/src/19659516" xr:uid="{33687D63-1C89-4282-828D-DCAEC3CE939A}"/>
    <hyperlink ref="L333" r:id="rId5708" display="https://www.daloopa.com/src/19659426" xr:uid="{477FA882-9574-40EC-8046-A62210C1B230}"/>
    <hyperlink ref="P333" r:id="rId5709" display="https://www.daloopa.com/src/19659371" xr:uid="{804BF3A7-E903-4E26-ACDC-C921AC9AA205}"/>
    <hyperlink ref="T333" r:id="rId5710" display="https://www.daloopa.com/src/19659297" xr:uid="{43C6B968-DEFF-4012-9835-C80F60278DBD}"/>
    <hyperlink ref="X333" r:id="rId5711" display="https://www.daloopa.com/src/19659141" xr:uid="{A02D9A66-FBB4-4C58-BC8E-BA5C95AB52D7}"/>
    <hyperlink ref="AB333" r:id="rId5712" display="https://www.daloopa.com/src/19658994" xr:uid="{2E9901CD-A975-46F0-8AFF-244D27C5715A}"/>
    <hyperlink ref="AF333" r:id="rId5713" display="https://www.daloopa.com/src/19658253" xr:uid="{005BA820-4489-4FA8-9A7E-95CF66250D59}"/>
    <hyperlink ref="AJ333" r:id="rId5714" display="https://www.daloopa.com/src/19657862" xr:uid="{D467E042-5661-42C4-B350-7CC6EB95F32F}"/>
    <hyperlink ref="AN333" r:id="rId5715" display="https://www.daloopa.com/src/46750223" xr:uid="{90BBE2CF-F12E-4912-B624-019D2B8A12F4}"/>
    <hyperlink ref="AR333" r:id="rId5716" display="https://www.daloopa.com/src/67088816" xr:uid="{AFD9D941-0CA3-4577-8401-FF4E6FFE7AC4}"/>
    <hyperlink ref="A334" r:id="rId5717" xr:uid="{DA3D318E-81C0-4B67-B590-4C0979256BE1}"/>
    <hyperlink ref="C334" r:id="rId5718" xr:uid="{232D2222-96C4-4DCD-8532-A1837CDE894F}"/>
    <hyperlink ref="H334" r:id="rId5719" display="https://www.daloopa.com/src/19659515" xr:uid="{0E499F02-3B86-46B9-B382-EEA2346A5250}"/>
    <hyperlink ref="L334" r:id="rId5720" display="https://www.daloopa.com/src/19659425" xr:uid="{74F01542-9501-4C23-957F-714ABACF6D6E}"/>
    <hyperlink ref="P334" r:id="rId5721" display="https://www.daloopa.com/src/19659370" xr:uid="{596F0AE1-34D2-4C21-84CE-4524D722C6AA}"/>
    <hyperlink ref="T334" r:id="rId5722" display="https://www.daloopa.com/src/19659296" xr:uid="{0AF83BB0-74C4-4EE7-8C93-D3E4A8406C40}"/>
    <hyperlink ref="X334" r:id="rId5723" display="https://www.daloopa.com/src/19659140" xr:uid="{D0F8A79A-5472-4B78-A505-170BF138ABB6}"/>
    <hyperlink ref="AB334" r:id="rId5724" display="https://www.daloopa.com/src/19658993" xr:uid="{56588190-E486-46A5-B144-8F4E02A5134F}"/>
    <hyperlink ref="AF334" r:id="rId5725" display="https://www.daloopa.com/src/19658252" xr:uid="{CD9D0F6E-77FC-4688-BA9E-E0D71C202B6D}"/>
    <hyperlink ref="AJ334" r:id="rId5726" display="https://www.daloopa.com/src/19657861" xr:uid="{6D263F12-C470-464A-A6B1-67DAE8803BB4}"/>
    <hyperlink ref="AN334" r:id="rId5727" display="https://www.daloopa.com/src/46750222" xr:uid="{F95F8FA5-08B2-439E-9981-267750C7BFB8}"/>
    <hyperlink ref="AR334" r:id="rId5728" display="https://www.daloopa.com/src/67088815" xr:uid="{BF2F3F25-95D8-448C-ABD9-1208783655ED}"/>
    <hyperlink ref="A335" r:id="rId5729" xr:uid="{6E888C51-B0F6-4208-A7B4-70B76A6C9C48}"/>
    <hyperlink ref="C335" r:id="rId5730" xr:uid="{69B4354E-4606-4E97-9D6E-A65F23ED47BC}"/>
    <hyperlink ref="P335" r:id="rId5731" display="https://www.daloopa.com/src/19659369" xr:uid="{561B63E1-F6DD-43CA-BD45-63829C6B0DCA}"/>
    <hyperlink ref="T335" r:id="rId5732" display="https://www.daloopa.com/src/19659295" xr:uid="{2C1071C9-257D-47EA-B845-1D0EA091C6AF}"/>
    <hyperlink ref="X335" r:id="rId5733" display="https://www.daloopa.com/src/19659139" xr:uid="{76E730CB-D80D-46F2-B604-A3C2A877FE0F}"/>
    <hyperlink ref="AB335" r:id="rId5734" display="https://www.daloopa.com/src/19658992" xr:uid="{021CF399-EF06-4A51-820A-8E803AFEC493}"/>
    <hyperlink ref="AF335" r:id="rId5735" display="https://www.daloopa.com/src/19658251" xr:uid="{7C23B94D-EB3F-43AC-BEB3-9A13C3ADD412}"/>
    <hyperlink ref="AJ335" r:id="rId5736" display="https://www.daloopa.com/src/19657860" xr:uid="{FEB8CFAF-2D69-4381-9158-EBEFA7190275}"/>
    <hyperlink ref="AN335" r:id="rId5737" display="https://www.daloopa.com/src/46750221" xr:uid="{0186B096-9550-444D-92B1-FC64B8AA382B}"/>
    <hyperlink ref="AR335" r:id="rId5738" display="https://www.daloopa.com/src/67088814" xr:uid="{2CE069DF-C215-4304-9942-13A0C0DFB1AC}"/>
    <hyperlink ref="A336" r:id="rId5739" xr:uid="{36B7BFC8-32AC-4586-8EFA-D2F16DBCC9C0}"/>
    <hyperlink ref="C336" r:id="rId5740" xr:uid="{2C8C386B-91AB-41A0-BB2E-16ABD0095A55}"/>
    <hyperlink ref="H336" r:id="rId5741" display="https://www.daloopa.com/src/19659514" xr:uid="{FF4AB6E4-14BC-4CA2-9541-6C80FEC1A325}"/>
    <hyperlink ref="L336" r:id="rId5742" display="https://www.daloopa.com/src/19659424" xr:uid="{DB68B17E-BC4C-42C2-9A0F-5472D561D2F7}"/>
    <hyperlink ref="P336" r:id="rId5743" display="https://www.daloopa.com/src/19659368" xr:uid="{58F1DC46-5EB8-4FEF-AB19-F7E5629BAACB}"/>
    <hyperlink ref="T336" r:id="rId5744" display="https://www.daloopa.com/src/19659294" xr:uid="{1F552114-DF40-4750-88E4-DD4490F7BBB0}"/>
    <hyperlink ref="X336" r:id="rId5745" display="https://www.daloopa.com/src/19659138" xr:uid="{44DCD5AB-A58D-4AF4-A871-824F640B8356}"/>
    <hyperlink ref="AB336" r:id="rId5746" display="https://www.daloopa.com/src/19658991" xr:uid="{F97DFA5B-3213-4964-BF7D-7AEC1B776936}"/>
    <hyperlink ref="AF336" r:id="rId5747" display="https://www.daloopa.com/src/19658250" xr:uid="{06A2D642-CCBA-4840-9A79-CB987614BC46}"/>
    <hyperlink ref="AJ336" r:id="rId5748" display="https://www.daloopa.com/src/19657859" xr:uid="{43B00BFD-5F38-4287-987A-9711085225AE}"/>
    <hyperlink ref="AN336" r:id="rId5749" display="https://www.daloopa.com/src/46750220" xr:uid="{13C798D0-9C36-4FCD-952F-7A01936BDFB0}"/>
    <hyperlink ref="AR336" r:id="rId5750" display="https://www.daloopa.com/src/67088813" xr:uid="{8E22A149-3ED0-4E1F-BBD2-E5C35475236F}"/>
    <hyperlink ref="A339" r:id="rId5751" xr:uid="{4CB90F77-11BF-4095-A454-36FA829774EE}"/>
    <hyperlink ref="C339" r:id="rId5752" xr:uid="{08BA2A9E-8341-48F1-870D-60F05953CBCF}"/>
    <hyperlink ref="H339" r:id="rId5753" display="https://www.daloopa.com/src/38465332" xr:uid="{C2252BD5-A58B-4242-A7EF-587D03E375B1}"/>
    <hyperlink ref="L339" r:id="rId5754" display="https://www.daloopa.com/src/38465311" xr:uid="{4C016F08-FD13-4902-8D65-50C007A5A746}"/>
    <hyperlink ref="P339" r:id="rId5755" display="https://www.daloopa.com/src/38465145" xr:uid="{010D3DC6-80B6-47CC-9F40-9B04E6F8EE32}"/>
    <hyperlink ref="T339" r:id="rId5756" display="https://www.daloopa.com/src/38465060" xr:uid="{F74F091D-8C3F-4EE6-AAB0-33501B8985EF}"/>
    <hyperlink ref="X339" r:id="rId5757" display="https://www.daloopa.com/src/38464970" xr:uid="{1A7C59EA-ED19-4AA0-AC83-C997A25E8F8C}"/>
    <hyperlink ref="AB339" r:id="rId5758" display="https://www.daloopa.com/src/38464891" xr:uid="{7EF883C3-D78C-4AB8-8974-3AA2D6616AAA}"/>
    <hyperlink ref="AF339" r:id="rId5759" display="https://www.daloopa.com/src/38464795" xr:uid="{9FFD52BA-17DF-4848-BF78-FF2544D22B7F}"/>
    <hyperlink ref="AJ339" r:id="rId5760" display="https://www.daloopa.com/src/38464582" xr:uid="{D60440A0-AE18-4832-83BE-586BE2DB8643}"/>
    <hyperlink ref="AN339" r:id="rId5761" display="https://www.daloopa.com/src/46752426" xr:uid="{C36E8540-96E2-4DFD-BFC7-8A6293F04CA1}"/>
    <hyperlink ref="AR339" r:id="rId5762" display="https://www.daloopa.com/src/67091119" xr:uid="{02DA0655-98E7-4491-8C68-75549789EC2D}"/>
    <hyperlink ref="A340" r:id="rId5763" xr:uid="{D7E9CA73-7B66-4D3F-98A5-C472B5F864A2}"/>
    <hyperlink ref="C340" r:id="rId5764" xr:uid="{7A4B0842-FD0F-4BF8-A2E3-C86C4FA9AC98}"/>
    <hyperlink ref="H340" r:id="rId5765" display="https://www.daloopa.com/src/38465333" xr:uid="{22A6FF66-7C8C-4FDA-A833-DC0F9F74A951}"/>
    <hyperlink ref="L340" r:id="rId5766" display="https://www.daloopa.com/src/38465312" xr:uid="{FF9BF08A-7FA7-43FE-9CA9-C3FBA8E216D1}"/>
    <hyperlink ref="P340" r:id="rId5767" display="https://www.daloopa.com/src/38465146" xr:uid="{583A7CDB-4E65-4AEB-8333-445B4537EBAD}"/>
    <hyperlink ref="T340" r:id="rId5768" display="https://www.daloopa.com/src/38465061" xr:uid="{1341F800-C197-4984-AB8C-DEEE4BF3EB0A}"/>
    <hyperlink ref="X340" r:id="rId5769" display="https://www.daloopa.com/src/38464971" xr:uid="{9A091EE9-EDE7-473A-B17F-10F6D51DCC63}"/>
    <hyperlink ref="AB340" r:id="rId5770" display="https://www.daloopa.com/src/38464893" xr:uid="{01EC6BA5-60CA-43C5-8D30-8B4B0C63176F}"/>
    <hyperlink ref="AF340" r:id="rId5771" display="https://www.daloopa.com/src/38464796" xr:uid="{19C3059D-1588-4903-A246-1607870FD477}"/>
    <hyperlink ref="AJ340" r:id="rId5772" display="https://www.daloopa.com/src/38464583" xr:uid="{8A0AC98A-BAE9-419D-8548-6AD29E0BD1ED}"/>
    <hyperlink ref="AN340" r:id="rId5773" display="https://www.daloopa.com/src/46752427" xr:uid="{E2425FC4-9B22-4EFE-B21D-2EAD58FE8501}"/>
    <hyperlink ref="AR340" r:id="rId5774" display="https://www.daloopa.com/src/67091120" xr:uid="{5ED197DD-EADE-45EA-9288-E08A4CCC1621}"/>
    <hyperlink ref="A344" r:id="rId5775" xr:uid="{7138D1EB-1B16-49BA-9C68-DAB359A1429E}"/>
    <hyperlink ref="C344" r:id="rId5776" xr:uid="{4B4599EC-40BE-4229-89FA-DAD45CD7EB0E}"/>
    <hyperlink ref="E344" r:id="rId5777" display="https://www.daloopa.com/src/801185" xr:uid="{D3EA74E2-2062-44C7-963C-EFE240642E3F}"/>
    <hyperlink ref="F344" r:id="rId5778" display="https://www.daloopa.com/src/801166" xr:uid="{E9BEA3FC-87A9-4A77-BA5F-BC311BB292D9}"/>
    <hyperlink ref="G344" r:id="rId5779" display="https://www.daloopa.com/src/801147" xr:uid="{10B6ECB4-48A1-4C4C-80DD-A2F889DF4834}"/>
    <hyperlink ref="H344" r:id="rId5780" display="https://www.daloopa.com/src/801128" xr:uid="{378B1E3B-859A-469B-A392-C2782F602C48}"/>
    <hyperlink ref="I344" r:id="rId5781" display="https://www.daloopa.com/src/810490" xr:uid="{BD1D90F1-7C58-46FD-B508-77DA7114D0FF}"/>
    <hyperlink ref="J344" r:id="rId5782" display="https://www.daloopa.com/src/801091" xr:uid="{1716C132-3DF8-43E0-9CFD-9AF21A6BF634}"/>
    <hyperlink ref="K344" r:id="rId5783" display="https://www.daloopa.com/src/801072" xr:uid="{646678AE-35FE-4FEE-9D4D-3AD902B9D3C6}"/>
    <hyperlink ref="L344" r:id="rId5784" display="https://www.daloopa.com/src/801053" xr:uid="{D53BE5CA-93E6-4FC2-A254-013728B5B95E}"/>
    <hyperlink ref="M344" r:id="rId5785" display="https://www.daloopa.com/src/801034" xr:uid="{96D900DF-74C7-43AC-8C81-6F416588D65A}"/>
    <hyperlink ref="N344" r:id="rId5786" display="https://www.daloopa.com/src/801016" xr:uid="{C5C64176-0429-4C1B-B7C1-763FA9FD1D2D}"/>
    <hyperlink ref="O344" r:id="rId5787" display="https://www.daloopa.com/src/800997" xr:uid="{ABE8D951-65FF-43A9-93C5-4FA813B828ED}"/>
    <hyperlink ref="P344" r:id="rId5788" display="https://www.daloopa.com/src/800978" xr:uid="{2D035AED-1BFE-4501-B275-D02FC26E5614}"/>
    <hyperlink ref="Q344" r:id="rId5789" display="https://www.daloopa.com/src/800959" xr:uid="{96BB8994-279A-4A94-B0BA-2492CC0846C9}"/>
    <hyperlink ref="R344" r:id="rId5790" display="https://www.daloopa.com/src/800940" xr:uid="{9106FB85-F04B-42B3-8CF2-1596A83B3AD0}"/>
    <hyperlink ref="S344" r:id="rId5791" display="https://www.daloopa.com/src/800921" xr:uid="{A9D0F20A-295A-43DB-9B5C-8850ACA34E55}"/>
    <hyperlink ref="T344" r:id="rId5792" display="https://www.daloopa.com/src/800902" xr:uid="{DFE46CCE-DAFB-43FA-9C09-54CEC718BED2}"/>
    <hyperlink ref="U344" r:id="rId5793" display="https://www.daloopa.com/src/800884" xr:uid="{8AF22F6E-C5B1-4468-8D1D-60CBC3C7F261}"/>
    <hyperlink ref="V344" r:id="rId5794" display="https://www.daloopa.com/src/800865" xr:uid="{9A0BB200-1B38-4A6F-B7C6-DB0E7144B692}"/>
    <hyperlink ref="W344" r:id="rId5795" display="https://www.daloopa.com/src/800846" xr:uid="{3D65E802-D341-4DE6-8927-8C982FD0ED40}"/>
    <hyperlink ref="X344" r:id="rId5796" display="https://www.daloopa.com/src/800809" xr:uid="{A758E91D-C96B-4195-8F44-6445E9457484}"/>
    <hyperlink ref="Y344" r:id="rId5797" display="https://www.daloopa.com/src/800789" xr:uid="{2FE8AAA6-9F78-417F-B45B-A900FB67D008}"/>
    <hyperlink ref="Z344" r:id="rId5798" display="https://www.daloopa.com/src/800769" xr:uid="{87BFE588-E859-4A40-B37C-F8A3E730C5F6}"/>
    <hyperlink ref="AA344" r:id="rId5799" display="https://www.daloopa.com/src/800748" xr:uid="{4E76E660-AD2F-4F6E-B064-A91C324BFFFE}"/>
    <hyperlink ref="AB344" r:id="rId5800" display="https://www.daloopa.com/src/800727" xr:uid="{A703297D-76C2-4541-90CB-B4380E835906}"/>
    <hyperlink ref="AC344" r:id="rId5801" display="https://www.daloopa.com/src/800705" xr:uid="{350EF168-E109-40BB-95AE-96BEB500983E}"/>
    <hyperlink ref="AD344" r:id="rId5802" display="https://www.daloopa.com/src/800662" xr:uid="{E0E7941E-5728-438D-8C5C-302C85C7D030}"/>
    <hyperlink ref="AE344" r:id="rId5803" display="https://www.daloopa.com/src/1340303" xr:uid="{A176D447-099A-4FCD-8856-233C49AD100A}"/>
    <hyperlink ref="AF344" r:id="rId5804" display="https://www.daloopa.com/src/2623044" xr:uid="{A65737C5-4CD5-438D-B72B-39519367F22A}"/>
    <hyperlink ref="AG344" r:id="rId5805" display="https://www.daloopa.com/src/4744375" xr:uid="{E4ADCE5B-916C-4096-BD06-18E3B1994A56}"/>
    <hyperlink ref="AH344" r:id="rId5806" display="https://www.daloopa.com/src/7982459" xr:uid="{7E73BB15-42EE-462B-97BF-B6DEBDF34A8A}"/>
    <hyperlink ref="AI344" r:id="rId5807" display="https://www.daloopa.com/src/10333495" xr:uid="{A5FD2547-1450-4C03-9BA0-F9CEBDD3C4D0}"/>
    <hyperlink ref="AJ344" r:id="rId5808" display="https://www.daloopa.com/src/14718897" xr:uid="{FEC7EC5E-BC5E-4998-9A1D-725F881532B1}"/>
    <hyperlink ref="AK344" r:id="rId5809" display="https://www.daloopa.com/src/20995908" xr:uid="{3CB8C38C-B605-40A0-93D8-922300E7313E}"/>
    <hyperlink ref="AL344" r:id="rId5810" display="https://www.daloopa.com/src/32451024" xr:uid="{943AF653-82E7-4BB8-BFB1-01374DEF2B30}"/>
    <hyperlink ref="AM344" r:id="rId5811" display="https://www.daloopa.com/src/38383784" xr:uid="{B3FF85B1-9361-4EAA-8D2F-4E13254A6524}"/>
    <hyperlink ref="AN344" r:id="rId5812" display="https://www.daloopa.com/src/46660913" xr:uid="{03C91EF4-3360-48F3-A112-DE0D26A7F758}"/>
    <hyperlink ref="AO344" r:id="rId5813" display="https://www.daloopa.com/src/53637808" xr:uid="{3D07DEE1-2D65-4C0D-9E59-143A886F7904}"/>
    <hyperlink ref="AP344" r:id="rId5814" display="https://www.daloopa.com/src/58837656" xr:uid="{5EADDA2E-8FF7-4E96-A88F-6D0735CB3264}"/>
    <hyperlink ref="AQ344" r:id="rId5815" display="https://www.daloopa.com/src/63129645" xr:uid="{07114E56-3E7A-4C8A-A19A-7E3E7C8289C5}"/>
    <hyperlink ref="AR344" r:id="rId5816" display="https://www.daloopa.com/src/67045698" xr:uid="{24F5DBFD-F3FF-491B-8C30-472ED5DB7BAB}"/>
    <hyperlink ref="BF344" r:id="rId5817" display="https://www.daloopa.com/src/38157933" xr:uid="{156FC655-F940-4DD2-BDAC-F3E4605A52F0}"/>
    <hyperlink ref="BG344" r:id="rId5818" display="https://www.daloopa.com/src/38157735" xr:uid="{EB6E3D75-4DF5-4170-B335-0F492948738E}"/>
    <hyperlink ref="BH344" r:id="rId5819" display="https://www.daloopa.com/src/38157480" xr:uid="{1F40FA9B-574E-41F1-A853-2B1FE457DF0D}"/>
    <hyperlink ref="BI344" r:id="rId5820" display="https://www.daloopa.com/src/38156975" xr:uid="{BBF96BD2-2B65-4AE1-95AF-4C63D5F6196E}"/>
    <hyperlink ref="BJ344" r:id="rId5821" display="https://www.daloopa.com/src/38156742" xr:uid="{E59AB6EB-6AE7-4AA1-A29A-0248B0F6BA70}"/>
    <hyperlink ref="BK344" r:id="rId5822" display="https://www.daloopa.com/src/38155777" xr:uid="{40F3202D-884E-45B8-89EE-3EF05C1A67EE}"/>
    <hyperlink ref="BL344" r:id="rId5823" display="https://www.daloopa.com/src/38155608" xr:uid="{F63B3008-D7BE-491C-AD4A-2B377A60114C}"/>
    <hyperlink ref="BM344" r:id="rId5824" display="https://www.daloopa.com/src/14718916" xr:uid="{C150D19E-23E4-414D-9F19-95B0D10E0F6F}"/>
    <hyperlink ref="BN344" r:id="rId5825" display="https://www.daloopa.com/src/46664723" xr:uid="{1EF680E5-DDE4-4899-8E5E-7E3E54D0353C}"/>
    <hyperlink ref="BO344" r:id="rId5826" tooltip="https://www.daloopa.com/src/67051534" display="242901.0" xr:uid="{B392F897-2B4D-4EA3-B076-06686A3FDB03}"/>
    <hyperlink ref="A345" r:id="rId5827" xr:uid="{88608C56-92AA-456A-8296-D9CF96459DA8}"/>
    <hyperlink ref="C345" r:id="rId5828" xr:uid="{B0FF8FA3-AC75-4F3F-9E44-BA0650006960}"/>
    <hyperlink ref="E345" r:id="rId5829" display="https://www.daloopa.com/src/801186" xr:uid="{F427ADC9-D21E-4A01-8AED-B0AF450F9B47}"/>
    <hyperlink ref="F345" r:id="rId5830" display="https://www.daloopa.com/src/801167" xr:uid="{9A419FB5-55EC-44C1-8C3C-71E27CBBF51E}"/>
    <hyperlink ref="G345" r:id="rId5831" display="https://www.daloopa.com/src/801148" xr:uid="{70BE889F-E5A6-455F-ABAE-20564039384B}"/>
    <hyperlink ref="H345" r:id="rId5832" display="https://www.daloopa.com/src/801129" xr:uid="{F96E5E9A-2A4E-4E57-8118-D3DF69CF8FC8}"/>
    <hyperlink ref="I345" r:id="rId5833" display="https://www.daloopa.com/src/810491" xr:uid="{4DCEB2C2-BB30-458C-9D21-594A377CA35E}"/>
    <hyperlink ref="J345" r:id="rId5834" display="https://www.daloopa.com/src/801092" xr:uid="{8D7CAC82-EB7E-48C4-9D73-CD4F37D0E092}"/>
    <hyperlink ref="K345" r:id="rId5835" display="https://www.daloopa.com/src/801073" xr:uid="{65662A4F-4CE3-4DF0-B9B7-454767787FCE}"/>
    <hyperlink ref="L345" r:id="rId5836" display="https://www.daloopa.com/src/801054" xr:uid="{23A66BB4-A7F0-4CF4-AC27-93FE18503F5B}"/>
    <hyperlink ref="M345" r:id="rId5837" display="https://www.daloopa.com/src/801035" xr:uid="{3C575925-3D49-4B2E-83DA-A70FEF78B23B}"/>
    <hyperlink ref="N345" r:id="rId5838" display="https://www.daloopa.com/src/801017" xr:uid="{392701A9-5658-4751-9685-4A1236F9F65C}"/>
    <hyperlink ref="O345" r:id="rId5839" display="https://www.daloopa.com/src/800998" xr:uid="{780384C9-367B-4AC8-AE5E-08AABC4720F0}"/>
    <hyperlink ref="P345" r:id="rId5840" display="https://www.daloopa.com/src/800979" xr:uid="{70BBD43F-BAA0-40CD-9650-9A21A33FA2C1}"/>
    <hyperlink ref="Q345" r:id="rId5841" display="https://www.daloopa.com/src/800960" xr:uid="{6776452F-F7E4-482C-8650-1ED08AE724B9}"/>
    <hyperlink ref="R345" r:id="rId5842" display="https://www.daloopa.com/src/800941" xr:uid="{58C405F4-A284-485E-A3CC-ACE163DC9E79}"/>
    <hyperlink ref="S345" r:id="rId5843" display="https://www.daloopa.com/src/800922" xr:uid="{ABDC1B04-4884-4747-97D5-85C58A3E522B}"/>
    <hyperlink ref="T345" r:id="rId5844" display="https://www.daloopa.com/src/800903" xr:uid="{6DAAD144-35A5-403D-B314-45C301656B06}"/>
    <hyperlink ref="U345" r:id="rId5845" display="https://www.daloopa.com/src/800885" xr:uid="{ECE30429-A650-49DF-BE87-7230874942B0}"/>
    <hyperlink ref="V345" r:id="rId5846" display="https://www.daloopa.com/src/800866" xr:uid="{D75274B7-974F-4EF9-AD7D-B66FB8EB6265}"/>
    <hyperlink ref="W345" r:id="rId5847" display="https://www.daloopa.com/src/800847" xr:uid="{88F6F489-B225-4977-B0D7-A0B450C27048}"/>
    <hyperlink ref="X345" r:id="rId5848" display="https://www.daloopa.com/src/800810" xr:uid="{78E2A901-8A27-4E7B-BCF1-779E728CBB35}"/>
    <hyperlink ref="Y345" r:id="rId5849" display="https://www.daloopa.com/src/800790" xr:uid="{69DD23A6-3412-4B2A-A844-66BD7179BC9E}"/>
    <hyperlink ref="Z345" r:id="rId5850" display="https://www.daloopa.com/src/800770" xr:uid="{453F525D-4CCF-4875-9101-7FC5D672E0D6}"/>
    <hyperlink ref="AA345" r:id="rId5851" display="https://www.daloopa.com/src/800749" xr:uid="{BFA52E01-4076-402A-99EF-E7EE94B63D3A}"/>
    <hyperlink ref="AB345" r:id="rId5852" display="https://www.daloopa.com/src/800728" xr:uid="{403D6E55-D6F1-42D5-8BD6-5CFFE61947E0}"/>
    <hyperlink ref="AC345" r:id="rId5853" display="https://www.daloopa.com/src/800706" xr:uid="{8F43D637-DEA7-4C9B-95B0-A5B0FF3E29A8}"/>
    <hyperlink ref="AD345" r:id="rId5854" display="https://www.daloopa.com/src/800663" xr:uid="{739D1B70-E3EC-4E84-9682-B7952B214DC0}"/>
    <hyperlink ref="AE345" r:id="rId5855" display="https://www.daloopa.com/src/1340304" xr:uid="{3C0604F5-B39C-4169-AF60-BB726544D94C}"/>
    <hyperlink ref="AF345" r:id="rId5856" display="https://www.daloopa.com/src/2623045" xr:uid="{14972333-82CF-4F35-B9F0-B04479105889}"/>
    <hyperlink ref="AG345" r:id="rId5857" display="https://www.daloopa.com/src/4744376" xr:uid="{5A347358-7341-4C4E-A1C2-3491C2848A49}"/>
    <hyperlink ref="AH345" r:id="rId5858" display="https://www.daloopa.com/src/7982460" xr:uid="{7BE25BD7-B130-49AD-BAE4-66ADE94F366B}"/>
    <hyperlink ref="AI345" r:id="rId5859" display="https://www.daloopa.com/src/10333494" xr:uid="{C10DEF2D-FB26-4E0E-A1FA-DE53EC8691DB}"/>
    <hyperlink ref="AJ345" r:id="rId5860" display="https://www.daloopa.com/src/14718898" xr:uid="{DAE0D2B6-5E97-4BB4-8EF9-998367DD4724}"/>
    <hyperlink ref="AK345" r:id="rId5861" display="https://www.daloopa.com/src/20995919" xr:uid="{AF4D98EC-ED26-43FA-BFFB-75C2C83EC964}"/>
    <hyperlink ref="AL345" r:id="rId5862" display="https://www.daloopa.com/src/32451023" xr:uid="{198ABB30-344F-457B-9CCF-4801ADF253A6}"/>
    <hyperlink ref="AM345" r:id="rId5863" display="https://www.daloopa.com/src/38383767" xr:uid="{5E1F04F1-F8FA-49E5-B235-458E5262BFEF}"/>
    <hyperlink ref="AN345" r:id="rId5864" display="https://www.daloopa.com/src/46660905" xr:uid="{EA7D0B15-63CB-4269-AC12-A4F80483D9BA}"/>
    <hyperlink ref="AO345" r:id="rId5865" display="https://www.daloopa.com/src/53637809" xr:uid="{D5E8413E-D5AF-4BDB-9A94-6895BE25F9EB}"/>
    <hyperlink ref="AP345" r:id="rId5866" display="https://www.daloopa.com/src/58837661" xr:uid="{720B517D-A353-4548-8CB5-82D0C971A051}"/>
    <hyperlink ref="AQ345" r:id="rId5867" display="https://www.daloopa.com/src/63129643" xr:uid="{6580E812-55C8-456E-97A6-BFCD068A3D9B}"/>
    <hyperlink ref="AR345" r:id="rId5868" display="https://www.daloopa.com/src/67045710" xr:uid="{5AB63F47-BCD6-4165-ADC9-F2A782BEAECC}"/>
    <hyperlink ref="BF345" r:id="rId5869" display="https://www.daloopa.com/src/38157934" xr:uid="{3BC183B6-3D9E-4C3F-8408-0D273FF7CA89}"/>
    <hyperlink ref="BG345" r:id="rId5870" display="https://www.daloopa.com/src/38157736" xr:uid="{18DE8145-0B3F-4871-8AAA-8F1E6D14C18F}"/>
    <hyperlink ref="BH345" r:id="rId5871" display="https://www.daloopa.com/src/38157481" xr:uid="{A119F063-0B6D-45D3-8B2E-2E4078824D6F}"/>
    <hyperlink ref="BI345" r:id="rId5872" display="https://www.daloopa.com/src/38156983" xr:uid="{15EA41EB-FF9F-4F8B-AB30-E52BA3FE4204}"/>
    <hyperlink ref="BJ345" r:id="rId5873" display="https://www.daloopa.com/src/38156736" xr:uid="{8F6ADA09-63E5-4E90-B23C-EFC5E539A297}"/>
    <hyperlink ref="BK345" r:id="rId5874" display="https://www.daloopa.com/src/38155778" xr:uid="{F1ED9B64-7022-4042-9B6F-B156BCE789AE}"/>
    <hyperlink ref="BL345" r:id="rId5875" display="https://www.daloopa.com/src/38155593" xr:uid="{7382421F-59AF-4EC7-923B-AD6A968DE949}"/>
    <hyperlink ref="BM345" r:id="rId5876" display="https://www.daloopa.com/src/14718917" xr:uid="{22F6A427-B5B2-4955-8306-0985EFD61B6B}"/>
    <hyperlink ref="BN345" r:id="rId5877" display="https://www.daloopa.com/src/46664720" xr:uid="{D5FC9394-7B45-4D84-A609-5A4D9106360C}"/>
    <hyperlink ref="BO345" r:id="rId5878" tooltip="https://www.daloopa.com/src/67051529" display="271082.0" xr:uid="{F2B20F96-E285-4F77-86C3-3AD54341F41F}"/>
    <hyperlink ref="A346" r:id="rId5879" xr:uid="{DF1EF9E8-C40A-4D1A-81EA-D492ACA34C88}"/>
    <hyperlink ref="C346" r:id="rId5880" xr:uid="{3EC33F64-6606-4464-AAAB-EC0BF516D62C}"/>
    <hyperlink ref="E346" r:id="rId5881" display="https://www.daloopa.com/src/801187" xr:uid="{87C40A83-6D07-42C3-98C7-4D68A6D69120}"/>
    <hyperlink ref="F346" r:id="rId5882" display="https://www.daloopa.com/src/801168" xr:uid="{7ED53DDE-0FFC-42C4-BF71-CB51E9EB99A3}"/>
    <hyperlink ref="G346" r:id="rId5883" display="https://www.daloopa.com/src/801149" xr:uid="{A5ABAFF6-BED6-430C-8CD3-33D3E94B5946}"/>
    <hyperlink ref="H346" r:id="rId5884" display="https://www.daloopa.com/src/801130" xr:uid="{3B6FDB8B-5682-4C05-BA06-65055C2D93CE}"/>
    <hyperlink ref="I346" r:id="rId5885" display="https://www.daloopa.com/src/810492" xr:uid="{6BA3CB12-41E5-4883-A097-C447A95A1B33}"/>
    <hyperlink ref="J346" r:id="rId5886" display="https://www.daloopa.com/src/801093" xr:uid="{720F65E4-2005-40F1-B38B-320C3B1B6E77}"/>
    <hyperlink ref="K346" r:id="rId5887" display="https://www.daloopa.com/src/801074" xr:uid="{44ABA4F7-9CE4-4F90-B67E-679B3F49EF1A}"/>
    <hyperlink ref="L346" r:id="rId5888" display="https://www.daloopa.com/src/801055" xr:uid="{F47184FB-F5BE-45DF-8D11-E4D0709C039F}"/>
    <hyperlink ref="M346" r:id="rId5889" display="https://www.daloopa.com/src/801036" xr:uid="{242F6AC3-0132-4115-AEA3-675A951F0F16}"/>
    <hyperlink ref="N346" r:id="rId5890" display="https://www.daloopa.com/src/801018" xr:uid="{CC91F53C-20A6-49AC-9BA9-A1F6ED53FED6}"/>
    <hyperlink ref="O346" r:id="rId5891" display="https://www.daloopa.com/src/800999" xr:uid="{49704F7C-319A-444F-B221-E0E9FA9150FF}"/>
    <hyperlink ref="P346" r:id="rId5892" display="https://www.daloopa.com/src/800980" xr:uid="{CF70F078-B3A0-42EB-B71E-AAC4DA68F300}"/>
    <hyperlink ref="Q346" r:id="rId5893" display="https://www.daloopa.com/src/800961" xr:uid="{DE650ED6-164E-4A32-A8F5-4F569B80001D}"/>
    <hyperlink ref="R346" r:id="rId5894" display="https://www.daloopa.com/src/800942" xr:uid="{C90A2C33-715A-4935-BEE0-1A5D352D6646}"/>
    <hyperlink ref="S346" r:id="rId5895" display="https://www.daloopa.com/src/800923" xr:uid="{0465A446-F18A-40C2-B830-B4749EB53342}"/>
    <hyperlink ref="T346" r:id="rId5896" display="https://www.daloopa.com/src/800904" xr:uid="{3B8CE893-8769-44EC-9711-D1A9D0ACA924}"/>
    <hyperlink ref="U346" r:id="rId5897" display="https://www.daloopa.com/src/800886" xr:uid="{531370BC-9C00-4305-A936-E5EC37DBBF55}"/>
    <hyperlink ref="V346" r:id="rId5898" display="https://www.daloopa.com/src/800867" xr:uid="{E90AB870-E82D-4E55-85E4-51989ED0B754}"/>
    <hyperlink ref="W346" r:id="rId5899" display="https://www.daloopa.com/src/800848" xr:uid="{95D1B516-A4FC-46F0-9D65-FE389D5E2EB0}"/>
    <hyperlink ref="X346" r:id="rId5900" display="https://www.daloopa.com/src/800811" xr:uid="{4C7A5BC3-3FFE-442A-A997-2A81BA85FE71}"/>
    <hyperlink ref="Y346" r:id="rId5901" display="https://www.daloopa.com/src/800791" xr:uid="{5D397CBD-8943-495B-A540-ECB77EAC8CFE}"/>
    <hyperlink ref="Z346" r:id="rId5902" display="https://www.daloopa.com/src/800771" xr:uid="{D84A4620-C03B-41D2-BA33-13EEA5D3D2D4}"/>
    <hyperlink ref="AA346" r:id="rId5903" display="https://www.daloopa.com/src/800750" xr:uid="{5C331FDD-87A5-48AE-AF0E-8EA6576F203C}"/>
    <hyperlink ref="AB346" r:id="rId5904" display="https://www.daloopa.com/src/800729" xr:uid="{461EC30A-5E95-48EB-B4CE-B670E8277746}"/>
    <hyperlink ref="AC346" r:id="rId5905" display="https://www.daloopa.com/src/800707" xr:uid="{33B0256B-4419-4BBC-B9FA-C4E39939D7CF}"/>
    <hyperlink ref="AD346" r:id="rId5906" display="https://www.daloopa.com/src/800664" xr:uid="{0E0E04FE-5926-4251-8358-780CD8254C20}"/>
    <hyperlink ref="AE346" r:id="rId5907" display="https://www.daloopa.com/src/1340305" xr:uid="{44C7F5A0-A26D-453E-863E-8D6E7E47F990}"/>
    <hyperlink ref="AF346" r:id="rId5908" display="https://www.daloopa.com/src/2623046" xr:uid="{D4DC7183-6E3A-4277-BE1E-9C36F6A524A2}"/>
    <hyperlink ref="AG346" r:id="rId5909" display="https://www.daloopa.com/src/4744377" xr:uid="{2B64E51C-5DA4-4C80-8D0A-3BD0401429EE}"/>
    <hyperlink ref="AH346" r:id="rId5910" display="https://www.daloopa.com/src/7982461" xr:uid="{3D739123-C118-4C2B-82E0-7D8F16814E2D}"/>
    <hyperlink ref="AI346" r:id="rId5911" display="https://www.daloopa.com/src/10333493" xr:uid="{AC40BB79-145A-4C96-BF62-A79CA3A43884}"/>
    <hyperlink ref="AJ346" r:id="rId5912" display="https://www.daloopa.com/src/14718899" xr:uid="{C0B0547A-ECE0-4C2C-B695-4E4FAEBB05F9}"/>
    <hyperlink ref="AK346" r:id="rId5913" display="https://www.daloopa.com/src/20995917" xr:uid="{2CD628B4-224A-4CD1-B4D3-1F69FE1BA953}"/>
    <hyperlink ref="AL346" r:id="rId5914" display="https://www.daloopa.com/src/32451022" xr:uid="{6315AF59-AAC6-4F4E-A561-A8BA12AA1B81}"/>
    <hyperlink ref="AM346" r:id="rId5915" display="https://www.daloopa.com/src/38383782" xr:uid="{4E3AB993-6B2D-4D37-B98D-85B00397638E}"/>
    <hyperlink ref="AN346" r:id="rId5916" display="https://www.daloopa.com/src/46660911" xr:uid="{82C1A5D4-9645-4FAC-9619-7AD9CE1D0904}"/>
    <hyperlink ref="AO346" r:id="rId5917" display="https://www.daloopa.com/src/53637819" xr:uid="{AD7592DF-19AC-472E-AEEC-478CC6BCC2CE}"/>
    <hyperlink ref="AP346" r:id="rId5918" display="https://www.daloopa.com/src/58837652" xr:uid="{649E08C2-CA94-47B2-8C53-EAEDEB472E2F}"/>
    <hyperlink ref="AQ346" r:id="rId5919" display="https://www.daloopa.com/src/63129644" xr:uid="{A878DDB8-3AF5-4AEC-813D-D269BCD589B8}"/>
    <hyperlink ref="AR346" r:id="rId5920" display="https://www.daloopa.com/src/67045714" xr:uid="{C235F7CF-5048-4F74-BF05-F22F99F3068A}"/>
    <hyperlink ref="BF346" r:id="rId5921" display="https://www.daloopa.com/src/38157935" xr:uid="{90C50AF1-2F09-430D-AA6A-BCC6B7BE9B87}"/>
    <hyperlink ref="BG346" r:id="rId5922" display="https://www.daloopa.com/src/38157737" xr:uid="{00312951-67A1-416B-B1D0-039BF7CFA597}"/>
    <hyperlink ref="BH346" r:id="rId5923" display="https://www.daloopa.com/src/38157482" xr:uid="{03C89549-DF83-45D6-A443-1F4A9603F72D}"/>
    <hyperlink ref="BI346" r:id="rId5924" display="https://www.daloopa.com/src/38156980" xr:uid="{6B774184-EFDC-4B43-AA38-ABCC125EE92B}"/>
    <hyperlink ref="BJ346" r:id="rId5925" display="https://www.daloopa.com/src/38156743" xr:uid="{792A3485-A8D5-40FC-B85D-74AC3044C318}"/>
    <hyperlink ref="BK346" r:id="rId5926" display="https://www.daloopa.com/src/38155775" xr:uid="{9DF8A64E-CC4E-49E1-81D7-0DDE5F7025E2}"/>
    <hyperlink ref="BL346" r:id="rId5927" display="https://www.daloopa.com/src/38155598" xr:uid="{08A102A1-F15F-4CE2-B99A-0E6D3DAFAC3A}"/>
    <hyperlink ref="BM346" r:id="rId5928" display="https://www.daloopa.com/src/14718918" xr:uid="{CABF9F8E-F035-4CDB-AB03-E884C52D3123}"/>
    <hyperlink ref="BN346" r:id="rId5929" display="https://www.daloopa.com/src/46664722" xr:uid="{C101E199-B67A-477C-9F1F-B41A58F28634}"/>
    <hyperlink ref="BO346" r:id="rId5930" tooltip="https://www.daloopa.com/src/67051528" display="513983.0" xr:uid="{2674F93A-8325-46CD-9D32-C4C270571FCA}"/>
    <hyperlink ref="A349" r:id="rId5931" xr:uid="{EB05E32B-8484-4C96-88F9-A5BB057AFC94}"/>
    <hyperlink ref="C349" r:id="rId5932" xr:uid="{155D5F33-4412-4E99-A56A-D27B8866D357}"/>
    <hyperlink ref="E349" r:id="rId5933" display="https://www.daloopa.com/src/801188" xr:uid="{0161B8CF-AF1D-4D37-9FC7-CAD6018E9D68}"/>
    <hyperlink ref="F349" r:id="rId5934" display="https://www.daloopa.com/src/801169" xr:uid="{5553BD13-0358-48D3-9BAF-10494F2BBCC4}"/>
    <hyperlink ref="G349" r:id="rId5935" display="https://www.daloopa.com/src/801150" xr:uid="{C6F57BE6-7425-4E40-B81A-51081E71AC3F}"/>
    <hyperlink ref="H349" r:id="rId5936" display="https://www.daloopa.com/src/801131" xr:uid="{32B064A0-9526-47A2-A0AF-80BF7E42D8CE}"/>
    <hyperlink ref="I349" r:id="rId5937" display="https://www.daloopa.com/src/810493" xr:uid="{E9F7D5F6-D5DF-4C18-AC8B-69190609A02E}"/>
    <hyperlink ref="J349" r:id="rId5938" display="https://www.daloopa.com/src/801094" xr:uid="{61E0AA3A-9FCD-4958-B772-DD55C2B461B8}"/>
    <hyperlink ref="K349" r:id="rId5939" display="https://www.daloopa.com/src/801075" xr:uid="{D0673D82-EC81-4D6F-9BA9-7E6BBBE1B4F3}"/>
    <hyperlink ref="L349" r:id="rId5940" display="https://www.daloopa.com/src/801056" xr:uid="{F180DCCD-9734-4FBF-97E8-E9816A896FF8}"/>
    <hyperlink ref="M349" r:id="rId5941" display="https://www.daloopa.com/src/801037" xr:uid="{85BE8696-E858-4BE3-8908-D7482EE32933}"/>
    <hyperlink ref="N349" r:id="rId5942" display="https://www.daloopa.com/src/801019" xr:uid="{53BE3176-0E79-44EA-A1EF-1447FC540C99}"/>
    <hyperlink ref="O349" r:id="rId5943" display="https://www.daloopa.com/src/801000" xr:uid="{BB0BF3F6-53FC-4E27-8115-8C3782DD5C96}"/>
    <hyperlink ref="P349" r:id="rId5944" display="https://www.daloopa.com/src/800981" xr:uid="{2F89A055-5501-49A1-A523-8FD2D06C43B7}"/>
    <hyperlink ref="Q349" r:id="rId5945" display="https://www.daloopa.com/src/800962" xr:uid="{26D423B5-FAE9-4E92-BA35-919B1C300A28}"/>
    <hyperlink ref="R349" r:id="rId5946" display="https://www.daloopa.com/src/800943" xr:uid="{C5798017-0FE6-4467-9D66-10CCE68EBF0E}"/>
    <hyperlink ref="S349" r:id="rId5947" display="https://www.daloopa.com/src/800924" xr:uid="{2BB24B32-8870-48E9-826C-101A4C994494}"/>
    <hyperlink ref="T349" r:id="rId5948" display="https://www.daloopa.com/src/800905" xr:uid="{0154F068-C44A-4FB8-B92A-237626B9F698}"/>
    <hyperlink ref="U349" r:id="rId5949" display="https://www.daloopa.com/src/800887" xr:uid="{0CF29902-B91D-4B3B-B7D3-8A3EAD8F0BE1}"/>
    <hyperlink ref="V349" r:id="rId5950" display="https://www.daloopa.com/src/800868" xr:uid="{95684E9F-3F60-49B5-800A-8D8BA07AC7EA}"/>
    <hyperlink ref="W349" r:id="rId5951" display="https://www.daloopa.com/src/800849" xr:uid="{5D3FA68C-2659-4175-B702-9BBD35FA86DE}"/>
    <hyperlink ref="X349" r:id="rId5952" display="https://www.daloopa.com/src/800812" xr:uid="{5B82A681-D4C6-4D45-A171-2D7B8E535F7E}"/>
    <hyperlink ref="Y349" r:id="rId5953" display="https://www.daloopa.com/src/800792" xr:uid="{8C8C9D22-E066-49AF-8555-EBB635EB160A}"/>
    <hyperlink ref="Z349" r:id="rId5954" display="https://www.daloopa.com/src/800772" xr:uid="{43DD6C6B-10F8-44B7-9CE7-DB30395689F3}"/>
    <hyperlink ref="AA349" r:id="rId5955" display="https://www.daloopa.com/src/800751" xr:uid="{94D8A6D6-7BA6-40E2-A459-5AEC63050B36}"/>
    <hyperlink ref="AB349" r:id="rId5956" display="https://www.daloopa.com/src/800730" xr:uid="{D7744653-8C49-4DD1-A5D7-7D0A6BACEA46}"/>
    <hyperlink ref="AC349" r:id="rId5957" display="https://www.daloopa.com/src/800708" xr:uid="{74E59BE2-383F-4E5E-A989-DAD8A4CB7BE1}"/>
    <hyperlink ref="AD349" r:id="rId5958" display="https://www.daloopa.com/src/800665" xr:uid="{8590C5B6-8044-460B-A341-CF0E1CEED118}"/>
    <hyperlink ref="AE349" r:id="rId5959" display="https://www.daloopa.com/src/1340306" xr:uid="{4403DBCF-0233-4C2B-91BD-08E64E1CCB34}"/>
    <hyperlink ref="AF349" r:id="rId5960" display="https://www.daloopa.com/src/2623047" xr:uid="{AF7F0AC1-9E88-43C4-81EC-CDD79F7132A5}"/>
    <hyperlink ref="AG349" r:id="rId5961" display="https://www.daloopa.com/src/4744378" xr:uid="{39C8DA76-E7AB-45C9-BDA5-2320E96934D2}"/>
    <hyperlink ref="AH349" r:id="rId5962" display="https://www.daloopa.com/src/7982462" xr:uid="{D8997318-085D-4B47-886D-A12A96B7BE77}"/>
    <hyperlink ref="AI349" r:id="rId5963" display="https://www.daloopa.com/src/10333498" xr:uid="{A3267568-7F8B-4AC4-9AEE-8B8AA3DBE776}"/>
    <hyperlink ref="AJ349" r:id="rId5964" display="https://www.daloopa.com/src/14718900" xr:uid="{133252F6-34D1-48B2-96F1-0FF33B994A72}"/>
    <hyperlink ref="AK349" r:id="rId5965" display="https://www.daloopa.com/src/20995918" xr:uid="{E15C8D36-F371-4413-A1C7-9950622F45D4}"/>
    <hyperlink ref="AL349" r:id="rId5966" display="https://www.daloopa.com/src/32451021" xr:uid="{D6CE0E30-0A42-4F33-8D21-0C625B3CAEC1}"/>
    <hyperlink ref="AM349" r:id="rId5967" display="https://www.daloopa.com/src/38383780" xr:uid="{0922B8BE-A5A0-4652-87A5-D8C865CB10CF}"/>
    <hyperlink ref="AN349" r:id="rId5968" display="https://www.daloopa.com/src/46660907" xr:uid="{7522AEF9-74AF-449A-8087-248BAC60F150}"/>
    <hyperlink ref="AO349" r:id="rId5969" display="https://www.daloopa.com/src/53637807" xr:uid="{3374E879-C6D7-455D-A55C-0E0E55B18A74}"/>
    <hyperlink ref="AP349" r:id="rId5970" display="https://www.daloopa.com/src/58837664" xr:uid="{4B5275D0-81CA-4F79-B975-E10A05BDC4E5}"/>
    <hyperlink ref="AQ349" r:id="rId5971" display="https://www.daloopa.com/src/63129642" xr:uid="{12C63544-9990-4064-88E4-9557B0B64A9E}"/>
    <hyperlink ref="AR349" r:id="rId5972" display="https://www.daloopa.com/src/67045709" xr:uid="{0B771B5C-5701-438E-B2A9-72757631E2AD}"/>
    <hyperlink ref="BF349" r:id="rId5973" display="https://www.daloopa.com/src/38157936" xr:uid="{F5673CE0-3888-4DA6-B85B-D716B1A94660}"/>
    <hyperlink ref="BG349" r:id="rId5974" display="https://www.daloopa.com/src/38157738" xr:uid="{EEAF31B0-8821-47F8-BFB3-717A43E39A4B}"/>
    <hyperlink ref="BH349" r:id="rId5975" display="https://www.daloopa.com/src/38157483" xr:uid="{20070E0E-B997-4360-AE42-2FFF05BF9AA1}"/>
    <hyperlink ref="BI349" r:id="rId5976" display="https://www.daloopa.com/src/38156977" xr:uid="{4217E93C-B2EF-4806-A1EB-8C65973A9856}"/>
    <hyperlink ref="BJ349" r:id="rId5977" display="https://www.daloopa.com/src/38156740" xr:uid="{B42148BE-8DBF-4838-AB1A-25E295B482EC}"/>
    <hyperlink ref="BK349" r:id="rId5978" display="https://www.daloopa.com/src/38155776" xr:uid="{1BF6D2B9-82B4-46AE-8B7D-9C30C25FE125}"/>
    <hyperlink ref="BL349" r:id="rId5979" display="https://www.daloopa.com/src/38155595" xr:uid="{1CE7351D-6C00-4AC2-8EC6-73D3FC82AEAD}"/>
    <hyperlink ref="BM349" r:id="rId5980" display="https://www.daloopa.com/src/14718919" xr:uid="{EE6E6ACE-E706-41BA-BDEB-7C835757E17C}"/>
    <hyperlink ref="BN349" r:id="rId5981" display="https://www.daloopa.com/src/46664721" xr:uid="{0E70438F-3F37-467A-BB22-EBCF20AB3B52}"/>
    <hyperlink ref="BO349" r:id="rId5982" tooltip="https://www.daloopa.com/src/67051530" display="288831.0" xr:uid="{390046F5-6D72-49DC-9F23-B20CA1A0D1B0}"/>
    <hyperlink ref="A350" r:id="rId5983" xr:uid="{FB4776DC-70B8-4299-86A7-7C63CB51B3BA}"/>
    <hyperlink ref="C350" r:id="rId5984" xr:uid="{5B2BD2D9-92EC-4C80-847B-37A99B5E6BFE}"/>
    <hyperlink ref="E350" r:id="rId5985" display="https://www.daloopa.com/src/801189" xr:uid="{C01BBBCB-4DDF-4162-BAFF-4811CBDD373C}"/>
    <hyperlink ref="F350" r:id="rId5986" display="https://www.daloopa.com/src/801170" xr:uid="{EDB0DBEF-72DE-443D-BBEE-0E89BBEE7C64}"/>
    <hyperlink ref="G350" r:id="rId5987" display="https://www.daloopa.com/src/801151" xr:uid="{894691C0-CACF-4BD3-9261-6F97D6833D6D}"/>
    <hyperlink ref="H350" r:id="rId5988" display="https://www.daloopa.com/src/801132" xr:uid="{A6D43EB3-B8CB-4D68-BDE1-F67B759AD0C9}"/>
    <hyperlink ref="I350" r:id="rId5989" display="https://www.daloopa.com/src/810494" xr:uid="{E4D8AD56-B0F9-4164-AA30-DFB055343CE8}"/>
    <hyperlink ref="J350" r:id="rId5990" display="https://www.daloopa.com/src/801095" xr:uid="{28F0CA8E-C66E-4FE9-AA52-4EED2E8DD773}"/>
    <hyperlink ref="K350" r:id="rId5991" display="https://www.daloopa.com/src/801076" xr:uid="{886D0FAF-0680-47B7-81D2-FF10D545036F}"/>
    <hyperlink ref="L350" r:id="rId5992" display="https://www.daloopa.com/src/801057" xr:uid="{C600C5F0-377F-40F0-92AF-62095486C166}"/>
    <hyperlink ref="M350" r:id="rId5993" display="https://www.daloopa.com/src/801038" xr:uid="{8D8929D2-1B22-461F-9D59-9051E6D7B972}"/>
    <hyperlink ref="N350" r:id="rId5994" display="https://www.daloopa.com/src/801020" xr:uid="{6C9FC44E-330C-4BBD-B31F-DCE1FC20615A}"/>
    <hyperlink ref="O350" r:id="rId5995" display="https://www.daloopa.com/src/801001" xr:uid="{48BB1F21-9AA6-4F9D-B193-9F68C18B934E}"/>
    <hyperlink ref="P350" r:id="rId5996" display="https://www.daloopa.com/src/800982" xr:uid="{A448AA17-4968-4AF3-97E4-21E1A9AF98B0}"/>
    <hyperlink ref="Q350" r:id="rId5997" display="https://www.daloopa.com/src/800963" xr:uid="{22793A18-DD23-4512-8A8A-4C8D46490E69}"/>
    <hyperlink ref="R350" r:id="rId5998" display="https://www.daloopa.com/src/800944" xr:uid="{B69E22E4-3B8F-4321-8303-5CB9E9CDD2CD}"/>
    <hyperlink ref="S350" r:id="rId5999" display="https://www.daloopa.com/src/800925" xr:uid="{56ABDBBC-4C7B-473B-8E5D-A6A81D1B83A6}"/>
    <hyperlink ref="T350" r:id="rId6000" display="https://www.daloopa.com/src/800906" xr:uid="{CC48322F-79AB-476B-8A64-D79D1E37B16B}"/>
    <hyperlink ref="U350" r:id="rId6001" display="https://www.daloopa.com/src/800888" xr:uid="{2BA7F0D9-E16D-4CC1-9622-4B08F887B67F}"/>
    <hyperlink ref="V350" r:id="rId6002" display="https://www.daloopa.com/src/800869" xr:uid="{A19ACDE4-5D03-4C10-8A4D-BC72ED3F0C6B}"/>
    <hyperlink ref="W350" r:id="rId6003" display="https://www.daloopa.com/src/800850" xr:uid="{CD148267-FDB3-4EF4-97CF-E40D01F24ED7}"/>
    <hyperlink ref="X350" r:id="rId6004" display="https://www.daloopa.com/src/800813" xr:uid="{E4054A0B-95F1-4E24-BE81-2CD97B36B44E}"/>
    <hyperlink ref="Y350" r:id="rId6005" display="https://www.daloopa.com/src/800793" xr:uid="{5950759B-2842-4F9F-9EA3-80426633987A}"/>
    <hyperlink ref="Z350" r:id="rId6006" display="https://www.daloopa.com/src/800773" xr:uid="{80D29215-64FE-4612-8E89-7271BEED4683}"/>
    <hyperlink ref="AA350" r:id="rId6007" display="https://www.daloopa.com/src/800752" xr:uid="{77A17767-2839-459F-BCB1-8EC6821869BE}"/>
    <hyperlink ref="AB350" r:id="rId6008" display="https://www.daloopa.com/src/800731" xr:uid="{CC15989D-061C-49DE-9524-D3D9F4E0AC1B}"/>
    <hyperlink ref="AC350" r:id="rId6009" display="https://www.daloopa.com/src/800709" xr:uid="{AFF724FD-75C9-450F-873E-7B0E148392E3}"/>
    <hyperlink ref="AD350" r:id="rId6010" display="https://www.daloopa.com/src/800666" xr:uid="{54339962-1702-437A-8A7E-EFBC16D23346}"/>
    <hyperlink ref="AE350" r:id="rId6011" display="https://www.daloopa.com/src/1340307" xr:uid="{59EB5FB9-5582-4A3E-8D24-1EED1EB772D6}"/>
    <hyperlink ref="AF350" r:id="rId6012" display="https://www.daloopa.com/src/2623048" xr:uid="{0272783C-325B-4ED6-A64A-1E38E1FBBE17}"/>
    <hyperlink ref="AG350" r:id="rId6013" display="https://www.daloopa.com/src/4744379" xr:uid="{4DB11688-85CB-408F-9122-42DA72DDABC0}"/>
    <hyperlink ref="AH350" r:id="rId6014" display="https://www.daloopa.com/src/7982463" xr:uid="{B84B1269-EBA6-478A-B297-46A942D9799D}"/>
    <hyperlink ref="AI350" r:id="rId6015" display="https://www.daloopa.com/src/10333497" xr:uid="{BD228592-49F3-4052-91BA-1E019C6AEAA4}"/>
    <hyperlink ref="AJ350" r:id="rId6016" display="https://www.daloopa.com/src/14718901" xr:uid="{B98E2BBC-8E96-46BD-B1CE-6B893CA969CD}"/>
    <hyperlink ref="AK350" r:id="rId6017" display="https://www.daloopa.com/src/20995916" xr:uid="{B7209CBB-AE60-409D-B1D5-013241B4E0E0}"/>
    <hyperlink ref="AL350" r:id="rId6018" display="https://www.daloopa.com/src/32451019" xr:uid="{E79566CD-92AE-4F50-B820-66E87E3F61DC}"/>
    <hyperlink ref="AM350" r:id="rId6019" display="https://www.daloopa.com/src/38383779" xr:uid="{0A7EAE07-990A-4230-B7A3-AE78FBA375EE}"/>
    <hyperlink ref="AN350" r:id="rId6020" display="https://www.daloopa.com/src/46660910" xr:uid="{5BD8DAAE-085B-4CC1-AA6A-0D30629DEE39}"/>
    <hyperlink ref="AO350" r:id="rId6021" display="https://www.daloopa.com/src/53637805" xr:uid="{E5A04F3D-E734-49FA-8C7A-30FDFAA98EED}"/>
    <hyperlink ref="AP350" r:id="rId6022" display="https://www.daloopa.com/src/58837665" xr:uid="{15F4C532-2D92-4D3C-AFD9-5F3441B3CA36}"/>
    <hyperlink ref="AQ350" r:id="rId6023" display="https://www.daloopa.com/src/63129640" xr:uid="{732BF49F-8BC3-4C51-9CC6-C727DCC8945D}"/>
    <hyperlink ref="AR350" r:id="rId6024" display="https://www.daloopa.com/src/67045715" xr:uid="{CEFD3846-DA50-4BEE-B871-B70788F4CAF0}"/>
    <hyperlink ref="BF350" r:id="rId6025" display="https://www.daloopa.com/src/38157940" xr:uid="{D0C5BD3E-E008-418B-B983-27EB48CC5AA7}"/>
    <hyperlink ref="BG350" r:id="rId6026" display="https://www.daloopa.com/src/38157734" xr:uid="{B82F62DC-DDA4-4AEC-9758-D0D0C5C9705B}"/>
    <hyperlink ref="BH350" r:id="rId6027" display="https://www.daloopa.com/src/38157484" xr:uid="{7B6A4D25-B661-444C-B878-F9C7C418CE55}"/>
    <hyperlink ref="BI350" r:id="rId6028" display="https://www.daloopa.com/src/38156982" xr:uid="{EBD4E55D-DD2C-41C5-88EB-8DEE391CA2B9}"/>
    <hyperlink ref="BJ350" r:id="rId6029" display="https://www.daloopa.com/src/38156739" xr:uid="{25894C95-342C-4041-BD7F-4C82AE80C3BE}"/>
    <hyperlink ref="BK350" r:id="rId6030" display="https://www.daloopa.com/src/38155774" xr:uid="{E8D365E7-17E9-45CD-8657-E2AB2EBCB151}"/>
    <hyperlink ref="BL350" r:id="rId6031" display="https://www.daloopa.com/src/38155597" xr:uid="{FD27E138-94F2-4D81-9DC4-9145BAA39525}"/>
    <hyperlink ref="BM350" r:id="rId6032" display="https://www.daloopa.com/src/14718920" xr:uid="{6CFE4324-2CFF-49BD-BBB4-DE86677DEE75}"/>
    <hyperlink ref="BN350" r:id="rId6033" display="https://www.daloopa.com/src/46664714" xr:uid="{CB4D47DA-5E4F-454D-92D8-B48CD06AA6CF}"/>
    <hyperlink ref="BO350" r:id="rId6034" tooltip="https://www.daloopa.com/src/67051535" display="84299.0" xr:uid="{FB227712-1D90-4C79-AF39-DCFD832334C7}"/>
    <hyperlink ref="A351" r:id="rId6035" xr:uid="{D2076271-FD72-4986-848E-B8FCCE90D9A6}"/>
    <hyperlink ref="C351" r:id="rId6036" xr:uid="{00507F58-12C8-4884-9449-7EE5CBFF63EB}"/>
    <hyperlink ref="E351" r:id="rId6037" display="https://www.daloopa.com/src/801190" xr:uid="{169F8EA1-DAD9-4CC0-9785-94093FFC2CE8}"/>
    <hyperlink ref="F351" r:id="rId6038" display="https://www.daloopa.com/src/801171" xr:uid="{6965152E-2DF9-4ED4-9888-134D7E4F5825}"/>
    <hyperlink ref="G351" r:id="rId6039" display="https://www.daloopa.com/src/801152" xr:uid="{B4B5A73F-D024-4E00-A7F8-B0F61FCC2DAA}"/>
    <hyperlink ref="H351" r:id="rId6040" display="https://www.daloopa.com/src/801133" xr:uid="{386D6864-234E-472A-810F-B57592B52B57}"/>
    <hyperlink ref="I351" r:id="rId6041" display="https://www.daloopa.com/src/810495" xr:uid="{B67B2948-6BD9-4830-9CB4-A9ED9E4CAC78}"/>
    <hyperlink ref="J351" r:id="rId6042" display="https://www.daloopa.com/src/801096" xr:uid="{368DF210-95F0-4F20-847B-D27EDBA4A9D3}"/>
    <hyperlink ref="K351" r:id="rId6043" display="https://www.daloopa.com/src/801077" xr:uid="{6DDF466F-F051-4F6A-8A53-E69DD57FE1EF}"/>
    <hyperlink ref="L351" r:id="rId6044" display="https://www.daloopa.com/src/801058" xr:uid="{032C6D86-231C-45C9-963B-C76BD602369C}"/>
    <hyperlink ref="M351" r:id="rId6045" display="https://www.daloopa.com/src/801039" xr:uid="{F076C2B4-CBCF-4724-90BC-B9AA6B500E4F}"/>
    <hyperlink ref="N351" r:id="rId6046" display="https://www.daloopa.com/src/801021" xr:uid="{FFB24DE2-D37B-407A-8923-FD26EF40408C}"/>
    <hyperlink ref="O351" r:id="rId6047" display="https://www.daloopa.com/src/801002" xr:uid="{BE30AF53-2911-4E89-B6FB-562C8871F5D3}"/>
    <hyperlink ref="P351" r:id="rId6048" display="https://www.daloopa.com/src/800983" xr:uid="{939F670D-9BBD-4085-9402-409915F8F60D}"/>
    <hyperlink ref="Q351" r:id="rId6049" display="https://www.daloopa.com/src/800964" xr:uid="{D57C6900-2092-4F81-9AD2-9A1219660914}"/>
    <hyperlink ref="R351" r:id="rId6050" display="https://www.daloopa.com/src/800945" xr:uid="{066E7AD4-651C-44E3-99A5-480AED93AD74}"/>
    <hyperlink ref="S351" r:id="rId6051" display="https://www.daloopa.com/src/800926" xr:uid="{589ED983-DB09-463D-AE20-90F83F6B2642}"/>
    <hyperlink ref="T351" r:id="rId6052" display="https://www.daloopa.com/src/800907" xr:uid="{F243F466-0E38-4845-8775-5C352E9C3082}"/>
    <hyperlink ref="U351" r:id="rId6053" display="https://www.daloopa.com/src/800889" xr:uid="{093574BE-0BE7-40A2-A958-ACCBFEAB8EDD}"/>
    <hyperlink ref="V351" r:id="rId6054" display="https://www.daloopa.com/src/800870" xr:uid="{40C64F77-D26E-4940-B93A-60F27EA27B92}"/>
    <hyperlink ref="W351" r:id="rId6055" display="https://www.daloopa.com/src/800851" xr:uid="{F1B99F53-48B4-4B39-9238-1C2261FE9398}"/>
    <hyperlink ref="X351" r:id="rId6056" display="https://www.daloopa.com/src/800814" xr:uid="{43A632FD-F96A-4AAD-84FE-2642895C4498}"/>
    <hyperlink ref="Y351" r:id="rId6057" display="https://www.daloopa.com/src/800794" xr:uid="{92A5EF80-BC4F-4C67-9D9D-476B1F22F71C}"/>
    <hyperlink ref="Z351" r:id="rId6058" display="https://www.daloopa.com/src/800774" xr:uid="{366E90E0-B322-4494-8538-7A49882EC494}"/>
    <hyperlink ref="AA351" r:id="rId6059" display="https://www.daloopa.com/src/800753" xr:uid="{81A1FA0E-6284-43E5-BC4C-B94731664B07}"/>
    <hyperlink ref="AB351" r:id="rId6060" display="https://www.daloopa.com/src/800732" xr:uid="{C8D7BB2A-426D-48C6-AE05-F9ECBF58C9B7}"/>
    <hyperlink ref="AC351" r:id="rId6061" display="https://www.daloopa.com/src/800710" xr:uid="{C6720260-5202-4E03-AB7A-37C8A754D3B0}"/>
    <hyperlink ref="AD351" r:id="rId6062" display="https://www.daloopa.com/src/800667" xr:uid="{52D4426F-D707-4CEA-9870-3DBCDA870D39}"/>
    <hyperlink ref="AE351" r:id="rId6063" display="https://www.daloopa.com/src/1340308" xr:uid="{AA1A8232-D771-43C2-BCB0-C44821B46953}"/>
    <hyperlink ref="AF351" r:id="rId6064" display="https://www.daloopa.com/src/2623050" xr:uid="{62487E65-32F4-4189-87DB-41759C013264}"/>
    <hyperlink ref="AG351" r:id="rId6065" display="https://www.daloopa.com/src/4744381" xr:uid="{DFFA4918-068E-4C06-A761-477EACA42B80}"/>
    <hyperlink ref="AH351" r:id="rId6066" display="https://www.daloopa.com/src/7982465" xr:uid="{86386D80-794D-4A19-8628-C2FC3B57ECAA}"/>
    <hyperlink ref="AI351" r:id="rId6067" display="https://www.daloopa.com/src/10333486" xr:uid="{6BD8656F-B1E4-49C7-9A94-CB2232E86CDF}"/>
    <hyperlink ref="AJ351" r:id="rId6068" display="https://www.daloopa.com/src/14718903" xr:uid="{F4F8AD98-B678-4CE8-9076-01D933706FCC}"/>
    <hyperlink ref="AK351" r:id="rId6069" display="https://www.daloopa.com/src/20995912" xr:uid="{050B4F2F-F9BF-4996-9817-875080EE7B8D}"/>
    <hyperlink ref="AL351" r:id="rId6070" display="https://www.daloopa.com/src/32451020" xr:uid="{2C1D69D1-984C-40C8-8006-13E6CCE4A34F}"/>
    <hyperlink ref="AM351" r:id="rId6071" display="https://www.daloopa.com/src/38383777" xr:uid="{467DBDC1-6960-450A-91AD-DBBFBA823729}"/>
    <hyperlink ref="AN351" r:id="rId6072" display="https://www.daloopa.com/src/46660908" xr:uid="{A406078C-D1AC-4020-A10B-676AE2364174}"/>
    <hyperlink ref="AO351" r:id="rId6073" display="https://www.daloopa.com/src/53637817" xr:uid="{99AAEC0C-88E3-480E-8543-41AE0DFF47AA}"/>
    <hyperlink ref="AP351" r:id="rId6074" display="https://www.daloopa.com/src/58837662" xr:uid="{6C917E0B-06CA-4532-BE5C-62DCBA8DEA25}"/>
    <hyperlink ref="AQ351" r:id="rId6075" display="https://www.daloopa.com/src/63129639" xr:uid="{FC4CDD49-AFF9-4A07-8A2D-40DE986F0E53}"/>
    <hyperlink ref="AR351" r:id="rId6076" display="https://www.daloopa.com/src/67045703" xr:uid="{92534456-1EAD-4B4B-9815-F2A3227B17EC}"/>
    <hyperlink ref="BF351" r:id="rId6077" display="https://www.daloopa.com/src/38157939" xr:uid="{85289DA0-0C4F-4623-B006-78835A929C4A}"/>
    <hyperlink ref="BG351" r:id="rId6078" display="https://www.daloopa.com/src/38157740" xr:uid="{C12E7699-EB90-4BCA-AF64-3D9C495D7FFB}"/>
    <hyperlink ref="BH351" r:id="rId6079" display="https://www.daloopa.com/src/38157488" xr:uid="{9C90BD15-54F5-46D8-9BD7-68E452B39D0A}"/>
    <hyperlink ref="BI351" r:id="rId6080" display="https://www.daloopa.com/src/38156986" xr:uid="{D490EF5C-0ABF-46A4-99BD-BD31542B07CA}"/>
    <hyperlink ref="BJ351" r:id="rId6081" display="https://www.daloopa.com/src/38156735" xr:uid="{4C6C762B-F10A-48BC-990B-71DAF3CCC24B}"/>
    <hyperlink ref="BK351" r:id="rId6082" display="https://www.daloopa.com/src/38155779" xr:uid="{7823A94D-E624-43B5-9B74-26A14CBAC7D3}"/>
    <hyperlink ref="BL351" r:id="rId6083" display="https://www.daloopa.com/src/38155596" xr:uid="{77CE29BF-A703-4C18-9640-DA5ED43ED7FF}"/>
    <hyperlink ref="BM351" r:id="rId6084" display="https://www.daloopa.com/src/14718922" xr:uid="{B208ED83-0F20-4C22-8032-7FFD21116EE6}"/>
    <hyperlink ref="BN351" r:id="rId6085" display="https://www.daloopa.com/src/46664712" xr:uid="{6A1E2D8A-3C16-4F00-8A15-D24950E42866}"/>
    <hyperlink ref="BO351" r:id="rId6086" tooltip="https://www.daloopa.com/src/67051542" display="42238.0" xr:uid="{C4E017B4-4AD6-4740-830E-28FEB9D9C2F8}"/>
    <hyperlink ref="A352" r:id="rId6087" xr:uid="{32417B41-9E2F-40DE-B33F-19AA7B5E87AC}"/>
    <hyperlink ref="C352" r:id="rId6088" xr:uid="{D5E41A64-CF2B-4F95-87DA-84ADBC9BB731}"/>
    <hyperlink ref="E352" r:id="rId6089" display="https://www.daloopa.com/src/801191" xr:uid="{F98D5E2A-7758-4E3B-980E-D5774D2037A4}"/>
    <hyperlink ref="F352" r:id="rId6090" display="https://www.daloopa.com/src/801172" xr:uid="{AAB6B4F4-828F-4729-A20E-C0D10CB58AFC}"/>
    <hyperlink ref="G352" r:id="rId6091" display="https://www.daloopa.com/src/801153" xr:uid="{7B831E86-7ADF-4263-AEC0-26B2BEC7B823}"/>
    <hyperlink ref="H352" r:id="rId6092" display="https://www.daloopa.com/src/801134" xr:uid="{F1B3F3FB-480B-46EA-9980-54E5AB72CFA8}"/>
    <hyperlink ref="I352" r:id="rId6093" display="https://www.daloopa.com/src/810496" xr:uid="{BE4B7FA7-F95F-4A05-8916-82881D3A96AC}"/>
    <hyperlink ref="J352" r:id="rId6094" display="https://www.daloopa.com/src/801097" xr:uid="{9409328B-F0F9-4684-9A80-4A1EC1A7C32E}"/>
    <hyperlink ref="K352" r:id="rId6095" display="https://www.daloopa.com/src/801078" xr:uid="{8247F219-B6CF-4416-B772-EA361D3733AA}"/>
    <hyperlink ref="L352" r:id="rId6096" display="https://www.daloopa.com/src/801059" xr:uid="{2EE3622A-3BAA-4171-A11C-D2DCA61E4053}"/>
    <hyperlink ref="M352" r:id="rId6097" display="https://www.daloopa.com/src/801040" xr:uid="{F96B16EB-4D22-4AE9-98B8-F0245DD667C7}"/>
    <hyperlink ref="N352" r:id="rId6098" display="https://www.daloopa.com/src/801022" xr:uid="{B0C80E61-D7D5-4196-8F16-98CEA225414E}"/>
    <hyperlink ref="O352" r:id="rId6099" display="https://www.daloopa.com/src/801003" xr:uid="{013DA536-362F-4186-AE57-D6F3C378021A}"/>
    <hyperlink ref="P352" r:id="rId6100" display="https://www.daloopa.com/src/800984" xr:uid="{14692796-E24B-43DF-9779-EA155630FD51}"/>
    <hyperlink ref="Q352" r:id="rId6101" display="https://www.daloopa.com/src/800965" xr:uid="{084DE4E5-4A82-458D-A6A5-1E77C940217A}"/>
    <hyperlink ref="R352" r:id="rId6102" display="https://www.daloopa.com/src/800946" xr:uid="{1ED2C834-F1C6-4224-9656-D7BC0ADDB44E}"/>
    <hyperlink ref="S352" r:id="rId6103" display="https://www.daloopa.com/src/800927" xr:uid="{3D06CF3E-9AD2-46A7-91A0-EF6F2BD466A1}"/>
    <hyperlink ref="T352" r:id="rId6104" display="https://www.daloopa.com/src/800908" xr:uid="{48712FD4-CD1C-44E5-8C1F-8EC69EBFB310}"/>
    <hyperlink ref="U352" r:id="rId6105" display="https://www.daloopa.com/src/800890" xr:uid="{B6C95C44-4496-4BCC-82DD-25441CA54976}"/>
    <hyperlink ref="V352" r:id="rId6106" display="https://www.daloopa.com/src/800871" xr:uid="{DE323334-B86C-4FCE-AC38-5D5AD411EE53}"/>
    <hyperlink ref="W352" r:id="rId6107" display="https://www.daloopa.com/src/800852" xr:uid="{D3282F09-D8BB-40C9-9173-D361C2F05F22}"/>
    <hyperlink ref="X352" r:id="rId6108" display="https://www.daloopa.com/src/800815" xr:uid="{21C3CD37-8B2B-4F93-806F-9929D75D4A23}"/>
    <hyperlink ref="Y352" r:id="rId6109" display="https://www.daloopa.com/src/800795" xr:uid="{B34A543E-6448-434B-9865-63D443A496B0}"/>
    <hyperlink ref="Z352" r:id="rId6110" display="https://www.daloopa.com/src/800775" xr:uid="{E06DF3A0-2A33-4FBE-B150-820F8A1D424B}"/>
    <hyperlink ref="AA352" r:id="rId6111" display="https://www.daloopa.com/src/800754" xr:uid="{49A511DE-20B5-477F-AD34-64F856898371}"/>
    <hyperlink ref="AB352" r:id="rId6112" display="https://www.daloopa.com/src/800733" xr:uid="{6E64E407-7D38-4AF2-8E66-1FC70F626A08}"/>
    <hyperlink ref="AC352" r:id="rId6113" display="https://www.daloopa.com/src/800711" xr:uid="{F4B05F46-EEDE-4FA6-89DA-EFBB94285A89}"/>
    <hyperlink ref="AD352" r:id="rId6114" display="https://www.daloopa.com/src/800668" xr:uid="{BD808337-745B-4FB7-8DC7-AC626A9F7D63}"/>
    <hyperlink ref="AE352" r:id="rId6115" display="https://www.daloopa.com/src/1340309" xr:uid="{3627352E-BA1B-45A7-90A2-0E2037891F10}"/>
    <hyperlink ref="AF352" r:id="rId6116" display="https://www.daloopa.com/src/2623049" xr:uid="{6A4AC900-E7A6-4448-BDB7-88CB3FDB3303}"/>
    <hyperlink ref="AG352" r:id="rId6117" display="https://www.daloopa.com/src/4744380" xr:uid="{9F25A571-2922-4FF1-8F0A-8BDB29D3D4C3}"/>
    <hyperlink ref="AH352" r:id="rId6118" display="https://www.daloopa.com/src/7982464" xr:uid="{45FAC32B-0540-480C-99C3-42D0127CA81A}"/>
    <hyperlink ref="AI352" r:id="rId6119" display="https://www.daloopa.com/src/10333484" xr:uid="{C155FA94-2446-40AB-99AF-3FEC460D5681}"/>
    <hyperlink ref="AJ352" r:id="rId6120" display="https://www.daloopa.com/src/14718902" xr:uid="{0E1C1641-24BE-4650-A49C-D40B28E58A5A}"/>
    <hyperlink ref="AK352" r:id="rId6121" display="https://www.daloopa.com/src/20995914" xr:uid="{7767D0E1-B913-47B9-890E-DAD67DC53553}"/>
    <hyperlink ref="AL352" r:id="rId6122" display="https://www.daloopa.com/src/32451025" xr:uid="{0AA36507-50E1-4175-9E5E-09A06EC83921}"/>
    <hyperlink ref="AM352" r:id="rId6123" display="https://www.daloopa.com/src/38383783" xr:uid="{B8D6950D-4516-4825-A0CC-E3443304638D}"/>
    <hyperlink ref="AN352" r:id="rId6124" display="https://www.daloopa.com/src/46660909" xr:uid="{0E0DB38D-FC23-4138-9A31-56F351D9920D}"/>
    <hyperlink ref="AO352" r:id="rId6125" display="https://www.daloopa.com/src/53637806" xr:uid="{BEB09DE7-97A4-49C0-B476-5B566F789A71}"/>
    <hyperlink ref="AP352" r:id="rId6126" display="https://www.daloopa.com/src/58837657" xr:uid="{D8E98CCD-ED0B-48B0-A7E6-DFBB773E7061}"/>
    <hyperlink ref="AQ352" r:id="rId6127" display="https://www.daloopa.com/src/63129641" xr:uid="{95768432-37CA-4260-B574-FDF98679B265}"/>
    <hyperlink ref="AR352" r:id="rId6128" display="https://www.daloopa.com/src/67045699" xr:uid="{D3005C5E-9F58-485C-9356-2CDB7E36D200}"/>
    <hyperlink ref="BF352" r:id="rId6129" display="https://www.daloopa.com/src/38157938" xr:uid="{F6A73224-7370-4AEA-B8AA-A692323F6269}"/>
    <hyperlink ref="BG352" r:id="rId6130" display="https://www.daloopa.com/src/38157739" xr:uid="{017AD094-33E9-4DD6-ABA7-57DDC9CCE416}"/>
    <hyperlink ref="BH352" r:id="rId6131" display="https://www.daloopa.com/src/38157479" xr:uid="{0C85F8C1-C8BC-41DF-85E3-A368E9F6FEAA}"/>
    <hyperlink ref="BI352" r:id="rId6132" display="https://www.daloopa.com/src/38156979" xr:uid="{94EE3993-1F66-48DD-9218-6133BD979191}"/>
    <hyperlink ref="BJ352" r:id="rId6133" display="https://www.daloopa.com/src/38156737" xr:uid="{E25292EB-AEE0-467A-9971-4E341364EDC6}"/>
    <hyperlink ref="BK352" r:id="rId6134" display="https://www.daloopa.com/src/38155780" xr:uid="{E031F91E-9F2F-4F9E-9546-A3F36742844B}"/>
    <hyperlink ref="BL352" r:id="rId6135" display="https://www.daloopa.com/src/38155607" xr:uid="{4668F7CF-4D75-4F8C-97E3-EA3A76451C0D}"/>
    <hyperlink ref="BM352" r:id="rId6136" display="https://www.daloopa.com/src/14718921" xr:uid="{D1B31DD4-41ED-401D-87EC-5D95179807FF}"/>
    <hyperlink ref="BN352" r:id="rId6137" display="https://www.daloopa.com/src/46664716" xr:uid="{8B369717-EE59-4B96-92E5-50AA72B3C795}"/>
    <hyperlink ref="BO352" r:id="rId6138" tooltip="https://www.daloopa.com/src/67051536" display="73213.0" xr:uid="{5BF3FBA7-09AB-45BD-8428-B66FAABD62D3}"/>
    <hyperlink ref="A353" r:id="rId6139" xr:uid="{80DA7676-5922-4642-8219-2B6D7ED73FB1}"/>
    <hyperlink ref="C353" r:id="rId6140" xr:uid="{AA6AA170-D614-450D-BE0D-B696B7A44596}"/>
    <hyperlink ref="E353" r:id="rId6141" display="https://www.daloopa.com/src/801192" xr:uid="{B7D33447-E4E3-485C-A2A7-C2E38098E847}"/>
    <hyperlink ref="F353" r:id="rId6142" display="https://www.daloopa.com/src/801173" xr:uid="{BEF42FEE-85C7-41CC-B294-190E697DD10A}"/>
    <hyperlink ref="G353" r:id="rId6143" display="https://www.daloopa.com/src/801154" xr:uid="{73497C03-841F-426B-B277-52B38CBBEDBC}"/>
    <hyperlink ref="H353" r:id="rId6144" display="https://www.daloopa.com/src/801135" xr:uid="{372FD197-C2AA-46D4-9D68-5CA9D45505CE}"/>
    <hyperlink ref="I353" r:id="rId6145" display="https://www.daloopa.com/src/810497" xr:uid="{C24047F4-D8EC-42E0-9316-58A5ADB2EB04}"/>
    <hyperlink ref="J353" r:id="rId6146" display="https://www.daloopa.com/src/801098" xr:uid="{4C897D33-AE98-4FD2-952E-EFA25F026359}"/>
    <hyperlink ref="K353" r:id="rId6147" display="https://www.daloopa.com/src/801079" xr:uid="{E5DBC0DB-C165-44CD-B879-7797C3F9EE93}"/>
    <hyperlink ref="L353" r:id="rId6148" display="https://www.daloopa.com/src/801060" xr:uid="{E0E91ED4-DD69-446A-AFCE-87F4620429B3}"/>
    <hyperlink ref="M353" r:id="rId6149" display="https://www.daloopa.com/src/801041" xr:uid="{BEC5E6A2-5C39-466F-B9B2-0C26A5954F2C}"/>
    <hyperlink ref="N353" r:id="rId6150" display="https://www.daloopa.com/src/801023" xr:uid="{28B52D30-91ED-40F1-A600-4DB5B96FC9FA}"/>
    <hyperlink ref="O353" r:id="rId6151" display="https://www.daloopa.com/src/801004" xr:uid="{28280329-BF8B-4830-855C-B3FC1D191A76}"/>
    <hyperlink ref="P353" r:id="rId6152" display="https://www.daloopa.com/src/800985" xr:uid="{747559B3-05C6-4EC8-A8B3-4FD7CFD2DCAD}"/>
    <hyperlink ref="Q353" r:id="rId6153" display="https://www.daloopa.com/src/800966" xr:uid="{A6B5650F-47FF-4C20-A7EC-28E1495B1961}"/>
    <hyperlink ref="R353" r:id="rId6154" display="https://www.daloopa.com/src/800947" xr:uid="{359CE7EE-5A2F-4A01-8B60-79F8FE5D43D9}"/>
    <hyperlink ref="S353" r:id="rId6155" display="https://www.daloopa.com/src/800928" xr:uid="{BAED0EEF-CEB2-4AD8-9E56-166DFA496091}"/>
    <hyperlink ref="T353" r:id="rId6156" display="https://www.daloopa.com/src/800909" xr:uid="{ED96A57A-0C90-4911-9627-E0EE19FA0358}"/>
    <hyperlink ref="U353" r:id="rId6157" display="https://www.daloopa.com/src/800891" xr:uid="{DF06C52F-90CB-4538-B476-C09379DC846B}"/>
    <hyperlink ref="V353" r:id="rId6158" display="https://www.daloopa.com/src/800872" xr:uid="{B55C3441-2ED5-4348-A7FF-B1F91C4591D4}"/>
    <hyperlink ref="W353" r:id="rId6159" display="https://www.daloopa.com/src/800853" xr:uid="{7D3ADFC9-4D16-4B1B-B1D6-11D8D08A34D7}"/>
    <hyperlink ref="X353" r:id="rId6160" display="https://www.daloopa.com/src/800816" xr:uid="{D5F8125A-D890-4E16-93B0-25984C44DFB6}"/>
    <hyperlink ref="Y353" r:id="rId6161" display="https://www.daloopa.com/src/800796" xr:uid="{14DD086F-1124-40BC-828F-DB2D8F5B9AD8}"/>
    <hyperlink ref="Z353" r:id="rId6162" display="https://www.daloopa.com/src/800776" xr:uid="{D7973DC6-7D1A-4B1C-A622-7B6BCAD045BC}"/>
    <hyperlink ref="AA353" r:id="rId6163" display="https://www.daloopa.com/src/800755" xr:uid="{E82B9D33-1AFA-42CA-86E6-AC4D38C40063}"/>
    <hyperlink ref="AB353" r:id="rId6164" display="https://www.daloopa.com/src/800734" xr:uid="{2C4D1F85-4BDE-475F-8317-62D7C1F1860D}"/>
    <hyperlink ref="AC353" r:id="rId6165" display="https://www.daloopa.com/src/800712" xr:uid="{5EE5ECF2-0501-49D4-9433-0CBE040DBEDF}"/>
    <hyperlink ref="AD353" r:id="rId6166" display="https://www.daloopa.com/src/800669" xr:uid="{0B4B5BB2-A9B3-4530-A628-7A84EF18537C}"/>
    <hyperlink ref="AE353" r:id="rId6167" display="https://www.daloopa.com/src/1340310" xr:uid="{D5C4A6A1-214A-4623-9F06-E6466B16E0C9}"/>
    <hyperlink ref="AF353" r:id="rId6168" display="https://www.daloopa.com/src/2623051" xr:uid="{E215DB79-98F2-456A-8CE9-681DED724B34}"/>
    <hyperlink ref="AG353" r:id="rId6169" display="https://www.daloopa.com/src/4744382" xr:uid="{F53237D8-BFCD-4FE7-994D-9C9A03C96650}"/>
    <hyperlink ref="AH353" r:id="rId6170" display="https://www.daloopa.com/src/7982466" xr:uid="{957B9356-E8C7-407B-AE18-F98C19FEEFC2}"/>
    <hyperlink ref="AI353" r:id="rId6171" display="https://www.daloopa.com/src/10333487" xr:uid="{1AE2C0D2-1AE9-4125-98FF-4CB51B86598B}"/>
    <hyperlink ref="AJ353" r:id="rId6172" display="https://www.daloopa.com/src/14718904" xr:uid="{850BCF8A-3540-4802-952C-687FBD611969}"/>
    <hyperlink ref="AK353" r:id="rId6173" display="https://www.daloopa.com/src/20995910" xr:uid="{B39C9576-1D2C-47B8-A296-AD0CAAF7748A}"/>
    <hyperlink ref="AL353" r:id="rId6174" display="https://www.daloopa.com/src/32451011" xr:uid="{9C759AA6-CF53-4801-B95F-626D7F1E9B3C}"/>
    <hyperlink ref="AM353" r:id="rId6175" display="https://www.daloopa.com/src/38383775" xr:uid="{87D547A6-16F6-49A0-929B-A2694EDD0502}"/>
    <hyperlink ref="AN353" r:id="rId6176" display="https://www.daloopa.com/src/46660903" xr:uid="{A8C3C54C-E6C0-4735-B5B6-853AE3BA5E48}"/>
    <hyperlink ref="AO353" r:id="rId6177" display="https://www.daloopa.com/src/53637816" xr:uid="{27E5F8A5-4AB3-419D-8198-F026B85BDB21}"/>
    <hyperlink ref="AP353" r:id="rId6178" display="https://www.daloopa.com/src/58837658" xr:uid="{B4A7FB20-4DAF-407E-9FE8-15D07B6F1C11}"/>
    <hyperlink ref="AQ353" r:id="rId6179" display="https://www.daloopa.com/src/63129636" xr:uid="{111208D8-220D-4C7C-B46F-934EE2065FFD}"/>
    <hyperlink ref="AR353" r:id="rId6180" display="https://www.daloopa.com/src/67045700" xr:uid="{5F50BE7C-D07F-4DD7-9AF4-5FCECF956367}"/>
    <hyperlink ref="BF353" r:id="rId6181" display="https://www.daloopa.com/src/38157941" xr:uid="{0967A0D1-E9A9-4E1E-BDF7-56D30252E62E}"/>
    <hyperlink ref="BG353" r:id="rId6182" display="https://www.daloopa.com/src/38157741" xr:uid="{A01C1BCB-E16F-49E3-9C50-9C336744FB19}"/>
    <hyperlink ref="BH353" r:id="rId6183" display="https://www.daloopa.com/src/38157487" xr:uid="{02E79CDC-8F19-4771-BDAE-71C91B43604E}"/>
    <hyperlink ref="BI353" r:id="rId6184" display="https://www.daloopa.com/src/38156978" xr:uid="{D806F7CA-D8B6-46DF-80AD-BE61A2801E6C}"/>
    <hyperlink ref="BJ353" r:id="rId6185" display="https://www.daloopa.com/src/38156738" xr:uid="{FC0C2D99-F127-4A2C-8B53-73F8481ABFE0}"/>
    <hyperlink ref="BK353" r:id="rId6186" display="https://www.daloopa.com/src/38155762" xr:uid="{4309A961-CAD1-4A82-98D5-284FE33AD71A}"/>
    <hyperlink ref="BL353" r:id="rId6187" display="https://www.daloopa.com/src/38155604" xr:uid="{AB533099-AE21-4CE1-B5CC-34C6B4D8859E}"/>
    <hyperlink ref="BM353" r:id="rId6188" display="https://www.daloopa.com/src/14718923" xr:uid="{620270EB-567D-433A-ACFE-14325D59F5DB}"/>
    <hyperlink ref="BN353" r:id="rId6189" display="https://www.daloopa.com/src/46664715" xr:uid="{A5718953-1B9E-49FA-BE86-90E19177A5CF}"/>
    <hyperlink ref="BO353" r:id="rId6190" tooltip="https://www.daloopa.com/src/67051540" display="11891.0" xr:uid="{A413F478-E481-4794-AADD-80BB779C71B5}"/>
    <hyperlink ref="A354" r:id="rId6191" xr:uid="{53BB47AB-F507-4429-B0D1-705325B5739D}"/>
    <hyperlink ref="C354" r:id="rId6192" xr:uid="{CC70CA5F-B097-4B47-9AE1-1062609C08E6}"/>
    <hyperlink ref="E354" r:id="rId6193" display="https://www.daloopa.com/src/801193" xr:uid="{C81FFCFF-3BE9-4F34-9F81-F79399D8C9A6}"/>
    <hyperlink ref="F354" r:id="rId6194" display="https://www.daloopa.com/src/801174" xr:uid="{2EB6042F-74E1-4A71-B99D-1EF1C454D2B9}"/>
    <hyperlink ref="G354" r:id="rId6195" display="https://www.daloopa.com/src/801155" xr:uid="{5ED3D0DA-35D4-44CE-9949-D91ED5BC0735}"/>
    <hyperlink ref="H354" r:id="rId6196" display="https://www.daloopa.com/src/801136" xr:uid="{FDDB55C0-0293-4F47-8538-0C9339F8C11F}"/>
    <hyperlink ref="I354" r:id="rId6197" display="https://www.daloopa.com/src/810498" xr:uid="{6B131AB5-9685-44A2-977C-9252ED551727}"/>
    <hyperlink ref="J354" r:id="rId6198" display="https://www.daloopa.com/src/801099" xr:uid="{4E977F9A-F843-45C9-BCF7-426D97AEAD33}"/>
    <hyperlink ref="K354" r:id="rId6199" display="https://www.daloopa.com/src/801080" xr:uid="{C8F42002-603A-440B-BF8A-7B6BD5781916}"/>
    <hyperlink ref="L354" r:id="rId6200" display="https://www.daloopa.com/src/801061" xr:uid="{C467E8CE-2994-4060-A302-827931911C36}"/>
    <hyperlink ref="M354" r:id="rId6201" display="https://www.daloopa.com/src/801042" xr:uid="{87E49456-43BC-4F92-B3EE-0525EF07B2C5}"/>
    <hyperlink ref="N354" r:id="rId6202" display="https://www.daloopa.com/src/801024" xr:uid="{9142AE77-0FBC-4C69-A252-350A8C31BC1E}"/>
    <hyperlink ref="O354" r:id="rId6203" display="https://www.daloopa.com/src/801005" xr:uid="{FBBDC3BC-B8F2-48B2-B456-1C2BB1E1EC66}"/>
    <hyperlink ref="P354" r:id="rId6204" display="https://www.daloopa.com/src/800986" xr:uid="{4985B321-F12D-4172-8EAC-9BE06D89F622}"/>
    <hyperlink ref="Q354" r:id="rId6205" display="https://www.daloopa.com/src/800967" xr:uid="{6CBBCFA3-9665-400D-B544-6CFB807AFCD7}"/>
    <hyperlink ref="R354" r:id="rId6206" display="https://www.daloopa.com/src/800948" xr:uid="{D045843C-DB15-4D76-B133-40C9B4B98292}"/>
    <hyperlink ref="S354" r:id="rId6207" display="https://www.daloopa.com/src/800929" xr:uid="{70CFD2D2-F398-4C18-8AD9-7353B03C8FE6}"/>
    <hyperlink ref="T354" r:id="rId6208" display="https://www.daloopa.com/src/800910" xr:uid="{17C3AED5-C632-4B19-A1CE-FC6FB11017DC}"/>
    <hyperlink ref="U354" r:id="rId6209" display="https://www.daloopa.com/src/800892" xr:uid="{5E9E2255-D627-4D6D-A09D-7A8552F29CF5}"/>
    <hyperlink ref="V354" r:id="rId6210" display="https://www.daloopa.com/src/800873" xr:uid="{C0D0EAAB-79DB-40FD-8F18-50FE8E6B4DE3}"/>
    <hyperlink ref="W354" r:id="rId6211" display="https://www.daloopa.com/src/800854" xr:uid="{11928396-7625-4A42-A470-0CD3C7CBFB2A}"/>
    <hyperlink ref="X354" r:id="rId6212" display="https://www.daloopa.com/src/800817" xr:uid="{08BAC1DE-71F5-42C3-A55C-C3D208E6172E}"/>
    <hyperlink ref="Y354" r:id="rId6213" display="https://www.daloopa.com/src/800797" xr:uid="{5058340F-1216-43B3-A3BB-02D07A786ABD}"/>
    <hyperlink ref="Z354" r:id="rId6214" display="https://www.daloopa.com/src/800777" xr:uid="{4C890318-A3B7-4B8D-80D7-61DB6546A52C}"/>
    <hyperlink ref="AA354" r:id="rId6215" display="https://www.daloopa.com/src/800756" xr:uid="{E468BBE6-FCCC-4308-9255-6BAE885C8DD8}"/>
    <hyperlink ref="AB354" r:id="rId6216" display="https://www.daloopa.com/src/800735" xr:uid="{B4FC0485-B8ED-48A9-B604-7F2660D3532E}"/>
    <hyperlink ref="AC354" r:id="rId6217" display="https://www.daloopa.com/src/800713" xr:uid="{B90E193B-E842-4C27-AAA7-1F41DAEA465B}"/>
    <hyperlink ref="AD354" r:id="rId6218" display="https://www.daloopa.com/src/800680" xr:uid="{AEA1A069-5FDB-45B0-BABA-271F4AADAC48}"/>
    <hyperlink ref="AE354" r:id="rId6219" display="https://www.daloopa.com/src/1340311" xr:uid="{3C2BF568-548E-444C-8CD9-2F46B54BC41B}"/>
    <hyperlink ref="AF354" r:id="rId6220" display="https://www.daloopa.com/src/2623052" xr:uid="{7D67F948-6395-45D6-994F-6CAB3D8A64D0}"/>
    <hyperlink ref="AG354" r:id="rId6221" display="https://www.daloopa.com/src/4744383" xr:uid="{E00DA810-5DD8-41F1-A6B8-2C1DBA4C3FEF}"/>
    <hyperlink ref="AH354" r:id="rId6222" display="https://www.daloopa.com/src/7982467" xr:uid="{E1F67D08-7FCE-4C46-A7F8-8B896582EC58}"/>
    <hyperlink ref="AI354" r:id="rId6223" display="https://www.daloopa.com/src/10333485" xr:uid="{9964AEDE-31A1-4A8F-8E7A-B90613241AE1}"/>
    <hyperlink ref="AJ354" r:id="rId6224" display="https://www.daloopa.com/src/14718905" xr:uid="{ADC8683E-F7EC-4CFC-8218-653EBDF9FF9D}"/>
    <hyperlink ref="AK354" r:id="rId6225" display="https://www.daloopa.com/src/20995913" xr:uid="{D92BEDD2-1752-4DD4-BAE7-878183E9ECB2}"/>
    <hyperlink ref="AL354" r:id="rId6226" display="https://www.daloopa.com/src/32451015" xr:uid="{92497662-D84F-4384-8D3A-BF86F2A67764}"/>
    <hyperlink ref="AM354" r:id="rId6227" display="https://www.daloopa.com/src/38383776" xr:uid="{90BA6D72-E6EC-4FF6-B137-F591A03BC0FC}"/>
    <hyperlink ref="AN354" r:id="rId6228" display="https://www.daloopa.com/src/46660904" xr:uid="{27F62D42-EE90-4800-94C6-4355F10E2B71}"/>
    <hyperlink ref="AO354" r:id="rId6229" display="https://www.daloopa.com/src/53637815" xr:uid="{1B0B2F53-E950-45AF-8153-47BA83A77722}"/>
    <hyperlink ref="AP354" r:id="rId6230" display="https://www.daloopa.com/src/58837648" xr:uid="{4B1AE746-52EF-43AD-A5C0-3E9C8E2D52A2}"/>
    <hyperlink ref="AQ354" r:id="rId6231" display="https://www.daloopa.com/src/63129638" xr:uid="{85279C39-CAA0-4478-8198-F71AB9E3E983}"/>
    <hyperlink ref="AR354" r:id="rId6232" display="https://www.daloopa.com/src/67045706" xr:uid="{2A534490-2DA1-44AA-A34B-AE9ABAA9AE8A}"/>
    <hyperlink ref="BF354" r:id="rId6233" display="https://www.daloopa.com/src/38157930" xr:uid="{598FD6B6-1C3C-42E8-A9FC-7F50E3AEDE30}"/>
    <hyperlink ref="BG354" r:id="rId6234" display="https://www.daloopa.com/src/38157729" xr:uid="{B3D292C7-FFBC-43DB-BC05-39987890705E}"/>
    <hyperlink ref="BH354" r:id="rId6235" display="https://www.daloopa.com/src/38157470" xr:uid="{F02DB16F-AF87-43FF-A0E7-887D278CA3BD}"/>
    <hyperlink ref="BI354" r:id="rId6236" display="https://www.daloopa.com/src/38156969" xr:uid="{13A67331-96EB-46C1-893E-984A03322160}"/>
    <hyperlink ref="BJ354" r:id="rId6237" display="https://www.daloopa.com/src/38156734" xr:uid="{7867616A-4229-4A9A-8CFF-266FE92ABBDB}"/>
    <hyperlink ref="BK354" r:id="rId6238" display="https://www.daloopa.com/src/38155766" xr:uid="{AC00AFA5-4BC4-4372-B0AA-FBE1F261B222}"/>
    <hyperlink ref="BL354" r:id="rId6239" display="https://www.daloopa.com/src/38155606" xr:uid="{C4BFA1E9-D3C9-49A9-A96E-2A015DA7A77E}"/>
    <hyperlink ref="BM354" r:id="rId6240" display="https://www.daloopa.com/src/14718924" xr:uid="{180235B3-E000-4691-AE57-3E8A4AE2379A}"/>
    <hyperlink ref="BN354" r:id="rId6241" display="https://www.daloopa.com/src/46664718" xr:uid="{8ED137A0-DA41-47DE-A275-64AD71DD6B33}"/>
    <hyperlink ref="BO354" r:id="rId6242" tooltip="https://www.daloopa.com/src/67051543" display="1263.0" xr:uid="{668A1E02-4C88-4020-A838-ECC0367CD682}"/>
    <hyperlink ref="A355" r:id="rId6243" xr:uid="{4918C692-C2D1-4F49-8109-E91029A983D7}"/>
    <hyperlink ref="C355" r:id="rId6244" xr:uid="{F6351F5D-4CD8-4ACA-992B-6500C7D09708}"/>
    <hyperlink ref="E355" r:id="rId6245" display="https://www.daloopa.com/src/801194" xr:uid="{EF73BAD4-42FD-4970-BCE5-2FF503FC976F}"/>
    <hyperlink ref="F355" r:id="rId6246" display="https://www.daloopa.com/src/801175" xr:uid="{6A03C475-1248-4592-A072-D7970F26CB48}"/>
    <hyperlink ref="G355" r:id="rId6247" display="https://www.daloopa.com/src/801156" xr:uid="{7D087F8E-998F-490E-9037-E6D4D47A6C5D}"/>
    <hyperlink ref="H355" r:id="rId6248" display="https://www.daloopa.com/src/801137" xr:uid="{4F65A04B-255E-4A65-A5D2-27E85F970441}"/>
    <hyperlink ref="I355" r:id="rId6249" display="https://www.daloopa.com/src/810499" xr:uid="{ACC73A85-5D80-4850-B0FA-2CE2A4D5F4D8}"/>
    <hyperlink ref="J355" r:id="rId6250" display="https://www.daloopa.com/src/801100" xr:uid="{30F952EB-18E8-4166-A736-93BC8EFAA719}"/>
    <hyperlink ref="K355" r:id="rId6251" display="https://www.daloopa.com/src/801081" xr:uid="{AE9B4635-BE13-46E6-B68B-13F5CCD10695}"/>
    <hyperlink ref="L355" r:id="rId6252" display="https://www.daloopa.com/src/801062" xr:uid="{DDB2EBA1-1525-41B1-9A5D-D880810DCE2E}"/>
    <hyperlink ref="M355" r:id="rId6253" display="https://www.daloopa.com/src/801043" xr:uid="{7C22D64E-7D00-48DB-836C-950A9CBD7B04}"/>
    <hyperlink ref="N355" r:id="rId6254" display="https://www.daloopa.com/src/801025" xr:uid="{268A1F53-D65C-4FEE-8E24-97340B8703C4}"/>
    <hyperlink ref="O355" r:id="rId6255" display="https://www.daloopa.com/src/801006" xr:uid="{93C66316-ABCD-4575-924C-3F256FBE110D}"/>
    <hyperlink ref="P355" r:id="rId6256" display="https://www.daloopa.com/src/800987" xr:uid="{6324C22D-844F-44B4-B4F0-265F293C4E59}"/>
    <hyperlink ref="Q355" r:id="rId6257" display="https://www.daloopa.com/src/800968" xr:uid="{649970D1-BE00-45BE-877C-F23BD34B67B9}"/>
    <hyperlink ref="R355" r:id="rId6258" display="https://www.daloopa.com/src/800949" xr:uid="{9FC7BDC0-3C8B-460B-9A7E-89C3FB2C06A3}"/>
    <hyperlink ref="S355" r:id="rId6259" display="https://www.daloopa.com/src/800930" xr:uid="{AC73C049-71A7-48DA-8186-4C7E2E5EDB02}"/>
    <hyperlink ref="T355" r:id="rId6260" display="https://www.daloopa.com/src/800911" xr:uid="{13E90119-814C-4AD0-B88B-4D5BB3EFE5A5}"/>
    <hyperlink ref="U355" r:id="rId6261" display="https://www.daloopa.com/src/800893" xr:uid="{3CC0EEC6-D294-4356-A4D8-5EA1D7C24764}"/>
    <hyperlink ref="V355" r:id="rId6262" display="https://www.daloopa.com/src/800874" xr:uid="{EBF8B65E-B0F0-428B-BEB1-07BB10640DA0}"/>
    <hyperlink ref="W355" r:id="rId6263" display="https://www.daloopa.com/src/800855" xr:uid="{FAAF385B-0BE0-4BCB-984D-F3D096615721}"/>
    <hyperlink ref="X355" r:id="rId6264" display="https://www.daloopa.com/src/800818" xr:uid="{73694E21-5705-45E0-8FC7-805688F1D191}"/>
    <hyperlink ref="Y355" r:id="rId6265" display="https://www.daloopa.com/src/800798" xr:uid="{490A2C1C-4827-4459-98F1-B42CA46CB001}"/>
    <hyperlink ref="Z355" r:id="rId6266" display="https://www.daloopa.com/src/800778" xr:uid="{1A095FC5-7D34-41DD-BB83-15F81A11997C}"/>
    <hyperlink ref="AA355" r:id="rId6267" display="https://www.daloopa.com/src/800757" xr:uid="{0850846F-9480-40B2-8C95-5EF8D7337824}"/>
    <hyperlink ref="AB355" r:id="rId6268" display="https://www.daloopa.com/src/800736" xr:uid="{7219C221-7AD7-457D-B952-F6B2BB11FC6B}"/>
    <hyperlink ref="AC355" r:id="rId6269" display="https://www.daloopa.com/src/800714" xr:uid="{B7E0F9C1-3A92-4991-9FCC-6C0A068BDDE7}"/>
    <hyperlink ref="AD355" r:id="rId6270" display="https://www.daloopa.com/src/800670" xr:uid="{8DD866E3-B4DB-4FCE-BAC9-ED112799D5A2}"/>
    <hyperlink ref="AE355" r:id="rId6271" display="https://www.daloopa.com/src/1340312" xr:uid="{BA3CC287-69B4-46BC-8868-E52557632360}"/>
    <hyperlink ref="AF355" r:id="rId6272" display="https://www.daloopa.com/src/2623053" xr:uid="{360C86B3-79A6-46DF-AA66-0E862718AA23}"/>
    <hyperlink ref="AG355" r:id="rId6273" display="https://www.daloopa.com/src/4744384" xr:uid="{F56299B5-87B9-42A3-A363-290CCCE1AD81}"/>
    <hyperlink ref="AH355" r:id="rId6274" display="https://www.daloopa.com/src/7982468" xr:uid="{B4178D34-0DFD-4D75-9209-4ECB05D283CE}"/>
    <hyperlink ref="AI355" r:id="rId6275" display="https://www.daloopa.com/src/10333496" xr:uid="{354B0DD5-F42A-4953-961D-D5F8A943DBB6}"/>
    <hyperlink ref="AJ355" r:id="rId6276" display="https://www.daloopa.com/src/14718906" xr:uid="{D97DD43B-6176-40B8-8079-47A2B5D1FDCD}"/>
    <hyperlink ref="AK355" r:id="rId6277" display="https://www.daloopa.com/src/20995909" xr:uid="{F041DDE1-EC01-48BF-B1C2-B1D13DEC2B6F}"/>
    <hyperlink ref="AL355" r:id="rId6278" display="https://www.daloopa.com/src/32451018" xr:uid="{776A1CC9-300D-4DA7-AA90-5437E3B90532}"/>
    <hyperlink ref="AM355" r:id="rId6279" display="https://www.daloopa.com/src/38383781" xr:uid="{0B4F9F6F-D87B-4A07-9F2E-7EF6464BDEE7}"/>
    <hyperlink ref="AN355" r:id="rId6280" display="https://www.daloopa.com/src/46660906" xr:uid="{27B46705-25EF-476B-B665-69639E87B70C}"/>
    <hyperlink ref="AO355" r:id="rId6281" display="https://www.daloopa.com/src/53637818" xr:uid="{BB8330D8-D6B6-4C74-97C6-25848B59F344}"/>
    <hyperlink ref="AP355" r:id="rId6282" display="https://www.daloopa.com/src/58837651" xr:uid="{EC48CFFF-88C0-401C-B3C5-B9B46539291C}"/>
    <hyperlink ref="AQ355" r:id="rId6283" display="https://www.daloopa.com/src/63129637" xr:uid="{2697912E-6434-4BD1-9DA5-3C877D9600E4}"/>
    <hyperlink ref="AR355" r:id="rId6284" display="https://www.daloopa.com/src/67045713" xr:uid="{31B5879B-F952-4BA1-A1D7-B2681F579654}"/>
    <hyperlink ref="BF355" r:id="rId6285" display="https://www.daloopa.com/src/38157937" xr:uid="{CE0680D7-3E80-4642-809F-4672971836EA}"/>
    <hyperlink ref="BG355" r:id="rId6286" display="https://www.daloopa.com/src/38157733" xr:uid="{A3C6587B-28EB-482C-8161-EA244E3D7AF1}"/>
    <hyperlink ref="BH355" r:id="rId6287" display="https://www.daloopa.com/src/38157478" xr:uid="{6A89A9FE-8186-4084-AAEC-85AD2D14A643}"/>
    <hyperlink ref="BI355" r:id="rId6288" display="https://www.daloopa.com/src/38156984" xr:uid="{03F079A9-C220-4731-BB68-02B11BC66002}"/>
    <hyperlink ref="BJ355" r:id="rId6289" display="https://www.daloopa.com/src/38156741" xr:uid="{E5D854A5-3ECF-4BB3-9B47-AD40C55FC19B}"/>
    <hyperlink ref="BK355" r:id="rId6290" display="https://www.daloopa.com/src/38155770" xr:uid="{0376B588-8BB2-4B3E-B5BF-334B811BEFFB}"/>
    <hyperlink ref="BL355" r:id="rId6291" display="https://www.daloopa.com/src/38155602" xr:uid="{055F87D2-9753-4753-BB70-208F7CFC6126}"/>
    <hyperlink ref="BM355" r:id="rId6292" display="https://www.daloopa.com/src/14718925" xr:uid="{CE1D71DA-5305-4A40-ADEC-B025DF228F44}"/>
    <hyperlink ref="BN355" r:id="rId6293" display="https://www.daloopa.com/src/46664724" xr:uid="{A814E905-9227-4675-91ED-72B284ECF0DF}"/>
    <hyperlink ref="BO355" r:id="rId6294" tooltip="https://www.daloopa.com/src/67051546" display="501735.0" xr:uid="{CAB79CB5-C3A4-402D-A1B9-8A5289000B75}"/>
    <hyperlink ref="A357" r:id="rId6295" xr:uid="{5614781C-6848-4478-839F-4B5B8CE4291D}"/>
    <hyperlink ref="C357" r:id="rId6296" xr:uid="{C145F1FA-6E2D-44AC-B464-62E06FC3AA6B}"/>
    <hyperlink ref="E357" r:id="rId6297" display="https://www.daloopa.com/src/801195" xr:uid="{9045B7B9-6AC2-4D26-ABCE-03F05309E888}"/>
    <hyperlink ref="F357" r:id="rId6298" display="https://www.daloopa.com/src/801176" xr:uid="{E20EABDA-9327-4E1F-8A19-B449D5B0E9A4}"/>
    <hyperlink ref="G357" r:id="rId6299" display="https://www.daloopa.com/src/801157" xr:uid="{A4088CB9-471C-4D8A-A6BF-42997D100D1A}"/>
    <hyperlink ref="H357" r:id="rId6300" display="https://www.daloopa.com/src/801138" xr:uid="{33DAC2FA-DD10-47A6-A7D2-3C5573B7C43E}"/>
    <hyperlink ref="I357" r:id="rId6301" display="https://www.daloopa.com/src/810500" xr:uid="{F038F073-E280-4EE8-B4EA-8C28D849DE79}"/>
    <hyperlink ref="J357" r:id="rId6302" display="https://www.daloopa.com/src/801101" xr:uid="{BE326C0C-3425-413A-B312-B71148AC37AB}"/>
    <hyperlink ref="K357" r:id="rId6303" display="https://www.daloopa.com/src/801082" xr:uid="{0E51353F-503E-4B7D-AE46-AA063A88B4DB}"/>
    <hyperlink ref="L357" r:id="rId6304" display="https://www.daloopa.com/src/801063" xr:uid="{67E95775-5D38-4179-BEA7-C2C0A4E53A1A}"/>
    <hyperlink ref="M357" r:id="rId6305" display="https://www.daloopa.com/src/801044" xr:uid="{A40743F9-83D1-437F-9428-03098BB42292}"/>
    <hyperlink ref="N357" r:id="rId6306" display="https://www.daloopa.com/src/801026" xr:uid="{68A37995-B1D4-49BC-942D-E4037385E41F}"/>
    <hyperlink ref="O357" r:id="rId6307" display="https://www.daloopa.com/src/801007" xr:uid="{2AD6F54F-1D33-426F-9C5D-15E9CF62523C}"/>
    <hyperlink ref="P357" r:id="rId6308" display="https://www.daloopa.com/src/800988" xr:uid="{9B8A9012-5202-4910-B995-0221C5B17ADE}"/>
    <hyperlink ref="Q357" r:id="rId6309" display="https://www.daloopa.com/src/800969" xr:uid="{CBDF16C3-4379-4DF1-8F1C-33E8F682088C}"/>
    <hyperlink ref="R357" r:id="rId6310" display="https://www.daloopa.com/src/800950" xr:uid="{12FCB015-F547-42FA-B032-ACBB2BFE7184}"/>
    <hyperlink ref="S357" r:id="rId6311" display="https://www.daloopa.com/src/800931" xr:uid="{427AC5F0-3B5E-47E9-B02C-7D8D244E27EF}"/>
    <hyperlink ref="T357" r:id="rId6312" display="https://www.daloopa.com/src/800912" xr:uid="{EEA28D7E-D071-45B0-82D8-454CD831F4A9}"/>
    <hyperlink ref="U357" r:id="rId6313" display="https://www.daloopa.com/src/800894" xr:uid="{3D99AA6F-EB10-4652-B2DE-F7F716A2431A}"/>
    <hyperlink ref="V357" r:id="rId6314" display="https://www.daloopa.com/src/800875" xr:uid="{502106C5-F0DC-46B0-86B3-1B0987ED9280}"/>
    <hyperlink ref="W357" r:id="rId6315" display="https://www.daloopa.com/src/800856" xr:uid="{684938B1-43AC-4BAC-A249-6FC3249FDD93}"/>
    <hyperlink ref="X357" r:id="rId6316" display="https://www.daloopa.com/src/800819" xr:uid="{64D88933-3FC6-45F4-8491-C1AD7DCB7D3B}"/>
    <hyperlink ref="Y357" r:id="rId6317" display="https://www.daloopa.com/src/800799" xr:uid="{0754C427-79BC-40F8-9C4C-71998750E29B}"/>
    <hyperlink ref="Z357" r:id="rId6318" display="https://www.daloopa.com/src/800779" xr:uid="{40831EA0-3E9E-4710-A46A-FFE659174CD6}"/>
    <hyperlink ref="AA357" r:id="rId6319" display="https://www.daloopa.com/src/800758" xr:uid="{ADBB296E-4CDA-4C85-816C-3F1E5752AC3D}"/>
    <hyperlink ref="AB357" r:id="rId6320" display="https://www.daloopa.com/src/800737" xr:uid="{4777DE23-63CE-4B5F-B842-14A4C74B83A3}"/>
    <hyperlink ref="AC357" r:id="rId6321" display="https://www.daloopa.com/src/800715" xr:uid="{6E98539B-24F1-42AE-8B7C-123326B87227}"/>
    <hyperlink ref="AD357" r:id="rId6322" display="https://www.daloopa.com/src/800671" xr:uid="{7CAAB6CC-3703-4562-9CC6-030A7F90F290}"/>
    <hyperlink ref="AE357" r:id="rId6323" display="https://www.daloopa.com/src/1340313" xr:uid="{CFC6C51B-C224-40E7-9912-1237CEA683D3}"/>
    <hyperlink ref="AF357" r:id="rId6324" display="https://www.daloopa.com/src/2623054" xr:uid="{74C66028-524E-47BE-8954-17CBBE62A1E7}"/>
    <hyperlink ref="AG357" r:id="rId6325" display="https://www.daloopa.com/src/4744385" xr:uid="{8D6337DC-AE21-4458-BC0A-5422B3CA4958}"/>
    <hyperlink ref="AH357" r:id="rId6326" display="https://www.daloopa.com/src/7982469" xr:uid="{1658FC41-2FAD-410B-B42B-FB023CAA7B3C}"/>
    <hyperlink ref="AI357" r:id="rId6327" display="https://www.daloopa.com/src/10333488" xr:uid="{A78CAD84-75F8-4A43-AF56-4E38BB1795B3}"/>
    <hyperlink ref="AJ357" r:id="rId6328" display="https://www.daloopa.com/src/14718907" xr:uid="{49122832-9B60-49ED-918D-3992D1A28A49}"/>
    <hyperlink ref="AK357" r:id="rId6329" display="https://www.daloopa.com/src/20995906" xr:uid="{E4578282-66FF-4406-81DC-27B1208929AA}"/>
    <hyperlink ref="AL357" r:id="rId6330" display="https://www.daloopa.com/src/32451007" xr:uid="{32E7E75C-21E9-400F-A951-E123DCF0BB46}"/>
    <hyperlink ref="AM357" r:id="rId6331" display="https://www.daloopa.com/src/38383774" xr:uid="{BF73086A-0D7B-4D66-9338-06EA2C0EF55D}"/>
    <hyperlink ref="AN357" r:id="rId6332" display="https://www.daloopa.com/src/46660900" xr:uid="{02D7F5DE-C349-4D7C-8401-164F640E7722}"/>
    <hyperlink ref="AO357" r:id="rId6333" display="https://www.daloopa.com/src/53637814" xr:uid="{8F3281DA-1333-4020-BDD2-13D93612CCC7}"/>
    <hyperlink ref="AP357" r:id="rId6334" display="https://www.daloopa.com/src/58837660" xr:uid="{198BE0DA-000A-4B8F-8540-0327151239CF}"/>
    <hyperlink ref="AQ357" r:id="rId6335" display="https://www.daloopa.com/src/63129635" xr:uid="{596BAB4D-BA8D-4ADA-82CB-DE348F0211FF}"/>
    <hyperlink ref="AR357" r:id="rId6336" display="https://www.daloopa.com/src/67045701" xr:uid="{739B200F-9D09-4572-93EC-8905B95BF115}"/>
    <hyperlink ref="BF357" r:id="rId6337" display="https://www.daloopa.com/src/38157927" xr:uid="{EE786D68-84E6-4748-B3C7-C0A1DF51F114}"/>
    <hyperlink ref="BG357" r:id="rId6338" display="https://www.daloopa.com/src/38157732" xr:uid="{0307AB18-C285-4F2B-AE6E-53F619B5B38C}"/>
    <hyperlink ref="BH357" r:id="rId6339" display="https://www.daloopa.com/src/38157486" xr:uid="{145D8F52-5FB3-4A52-86D9-2B6D3E1895A4}"/>
    <hyperlink ref="BI357" r:id="rId6340" display="https://www.daloopa.com/src/38156987" xr:uid="{88C08780-ADFC-4711-9BC1-BE76F6AE3C44}"/>
    <hyperlink ref="BJ357" r:id="rId6341" display="https://www.daloopa.com/src/38156744" xr:uid="{95BA592B-174B-405F-B972-5A0C04C967B7}"/>
    <hyperlink ref="BK357" r:id="rId6342" display="https://www.daloopa.com/src/38155771" xr:uid="{449EC997-1B72-41A1-9DD9-88969BC5FAF8}"/>
    <hyperlink ref="BL357" r:id="rId6343" display="https://www.daloopa.com/src/38155605" xr:uid="{FFE82273-4732-463B-8DE5-AF8BAD9F9F4F}"/>
    <hyperlink ref="BM357" r:id="rId6344" display="https://www.daloopa.com/src/14718926" xr:uid="{E9E67A9E-07CB-4624-A1A4-236DAD26B2C6}"/>
    <hyperlink ref="BN357" r:id="rId6345" display="https://www.daloopa.com/src/46664711" xr:uid="{E51E28DB-8EC9-4C1F-A38B-0CD0B8A60504}"/>
    <hyperlink ref="BO357" r:id="rId6346" tooltip="https://www.daloopa.com/src/67051541" display="12248.0" xr:uid="{83A74658-11E4-4A38-8449-415F880D1A0B}"/>
    <hyperlink ref="A359" r:id="rId6347" xr:uid="{F783B367-7461-438E-8ADA-DCDCBC2B7AA0}"/>
    <hyperlink ref="C359" r:id="rId6348" xr:uid="{C413EFA3-88B4-428E-9EBD-158F51A9372F}"/>
    <hyperlink ref="E359" r:id="rId6349" display="https://www.daloopa.com/src/801196" xr:uid="{170993EC-C7B6-4BDF-A563-FD9A2BA8D20F}"/>
    <hyperlink ref="F359" r:id="rId6350" display="https://www.daloopa.com/src/801177" xr:uid="{15265346-7C69-4189-8016-6383B6D86036}"/>
    <hyperlink ref="G359" r:id="rId6351" display="https://www.daloopa.com/src/801164" xr:uid="{15D969A1-EBFC-45DD-8C80-9532F3F93EC9}"/>
    <hyperlink ref="H359" r:id="rId6352" display="https://www.daloopa.com/src/801139" xr:uid="{CD7BF681-F871-4A4B-AD88-485B9CE826C3}"/>
    <hyperlink ref="I359" r:id="rId6353" display="https://www.daloopa.com/src/810501" xr:uid="{826EEEAE-35B1-42D7-9976-4C45FA845D8A}"/>
    <hyperlink ref="J359" r:id="rId6354" display="https://www.daloopa.com/src/801102" xr:uid="{55B6DA7A-058E-4592-9512-904FF659143D}"/>
    <hyperlink ref="K359" r:id="rId6355" display="https://www.daloopa.com/src/801083" xr:uid="{525DD876-FFD8-404B-AA1C-E786808F13B9}"/>
    <hyperlink ref="L359" r:id="rId6356" display="https://www.daloopa.com/src/801064" xr:uid="{2B8DFD0B-9468-44A5-B6F6-99F31CC6F68D}"/>
    <hyperlink ref="M359" r:id="rId6357" display="https://www.daloopa.com/src/801045" xr:uid="{1449EFDE-CB1A-47A7-8B89-DB778B990BE2}"/>
    <hyperlink ref="N359" r:id="rId6358" display="https://www.daloopa.com/src/801027" xr:uid="{1A7D78FF-978E-4A32-999A-10E0C2785CA3}"/>
    <hyperlink ref="O359" r:id="rId6359" display="https://www.daloopa.com/src/801008" xr:uid="{3501F417-1CE3-4DAB-A5AF-575749891743}"/>
    <hyperlink ref="P359" r:id="rId6360" display="https://www.daloopa.com/src/800989" xr:uid="{FE663E13-C554-4C28-A650-F8DE4E834882}"/>
    <hyperlink ref="Q359" r:id="rId6361" display="https://www.daloopa.com/src/800970" xr:uid="{45C51F11-50C7-4025-A9BB-216DECF79E8A}"/>
    <hyperlink ref="R359" r:id="rId6362" display="https://www.daloopa.com/src/800951" xr:uid="{9106B3EE-3FD4-4A68-8BD3-A36C3224D27B}"/>
    <hyperlink ref="S359" r:id="rId6363" display="https://www.daloopa.com/src/800932" xr:uid="{76218DC1-E86F-4610-94AF-C5F8910F9D85}"/>
    <hyperlink ref="T359" r:id="rId6364" display="https://www.daloopa.com/src/800913" xr:uid="{15250626-8531-4133-BF5C-FCBD8393F1C8}"/>
    <hyperlink ref="U359" r:id="rId6365" display="https://www.daloopa.com/src/800895" xr:uid="{6947FCDE-B940-4BD8-A3A0-3B4F612616EE}"/>
    <hyperlink ref="V359" r:id="rId6366" display="https://www.daloopa.com/src/800876" xr:uid="{64C02E8D-1498-46C2-9D50-B758A03E2C5D}"/>
    <hyperlink ref="W359" r:id="rId6367" display="https://www.daloopa.com/src/800857" xr:uid="{549638AE-40E5-49A6-B25E-7A3D098CC5CE}"/>
    <hyperlink ref="X359" r:id="rId6368" display="https://www.daloopa.com/src/800820" xr:uid="{55F0BEC5-7E0D-426E-B02B-4A001A4C05E9}"/>
    <hyperlink ref="Y359" r:id="rId6369" display="https://www.daloopa.com/src/800800" xr:uid="{E7EEC543-06B0-461B-8C00-4F8E4DC101E2}"/>
    <hyperlink ref="Z359" r:id="rId6370" display="https://www.daloopa.com/src/800780" xr:uid="{E2A87E5D-226B-4BDF-95A9-EE25DEF5998B}"/>
    <hyperlink ref="AA359" r:id="rId6371" display="https://www.daloopa.com/src/800759" xr:uid="{DD65A151-B543-4EDD-A119-D4716EF96F05}"/>
    <hyperlink ref="AB359" r:id="rId6372" display="https://www.daloopa.com/src/800738" xr:uid="{45A9AA35-F78D-4B2F-804F-19E2B9033ED0}"/>
    <hyperlink ref="AC359" r:id="rId6373" display="https://www.daloopa.com/src/800716" xr:uid="{723AE723-1E31-4C9E-AA67-4991AB000DBB}"/>
    <hyperlink ref="AD359" r:id="rId6374" display="https://www.daloopa.com/src/800672" xr:uid="{0A8F1B04-57F1-4F2D-BAF1-FEEEE5721062}"/>
    <hyperlink ref="AE359" r:id="rId6375" display="https://www.daloopa.com/src/1340314" xr:uid="{616A560F-0F2F-4C02-A39F-AB2F7892504D}"/>
    <hyperlink ref="AF359" r:id="rId6376" display="https://www.daloopa.com/src/2623055" xr:uid="{02537676-1ECB-498F-80C8-655926187D5E}"/>
    <hyperlink ref="AG359" r:id="rId6377" display="https://www.daloopa.com/src/4744386" xr:uid="{E5038ACC-F626-4116-8BCB-19B93874E444}"/>
    <hyperlink ref="AH359" r:id="rId6378" display="https://www.daloopa.com/src/7982470" xr:uid="{6409F3DD-FEA3-41AB-9B8E-6636CE09A026}"/>
    <hyperlink ref="AI359" r:id="rId6379" display="https://www.daloopa.com/src/10333489" xr:uid="{88F107A1-DE5A-470B-A3C9-6D3A38D92767}"/>
    <hyperlink ref="AJ359" r:id="rId6380" display="https://www.daloopa.com/src/14718908" xr:uid="{1BCAE3FF-AA75-420B-8A87-0A14771397BE}"/>
    <hyperlink ref="AK359" r:id="rId6381" display="https://www.daloopa.com/src/20995904" xr:uid="{75463F3D-F9C3-47F2-BD1F-C83E230BE76A}"/>
    <hyperlink ref="AL359" r:id="rId6382" display="https://www.daloopa.com/src/32451014" xr:uid="{1BC378A9-8C31-47F5-96CA-472F6BB8FB63}"/>
    <hyperlink ref="AM359" r:id="rId6383" display="https://www.daloopa.com/src/38383773" xr:uid="{5131B53F-13F4-422B-8F36-494E9219DB19}"/>
    <hyperlink ref="AN359" r:id="rId6384" display="https://www.daloopa.com/src/46660901" xr:uid="{8768893C-09C6-453D-9582-E2C73F21F6CC}"/>
    <hyperlink ref="AO359" r:id="rId6385" display="https://www.daloopa.com/src/53637812" xr:uid="{5D9E44DB-35E6-4B2C-8D43-585248A125BD}"/>
    <hyperlink ref="AP359" r:id="rId6386" display="https://www.daloopa.com/src/58837649" xr:uid="{2F95A175-5346-47B4-96D7-B4D5D6FF36FD}"/>
    <hyperlink ref="AQ359" r:id="rId6387" display="https://www.daloopa.com/src/63129634" xr:uid="{5A609F47-93C5-4DE4-BBE9-70142ACF678B}"/>
    <hyperlink ref="AR359" r:id="rId6388" display="https://www.daloopa.com/src/67045704" xr:uid="{A41BDA09-D24F-4866-AFD6-67F89CCAE34D}"/>
    <hyperlink ref="BF359" r:id="rId6389" display="https://www.daloopa.com/src/38157931" xr:uid="{1D24A384-7F8A-4AA6-A62A-46BB3DB7121B}"/>
    <hyperlink ref="BG359" r:id="rId6390" display="https://www.daloopa.com/src/38157730" xr:uid="{5DADE17B-EBF0-4E91-8988-52C575E71165}"/>
    <hyperlink ref="BH359" r:id="rId6391" display="https://www.daloopa.com/src/38157474" xr:uid="{6AD19C95-BC2F-4715-A407-E5B8023C9D0B}"/>
    <hyperlink ref="BI359" r:id="rId6392" display="https://www.daloopa.com/src/38156971" xr:uid="{1A0C8CF0-5F54-4531-96A7-75C47732010C}"/>
    <hyperlink ref="BJ359" r:id="rId6393" display="https://www.daloopa.com/src/38156733" xr:uid="{354E7FF1-1E22-4156-89E7-BD454D576BA3}"/>
    <hyperlink ref="BK359" r:id="rId6394" display="https://www.daloopa.com/src/38155769" xr:uid="{24742D54-3A83-4BA1-84F7-5407B2C126B5}"/>
    <hyperlink ref="BL359" r:id="rId6395" display="https://www.daloopa.com/src/38155610" xr:uid="{001E98DA-01E8-4D61-BA69-4AF5FC9D44A3}"/>
    <hyperlink ref="BM359" r:id="rId6396" display="https://www.daloopa.com/src/14718927" xr:uid="{56DC88DE-FFC2-47AD-ACE7-FC1EC2CFE559}"/>
    <hyperlink ref="BN359" r:id="rId6397" display="https://www.daloopa.com/src/46664719" xr:uid="{AB1FE053-40C5-415D-9484-CD144A23488C}"/>
    <hyperlink ref="BO359" r:id="rId6398" tooltip="https://www.daloopa.com/src/67051539" display="989.0" xr:uid="{61E3F38A-B787-453E-8350-DDCAC34B1AFD}"/>
    <hyperlink ref="A360" r:id="rId6399" xr:uid="{B7AA452B-F6AC-41C3-8B5D-CD18461CBEC9}"/>
    <hyperlink ref="C360" r:id="rId6400" xr:uid="{645E2F52-306B-4768-91B7-E45C849072AD}"/>
    <hyperlink ref="E360" r:id="rId6401" display="https://www.daloopa.com/src/801197" xr:uid="{3B7DE11F-1EC5-46FC-925F-539907017C03}"/>
    <hyperlink ref="F360" r:id="rId6402" display="https://www.daloopa.com/src/801178" xr:uid="{C79AC3A4-8E2A-464B-979E-15387A2480BF}"/>
    <hyperlink ref="G360" r:id="rId6403" display="https://www.daloopa.com/src/801158" xr:uid="{C1F21B3A-8B6B-4D42-81AC-0223DF30F447}"/>
    <hyperlink ref="H360" r:id="rId6404" display="https://www.daloopa.com/src/801140" xr:uid="{768E0B37-92E7-4479-A88F-E031E2460E2D}"/>
    <hyperlink ref="I360" r:id="rId6405" display="https://www.daloopa.com/src/810502" xr:uid="{DEF890D8-A1E6-4450-9F65-660C67A09193}"/>
    <hyperlink ref="J360" r:id="rId6406" display="https://www.daloopa.com/src/801103" xr:uid="{15529189-3670-4A8F-9497-BB98DC36B0E2}"/>
    <hyperlink ref="K360" r:id="rId6407" display="https://www.daloopa.com/src/801084" xr:uid="{156C0B6E-2E59-4C1C-B63A-788C9ED2B0C2}"/>
    <hyperlink ref="L360" r:id="rId6408" display="https://www.daloopa.com/src/801065" xr:uid="{E9A1C6A5-4D96-4128-8BEC-9F9E0CF139C8}"/>
    <hyperlink ref="M360" r:id="rId6409" display="https://www.daloopa.com/src/801046" xr:uid="{D338D30B-FFF1-4935-B9A9-77022C04D5C3}"/>
    <hyperlink ref="N360" r:id="rId6410" display="https://www.daloopa.com/src/801028" xr:uid="{5AA30D02-3BF3-4AB9-87FF-4BBD30AE45EB}"/>
    <hyperlink ref="O360" r:id="rId6411" display="https://www.daloopa.com/src/801009" xr:uid="{F1923C01-4B4E-4C25-B81C-453DD013C296}"/>
    <hyperlink ref="P360" r:id="rId6412" display="https://www.daloopa.com/src/800990" xr:uid="{91D650EA-81AF-455A-B9E5-AF2AE629204D}"/>
    <hyperlink ref="Q360" r:id="rId6413" display="https://www.daloopa.com/src/800971" xr:uid="{AC24B4E1-03C3-47C2-A568-D2B7BACF1E3E}"/>
    <hyperlink ref="R360" r:id="rId6414" display="https://www.daloopa.com/src/800952" xr:uid="{EE7DACCB-334C-4A3F-9F77-A31BBA32EEC7}"/>
    <hyperlink ref="S360" r:id="rId6415" display="https://www.daloopa.com/src/800933" xr:uid="{64DF065F-1241-4EC6-ABF3-D5579054966A}"/>
    <hyperlink ref="T360" r:id="rId6416" display="https://www.daloopa.com/src/800914" xr:uid="{A519AAC6-3FA5-49EE-A239-1302005071C2}"/>
    <hyperlink ref="U360" r:id="rId6417" display="https://www.daloopa.com/src/800896" xr:uid="{3D43FE90-9F36-4221-99DD-90B5AB356F1E}"/>
    <hyperlink ref="V360" r:id="rId6418" display="https://www.daloopa.com/src/800877" xr:uid="{7BCB474A-7964-45BA-892C-B4DCF82F6F49}"/>
    <hyperlink ref="W360" r:id="rId6419" display="https://www.daloopa.com/src/800858" xr:uid="{960EBE09-CCE1-4110-91CB-9A5C681ABAAF}"/>
    <hyperlink ref="X360" r:id="rId6420" display="https://www.daloopa.com/src/800821" xr:uid="{9ED6E9DD-44B4-4C85-B13A-49BDFBA6F2A8}"/>
    <hyperlink ref="Y360" r:id="rId6421" display="https://www.daloopa.com/src/800801" xr:uid="{BF608F17-8F34-4C29-9732-F61A8E81AF5A}"/>
    <hyperlink ref="Z360" r:id="rId6422" display="https://www.daloopa.com/src/800781" xr:uid="{5EA9BED6-85FD-4EDE-A417-6763B51C7F4C}"/>
    <hyperlink ref="AA360" r:id="rId6423" display="https://www.daloopa.com/src/800760" xr:uid="{2147333D-7912-46D6-9089-542E7086D047}"/>
    <hyperlink ref="AB360" r:id="rId6424" display="https://www.daloopa.com/src/800739" xr:uid="{71579D36-F6EF-49A9-B5DD-800294CFFEFD}"/>
    <hyperlink ref="AC360" r:id="rId6425" display="https://www.daloopa.com/src/800717" xr:uid="{F2DF7A00-A275-4EFC-A0AB-92EDC9D473FC}"/>
    <hyperlink ref="AD360" r:id="rId6426" display="https://www.daloopa.com/src/800673" xr:uid="{EE1CB153-2E66-437E-9A71-4F9EBDBE3441}"/>
    <hyperlink ref="AE360" r:id="rId6427" display="https://www.daloopa.com/src/1340315" xr:uid="{4E383E88-4662-4E6D-89A9-46B3FD906006}"/>
    <hyperlink ref="AF360" r:id="rId6428" display="https://www.daloopa.com/src/2623056" xr:uid="{49B3A45A-6A72-4319-A26C-F9920DF09223}"/>
    <hyperlink ref="AG360" r:id="rId6429" display="https://www.daloopa.com/src/4744387" xr:uid="{BEB1B9AC-840A-4580-8AFA-7E0365CE1A8B}"/>
    <hyperlink ref="AH360" r:id="rId6430" display="https://www.daloopa.com/src/7982471" xr:uid="{B6983954-A1D0-4785-8245-5B9AE50723AE}"/>
    <hyperlink ref="AI360" r:id="rId6431" display="https://www.daloopa.com/src/10333492" xr:uid="{A926E048-743C-4739-B9E3-6C88852AF9EF}"/>
    <hyperlink ref="AJ360" r:id="rId6432" display="https://www.daloopa.com/src/14718909" xr:uid="{FF8BEAB6-BF72-4887-B687-8E4B7C4ED5AF}"/>
    <hyperlink ref="AK360" r:id="rId6433" display="https://www.daloopa.com/src/20995920" xr:uid="{C98994C4-24AB-4A93-AB2C-7FCDDB1DD3D2}"/>
    <hyperlink ref="AL360" r:id="rId6434" display="https://www.daloopa.com/src/32451013" xr:uid="{15E11C69-7D0D-4BE2-A110-27193D2A32BC}"/>
    <hyperlink ref="AM360" r:id="rId6435" display="https://www.daloopa.com/src/38383778" xr:uid="{31AA8D5D-6A8B-47D8-9B35-472CA5F25BE2}"/>
    <hyperlink ref="AN360" r:id="rId6436" display="https://www.daloopa.com/src/46660899" xr:uid="{57E7BB02-8704-4DCB-94C0-45AC72DC6E47}"/>
    <hyperlink ref="AO360" r:id="rId6437" display="https://www.daloopa.com/src/53637813" xr:uid="{BF0B7EA3-91EE-4826-97F0-B93B61F69024}"/>
    <hyperlink ref="AP360" r:id="rId6438" display="https://www.daloopa.com/src/58837659" xr:uid="{68768FF9-6DAA-45DE-B84D-E21FE8C7AFED}"/>
    <hyperlink ref="AQ360" r:id="rId6439" display="https://www.daloopa.com/src/63129632" xr:uid="{CE1DC22B-CAFD-49EA-A502-F3A260BDEBF7}"/>
    <hyperlink ref="AR360" r:id="rId6440" display="https://www.daloopa.com/src/67045707" xr:uid="{EC58C683-3A0C-480E-A7B8-2DD6C963AAC1}"/>
    <hyperlink ref="BF360" r:id="rId6441" display="https://www.daloopa.com/src/38157944" xr:uid="{FD63B35C-D843-4359-B924-18D5EF6B4D77}"/>
    <hyperlink ref="BG360" r:id="rId6442" display="https://www.daloopa.com/src/38157724" xr:uid="{53145DDE-9F9A-4205-8EAF-FAAA61CCE3CD}"/>
    <hyperlink ref="BH360" r:id="rId6443" display="https://www.daloopa.com/src/38157472" xr:uid="{4C94380F-246C-4E3F-A59C-180E51303E43}"/>
    <hyperlink ref="BI360" r:id="rId6444" display="https://www.daloopa.com/src/38156970" xr:uid="{72CB5E6D-DCED-4E3D-A8B3-1D7D944A7470}"/>
    <hyperlink ref="BJ360" r:id="rId6445" display="https://www.daloopa.com/src/38156732" xr:uid="{79B000EA-914A-4ACE-830F-BBBEC61CC377}"/>
    <hyperlink ref="BK360" r:id="rId6446" display="https://www.daloopa.com/src/38155763" xr:uid="{78DED64F-F2B2-4192-BF54-B067AC5C1626}"/>
    <hyperlink ref="BL360" r:id="rId6447" display="https://www.daloopa.com/src/38155609" xr:uid="{D9FBE783-C78A-4FFE-8ADE-540EF791345F}"/>
    <hyperlink ref="BM360" r:id="rId6448" display="https://www.daloopa.com/src/14718928" xr:uid="{22785C49-60EF-4F65-9164-A69B9F47B6CF}"/>
    <hyperlink ref="BN360" r:id="rId6449" display="https://www.daloopa.com/src/46664725" xr:uid="{F8FE0696-F674-4E1F-A8CC-2C0C7240C77D}"/>
    <hyperlink ref="BO360" r:id="rId6450" tooltip="https://www.daloopa.com/src/67051533" display="-2367.0" xr:uid="{9D9168FA-4B31-4738-AECD-16424FEBCC8E}"/>
    <hyperlink ref="A361" r:id="rId6451" xr:uid="{04A25819-6E8D-4C95-8A8E-D5EAAB7CC231}"/>
    <hyperlink ref="C361" r:id="rId6452" xr:uid="{216F1F31-37BF-42E0-B1AA-827DD7B66D99}"/>
    <hyperlink ref="E361" r:id="rId6453" display="https://www.daloopa.com/src/801198" xr:uid="{0EE471A5-80C5-449D-8B6D-C4B2D49AE986}"/>
    <hyperlink ref="F361" r:id="rId6454" display="https://www.daloopa.com/src/801179" xr:uid="{1A4F8AFA-62A5-469C-B225-8A60FE2ABB83}"/>
    <hyperlink ref="G361" r:id="rId6455" display="https://www.daloopa.com/src/801165" xr:uid="{ED29BF33-DEA8-422B-9303-13C6E8B26779}"/>
    <hyperlink ref="H361" r:id="rId6456" display="https://www.daloopa.com/src/801141" xr:uid="{B28CE513-0F5B-40BB-B5D9-80FE32D1E7FF}"/>
    <hyperlink ref="I361" r:id="rId6457" display="https://www.daloopa.com/src/810503" xr:uid="{1BFDCC8A-F143-44B6-AA1E-1282A957AF1C}"/>
    <hyperlink ref="J361" r:id="rId6458" display="https://www.daloopa.com/src/801104" xr:uid="{422FCF87-A0EF-4166-B6DB-7B22E580346B}"/>
    <hyperlink ref="K361" r:id="rId6459" display="https://www.daloopa.com/src/801085" xr:uid="{B9ED6F97-85B8-4B25-9131-A06D579836CE}"/>
    <hyperlink ref="L361" r:id="rId6460" display="https://www.daloopa.com/src/801066" xr:uid="{4341A04C-5CA1-426A-9F1E-938362881F52}"/>
    <hyperlink ref="M361" r:id="rId6461" display="https://www.daloopa.com/src/801047" xr:uid="{21512A59-50CD-432A-8614-E17B90B73A4B}"/>
    <hyperlink ref="O361" r:id="rId6462" display="https://www.daloopa.com/src/801010" xr:uid="{3B8C3F48-2BD0-42FC-90EC-48F3B23C198D}"/>
    <hyperlink ref="P361" r:id="rId6463" display="https://www.daloopa.com/src/800991" xr:uid="{4F16233F-67D3-42C7-9EDC-9777CE2D61B7}"/>
    <hyperlink ref="Q361" r:id="rId6464" display="https://www.daloopa.com/src/800972" xr:uid="{9B0C15E8-C621-472E-B2CE-3F722335264F}"/>
    <hyperlink ref="R361" r:id="rId6465" display="https://www.daloopa.com/src/800953" xr:uid="{7C25ADC5-A88E-4523-8907-EE7BBF0C7FFF}"/>
    <hyperlink ref="S361" r:id="rId6466" display="https://www.daloopa.com/src/800934" xr:uid="{EC70AB63-5F56-4F92-9AEF-A638F7AA5BA0}"/>
    <hyperlink ref="T361" r:id="rId6467" display="https://www.daloopa.com/src/800915" xr:uid="{640D4E8C-1F4E-4630-8BE0-97FF0007415A}"/>
    <hyperlink ref="U361" r:id="rId6468" display="https://www.daloopa.com/src/800897" xr:uid="{F17489B7-A58C-4A01-9D5B-C4A818725C64}"/>
    <hyperlink ref="V361" r:id="rId6469" display="https://www.daloopa.com/src/800878" xr:uid="{090F381C-1DE9-403C-8A9D-8D2378DB09D9}"/>
    <hyperlink ref="W361" r:id="rId6470" display="https://www.daloopa.com/src/800859" xr:uid="{AE3A2057-054F-4153-8432-F4A9101D21CE}"/>
    <hyperlink ref="X361" r:id="rId6471" display="https://www.daloopa.com/src/800822" xr:uid="{30A7DBFA-8F1C-4AC9-AB8B-006F4A84CCD9}"/>
    <hyperlink ref="Y361" r:id="rId6472" display="https://www.daloopa.com/src/800802" xr:uid="{072C25F1-8DA7-4028-9757-ACBBD20CA7A8}"/>
    <hyperlink ref="Z361" r:id="rId6473" display="https://www.daloopa.com/src/800782" xr:uid="{68522A59-225D-4FCB-9ADC-35EBF94BAF98}"/>
    <hyperlink ref="AA361" r:id="rId6474" display="https://www.daloopa.com/src/800761" xr:uid="{52CB09D6-B001-44F7-941A-1735891E29AD}"/>
    <hyperlink ref="AB361" r:id="rId6475" display="https://www.daloopa.com/src/800740" xr:uid="{F09110A8-BF43-425B-9532-018A7095C024}"/>
    <hyperlink ref="AC361" r:id="rId6476" display="https://www.daloopa.com/src/800718" xr:uid="{45BFE238-C375-4DCF-B647-E208CF14DDD3}"/>
    <hyperlink ref="AD361" r:id="rId6477" display="https://www.daloopa.com/src/800674" xr:uid="{87E45B0C-64E4-478A-B401-A38C4E21F183}"/>
    <hyperlink ref="AE361" r:id="rId6478" display="https://www.daloopa.com/src/1340316" xr:uid="{7098DE11-604B-4C87-B0D3-641327032D9B}"/>
    <hyperlink ref="AF361" r:id="rId6479" display="https://www.daloopa.com/src/2623057" xr:uid="{B20DC8B5-BA71-4441-AAB3-3DF8601AA66D}"/>
    <hyperlink ref="AG361" r:id="rId6480" display="https://www.daloopa.com/src/4744388" xr:uid="{F1C28E17-1681-4348-8F42-D9BDDA0F2712}"/>
    <hyperlink ref="AH361" r:id="rId6481" display="https://www.daloopa.com/src/7982472" xr:uid="{ABC934E9-0A30-4A89-BE86-9A75ECE708F0}"/>
    <hyperlink ref="AI361" r:id="rId6482" display="https://www.daloopa.com/src/10333491" xr:uid="{7D2E713C-945A-423A-8397-E3785C865E7C}"/>
    <hyperlink ref="AJ361" r:id="rId6483" display="https://www.daloopa.com/src/14718910" xr:uid="{860E478D-F59E-49C3-B531-717F8206B34C}"/>
    <hyperlink ref="AK361" r:id="rId6484" display="https://www.daloopa.com/src/20995905" xr:uid="{34A7B270-5BA5-4B6F-BAA9-24806B4E3D83}"/>
    <hyperlink ref="AL361" r:id="rId6485" display="https://www.daloopa.com/src/32451012" xr:uid="{55AF1979-8DE1-40A3-ACFD-880448006832}"/>
    <hyperlink ref="AM361" r:id="rId6486" display="https://www.daloopa.com/src/38383768" xr:uid="{C659776E-E7F6-48A1-869F-A9122C9F9CA4}"/>
    <hyperlink ref="AN361" r:id="rId6487" display="https://www.daloopa.com/src/46660915" xr:uid="{23AF6FE5-C779-4D93-A3CE-55D61A5E862D}"/>
    <hyperlink ref="AO361" r:id="rId6488" display="https://www.daloopa.com/src/53637802" xr:uid="{1C22BEF7-C8CE-43B4-AEA3-1D4B948D38AB}"/>
    <hyperlink ref="AP361" r:id="rId6489" display="https://www.daloopa.com/src/58837655" xr:uid="{B441467B-C773-4046-9841-184FC1CBFDE0}"/>
    <hyperlink ref="AQ361" r:id="rId6490" display="https://www.daloopa.com/src/63129633" xr:uid="{EDB59B1D-8457-4210-B490-08B415556617}"/>
    <hyperlink ref="AR361" r:id="rId6491" display="https://www.daloopa.com/src/67045712" xr:uid="{DD295EA8-5852-4038-AA73-45B62BAC1882}"/>
    <hyperlink ref="BF361" r:id="rId6492" display="https://www.daloopa.com/src/38157945" xr:uid="{B471CC9D-01B7-4786-89A5-1FDA2CE3F32B}"/>
    <hyperlink ref="BG361" r:id="rId6493" display="https://www.daloopa.com/src/38157726" xr:uid="{9F79F2D7-F82B-46C7-B4EC-DFA59AC98D93}"/>
    <hyperlink ref="BH361" r:id="rId6494" display="https://www.daloopa.com/src/38157473" xr:uid="{2C5FDCFD-13F5-4EAE-AF5E-F8175470B65E}"/>
    <hyperlink ref="BI361" r:id="rId6495" display="https://www.daloopa.com/src/38156972" xr:uid="{EE388D0C-E0EB-431A-B9C2-F445956E5AAE}"/>
    <hyperlink ref="BJ361" r:id="rId6496" display="https://www.daloopa.com/src/38156731" xr:uid="{5D8419B3-52FE-4906-A6D7-8B4436FAE94F}"/>
    <hyperlink ref="BK361" r:id="rId6497" display="https://www.daloopa.com/src/38155768" xr:uid="{656168A0-DC03-428D-B4AC-F652C157D8F5}"/>
    <hyperlink ref="BL361" r:id="rId6498" display="https://www.daloopa.com/src/38155603" xr:uid="{40710933-56FA-4C93-B7D2-36031D26EAAD}"/>
    <hyperlink ref="BM361" r:id="rId6499" display="https://www.daloopa.com/src/14718929" xr:uid="{C3D157E1-B87F-47E4-9810-48ED7F317F65}"/>
    <hyperlink ref="BN361" r:id="rId6500" display="https://www.daloopa.com/src/46664713" xr:uid="{F8E72C9E-DFD9-41E5-9527-BB66A91C2FBE}"/>
    <hyperlink ref="BO361" r:id="rId6501" tooltip="https://www.daloopa.com/src/67051544" display="-16806.0" xr:uid="{B0821C5B-F6D5-4122-BC71-AFB254A73E20}"/>
    <hyperlink ref="A362" r:id="rId6502" xr:uid="{99E45DBE-6DA7-4C94-A937-62E7F636980B}"/>
    <hyperlink ref="C362" r:id="rId6503" xr:uid="{0DADE843-DA87-4261-A012-7444106C1FF8}"/>
    <hyperlink ref="E362" r:id="rId6504" display="https://www.daloopa.com/src/801199" xr:uid="{77B02CF5-C1E6-4178-953C-815943E05C4F}"/>
    <hyperlink ref="F362" r:id="rId6505" display="https://www.daloopa.com/src/801180" xr:uid="{236E9D36-A686-41BD-AB7E-BD74F6C997A5}"/>
    <hyperlink ref="G362" r:id="rId6506" display="https://www.daloopa.com/src/801159" xr:uid="{CF4A432F-E8EB-4628-99F1-EA1FFA6F1A51}"/>
    <hyperlink ref="H362" r:id="rId6507" display="https://www.daloopa.com/src/801142" xr:uid="{C4B25FCB-851B-46EF-99BF-639398B96370}"/>
    <hyperlink ref="I362" r:id="rId6508" display="https://www.daloopa.com/src/810504" xr:uid="{1443E3CC-C3C2-4B84-B65E-4A6415A263BD}"/>
    <hyperlink ref="J362" r:id="rId6509" display="https://www.daloopa.com/src/801105" xr:uid="{366C6CF1-D0B8-4AF4-BF82-F91A03409539}"/>
    <hyperlink ref="K362" r:id="rId6510" display="https://www.daloopa.com/src/801086" xr:uid="{D4C3EDB0-F31B-49C1-B281-60AE7549EC66}"/>
    <hyperlink ref="L362" r:id="rId6511" display="https://www.daloopa.com/src/801067" xr:uid="{D74C4419-31EC-4149-9C01-266760E5C8BB}"/>
    <hyperlink ref="M362" r:id="rId6512" display="https://www.daloopa.com/src/801048" xr:uid="{BC9D80EF-F5FF-40C2-B84B-1DFC25E07A32}"/>
    <hyperlink ref="N362" r:id="rId6513" display="https://www.daloopa.com/src/801029" xr:uid="{8BD712D9-CDC0-4D79-A871-5F560557472A}"/>
    <hyperlink ref="O362" r:id="rId6514" display="https://www.daloopa.com/src/801011" xr:uid="{D84580B0-CC32-4FA5-81CD-C5CCA9B5AF83}"/>
    <hyperlink ref="P362" r:id="rId6515" display="https://www.daloopa.com/src/800992" xr:uid="{C4E96162-269D-4086-9EFC-3F482B7E30E6}"/>
    <hyperlink ref="Q362" r:id="rId6516" display="https://www.daloopa.com/src/800973" xr:uid="{D169D7D6-FF59-4A68-AB80-E71587F96A3F}"/>
    <hyperlink ref="R362" r:id="rId6517" display="https://www.daloopa.com/src/800954" xr:uid="{53B8C7A2-E52F-4324-8970-E57360FB595C}"/>
    <hyperlink ref="S362" r:id="rId6518" display="https://www.daloopa.com/src/800935" xr:uid="{9B4BF1E8-2772-4082-B5C1-C6409C0AA0AB}"/>
    <hyperlink ref="T362" r:id="rId6519" display="https://www.daloopa.com/src/800916" xr:uid="{F17B1165-6BF2-41BC-93B5-A5E270F0205D}"/>
    <hyperlink ref="U362" r:id="rId6520" display="https://www.daloopa.com/src/800898" xr:uid="{BC763F74-EF02-4FD6-A401-396F5C264F4F}"/>
    <hyperlink ref="V362" r:id="rId6521" display="https://www.daloopa.com/src/800879" xr:uid="{63F85EE5-90EB-4F31-98E2-01C01A821E35}"/>
    <hyperlink ref="W362" r:id="rId6522" display="https://www.daloopa.com/src/800860" xr:uid="{8698FABA-4DF0-4493-B012-68441F6D1710}"/>
    <hyperlink ref="X362" r:id="rId6523" display="https://www.daloopa.com/src/800823" xr:uid="{88A87263-9FD7-4AD4-AE92-CE3BBA5A754F}"/>
    <hyperlink ref="Y362" r:id="rId6524" display="https://www.daloopa.com/src/800803" xr:uid="{205EAD6F-EEA4-4DB3-8F3A-895752F81D47}"/>
    <hyperlink ref="Z362" r:id="rId6525" display="https://www.daloopa.com/src/800783" xr:uid="{0A099793-FF27-41C8-AD7F-40C7EFB1F749}"/>
    <hyperlink ref="AA362" r:id="rId6526" display="https://www.daloopa.com/src/800762" xr:uid="{5CDB7365-3776-4D25-8FB3-714724798B05}"/>
    <hyperlink ref="AB362" r:id="rId6527" display="https://www.daloopa.com/src/800741" xr:uid="{2EDAA1E1-714E-458D-BA05-F2537C166B0D}"/>
    <hyperlink ref="AC362" r:id="rId6528" display="https://www.daloopa.com/src/800719" xr:uid="{C07483FA-81CE-4C94-AFF4-8E85F77EB0AD}"/>
    <hyperlink ref="AD362" r:id="rId6529" display="https://www.daloopa.com/src/800675" xr:uid="{147B5F11-A6AD-4262-8507-21C0AB588486}"/>
    <hyperlink ref="AE362" r:id="rId6530" display="https://www.daloopa.com/src/1340317" xr:uid="{DB755449-84DF-4C57-BADE-DF9452899508}"/>
    <hyperlink ref="AF362" r:id="rId6531" display="https://www.daloopa.com/src/2623058" xr:uid="{3C1EFD43-F3F0-49C6-9202-12C997153104}"/>
    <hyperlink ref="AG362" r:id="rId6532" display="https://www.daloopa.com/src/4744389" xr:uid="{E73B29E5-3E80-446B-8ABA-054C24459AB0}"/>
    <hyperlink ref="AH362" r:id="rId6533" display="https://www.daloopa.com/src/7982473" xr:uid="{DF56C1D3-AEBE-467A-9846-FFC6167BB290}"/>
    <hyperlink ref="AI362" r:id="rId6534" display="https://www.daloopa.com/src/10333490" xr:uid="{C59F36E5-F46E-4D05-B379-DC5EBF385775}"/>
    <hyperlink ref="AJ362" r:id="rId6535" display="https://www.daloopa.com/src/14718911" xr:uid="{A19C3CE6-2F60-4FE0-B32C-D98E12FB013D}"/>
    <hyperlink ref="AK362" r:id="rId6536" display="https://www.daloopa.com/src/20995907" xr:uid="{7E171881-A353-4CEC-BC2A-DFFE59722F39}"/>
    <hyperlink ref="AL362" r:id="rId6537" display="https://www.daloopa.com/src/32451016" xr:uid="{14C051E0-C70A-4BAF-B4E9-A58A3571E3FC}"/>
    <hyperlink ref="AM362" r:id="rId6538" display="https://www.daloopa.com/src/38383770" xr:uid="{82E2892C-D86D-4B48-B640-44CE1F2CA17D}"/>
    <hyperlink ref="AN362" r:id="rId6539" display="https://www.daloopa.com/src/46660914" xr:uid="{23ABB986-96F5-40D2-BFD7-E2573A3613B8}"/>
    <hyperlink ref="AO362" r:id="rId6540" display="https://www.daloopa.com/src/53637820" xr:uid="{9B9BD591-D4F5-4E0F-868D-2F3026985B84}"/>
    <hyperlink ref="AP362" r:id="rId6541" display="https://www.daloopa.com/src/58837653" xr:uid="{601D97D7-D719-452E-B3CB-93CA5D2EF2FA}"/>
    <hyperlink ref="AQ362" r:id="rId6542" display="https://www.daloopa.com/src/63129627" xr:uid="{C197DF74-0CCF-4BA9-99C6-0B7C97E65965}"/>
    <hyperlink ref="AR362" r:id="rId6543" display="https://www.daloopa.com/src/67045711" xr:uid="{95823959-A5DE-4999-B521-073D478929CF}"/>
    <hyperlink ref="BF362" r:id="rId6544" display="https://www.daloopa.com/src/38157943" xr:uid="{60AB04AC-2EB3-4C6B-8A78-B464F41480EA}"/>
    <hyperlink ref="BG362" r:id="rId6545" display="https://www.daloopa.com/src/38157728" xr:uid="{E9214580-69DA-4817-B277-C1D0C70482CB}"/>
    <hyperlink ref="BH362" r:id="rId6546" display="https://www.daloopa.com/src/38157475" xr:uid="{9620332C-EA16-4E73-9798-079105F27F4F}"/>
    <hyperlink ref="BI362" r:id="rId6547" display="https://www.daloopa.com/src/38156974" xr:uid="{F9CD6EF6-820B-4C17-80CD-E08C1807CC29}"/>
    <hyperlink ref="BJ362" r:id="rId6548" display="https://www.daloopa.com/src/38156726" xr:uid="{7944BD6E-A756-49AD-93E0-3AC5AD21226F}"/>
    <hyperlink ref="BK362" r:id="rId6549" display="https://www.daloopa.com/src/38155765" xr:uid="{3981D8F2-1E3B-4D6E-85CC-4EF91933BC5A}"/>
    <hyperlink ref="BL362" r:id="rId6550" display="https://www.daloopa.com/src/38155601" xr:uid="{E5C49F65-3FC3-4E51-B5C9-835973025405}"/>
    <hyperlink ref="BM362" r:id="rId6551" display="https://www.daloopa.com/src/14718930" xr:uid="{8EDC93DE-B0BD-4054-9DC7-D84B73DA59C0}"/>
    <hyperlink ref="BN362" r:id="rId6552" display="https://www.daloopa.com/src/46664710" xr:uid="{57E14835-83CE-4A72-A20A-83B149FFEF56}"/>
    <hyperlink ref="BO362" r:id="rId6553" tooltip="https://www.daloopa.com/src/67051545" display="-18184.0" xr:uid="{0147DF0F-4AEA-429C-99E1-8B7AF9ED0B26}"/>
    <hyperlink ref="A364" r:id="rId6554" xr:uid="{3F2CCFF1-D108-453C-AE83-5C7586061906}"/>
    <hyperlink ref="C364" r:id="rId6555" xr:uid="{0D41BCC2-3C9E-4790-A67A-6A2D99A2A505}"/>
    <hyperlink ref="E364" r:id="rId6556" display="https://www.daloopa.com/src/801200" xr:uid="{938726F7-7F49-4AB9-92CE-4F9E73F952DD}"/>
    <hyperlink ref="F364" r:id="rId6557" display="https://www.daloopa.com/src/801181" xr:uid="{85C3979F-5F5B-4136-88B0-2BB69D2E9675}"/>
    <hyperlink ref="G364" r:id="rId6558" display="https://www.daloopa.com/src/801160" xr:uid="{024F6F95-52D8-4A70-96B5-419CA3E487A3}"/>
    <hyperlink ref="H364" r:id="rId6559" display="https://www.daloopa.com/src/801143" xr:uid="{9C3EBF4D-B518-4492-9402-8978BA52C2C3}"/>
    <hyperlink ref="I364" r:id="rId6560" display="https://www.daloopa.com/src/810505" xr:uid="{1E168248-A810-45EA-A1EA-F19D81CC85BB}"/>
    <hyperlink ref="J364" r:id="rId6561" display="https://www.daloopa.com/src/801106" xr:uid="{D70F5C36-DB19-4A6B-9F9D-DC6954D67622}"/>
    <hyperlink ref="K364" r:id="rId6562" display="https://www.daloopa.com/src/801087" xr:uid="{6C511411-9364-41E0-828B-600A1E7AF76C}"/>
    <hyperlink ref="L364" r:id="rId6563" display="https://www.daloopa.com/src/801068" xr:uid="{0431C22D-8ACE-47FA-9356-FD34D51B5AC2}"/>
    <hyperlink ref="M364" r:id="rId6564" display="https://www.daloopa.com/src/801049" xr:uid="{A47D34E5-DAF9-4568-9985-304EE617F913}"/>
    <hyperlink ref="N364" r:id="rId6565" display="https://www.daloopa.com/src/801030" xr:uid="{D6887383-61B4-4BC2-9D2C-57B43D30BB78}"/>
    <hyperlink ref="O364" r:id="rId6566" display="https://www.daloopa.com/src/801012" xr:uid="{1BC7C70F-1BFF-4D3D-95D0-E049722B53CD}"/>
    <hyperlink ref="P364" r:id="rId6567" display="https://www.daloopa.com/src/800993" xr:uid="{556B1C6F-8DB6-488A-BDE7-C8A1F09C83F6}"/>
    <hyperlink ref="Q364" r:id="rId6568" display="https://www.daloopa.com/src/800974" xr:uid="{D52FC7EB-E269-4D38-BFA7-BB2A73AC9D77}"/>
    <hyperlink ref="R364" r:id="rId6569" display="https://www.daloopa.com/src/800955" xr:uid="{059EF530-CEF3-41C3-B2F6-02B3D660DDD1}"/>
    <hyperlink ref="S364" r:id="rId6570" display="https://www.daloopa.com/src/800936" xr:uid="{716F3903-CE67-4419-8D77-9E15A4720671}"/>
    <hyperlink ref="T364" r:id="rId6571" display="https://www.daloopa.com/src/800917" xr:uid="{2963F6B4-3424-41AE-A42B-C5ECA86C5615}"/>
    <hyperlink ref="U364" r:id="rId6572" display="https://www.daloopa.com/src/800899" xr:uid="{EB1C7A46-65B8-4AE0-83E7-B142C0975389}"/>
    <hyperlink ref="V364" r:id="rId6573" display="https://www.daloopa.com/src/800880" xr:uid="{0FDC4123-74CA-4A03-9711-1C4E42C0E7FF}"/>
    <hyperlink ref="W364" r:id="rId6574" display="https://www.daloopa.com/src/800861" xr:uid="{E80C5910-DFE9-4F49-9438-20E40F2CE0F1}"/>
    <hyperlink ref="X364" r:id="rId6575" display="https://www.daloopa.com/src/800824" xr:uid="{4C2AD724-75A9-46A4-8C4C-1873D050B230}"/>
    <hyperlink ref="Y364" r:id="rId6576" display="https://www.daloopa.com/src/800804" xr:uid="{CF5C4E6E-E0D5-47E6-8851-9A7D12DFD01B}"/>
    <hyperlink ref="Z364" r:id="rId6577" display="https://www.daloopa.com/src/800784" xr:uid="{1854DA08-7145-486C-A8A0-8E2F26FF338C}"/>
    <hyperlink ref="AA364" r:id="rId6578" display="https://www.daloopa.com/src/800763" xr:uid="{F489375C-DBD7-4DEE-894F-3A7A6D114AF9}"/>
    <hyperlink ref="AB364" r:id="rId6579" display="https://www.daloopa.com/src/800742" xr:uid="{1DC7A39F-2C08-452E-A3D2-8581DF9DDD9D}"/>
    <hyperlink ref="AC364" r:id="rId6580" display="https://www.daloopa.com/src/800720" xr:uid="{C9E93494-D873-427C-A98E-1A15DEBC2A05}"/>
    <hyperlink ref="AD364" r:id="rId6581" display="https://www.daloopa.com/src/800676" xr:uid="{7CFA8F69-93AF-4181-8D9F-E22A44965201}"/>
    <hyperlink ref="AE364" r:id="rId6582" display="https://www.daloopa.com/src/1340318" xr:uid="{9416715A-49D5-460C-A685-4DA43ABC791C}"/>
    <hyperlink ref="AF364" r:id="rId6583" display="https://www.daloopa.com/src/2623059" xr:uid="{3750F82E-E985-48E7-85C5-A97B6FE1EBF8}"/>
    <hyperlink ref="AG364" r:id="rId6584" display="https://www.daloopa.com/src/4744390" xr:uid="{FD837BEC-EF47-44D1-A847-49C18AF3BE01}"/>
    <hyperlink ref="AH364" r:id="rId6585" display="https://www.daloopa.com/src/7982474" xr:uid="{71015CE1-E68D-4CB5-B0EA-2F27EA53273A}"/>
    <hyperlink ref="AI364" r:id="rId6586" display="https://www.daloopa.com/src/10333502" xr:uid="{F9A10574-BD6D-44A7-9EEB-5FD52F7B1CFE}"/>
    <hyperlink ref="AJ364" r:id="rId6587" display="https://www.daloopa.com/src/14718912" xr:uid="{901F9D6E-0E56-4390-9FDB-E1109B95D0E5}"/>
    <hyperlink ref="AK364" r:id="rId6588" display="https://www.daloopa.com/src/20995903" xr:uid="{4B9A7FAA-ECF4-43B0-822F-E6362B108E8D}"/>
    <hyperlink ref="AL364" r:id="rId6589" display="https://www.daloopa.com/src/32451010" xr:uid="{76401386-CB03-44C4-AA94-A7FD249F3A2D}"/>
    <hyperlink ref="AM364" r:id="rId6590" display="https://www.daloopa.com/src/38383771" xr:uid="{1EDF3790-2994-41B6-9FAF-B1ED13AD85A4}"/>
    <hyperlink ref="AN364" r:id="rId6591" display="https://www.daloopa.com/src/46660912" xr:uid="{49CEB5E3-9A1B-4B33-811E-3BE2466FB6F4}"/>
    <hyperlink ref="AO364" r:id="rId6592" display="https://www.daloopa.com/src/53637803" xr:uid="{A87F79C7-95FD-4CD8-ACE3-C0731461314C}"/>
    <hyperlink ref="AP364" r:id="rId6593" display="https://www.daloopa.com/src/58837654" xr:uid="{B087852D-5CA4-4971-8466-AEA5E433CF1D}"/>
    <hyperlink ref="AQ364" r:id="rId6594" display="https://www.daloopa.com/src/63129629" xr:uid="{A1571FDD-9805-48EC-8249-EC338F2AE626}"/>
    <hyperlink ref="AR364" r:id="rId6595" display="https://www.daloopa.com/src/67045705" xr:uid="{345F25CC-F15C-4E8D-9939-E680106185B9}"/>
    <hyperlink ref="BF364" r:id="rId6596" display="https://www.daloopa.com/src/38157929" xr:uid="{5FA2E4D0-ADB8-4AEC-9ECE-3AEC6B1B70D9}"/>
    <hyperlink ref="BG364" r:id="rId6597" display="https://www.daloopa.com/src/38157727" xr:uid="{942F3FB1-D3EC-46EF-B2D3-71A121813B74}"/>
    <hyperlink ref="BH364" r:id="rId6598" display="https://www.daloopa.com/src/38157485" xr:uid="{66127138-F079-437D-8DBB-221826800EC1}"/>
    <hyperlink ref="BI364" r:id="rId6599" display="https://www.daloopa.com/src/38156981" xr:uid="{0FF4D247-6EE0-4C25-B04E-FA5ADBB65C81}"/>
    <hyperlink ref="BJ364" r:id="rId6600" display="https://www.daloopa.com/src/38156728" xr:uid="{4723B8C5-9A49-4D8D-A4FC-A9A84503B975}"/>
    <hyperlink ref="BK364" r:id="rId6601" display="https://www.daloopa.com/src/38155772" xr:uid="{6D9D970D-09E8-4C4D-A790-ED534191B9F8}"/>
    <hyperlink ref="BL364" r:id="rId6602" display="https://www.daloopa.com/src/38155600" xr:uid="{7B30FF32-B9D5-4DD0-BB35-4E77F81EE07E}"/>
    <hyperlink ref="BM364" r:id="rId6603" display="https://www.daloopa.com/src/14718931" xr:uid="{E5AF4D8E-AC61-4C20-9DC3-587034E16B64}"/>
    <hyperlink ref="BN364" r:id="rId6604" display="https://www.daloopa.com/src/46664708" xr:uid="{30A93F3D-A14E-4418-A533-2CBE5AACBC7C}"/>
    <hyperlink ref="BO364" r:id="rId6605" tooltip="https://www.daloopa.com/src/67051532" display="-5936.0" xr:uid="{3539B316-83BC-4DC6-9F0C-89793D454D99}"/>
    <hyperlink ref="A366" r:id="rId6606" xr:uid="{080ECCD6-84F9-4FFD-A224-D94D1A6DE2E1}"/>
    <hyperlink ref="C366" r:id="rId6607" xr:uid="{B0DC7530-0456-4520-84F0-B54D3F41B153}"/>
    <hyperlink ref="E366" r:id="rId6608" display="https://www.daloopa.com/src/801201" xr:uid="{4DC0FB02-2FD1-49A3-A60F-BCA6D41526A3}"/>
    <hyperlink ref="F366" r:id="rId6609" display="https://www.daloopa.com/src/801182" xr:uid="{A2287655-5711-4B1F-95DA-DB23BB65B04A}"/>
    <hyperlink ref="G366" r:id="rId6610" display="https://www.daloopa.com/src/801161" xr:uid="{2162F636-F5F8-4B34-9723-81083AE01D28}"/>
    <hyperlink ref="H366" r:id="rId6611" display="https://www.daloopa.com/src/801144" xr:uid="{CCF5DDB1-D6B8-4392-B50F-9EC31C2FD603}"/>
    <hyperlink ref="I366" r:id="rId6612" display="https://www.daloopa.com/src/810506" xr:uid="{3BEB5895-9C9E-4BA1-8886-9E8420A3DE73}"/>
    <hyperlink ref="J366" r:id="rId6613" display="https://www.daloopa.com/src/801107" xr:uid="{7F6D5DD9-CF6C-467A-98D3-870AE216B017}"/>
    <hyperlink ref="K366" r:id="rId6614" display="https://www.daloopa.com/src/801088" xr:uid="{CBDA45E5-C5E4-4CE3-AD05-B58A374801C6}"/>
    <hyperlink ref="L366" r:id="rId6615" display="https://www.daloopa.com/src/801069" xr:uid="{6F810FA8-A3CC-4A04-A554-5994B2137FE3}"/>
    <hyperlink ref="M366" r:id="rId6616" display="https://www.daloopa.com/src/801050" xr:uid="{726E2338-51DF-4FE1-8C93-73AE36DE2D63}"/>
    <hyperlink ref="N366" r:id="rId6617" display="https://www.daloopa.com/src/801031" xr:uid="{224306D4-DE6C-4CD8-AAC9-B2618CB37C15}"/>
    <hyperlink ref="O366" r:id="rId6618" display="https://www.daloopa.com/src/801013" xr:uid="{C8855C9F-DC48-4BA6-9474-DF48A64D25B8}"/>
    <hyperlink ref="P366" r:id="rId6619" display="https://www.daloopa.com/src/800994" xr:uid="{BA67FF72-BABF-42ED-B064-83F4401933D2}"/>
    <hyperlink ref="Q366" r:id="rId6620" display="https://www.daloopa.com/src/800975" xr:uid="{5FDA22C4-F332-4143-B6A9-D0BEDB26353B}"/>
    <hyperlink ref="R366" r:id="rId6621" display="https://www.daloopa.com/src/800956" xr:uid="{994547B2-BFB8-4C07-9828-C01412A97F40}"/>
    <hyperlink ref="S366" r:id="rId6622" display="https://www.daloopa.com/src/800937" xr:uid="{44AD929C-2F87-4AEF-95DF-0E1CCB867B95}"/>
    <hyperlink ref="T366" r:id="rId6623" display="https://www.daloopa.com/src/800918" xr:uid="{2257F4CA-3250-46B3-A895-2B3C27C57C15}"/>
    <hyperlink ref="U366" r:id="rId6624" display="https://www.daloopa.com/src/800900" xr:uid="{B3E8FDC3-8FF3-4C94-9A48-87BC83DCA3F4}"/>
    <hyperlink ref="V366" r:id="rId6625" display="https://www.daloopa.com/src/800881" xr:uid="{7582804F-6B7A-4A08-B7C0-0BD8FC9EE25F}"/>
    <hyperlink ref="W366" r:id="rId6626" display="https://www.daloopa.com/src/800862" xr:uid="{4D8E973A-0F7A-4333-B92A-F5997DB28367}"/>
    <hyperlink ref="X366" r:id="rId6627" display="https://www.daloopa.com/src/800825" xr:uid="{E5470989-DC98-4066-A8B8-15C49E75A74C}"/>
    <hyperlink ref="Y366" r:id="rId6628" display="https://www.daloopa.com/src/800805" xr:uid="{FF27C160-2374-4580-A9B2-6FE80E75E7DD}"/>
    <hyperlink ref="Z366" r:id="rId6629" display="https://www.daloopa.com/src/800785" xr:uid="{015721C3-AF83-4E3E-AEE5-E84E6B5C89CB}"/>
    <hyperlink ref="AA366" r:id="rId6630" display="https://www.daloopa.com/src/800764" xr:uid="{EF0A82EF-D811-47C9-903C-AC7A8E5048F7}"/>
    <hyperlink ref="AB366" r:id="rId6631" display="https://www.daloopa.com/src/800743" xr:uid="{FC2C44F1-61E5-446D-AA7A-F62D2471825F}"/>
    <hyperlink ref="AC366" r:id="rId6632" display="https://www.daloopa.com/src/800721" xr:uid="{CDD9FE94-403E-4F0C-967C-863EADE480DA}"/>
    <hyperlink ref="AD366" r:id="rId6633" display="https://www.daloopa.com/src/800677" xr:uid="{F36172E5-F2CD-43CB-8107-7D892BA86506}"/>
    <hyperlink ref="AE366" r:id="rId6634" display="https://www.daloopa.com/src/1340319" xr:uid="{DD286605-928A-42AE-8B30-F416F525149C}"/>
    <hyperlink ref="AF366" r:id="rId6635" display="https://www.daloopa.com/src/2623060" xr:uid="{41E937CE-0229-4169-80C3-FA60576C7B3D}"/>
    <hyperlink ref="AG366" r:id="rId6636" display="https://www.daloopa.com/src/4744391" xr:uid="{B31901B5-1614-48D8-845E-2A3267F22D15}"/>
    <hyperlink ref="AH366" r:id="rId6637" display="https://www.daloopa.com/src/7982475" xr:uid="{2352E48B-EEE3-4263-82D9-E570FE9718B7}"/>
    <hyperlink ref="AI366" r:id="rId6638" display="https://www.daloopa.com/src/10333499" xr:uid="{ACEAE0EA-4FA3-4303-9B7E-CCE34CB101F0}"/>
    <hyperlink ref="AJ366" r:id="rId6639" display="https://www.daloopa.com/src/14718913" xr:uid="{D9FD07C4-DF8B-4813-8E6D-E8E593988AFB}"/>
    <hyperlink ref="AK366" r:id="rId6640" display="https://www.daloopa.com/src/20995915" xr:uid="{56A88147-F67E-4ED9-833A-876883DAD2B6}"/>
    <hyperlink ref="AL366" r:id="rId6641" display="https://www.daloopa.com/src/32451009" xr:uid="{9845455B-A34F-4DBE-BC0B-C6BB13A08FC7}"/>
    <hyperlink ref="AM366" r:id="rId6642" display="https://www.daloopa.com/src/38383785" xr:uid="{E4ACB03C-F564-4138-B316-61F665ECB421}"/>
    <hyperlink ref="AN366" r:id="rId6643" display="https://www.daloopa.com/src/46660898" xr:uid="{7F9B74C5-868E-4973-8488-3D1D467B1F01}"/>
    <hyperlink ref="AO366" r:id="rId6644" display="https://www.daloopa.com/src/53637811" xr:uid="{8E79B252-C01A-49E8-9E3A-9134C23ED212}"/>
    <hyperlink ref="AP366" r:id="rId6645" display="https://www.daloopa.com/src/58837650" xr:uid="{D44352A0-C3AC-4DF8-8D3F-41553A47C7D7}"/>
    <hyperlink ref="AQ366" r:id="rId6646" display="https://www.daloopa.com/src/63129628" xr:uid="{DC9DC3C1-A59A-4985-8FE2-E41EE798D587}"/>
    <hyperlink ref="AR366" r:id="rId6647" display="https://www.daloopa.com/src/67045702" xr:uid="{6541146D-8249-4234-A6E6-89ED959114E4}"/>
    <hyperlink ref="BF366" r:id="rId6648" display="https://www.daloopa.com/src/38157942" xr:uid="{67EA1B87-81F6-430B-AA82-00BBBA5AD66A}"/>
    <hyperlink ref="BG366" r:id="rId6649" display="https://www.daloopa.com/src/38157723" xr:uid="{41BACE39-7DF1-4EDA-BECC-A408298DA241}"/>
    <hyperlink ref="BH366" r:id="rId6650" display="https://www.daloopa.com/src/38157476" xr:uid="{A1ACE18D-9437-4C4A-A499-4FB62A82D419}"/>
    <hyperlink ref="BI366" r:id="rId6651" display="https://www.daloopa.com/src/38156976" xr:uid="{0F66E85E-BEA5-4809-8375-C0F87A3821A0}"/>
    <hyperlink ref="BJ366" r:id="rId6652" display="https://www.daloopa.com/src/38156729" xr:uid="{9038FA97-D071-4946-9D70-ED38529924B5}"/>
    <hyperlink ref="BK366" r:id="rId6653" display="https://www.daloopa.com/src/38155764" xr:uid="{9CDB4A79-9EED-469F-B02E-344892ED6B98}"/>
    <hyperlink ref="BL366" r:id="rId6654" display="https://www.daloopa.com/src/38155611" xr:uid="{2CE3FCEC-39E3-49EF-8342-E3A4C7AD54E4}"/>
    <hyperlink ref="BM366" r:id="rId6655" display="https://www.daloopa.com/src/14718932" xr:uid="{60ED9F29-1DEE-47AA-8A1E-917E3269EC31}"/>
    <hyperlink ref="BN366" r:id="rId6656" display="https://www.daloopa.com/src/46664707" xr:uid="{AE7C6403-6A94-48EE-9951-9B4476B27B3C}"/>
    <hyperlink ref="BO366" r:id="rId6657" tooltip="https://www.daloopa.com/src/67051537" display="3217.0" xr:uid="{230B50E0-3156-49C8-9BA8-AFE69AADE02C}"/>
    <hyperlink ref="A367" r:id="rId6658" xr:uid="{CF7DB621-9704-4EE1-B82B-F89922ECA012}"/>
    <hyperlink ref="C367" r:id="rId6659" xr:uid="{43AE0050-86C2-41DD-B9FB-38ABF1651BA8}"/>
    <hyperlink ref="E367" r:id="rId6660" display="https://www.daloopa.com/src/801202" xr:uid="{1462D6B9-391C-4317-8E89-4EBDCDE6CD6D}"/>
    <hyperlink ref="F367" r:id="rId6661" display="https://www.daloopa.com/src/801183" xr:uid="{6D6D71CB-A09B-40B8-9EA8-750BFFD1BDD2}"/>
    <hyperlink ref="G367" r:id="rId6662" display="https://www.daloopa.com/src/801162" xr:uid="{1013FE8C-332B-4D17-88AA-15214AA39FB2}"/>
    <hyperlink ref="H367" r:id="rId6663" display="https://www.daloopa.com/src/801145" xr:uid="{95825EA4-F2BE-4A2D-876D-035C8F50D785}"/>
    <hyperlink ref="I367" r:id="rId6664" display="https://www.daloopa.com/src/810507" xr:uid="{3275D6E2-B824-46ED-9B1B-BFB751A33EE6}"/>
    <hyperlink ref="J367" r:id="rId6665" display="https://www.daloopa.com/src/801108" xr:uid="{52209593-31E6-4133-8D1D-6F1B63E237B4}"/>
    <hyperlink ref="K367" r:id="rId6666" display="https://www.daloopa.com/src/801089" xr:uid="{AD996D85-7587-4D16-A187-83804C54F3F1}"/>
    <hyperlink ref="L367" r:id="rId6667" display="https://www.daloopa.com/src/801070" xr:uid="{E555FB21-775C-4501-A012-2B7A4262F241}"/>
    <hyperlink ref="M367" r:id="rId6668" display="https://www.daloopa.com/src/801051" xr:uid="{D4C82DC5-2C7B-4E73-B2D7-311886B28B03}"/>
    <hyperlink ref="N367" r:id="rId6669" display="https://www.daloopa.com/src/801032" xr:uid="{CB0B6BC7-DAFB-4AD1-A388-E28A43790FBE}"/>
    <hyperlink ref="O367" r:id="rId6670" display="https://www.daloopa.com/src/801014" xr:uid="{936DD855-8B1B-40BB-9639-F49B47ED1EDF}"/>
    <hyperlink ref="P367" r:id="rId6671" display="https://www.daloopa.com/src/800995" xr:uid="{AB7FB456-D94B-42CB-9A30-EDC4A8935D80}"/>
    <hyperlink ref="Q367" r:id="rId6672" display="https://www.daloopa.com/src/800976" xr:uid="{153A0A15-B794-4820-9DAB-3FC2504A3772}"/>
    <hyperlink ref="R367" r:id="rId6673" display="https://www.daloopa.com/src/800957" xr:uid="{A15EFD55-920B-4205-8011-B15DD20AE308}"/>
    <hyperlink ref="S367" r:id="rId6674" display="https://www.daloopa.com/src/800938" xr:uid="{6FD62C44-5D26-4B76-9944-A790D92CA48C}"/>
    <hyperlink ref="T367" r:id="rId6675" display="https://www.daloopa.com/src/800919" xr:uid="{95A21D9A-050E-462B-B42C-314C62286ACB}"/>
    <hyperlink ref="V367" r:id="rId6676" display="https://www.daloopa.com/src/800882" xr:uid="{1FEBB90E-6E19-4B63-AAD4-93667268B634}"/>
    <hyperlink ref="W367" r:id="rId6677" display="https://www.daloopa.com/src/800863" xr:uid="{A1BB060C-75C6-47ED-84B9-24590523B935}"/>
    <hyperlink ref="Z367" r:id="rId6678" display="https://www.daloopa.com/src/800786" xr:uid="{E745C1BC-4692-4187-842C-78F2143607F9}"/>
    <hyperlink ref="AA367" r:id="rId6679" display="https://www.daloopa.com/src/800765" xr:uid="{41FC53A6-93CD-40FC-9622-80B1A50CF00D}"/>
    <hyperlink ref="AB367" r:id="rId6680" display="https://www.daloopa.com/src/800744" xr:uid="{9F1DF790-E489-4162-BBA3-597F3792EF36}"/>
    <hyperlink ref="AC367" r:id="rId6681" display="https://www.daloopa.com/src/800722" xr:uid="{6133B497-327D-434E-83C9-C39FC6316422}"/>
    <hyperlink ref="AD367" r:id="rId6682" display="https://www.daloopa.com/src/800679" xr:uid="{AA08CF47-9B49-4D20-AE0B-F10874297A59}"/>
    <hyperlink ref="AE367" r:id="rId6683" display="https://www.daloopa.com/src/1340320" xr:uid="{4EE57396-82B7-4D9A-8130-33D8516F2AC5}"/>
    <hyperlink ref="AF367" r:id="rId6684" display="https://www.daloopa.com/src/2623061" xr:uid="{53485F27-C47D-42F6-9613-D7590263223F}"/>
    <hyperlink ref="AG367" r:id="rId6685" display="https://www.daloopa.com/src/4744392" xr:uid="{909C8039-1CF3-4075-971A-E1DD04E5DF12}"/>
    <hyperlink ref="AH367" r:id="rId6686" display="https://www.daloopa.com/src/7982476" xr:uid="{9E15C5FB-E702-4E0B-8A62-E8BE8465D336}"/>
    <hyperlink ref="AI367" r:id="rId6687" display="https://www.daloopa.com/src/10333500" xr:uid="{207BCA3C-FF14-4CA0-8F13-8CC8117A96DB}"/>
    <hyperlink ref="AJ367" r:id="rId6688" display="https://www.daloopa.com/src/14718914" xr:uid="{8B3EBB67-76EF-42D8-8A05-C12177D44B41}"/>
    <hyperlink ref="AK367" r:id="rId6689" display="https://www.daloopa.com/src/20995911" xr:uid="{267BDE6B-EDCA-4F32-8F91-539B7CB0C0DD}"/>
    <hyperlink ref="AL367" r:id="rId6690" display="https://www.daloopa.com/src/32451017" xr:uid="{754EC26B-DC4C-4173-A1AD-52ED949D135D}"/>
    <hyperlink ref="AM367" r:id="rId6691" display="https://www.daloopa.com/src/38383772" xr:uid="{224EFDBA-3023-4515-B854-60B686C289B0}"/>
    <hyperlink ref="AN367" r:id="rId6692" display="https://www.daloopa.com/src/46660902" xr:uid="{FA4FFBCC-60EB-41FD-AB41-56A85199E8B0}"/>
    <hyperlink ref="AO367" r:id="rId6693" display="https://www.daloopa.com/src/53637810" xr:uid="{4D832DED-6530-4736-82E2-7316DF2CD489}"/>
    <hyperlink ref="AP367" r:id="rId6694" display="https://www.daloopa.com/src/58837647" xr:uid="{05F491B5-CA93-4129-8072-35A478A74803}"/>
    <hyperlink ref="AQ367" r:id="rId6695" display="https://www.daloopa.com/src/63129630" xr:uid="{F2ABC0E8-75DF-49D4-A96C-66F3BBF24E06}"/>
    <hyperlink ref="AR367" r:id="rId6696" display="https://www.daloopa.com/src/67045708" xr:uid="{415B9C53-421B-47AF-AB42-F0EA42EB329D}"/>
    <hyperlink ref="BF367" r:id="rId6697" display="https://www.daloopa.com/src/38157932" xr:uid="{4BC7BB6E-1F36-47A0-8645-2A46EB6D456D}"/>
    <hyperlink ref="BG367" r:id="rId6698" display="https://www.daloopa.com/src/38157731" xr:uid="{F361994D-327D-4100-8C6B-F62008468D5F}"/>
    <hyperlink ref="BH367" r:id="rId6699" display="https://www.daloopa.com/src/38157471" xr:uid="{F0341C78-8010-4EF7-A200-B0D565F9754D}"/>
    <hyperlink ref="BI367" r:id="rId6700" display="https://www.daloopa.com/src/38156973" xr:uid="{068D2FA9-812C-42D6-8D86-E5828DDAD5F2}"/>
    <hyperlink ref="BJ367" r:id="rId6701" display="https://www.daloopa.com/src/38156727" xr:uid="{00604F96-7480-483C-863D-7105CB8DA855}"/>
    <hyperlink ref="BK367" r:id="rId6702" display="https://www.daloopa.com/src/38155767" xr:uid="{724147F2-07E2-4ED7-BD65-7B782E0B3F5C}"/>
    <hyperlink ref="BL367" r:id="rId6703" display="https://www.daloopa.com/src/38155599" xr:uid="{C7DC6072-9499-427F-818D-CEE85312195B}"/>
    <hyperlink ref="BM367" r:id="rId6704" display="https://www.daloopa.com/src/14718933" xr:uid="{CB524AE4-F72B-475B-A0E5-6201C7BEA47A}"/>
    <hyperlink ref="BN367" r:id="rId6705" display="https://www.daloopa.com/src/46664717" xr:uid="{8EA5E711-F653-41CD-A846-640AA43CC6DC}"/>
    <hyperlink ref="BO367" r:id="rId6706" tooltip="https://www.daloopa.com/src/67051538" display="-3.0" xr:uid="{9C6D4CE7-8C6A-4037-AC74-1F961510A29C}"/>
    <hyperlink ref="A368" r:id="rId6707" xr:uid="{BF695554-C6F1-43A8-A1CE-A4970F78D9B2}"/>
    <hyperlink ref="C368" r:id="rId6708" xr:uid="{FFC00AC5-6824-48E2-B1C4-87C4013EE11C}"/>
    <hyperlink ref="E368" r:id="rId6709" display="https://www.daloopa.com/src/801203" xr:uid="{23A4B96C-054E-4317-96C2-4B500E37DAA3}"/>
    <hyperlink ref="F368" r:id="rId6710" display="https://www.daloopa.com/src/801184" xr:uid="{E9082BD0-1F4B-441D-94E4-019A7EBF0274}"/>
    <hyperlink ref="G368" r:id="rId6711" display="https://www.daloopa.com/src/801163" xr:uid="{C6A61FE6-FD8F-4339-9345-1D57EC2295D4}"/>
    <hyperlink ref="H368" r:id="rId6712" display="https://www.daloopa.com/src/801146" xr:uid="{20D32DD3-6D5B-46B3-9819-ED3DF853BD9E}"/>
    <hyperlink ref="I368" r:id="rId6713" display="https://www.daloopa.com/src/810508" xr:uid="{9248887C-D0A0-43C9-9545-570303230570}"/>
    <hyperlink ref="J368" r:id="rId6714" display="https://www.daloopa.com/src/801109" xr:uid="{F684CB4D-8B27-4998-8B08-A1A6F25D5576}"/>
    <hyperlink ref="K368" r:id="rId6715" display="https://www.daloopa.com/src/801090" xr:uid="{DCE5DDDD-02C7-41C2-84BD-353A2A6C8608}"/>
    <hyperlink ref="L368" r:id="rId6716" display="https://www.daloopa.com/src/801071" xr:uid="{7BA67ED9-F85A-4801-8D4E-73DB0874A1D8}"/>
    <hyperlink ref="M368" r:id="rId6717" display="https://www.daloopa.com/src/801052" xr:uid="{9442859D-2BD2-4377-9870-08828A44F864}"/>
    <hyperlink ref="N368" r:id="rId6718" display="https://www.daloopa.com/src/801033" xr:uid="{AADC6B05-C047-414C-9F04-2A2C266CA434}"/>
    <hyperlink ref="O368" r:id="rId6719" display="https://www.daloopa.com/src/801015" xr:uid="{7ABE3F38-5DF7-4E00-ADA8-2304C265B9E0}"/>
    <hyperlink ref="P368" r:id="rId6720" display="https://www.daloopa.com/src/800996" xr:uid="{2BB70473-BE38-45C9-B86A-A0CD3375DA3A}"/>
    <hyperlink ref="Q368" r:id="rId6721" display="https://www.daloopa.com/src/800977" xr:uid="{0A38A0D1-65D5-42DC-9D12-AEF772F45CB8}"/>
    <hyperlink ref="R368" r:id="rId6722" display="https://www.daloopa.com/src/800958" xr:uid="{47E4243E-9128-4F8C-A3E9-FA7E27D8506D}"/>
    <hyperlink ref="S368" r:id="rId6723" display="https://www.daloopa.com/src/800939" xr:uid="{6A0DB7DB-2821-43B2-A054-E3427266C7B7}"/>
    <hyperlink ref="T368" r:id="rId6724" display="https://www.daloopa.com/src/800920" xr:uid="{C7A811A3-FF38-44B0-AB1A-7DC136229C52}"/>
    <hyperlink ref="U368" r:id="rId6725" display="https://www.daloopa.com/src/800901" xr:uid="{A18609B8-FDA7-4A0A-A779-E40D6D23AE68}"/>
    <hyperlink ref="V368" r:id="rId6726" display="https://www.daloopa.com/src/800883" xr:uid="{B0E76FF1-91A6-4E71-9A33-6540E27AD12B}"/>
    <hyperlink ref="W368" r:id="rId6727" display="https://www.daloopa.com/src/800864" xr:uid="{8E062A37-4322-4F39-BA71-763F256D8563}"/>
    <hyperlink ref="X368" r:id="rId6728" display="https://www.daloopa.com/src/800826" xr:uid="{A907454F-0EB5-411A-8050-1379DC85C175}"/>
    <hyperlink ref="Y368" r:id="rId6729" display="https://www.daloopa.com/src/800806" xr:uid="{829CCDC2-7E5D-4115-AEA1-B269D4F47A91}"/>
    <hyperlink ref="Z368" r:id="rId6730" display="https://www.daloopa.com/src/800787" xr:uid="{62290D15-287B-4637-BD39-0C231EC17A41}"/>
    <hyperlink ref="AA368" r:id="rId6731" display="https://www.daloopa.com/src/800766" xr:uid="{231E9B0A-8C0C-4834-A2B0-A5B97F63915E}"/>
    <hyperlink ref="AB368" r:id="rId6732" display="https://www.daloopa.com/src/800745" xr:uid="{F0BD4B29-FDA2-4C87-960F-E6349926F1EE}"/>
    <hyperlink ref="AC368" r:id="rId6733" display="https://www.daloopa.com/src/800723" xr:uid="{8E1D4436-DDCC-4FB2-98D7-F2DF682BC728}"/>
    <hyperlink ref="AD368" r:id="rId6734" display="https://www.daloopa.com/src/800678" xr:uid="{B34F7E29-FB72-4E83-964D-01FC26D3C34E}"/>
    <hyperlink ref="AE368" r:id="rId6735" display="https://www.daloopa.com/src/1340321" xr:uid="{42F70988-0950-4A00-861A-61960C0BA7E4}"/>
    <hyperlink ref="AF368" r:id="rId6736" display="https://www.daloopa.com/src/2623062" xr:uid="{B8B09D3F-F96A-4935-8865-FE06A5D84674}"/>
    <hyperlink ref="AG368" r:id="rId6737" display="https://www.daloopa.com/src/4744393" xr:uid="{223661D7-FC46-453A-A878-33EFE13B3CCF}"/>
    <hyperlink ref="AH368" r:id="rId6738" display="https://www.daloopa.com/src/7982477" xr:uid="{40CF6D2F-C7DB-45CC-A615-AFA01E8F9AB8}"/>
    <hyperlink ref="AI368" r:id="rId6739" display="https://www.daloopa.com/src/10333501" xr:uid="{2BB7B6E4-EED5-4B92-A236-C0807BC9E2DB}"/>
    <hyperlink ref="AJ368" r:id="rId6740" display="https://www.daloopa.com/src/14718915" xr:uid="{D3578DE4-9160-4779-9B94-06C3DC7D9285}"/>
    <hyperlink ref="AK368" r:id="rId6741" display="https://www.daloopa.com/src/20995921" xr:uid="{BF461CC9-A58F-444A-9C6F-92E056436E79}"/>
    <hyperlink ref="AL368" r:id="rId6742" display="https://www.daloopa.com/src/32451008" xr:uid="{541A3342-934C-4682-BA2C-CFA4F38111E3}"/>
    <hyperlink ref="AM368" r:id="rId6743" display="https://www.daloopa.com/src/38383769" xr:uid="{E399F0BA-B4D5-4357-9853-BF7839461D64}"/>
    <hyperlink ref="AN368" r:id="rId6744" display="https://www.daloopa.com/src/46660916" xr:uid="{DB1BD452-118A-411E-9C73-2FACEA60261B}"/>
    <hyperlink ref="AO368" r:id="rId6745" display="https://www.daloopa.com/src/53637804" xr:uid="{B88607C6-A3F7-4F35-8D03-C6B17C23DABC}"/>
    <hyperlink ref="AP368" r:id="rId6746" display="https://www.daloopa.com/src/58837663" xr:uid="{47464BF3-0DC6-4F8F-8035-BF7CFFB474F5}"/>
    <hyperlink ref="AQ368" r:id="rId6747" display="https://www.daloopa.com/src/63129631" xr:uid="{2C4A795E-BF79-4574-AFE3-CE2D2E488060}"/>
    <hyperlink ref="AR368" r:id="rId6748" display="https://www.daloopa.com/src/67045716" xr:uid="{BD45BF4D-99A9-4871-B649-4EC5F5AE55B3}"/>
    <hyperlink ref="BF368" r:id="rId6749" display="https://www.daloopa.com/src/38157928" xr:uid="{7895A686-F174-4EDC-841D-194DAC0CAEF0}"/>
    <hyperlink ref="BG368" r:id="rId6750" display="https://www.daloopa.com/src/38157725" xr:uid="{81256BBD-9DF1-4323-B339-788150B04F97}"/>
    <hyperlink ref="BH368" r:id="rId6751" display="https://www.daloopa.com/src/38157477" xr:uid="{7040B011-3C7F-47DC-9D10-B2116B6DE889}"/>
    <hyperlink ref="BI368" r:id="rId6752" display="https://www.daloopa.com/src/38156985" xr:uid="{9BC6407B-619E-4178-840C-D9E5B6E5835C}"/>
    <hyperlink ref="BJ368" r:id="rId6753" display="https://www.daloopa.com/src/38156730" xr:uid="{EBC91BA4-2318-4F8A-9DB1-B6F7DC842E55}"/>
    <hyperlink ref="BK368" r:id="rId6754" display="https://www.daloopa.com/src/38155773" xr:uid="{F3B8FA5F-4903-4E1C-AB8B-BC42C7354058}"/>
    <hyperlink ref="BL368" r:id="rId6755" display="https://www.daloopa.com/src/38155594" xr:uid="{6E0B494F-ECE0-4DB5-85F8-ACB12E1E6BCB}"/>
    <hyperlink ref="BM368" r:id="rId6756" display="https://www.daloopa.com/src/14718934" xr:uid="{8B998B88-7D39-49D8-8EB8-B6A7C64F55C0}"/>
    <hyperlink ref="BN368" r:id="rId6757" display="https://www.daloopa.com/src/46664709" xr:uid="{23D0A072-FE2B-4E40-8701-1127CDFDE3BD}"/>
    <hyperlink ref="BO368" r:id="rId6758" tooltip="https://www.daloopa.com/src/67051531" display="-2722.0" xr:uid="{5FBAB8CF-8CB6-4D21-98EC-86EEEBFBF1D2}"/>
    <hyperlink ref="A371" r:id="rId6759" xr:uid="{601ACEC6-8443-4DA7-A01A-A85799A7ABC6}"/>
    <hyperlink ref="C371" r:id="rId6760" xr:uid="{CAC08FB4-5B0F-44D9-93CB-000C262A66B1}"/>
    <hyperlink ref="E371" r:id="rId6761" display="https://www.daloopa.com/src/801334" xr:uid="{319A5C75-950C-4026-AA22-466E6A26BA86}"/>
    <hyperlink ref="F371" r:id="rId6762" display="https://www.daloopa.com/src/801332" xr:uid="{7782AD32-7909-4FC3-B430-DC79285D3769}"/>
    <hyperlink ref="G371" r:id="rId6763" display="https://www.daloopa.com/src/801330" xr:uid="{289FFE28-F77A-448A-8C7F-A82FFED3E364}"/>
    <hyperlink ref="H371" r:id="rId6764" display="https://www.daloopa.com/src/801328" xr:uid="{220AFA13-75C0-4574-BD3A-F79C6A23274C}"/>
    <hyperlink ref="I371" r:id="rId6765" display="https://www.daloopa.com/src/801326" xr:uid="{CBD27236-128A-421F-8B44-13719C127DB3}"/>
    <hyperlink ref="J371" r:id="rId6766" display="https://www.daloopa.com/src/801324" xr:uid="{87090098-EAE8-4B83-8AFB-A06343084113}"/>
    <hyperlink ref="K371" r:id="rId6767" display="https://www.daloopa.com/src/801322" xr:uid="{0F20215C-AF8B-4D2A-A29F-4B242792BA64}"/>
    <hyperlink ref="L371" r:id="rId6768" display="https://www.daloopa.com/src/801320" xr:uid="{F0ACDAAB-844B-48E0-9E81-6A33F8A1AEC9}"/>
    <hyperlink ref="M371" r:id="rId6769" display="https://www.daloopa.com/src/801318" xr:uid="{1BE00EDA-E570-4CF5-985B-D6883846C704}"/>
    <hyperlink ref="N371" r:id="rId6770" display="https://www.daloopa.com/src/801316" xr:uid="{7B32017E-2661-4C3B-815A-5A7B67A581B3}"/>
    <hyperlink ref="O371" r:id="rId6771" display="https://www.daloopa.com/src/801314" xr:uid="{00F413BA-2362-4674-B0F2-E34BF18C426F}"/>
    <hyperlink ref="P371" r:id="rId6772" display="https://www.daloopa.com/src/801312" xr:uid="{A0EA5DF2-EF3F-4C64-A7FE-97345DAF614C}"/>
    <hyperlink ref="Q371" r:id="rId6773" display="https://www.daloopa.com/src/801310" xr:uid="{59D31100-DD6D-4C2B-8204-84C36E833485}"/>
    <hyperlink ref="R371" r:id="rId6774" display="https://www.daloopa.com/src/801308" xr:uid="{88604B25-18A9-4964-BBC8-5DA04F7FC1DA}"/>
    <hyperlink ref="S371" r:id="rId6775" display="https://www.daloopa.com/src/801306" xr:uid="{9BF1F017-8528-4321-A576-3314F181A408}"/>
    <hyperlink ref="T371" r:id="rId6776" display="https://www.daloopa.com/src/801304" xr:uid="{E4327AC2-EDA1-43A8-A78E-AA12ED16A04A}"/>
    <hyperlink ref="U371" r:id="rId6777" display="https://www.daloopa.com/src/801302" xr:uid="{106F9D27-94AE-4637-9FD4-5B8892216C9B}"/>
    <hyperlink ref="V371" r:id="rId6778" display="https://www.daloopa.com/src/801300" xr:uid="{FF2B76F0-48A2-4CB0-A45D-9BB1A88EA50E}"/>
    <hyperlink ref="W371" r:id="rId6779" display="https://www.daloopa.com/src/801298" xr:uid="{B5FD9698-72DE-4652-9CCB-57F9E89D1A6A}"/>
    <hyperlink ref="X371" r:id="rId6780" display="https://www.daloopa.com/src/801296" xr:uid="{9E39A758-9514-4B02-9A6B-25B533094AF1}"/>
    <hyperlink ref="Y371" r:id="rId6781" display="https://www.daloopa.com/src/801294" xr:uid="{B294FD90-749F-4DC7-8001-026C10E953B8}"/>
    <hyperlink ref="Z371" r:id="rId6782" display="https://www.daloopa.com/src/801292" xr:uid="{19BD8243-D864-4F1C-98BE-4A5D75DDF606}"/>
    <hyperlink ref="AA371" r:id="rId6783" display="https://www.daloopa.com/src/801290" xr:uid="{1125E68E-0C40-4040-8346-60B31D856000}"/>
    <hyperlink ref="AB371" r:id="rId6784" display="https://www.daloopa.com/src/801288" xr:uid="{F747AC4D-ED13-405C-A5C3-C8E75B0FF1E0}"/>
    <hyperlink ref="AC371" r:id="rId6785" display="https://www.daloopa.com/src/801286" xr:uid="{F590C9A7-197E-4386-B874-98FD53C33806}"/>
    <hyperlink ref="AD371" r:id="rId6786" display="https://www.daloopa.com/src/801282" xr:uid="{37BA3FA2-666F-43CF-9540-AD3AF644E9C0}"/>
    <hyperlink ref="AE371" r:id="rId6787" display="https://www.daloopa.com/src/1340473" xr:uid="{0B7DB299-AB6E-43B8-9B5A-930037596FA0}"/>
    <hyperlink ref="AF371" r:id="rId6788" display="https://www.daloopa.com/src/2623685" xr:uid="{58653CA1-ED37-4BBD-AD9C-5A47378B3786}"/>
    <hyperlink ref="AG371" r:id="rId6789" display="https://www.daloopa.com/src/4744599" xr:uid="{2399FEC0-7F05-4DEC-B05D-AA406E626EAB}"/>
    <hyperlink ref="AH371" r:id="rId6790" display="https://www.daloopa.com/src/7982478" xr:uid="{1DC1504B-DDE2-4E81-BA7C-7780FED7FDFC}"/>
    <hyperlink ref="AI371" r:id="rId6791" display="https://www.daloopa.com/src/10333951" xr:uid="{3BA54DFB-B930-457E-9037-C1D424783E76}"/>
    <hyperlink ref="AJ371" r:id="rId6792" display="https://www.daloopa.com/src/14718891" xr:uid="{8EE58CBF-5270-4533-8E85-1F08A63EFCF8}"/>
    <hyperlink ref="AK371" r:id="rId6793" display="https://www.daloopa.com/src/20995970" xr:uid="{24E1B8D4-B521-4771-B88E-CE49D5EF3E0C}"/>
    <hyperlink ref="AL371" r:id="rId6794" display="https://www.daloopa.com/src/32451186" xr:uid="{34B36610-377B-498F-ACE8-A1C89E67E926}"/>
    <hyperlink ref="AM371" r:id="rId6795" display="https://www.daloopa.com/src/38384142" xr:uid="{DD917B4F-CB2B-41C8-9737-A04D316F303C}"/>
    <hyperlink ref="AN371" r:id="rId6796" display="https://www.daloopa.com/src/46661337" xr:uid="{88C97F95-CD57-4F43-83B3-9CD478A757FA}"/>
    <hyperlink ref="AO371" r:id="rId6797" display="https://www.daloopa.com/src/53638203" xr:uid="{CC81EF74-07EB-4DE9-8850-4E6EB8C5E6EF}"/>
    <hyperlink ref="AP371" r:id="rId6798" display="https://www.daloopa.com/src/58837613" xr:uid="{CF067AF9-19DA-421C-8E65-8163E3378B53}"/>
    <hyperlink ref="AQ371" r:id="rId6799" display="https://www.daloopa.com/src/63129812" xr:uid="{4CCDCAB0-6762-45DC-BE48-B1272169AB10}"/>
    <hyperlink ref="AR371" r:id="rId6800" display="https://www.daloopa.com/src/67045916" xr:uid="{FD313B2B-A6CD-4F69-B539-DBCD51C9777A}"/>
    <hyperlink ref="BF371" r:id="rId6801" display="https://www.daloopa.com/src/38159058" xr:uid="{07672F54-3D06-4859-A789-1E52B18E5259}"/>
    <hyperlink ref="BG371" r:id="rId6802" display="https://www.daloopa.com/src/38159007" xr:uid="{9D811973-378D-4A03-9DC5-9E39873453FA}"/>
    <hyperlink ref="BH371" r:id="rId6803" display="https://www.daloopa.com/src/38158957" xr:uid="{8847C505-03F1-49D8-8EEE-3D3975CDD332}"/>
    <hyperlink ref="BI371" r:id="rId6804" display="https://www.daloopa.com/src/38158869" xr:uid="{54C11927-C8AD-4980-A057-4AB0362A7223}"/>
    <hyperlink ref="BJ371" r:id="rId6805" display="https://www.daloopa.com/src/38158853" xr:uid="{1911619C-1BC5-4855-B8D1-71CFA60817BA}"/>
    <hyperlink ref="BK371" r:id="rId6806" display="https://www.daloopa.com/src/38158760" xr:uid="{F2323B00-58E9-4FA2-A942-ED0F20C31FC9}"/>
    <hyperlink ref="BL371" r:id="rId6807" display="https://www.daloopa.com/src/38158665" xr:uid="{7777AE78-90B2-42DA-8871-9268194AD3EA}"/>
    <hyperlink ref="BM371" r:id="rId6808" display="https://www.daloopa.com/src/14718893" xr:uid="{F292D9C9-96EB-4DF2-80CC-0A2E8BECFC5A}"/>
    <hyperlink ref="BN371" r:id="rId6809" display="https://www.daloopa.com/src/46664824" xr:uid="{E6F61BB3-3626-4374-80F4-9BA81322A8D5}"/>
    <hyperlink ref="BO371" r:id="rId6810" tooltip="https://www.daloopa.com/src/67051634" display="-0.27" xr:uid="{72E8CE4C-0733-406A-8083-3A12E1D392D9}"/>
    <hyperlink ref="A372" r:id="rId6811" xr:uid="{42471A43-8C09-4228-AC68-D997D8561CF3}"/>
    <hyperlink ref="C372" r:id="rId6812" xr:uid="{1ED8A252-8A4E-4EFD-B560-BE402A00FEBC}"/>
    <hyperlink ref="E372" r:id="rId6813" display="https://www.daloopa.com/src/801335" xr:uid="{EB8BD839-F91A-4C51-82F6-327D6AABBA48}"/>
    <hyperlink ref="F372" r:id="rId6814" display="https://www.daloopa.com/src/801333" xr:uid="{3CB5840A-ABF6-4DE1-9A5D-DCE26111FC13}"/>
    <hyperlink ref="G372" r:id="rId6815" display="https://www.daloopa.com/src/801331" xr:uid="{D5E4F65D-BD0F-411F-B0CF-AD35C305441D}"/>
    <hyperlink ref="H372" r:id="rId6816" display="https://www.daloopa.com/src/801329" xr:uid="{ED1FEBC6-75F3-49F3-868F-6DE671FF4503}"/>
    <hyperlink ref="I372" r:id="rId6817" display="https://www.daloopa.com/src/801327" xr:uid="{C76CB281-B411-4ABE-B3FD-5CBE3A58C7CA}"/>
    <hyperlink ref="J372" r:id="rId6818" display="https://www.daloopa.com/src/801325" xr:uid="{A114E1F0-9CBB-4596-991A-ACF287FB3403}"/>
    <hyperlink ref="K372" r:id="rId6819" display="https://www.daloopa.com/src/801323" xr:uid="{AA4CC328-80D1-4C1B-99A8-A246FCBE0608}"/>
    <hyperlink ref="L372" r:id="rId6820" display="https://www.daloopa.com/src/801321" xr:uid="{CF86B776-D844-4447-BAC4-053326672881}"/>
    <hyperlink ref="M372" r:id="rId6821" display="https://www.daloopa.com/src/801319" xr:uid="{449BDA7E-1B3E-4B2E-BDDB-4FA29BBDBDA2}"/>
    <hyperlink ref="N372" r:id="rId6822" display="https://www.daloopa.com/src/801317" xr:uid="{1EF13A37-A1AA-4E45-BA0D-6E760F6784F4}"/>
    <hyperlink ref="O372" r:id="rId6823" display="https://www.daloopa.com/src/801315" xr:uid="{FAF8F58F-5865-4195-AF02-54098B10E7AB}"/>
    <hyperlink ref="P372" r:id="rId6824" display="https://www.daloopa.com/src/801313" xr:uid="{5832C418-8EE6-44DC-9D57-766E0CE40258}"/>
    <hyperlink ref="Q372" r:id="rId6825" display="https://www.daloopa.com/src/801311" xr:uid="{9B19288B-2542-4CAE-AE53-57D5446FDA64}"/>
    <hyperlink ref="R372" r:id="rId6826" display="https://www.daloopa.com/src/801309" xr:uid="{BB3EDCAA-D8F3-4911-96AE-86827A36BC71}"/>
    <hyperlink ref="S372" r:id="rId6827" display="https://www.daloopa.com/src/801307" xr:uid="{817BE794-AD0A-48C2-9D71-B9735B9E4C3A}"/>
    <hyperlink ref="T372" r:id="rId6828" display="https://www.daloopa.com/src/801305" xr:uid="{97BB3ACB-49B9-4019-96FF-011FEFD23779}"/>
    <hyperlink ref="U372" r:id="rId6829" display="https://www.daloopa.com/src/801303" xr:uid="{67C3C92F-87A0-453C-8B15-3E097ACC026E}"/>
    <hyperlink ref="V372" r:id="rId6830" display="https://www.daloopa.com/src/801301" xr:uid="{808F83C4-4EA5-4B91-B384-16FF3B928471}"/>
    <hyperlink ref="W372" r:id="rId6831" display="https://www.daloopa.com/src/801299" xr:uid="{DA7202AF-9AB7-4244-A553-8C3A5B0501AC}"/>
    <hyperlink ref="X372" r:id="rId6832" display="https://www.daloopa.com/src/801297" xr:uid="{53D1F348-6977-473C-9916-DCE63069EA5C}"/>
    <hyperlink ref="Y372" r:id="rId6833" display="https://www.daloopa.com/src/801295" xr:uid="{8B506C6E-B5DC-4F54-B2D8-DBEEA157A5E3}"/>
    <hyperlink ref="Z372" r:id="rId6834" display="https://www.daloopa.com/src/801293" xr:uid="{091F6591-835B-4923-B523-E824875E9005}"/>
    <hyperlink ref="AA372" r:id="rId6835" display="https://www.daloopa.com/src/801291" xr:uid="{34634E59-6385-4F48-84F8-0E5A00DD34A9}"/>
    <hyperlink ref="AB372" r:id="rId6836" display="https://www.daloopa.com/src/801289" xr:uid="{98617DDC-053A-4676-B366-A1F67935E24A}"/>
    <hyperlink ref="AC372" r:id="rId6837" display="https://www.daloopa.com/src/801287" xr:uid="{15F65D33-F162-41E5-926F-24FCF22EBF9D}"/>
    <hyperlink ref="AD372" r:id="rId6838" display="https://www.daloopa.com/src/801283" xr:uid="{269EEFDC-7BD0-43C6-9D20-72E6B529D03B}"/>
    <hyperlink ref="AE372" r:id="rId6839" display="https://www.daloopa.com/src/1340474" xr:uid="{28A2F487-7460-4DA6-B1DD-DBDCAEE05989}"/>
    <hyperlink ref="AF372" r:id="rId6840" display="https://www.daloopa.com/src/2623686" xr:uid="{F4251573-85E5-432A-A1B7-91DF0869C237}"/>
    <hyperlink ref="AG372" r:id="rId6841" display="https://www.daloopa.com/src/4744600" xr:uid="{7DB8C4EE-447A-437D-A0DD-39207BAC6E33}"/>
    <hyperlink ref="AH372" r:id="rId6842" display="https://www.daloopa.com/src/7982479" xr:uid="{1388FCE5-08E4-4763-B88C-A86E0474003F}"/>
    <hyperlink ref="AI372" r:id="rId6843" display="https://www.daloopa.com/src/10333950" xr:uid="{4E4DABC6-AFCD-4430-AF1D-75F6218CDE46}"/>
    <hyperlink ref="AJ372" r:id="rId6844" display="https://www.daloopa.com/src/14718892" xr:uid="{C08AA773-ADD6-41CF-BAF8-2414911843E3}"/>
    <hyperlink ref="AK372" r:id="rId6845" display="https://www.daloopa.com/src/20995971" xr:uid="{F7F37BE7-B3FC-49C5-85A1-CB1A09892916}"/>
    <hyperlink ref="AL372" r:id="rId6846" display="https://www.daloopa.com/src/32451187" xr:uid="{03F5547D-DC86-46B4-B5D1-11404811DD81}"/>
    <hyperlink ref="AM372" r:id="rId6847" display="https://www.daloopa.com/src/38384141" xr:uid="{5653FA69-BA76-45EB-9EC8-B0A7D94789C0}"/>
    <hyperlink ref="AN372" r:id="rId6848" display="https://www.daloopa.com/src/46661336" xr:uid="{A18777B0-041E-4A6E-BA20-2389CD328298}"/>
    <hyperlink ref="AO372" r:id="rId6849" display="https://www.daloopa.com/src/53638204" xr:uid="{882567D9-0292-47B3-8B79-A785D5395E45}"/>
    <hyperlink ref="AP372" r:id="rId6850" display="https://www.daloopa.com/src/58837614" xr:uid="{A434974F-7D54-4DA8-B85B-936355120790}"/>
    <hyperlink ref="AQ372" r:id="rId6851" display="https://www.daloopa.com/src/63129811" xr:uid="{FEE8B0A2-DF34-4C1D-A886-3B8B875F39BB}"/>
    <hyperlink ref="AR372" r:id="rId6852" display="https://www.daloopa.com/src/67045915" xr:uid="{FA8D3AE8-806A-4A68-9CE4-73412BC166E6}"/>
    <hyperlink ref="BF372" r:id="rId6853" display="https://www.daloopa.com/src/38159059" xr:uid="{9264FEB9-2FD0-43C3-B792-9A22C9D6D9F0}"/>
    <hyperlink ref="BG372" r:id="rId6854" display="https://www.daloopa.com/src/38159006" xr:uid="{0107EA6D-DF9D-467E-8C8F-0800DD2DD8D2}"/>
    <hyperlink ref="BH372" r:id="rId6855" display="https://www.daloopa.com/src/38158956" xr:uid="{7FE84BC3-BD2C-4454-8408-690463C0090D}"/>
    <hyperlink ref="BI372" r:id="rId6856" display="https://www.daloopa.com/src/38158870" xr:uid="{4B603BEF-6BFA-42E0-A82D-5C6B2321D329}"/>
    <hyperlink ref="BJ372" r:id="rId6857" display="https://www.daloopa.com/src/38158854" xr:uid="{864AE35E-1FBF-4284-9FE8-F8B2DA1A215A}"/>
    <hyperlink ref="BK372" r:id="rId6858" display="https://www.daloopa.com/src/38158759" xr:uid="{6C7E89DE-D8A5-4EF6-B389-EFCACE0D93F2}"/>
    <hyperlink ref="BL372" r:id="rId6859" display="https://www.daloopa.com/src/38158666" xr:uid="{AE75907A-DBEB-4AAB-BB4D-B43EE5A81B37}"/>
    <hyperlink ref="BM372" r:id="rId6860" display="https://www.daloopa.com/src/14718894" xr:uid="{30433923-3E87-4D79-982D-C584FE67D54F}"/>
    <hyperlink ref="BN372" r:id="rId6861" display="https://www.daloopa.com/src/46664825" xr:uid="{C55F4EA9-C20D-41E0-9B7F-EC1D9767A8A3}"/>
    <hyperlink ref="BO372" r:id="rId6862" tooltip="https://www.daloopa.com/src/67051633" display="-0.27" xr:uid="{D69B7837-11C2-4A8C-B14B-AFFBA3AC43CD}"/>
    <hyperlink ref="A375" r:id="rId6863" xr:uid="{894FAFF5-E8CF-4D39-9715-6CA704A1ABC8}"/>
    <hyperlink ref="C375" r:id="rId6864" xr:uid="{8D7A4288-18BC-493A-9427-5DCA88E45CD3}"/>
    <hyperlink ref="E375" r:id="rId6865" display="https://www.daloopa.com/src/801398" xr:uid="{691FCD60-943D-4931-BB5D-9F7098DD63B2}"/>
    <hyperlink ref="F375" r:id="rId6866" display="https://www.daloopa.com/src/801396" xr:uid="{E5F1BF20-EECD-4133-84D2-8274B233E446}"/>
    <hyperlink ref="G375" r:id="rId6867" display="https://www.daloopa.com/src/801394" xr:uid="{3A4484BE-91B2-476B-BEAC-F6C7470175DA}"/>
    <hyperlink ref="H375" r:id="rId6868" display="https://www.daloopa.com/src/801392" xr:uid="{78D013A6-3E9E-4D8E-9C4D-41E31CE465A8}"/>
    <hyperlink ref="I375" r:id="rId6869" display="https://www.daloopa.com/src/801390" xr:uid="{0D19E400-33A9-4813-B1BF-359606FE4079}"/>
    <hyperlink ref="J375" r:id="rId6870" display="https://www.daloopa.com/src/801388" xr:uid="{B70DC631-ADEB-4039-876C-2C3881C44953}"/>
    <hyperlink ref="K375" r:id="rId6871" display="https://www.daloopa.com/src/801386" xr:uid="{82BF9965-E760-430E-BED1-84F0C28BD30E}"/>
    <hyperlink ref="L375" r:id="rId6872" display="https://www.daloopa.com/src/801384" xr:uid="{364E20B1-AD79-423F-97C5-EA7AF878414D}"/>
    <hyperlink ref="M375" r:id="rId6873" display="https://www.daloopa.com/src/801382" xr:uid="{D527378D-8BA5-4D0F-B338-0D74C7718573}"/>
    <hyperlink ref="N375" r:id="rId6874" display="https://www.daloopa.com/src/801380" xr:uid="{795C9ACB-40D2-4B59-9D09-5097F0CAC37E}"/>
    <hyperlink ref="O375" r:id="rId6875" display="https://www.daloopa.com/src/801378" xr:uid="{370BD8F1-2E4A-414A-8263-B0EDFD5505D7}"/>
    <hyperlink ref="P375" r:id="rId6876" display="https://www.daloopa.com/src/801376" xr:uid="{CA973B37-F12F-4057-B2D2-3B69FEA5EF44}"/>
    <hyperlink ref="Q375" r:id="rId6877" display="https://www.daloopa.com/src/801374" xr:uid="{C4E0DE19-DE9C-4F87-8DEC-43FC8C6971BE}"/>
    <hyperlink ref="R375" r:id="rId6878" display="https://www.daloopa.com/src/801372" xr:uid="{438CBD6B-77DE-4D65-B5A4-67BD71E4EC0B}"/>
    <hyperlink ref="S375" r:id="rId6879" display="https://www.daloopa.com/src/801370" xr:uid="{2189EF8A-D4B1-43F0-AF32-8FAD85D9811D}"/>
    <hyperlink ref="T375" r:id="rId6880" display="https://www.daloopa.com/src/801368" xr:uid="{AE095019-8508-4EDE-AE80-FBDEC20DCFD3}"/>
    <hyperlink ref="U375" r:id="rId6881" display="https://www.daloopa.com/src/801366" xr:uid="{7C4AB943-60DE-4CB2-8285-8A24648DD850}"/>
    <hyperlink ref="V375" r:id="rId6882" display="https://www.daloopa.com/src/801364" xr:uid="{EEE8933C-0AB0-4124-8881-8B3ADA1B4F24}"/>
    <hyperlink ref="W375" r:id="rId6883" display="https://www.daloopa.com/src/801362" xr:uid="{479C9065-2907-4ACC-B87A-C52B81FB1A5B}"/>
    <hyperlink ref="X375" r:id="rId6884" display="https://www.daloopa.com/src/801360" xr:uid="{BD7C9701-721F-4176-8739-22400673C31F}"/>
    <hyperlink ref="Y375" r:id="rId6885" display="https://www.daloopa.com/src/801359" xr:uid="{3F32D54F-8FCE-4428-8888-41BA9EEA7F8F}"/>
    <hyperlink ref="Z375" r:id="rId6886" display="https://www.daloopa.com/src/801356" xr:uid="{01A57FFA-0B89-4694-A606-B6AED44A9914}"/>
    <hyperlink ref="AA375" r:id="rId6887" display="https://www.daloopa.com/src/801352" xr:uid="{55D8412C-79B2-4DF2-BA52-27E4C952C033}"/>
    <hyperlink ref="AB375" r:id="rId6888" display="https://www.daloopa.com/src/801350" xr:uid="{81FF3F07-A57B-463F-A701-7279CD50FDFF}"/>
    <hyperlink ref="AC375" r:id="rId6889" display="https://www.daloopa.com/src/801348" xr:uid="{0F2E49E1-EBF7-4B4A-8024-E67925A82E60}"/>
    <hyperlink ref="AD375" r:id="rId6890" display="https://www.daloopa.com/src/801346" xr:uid="{F53D9C20-548F-468F-B2A5-B7E22F06F086}"/>
    <hyperlink ref="AE375" r:id="rId6891" display="https://www.daloopa.com/src/1340481" xr:uid="{0CF15847-7498-46F9-951F-4A8E3B2151C3}"/>
    <hyperlink ref="AF375" r:id="rId6892" display="https://www.daloopa.com/src/2623773" xr:uid="{CB099755-B15B-4ACB-8102-138A70683053}"/>
    <hyperlink ref="AG375" r:id="rId6893" display="https://www.daloopa.com/src/4744609" xr:uid="{D314178A-1C26-437A-B6D2-20C55558E4E6}"/>
    <hyperlink ref="AH375" r:id="rId6894" display="https://www.daloopa.com/src/7982486" xr:uid="{7B1D092D-1C6E-4069-A5C7-DCAA1B765E5B}"/>
    <hyperlink ref="AI375" r:id="rId6895" display="https://www.daloopa.com/src/10333989" xr:uid="{2C2ECB27-EC44-47DC-94F0-9A3D3CB15D00}"/>
    <hyperlink ref="AJ375" r:id="rId6896" display="https://www.daloopa.com/src/14718935" xr:uid="{124C77C4-4DD8-45FF-B365-67EFE3FC4D09}"/>
    <hyperlink ref="AK375" r:id="rId6897" display="https://www.daloopa.com/src/20995986" xr:uid="{4BBCD429-A110-43B1-B261-D6D618E6690A}"/>
    <hyperlink ref="AL375" r:id="rId6898" display="https://www.daloopa.com/src/32451188" xr:uid="{DB51510C-9B43-4AA8-97A0-03251611010F}"/>
    <hyperlink ref="AM375" r:id="rId6899" display="https://www.daloopa.com/src/38384151" xr:uid="{21859976-597A-4230-90B5-AE16AC5E1C8A}"/>
    <hyperlink ref="AN375" r:id="rId6900" display="https://www.daloopa.com/src/46661538" xr:uid="{2BE7FFE3-1621-469F-A895-79EC2AFA3189}"/>
    <hyperlink ref="AO375" r:id="rId6901" display="https://www.daloopa.com/src/53638217" xr:uid="{52BA3C66-F296-446D-8457-6A7A8F4A92F9}"/>
    <hyperlink ref="AP375" r:id="rId6902" display="https://www.daloopa.com/src/58837621" xr:uid="{03F9D429-79BF-4057-B292-719B4B4F0065}"/>
    <hyperlink ref="AQ375" r:id="rId6903" display="https://www.daloopa.com/src/63129828" xr:uid="{76732D19-BB1C-42EC-8DAB-033D93606B8F}"/>
    <hyperlink ref="AR375" r:id="rId6904" display="https://www.daloopa.com/src/67045937" xr:uid="{BCDD0D35-FB2B-4F83-B5CD-3427E5A9F419}"/>
    <hyperlink ref="BF375" r:id="rId6905" display="https://www.daloopa.com/src/38159963" xr:uid="{F450140A-B51A-4C65-B845-E0B43A296937}"/>
    <hyperlink ref="BG375" r:id="rId6906" display="https://www.daloopa.com/src/38159801" xr:uid="{47A73014-BFB2-4C9D-9CB4-17D6E614E1E3}"/>
    <hyperlink ref="BH375" r:id="rId6907" display="https://www.daloopa.com/src/38159794" xr:uid="{DCF375E5-27F3-439E-AEA8-E49A9E7AA60A}"/>
    <hyperlink ref="BI375" r:id="rId6908" display="https://www.daloopa.com/src/38159320" xr:uid="{63859A16-8C1F-4CFD-9F44-A02FF848D5EB}"/>
    <hyperlink ref="BJ375" r:id="rId6909" display="https://www.daloopa.com/src/38159299" xr:uid="{D8F4BAF2-63E8-48A1-A90D-650DB6729ECC}"/>
    <hyperlink ref="BK375" r:id="rId6910" display="https://www.daloopa.com/src/38159284" xr:uid="{D59DA170-A8A6-4C61-9ACE-767471F020F5}"/>
    <hyperlink ref="BL375" r:id="rId6911" display="https://www.daloopa.com/src/38159229" xr:uid="{7EF5CD39-9DDE-49DC-8330-C6B3C7578D68}"/>
    <hyperlink ref="BM375" r:id="rId6912" display="https://www.daloopa.com/src/14718937" xr:uid="{1FD84459-1DB1-4E2C-A7AD-49AD674BF32A}"/>
    <hyperlink ref="BN375" r:id="rId6913" display="https://www.daloopa.com/src/46664826" xr:uid="{71F0CFB6-4581-4475-BAC8-6F37BF726727}"/>
    <hyperlink ref="BO375" r:id="rId6914" tooltip="https://www.daloopa.com/src/67051651" display="10189.0" xr:uid="{B25EE46B-114C-44CD-B0B9-65D8988F9483}"/>
    <hyperlink ref="A376" r:id="rId6915" xr:uid="{1BA63E1F-4FA2-40A0-9104-74DDA2EE9072}"/>
    <hyperlink ref="C376" r:id="rId6916" xr:uid="{F91C450C-E871-4B9E-A8A6-70B9790FB947}"/>
    <hyperlink ref="E376" r:id="rId6917" display="https://www.daloopa.com/src/801399" xr:uid="{4AC7862C-3F0B-476B-9CB6-7404FE6720E7}"/>
    <hyperlink ref="F376" r:id="rId6918" display="https://www.daloopa.com/src/801397" xr:uid="{10D6B208-0C7B-4964-AAD2-26906DBD180A}"/>
    <hyperlink ref="G376" r:id="rId6919" display="https://www.daloopa.com/src/801395" xr:uid="{61F96806-82CC-4390-8F28-0712165945B1}"/>
    <hyperlink ref="H376" r:id="rId6920" display="https://www.daloopa.com/src/801393" xr:uid="{4078654C-A788-4CA4-8823-7525439F2700}"/>
    <hyperlink ref="I376" r:id="rId6921" display="https://www.daloopa.com/src/801391" xr:uid="{B8CE1341-55C0-4E11-BD26-83FD94901C31}"/>
    <hyperlink ref="J376" r:id="rId6922" display="https://www.daloopa.com/src/801389" xr:uid="{78703013-3700-499F-B0D8-4000302A17E1}"/>
    <hyperlink ref="K376" r:id="rId6923" display="https://www.daloopa.com/src/801387" xr:uid="{011DC8AA-F547-459F-BDE4-D0A150730B67}"/>
    <hyperlink ref="L376" r:id="rId6924" display="https://www.daloopa.com/src/801385" xr:uid="{20E30A44-D41C-4EC6-9EEA-EDCD08F164E9}"/>
    <hyperlink ref="M376" r:id="rId6925" display="https://www.daloopa.com/src/801383" xr:uid="{3AF29C48-9375-41D7-814B-64E7435015C0}"/>
    <hyperlink ref="N376" r:id="rId6926" display="https://www.daloopa.com/src/801381" xr:uid="{B4FDAE9F-29CA-45D3-BFD7-EA5D4FC6AE85}"/>
    <hyperlink ref="O376" r:id="rId6927" display="https://www.daloopa.com/src/801379" xr:uid="{12051B34-B49D-4C1E-8140-51689660C10B}"/>
    <hyperlink ref="P376" r:id="rId6928" display="https://www.daloopa.com/src/801377" xr:uid="{8588B10E-6D1C-4F1C-A175-A717A39A20BF}"/>
    <hyperlink ref="Q376" r:id="rId6929" display="https://www.daloopa.com/src/801375" xr:uid="{C2F1DE8A-9EA0-4500-83C7-2A15630DF273}"/>
    <hyperlink ref="R376" r:id="rId6930" display="https://www.daloopa.com/src/801373" xr:uid="{1C8BAB60-7561-42CA-9CA8-23A0EC8D460A}"/>
    <hyperlink ref="S376" r:id="rId6931" display="https://www.daloopa.com/src/801371" xr:uid="{5BFBE231-71F9-4130-A823-E11598569191}"/>
    <hyperlink ref="T376" r:id="rId6932" display="https://www.daloopa.com/src/801369" xr:uid="{B582728B-8300-48BD-9C14-256D4C919E4C}"/>
    <hyperlink ref="U376" r:id="rId6933" display="https://www.daloopa.com/src/801367" xr:uid="{4FD19A42-74D0-405F-8EDB-1CE6AF5ECA63}"/>
    <hyperlink ref="V376" r:id="rId6934" display="https://www.daloopa.com/src/801365" xr:uid="{456659DB-C34A-4B43-ADF2-7C2E07F84940}"/>
    <hyperlink ref="W376" r:id="rId6935" display="https://www.daloopa.com/src/801363" xr:uid="{DA14982A-64A4-4547-8B93-476A10BC2A9D}"/>
    <hyperlink ref="X376" r:id="rId6936" display="https://www.daloopa.com/src/801361" xr:uid="{1E953562-E9A9-4F91-90D9-DCCF36BA6EE3}"/>
    <hyperlink ref="Y376" r:id="rId6937" display="https://www.daloopa.com/src/801358" xr:uid="{430FB39D-070B-4F6A-9D92-63AB34BD73B2}"/>
    <hyperlink ref="Z376" r:id="rId6938" display="https://www.daloopa.com/src/801357" xr:uid="{D0C177C2-967F-4F44-9016-D2DB99A1AE57}"/>
    <hyperlink ref="AA376" r:id="rId6939" display="https://www.daloopa.com/src/801353" xr:uid="{12EF5E7A-307C-40F4-9F86-A2E464019AD4}"/>
    <hyperlink ref="AB376" r:id="rId6940" display="https://www.daloopa.com/src/801351" xr:uid="{C632D832-C0F1-4F99-B61F-26E712A6CE78}"/>
    <hyperlink ref="AC376" r:id="rId6941" display="https://www.daloopa.com/src/801349" xr:uid="{161CC05D-8075-481F-ACD3-68B76ED0C700}"/>
    <hyperlink ref="AD376" r:id="rId6942" display="https://www.daloopa.com/src/801347" xr:uid="{90121BF6-FB86-4A05-88C2-9EED09E21B02}"/>
    <hyperlink ref="AE376" r:id="rId6943" display="https://www.daloopa.com/src/1340482" xr:uid="{5AF8566B-E2D6-416A-A7A8-8885A310D950}"/>
    <hyperlink ref="AF376" r:id="rId6944" display="https://www.daloopa.com/src/2623774" xr:uid="{561A7648-1949-42FF-82AE-9F04253935C1}"/>
    <hyperlink ref="AG376" r:id="rId6945" display="https://www.daloopa.com/src/4744610" xr:uid="{B3A84040-60D8-43E8-93EA-CBB17066AD97}"/>
    <hyperlink ref="AH376" r:id="rId6946" display="https://www.daloopa.com/src/7982487" xr:uid="{ED7EEDF5-3BDD-48E7-84B2-80BD1E60C116}"/>
    <hyperlink ref="AI376" r:id="rId6947" display="https://www.daloopa.com/src/10333988" xr:uid="{87779573-7DB6-460A-A673-A30C8FD79CD5}"/>
    <hyperlink ref="AJ376" r:id="rId6948" display="https://www.daloopa.com/src/14718936" xr:uid="{C406E033-C089-464B-A29C-621733D590A2}"/>
    <hyperlink ref="AK376" r:id="rId6949" display="https://www.daloopa.com/src/20995985" xr:uid="{166494BD-73B7-49F2-860F-148F5032C5F2}"/>
    <hyperlink ref="AL376" r:id="rId6950" display="https://www.daloopa.com/src/32451189" xr:uid="{CC1EDDA6-7786-4E0A-BCFE-A7F9D66C495D}"/>
    <hyperlink ref="AM376" r:id="rId6951" display="https://www.daloopa.com/src/38384150" xr:uid="{4886AEA0-3021-40B6-84CC-F382B8C5DB90}"/>
    <hyperlink ref="AN376" r:id="rId6952" display="https://www.daloopa.com/src/46661537" xr:uid="{907BCE18-FDEF-44CC-8B7D-BB9F65465D67}"/>
    <hyperlink ref="AO376" r:id="rId6953" display="https://www.daloopa.com/src/53638218" xr:uid="{5AED2B60-1B21-490A-9006-487DD61DF460}"/>
    <hyperlink ref="AP376" r:id="rId6954" display="https://www.daloopa.com/src/58837622" xr:uid="{08F77CF4-6286-4ECA-9043-BA2ACA55F41A}"/>
    <hyperlink ref="AQ376" r:id="rId6955" display="https://www.daloopa.com/src/63129829" xr:uid="{9CCEAD80-F833-4AAA-9A6B-45B66EFDFD83}"/>
    <hyperlink ref="AR376" r:id="rId6956" display="https://www.daloopa.com/src/67045938" xr:uid="{802AB0D0-7CA8-4D89-904A-9B14AFF6921F}"/>
    <hyperlink ref="BF376" r:id="rId6957" display="https://www.daloopa.com/src/38159962" xr:uid="{8CEF868E-EA26-4F8A-BF0E-914EC7C9F376}"/>
    <hyperlink ref="BG376" r:id="rId6958" display="https://www.daloopa.com/src/38159800" xr:uid="{034FB0D2-704E-41D9-A971-63AAFBC6417C}"/>
    <hyperlink ref="BH376" r:id="rId6959" display="https://www.daloopa.com/src/38159795" xr:uid="{51DD95B1-CDED-4BEB-9D90-13E5D68811B2}"/>
    <hyperlink ref="BI376" r:id="rId6960" display="https://www.daloopa.com/src/38159321" xr:uid="{E197862A-8790-4DA4-A1AF-185F5DCB4417}"/>
    <hyperlink ref="BJ376" r:id="rId6961" display="https://www.daloopa.com/src/38159298" xr:uid="{F2923F2C-F792-48AC-B106-6C23E39A92D5}"/>
    <hyperlink ref="BK376" r:id="rId6962" display="https://www.daloopa.com/src/38159283" xr:uid="{A2818478-B248-4063-85C8-CD63FFC37922}"/>
    <hyperlink ref="BL376" r:id="rId6963" display="https://www.daloopa.com/src/38159230" xr:uid="{CB671BAA-C7CE-46BF-9977-9FFCD742E73F}"/>
    <hyperlink ref="BM376" r:id="rId6964" display="https://www.daloopa.com/src/14718938" xr:uid="{9C15EEC8-277A-406B-A8EE-18A739AF1455}"/>
    <hyperlink ref="BN376" r:id="rId6965" display="https://www.daloopa.com/src/46664827" xr:uid="{EF6C71FB-ADA5-4EF4-8EC2-70C0C6D38675}"/>
    <hyperlink ref="BO376" r:id="rId6966" tooltip="https://www.daloopa.com/src/67051652" display="10189.0" xr:uid="{66BCE444-26B8-4ADB-B89F-EEDE97DA2434}"/>
    <hyperlink ref="A379" r:id="rId6967" xr:uid="{0CAEEC1C-0A20-4A94-9B13-AAB9AB697188}"/>
    <hyperlink ref="C379" r:id="rId6968" xr:uid="{FA4D9D10-882B-41AB-A1BE-01D564C72679}"/>
    <hyperlink ref="S379" r:id="rId6969" display="https://www.daloopa.com/src/1096602" xr:uid="{D89C350A-1076-4909-97EB-3D72834136BD}"/>
    <hyperlink ref="T379" r:id="rId6970" display="https://www.daloopa.com/src/1096617" xr:uid="{A33CAF5C-7799-446A-BFC6-FA2218EF2023}"/>
    <hyperlink ref="U379" r:id="rId6971" display="https://www.daloopa.com/src/1096623" xr:uid="{C5EF703C-423B-43A8-AD70-94C87345B359}"/>
    <hyperlink ref="V379" r:id="rId6972" display="https://www.daloopa.com/src/1096641" xr:uid="{2CA6F9D7-D771-4BB3-8B56-A88E29CF9735}"/>
    <hyperlink ref="W379" r:id="rId6973" display="https://www.daloopa.com/src/1096647" xr:uid="{07C149DE-35B4-4856-936E-6FE8172C65A6}"/>
    <hyperlink ref="X379" r:id="rId6974" display="https://www.daloopa.com/src/1096659" xr:uid="{44085B93-BB6D-40FE-90FA-09AB73AD7B3B}"/>
    <hyperlink ref="Y379" r:id="rId6975" display="https://www.daloopa.com/src/1096671" xr:uid="{16D589F9-D3C3-48DE-B212-77260A5CD64B}"/>
    <hyperlink ref="Z379" r:id="rId6976" display="https://www.daloopa.com/src/1096677" xr:uid="{960BAC18-BE8A-4B7D-AA61-026C85548240}"/>
    <hyperlink ref="AA379" r:id="rId6977" display="https://www.daloopa.com/src/1096683" xr:uid="{C2136B45-A958-4612-91FC-9CB037515A4D}"/>
    <hyperlink ref="AB379" r:id="rId6978" display="https://www.daloopa.com/src/1096689" xr:uid="{073B6660-B580-4A9E-8720-6C87331AE4E1}"/>
    <hyperlink ref="AC379" r:id="rId6979" display="https://www.daloopa.com/src/1096695" xr:uid="{ED0F3634-3D6C-485E-9B65-2D5226B5CE88}"/>
    <hyperlink ref="AD379" r:id="rId6980" display="https://www.daloopa.com/src/1096701" xr:uid="{95FE6804-E4A2-4D46-8813-A8215088B092}"/>
    <hyperlink ref="AE379" r:id="rId6981" display="https://www.daloopa.com/src/1340461" xr:uid="{42FA95E2-B69E-4DD7-AACF-05745C541B5C}"/>
    <hyperlink ref="AF379" r:id="rId6982" display="https://www.daloopa.com/src/2623641" xr:uid="{80A8BE1D-BBDA-4AE8-B5B0-C56690ABBBEE}"/>
    <hyperlink ref="AG379" r:id="rId6983" display="https://www.daloopa.com/src/4744586" xr:uid="{3B04B5FB-F317-46B6-9FB2-EC0158F427AC}"/>
    <hyperlink ref="AH379" r:id="rId6984" display="https://www.daloopa.com/src/7982480" xr:uid="{DF350B07-0C28-4D85-8893-D4710B4BA54A}"/>
    <hyperlink ref="AI379" r:id="rId6985" display="https://www.daloopa.com/src/10335550" xr:uid="{F12B30CC-A729-40E1-A3A9-266F0E6BDF0F}"/>
    <hyperlink ref="AJ379" r:id="rId6986" display="https://www.daloopa.com/src/14719075" xr:uid="{35F77EF2-4C4A-42C1-A8F2-E823106B1EF2}"/>
    <hyperlink ref="AK379" r:id="rId6987" display="https://www.daloopa.com/src/20995610" xr:uid="{EB3BD7EB-BE46-4ADA-A274-EC0B0B4B5CEE}"/>
    <hyperlink ref="AL379" r:id="rId6988" display="https://www.daloopa.com/src/32451755" xr:uid="{5DDA910C-1068-409F-8562-BB7ED11BABBD}"/>
    <hyperlink ref="AM379" r:id="rId6989" display="https://www.daloopa.com/src/38385406" xr:uid="{1AC36CEE-3B1B-4141-914C-B6B3C8257F5A}"/>
    <hyperlink ref="AN379" r:id="rId6990" display="https://www.daloopa.com/src/46662379" xr:uid="{BBA1B790-0D69-47B5-8DE6-0F911E29578B}"/>
    <hyperlink ref="AO379" r:id="rId6991" display="https://www.daloopa.com/src/53638844" xr:uid="{44166637-0F50-47A1-907D-904AB8380964}"/>
    <hyperlink ref="AP379" r:id="rId6992" display="https://www.daloopa.com/src/58838457" xr:uid="{1738922B-ABC0-4137-8B51-DC60FA784B8F}"/>
    <hyperlink ref="AQ379" r:id="rId6993" display="https://www.daloopa.com/src/63130936" xr:uid="{3206CFB5-34CF-4705-98B7-00A850301FE4}"/>
    <hyperlink ref="AR379" r:id="rId6994" display="https://www.daloopa.com/src/67045985" xr:uid="{CC4A2417-0FFB-4915-B98B-28DA05B2982B}"/>
    <hyperlink ref="BI379" r:id="rId6995" display="https://www.daloopa.com/src/65388692" xr:uid="{8C3C0DFC-358C-4844-9845-9B798A18C4C2}"/>
    <hyperlink ref="BJ379" r:id="rId6996" display="https://www.daloopa.com/src/65388684" xr:uid="{F5B8ACDF-F050-4C34-A510-C8E06F8F6522}"/>
    <hyperlink ref="BK379" r:id="rId6997" display="https://www.daloopa.com/src/65388677" xr:uid="{8E50BD1B-8E7C-48A0-B56F-53E3957D7001}"/>
    <hyperlink ref="BL379" r:id="rId6998" display="https://www.daloopa.com/src/65388667" xr:uid="{756BFD2A-009B-478E-9029-497FEFF0960A}"/>
    <hyperlink ref="BM379" r:id="rId6999" display="https://www.daloopa.com/src/65388657" xr:uid="{88A61215-1C86-4D31-B975-EEF5914A1200}"/>
    <hyperlink ref="BN379" r:id="rId7000" display="https://www.daloopa.com/src/65388650" xr:uid="{EC913D0D-7CF0-4128-8EA9-65465CA56BBB}"/>
    <hyperlink ref="BO379" r:id="rId7001" tooltip="https://www.daloopa.com/src/67085839" display="757.0" xr:uid="{204681E6-B8E1-4536-BCD2-29B960FAE994}"/>
    <hyperlink ref="A380" r:id="rId7002" xr:uid="{64256C54-4BF9-4191-A68C-6BC583FDDC81}"/>
    <hyperlink ref="C380" r:id="rId7003" xr:uid="{CFF94B0A-11A3-4A3F-9241-E00E17CD4AD4}"/>
    <hyperlink ref="E380" r:id="rId7004" display="https://www.daloopa.com/src/1096425" xr:uid="{C6064DC5-F340-4D09-B49A-E71ED36F5A13}"/>
    <hyperlink ref="F380" r:id="rId7005" display="https://www.daloopa.com/src/1096432" xr:uid="{E668965E-99BF-4082-A4C9-20A69C9D602D}"/>
    <hyperlink ref="G380" r:id="rId7006" display="https://www.daloopa.com/src/1096436" xr:uid="{6AE8E6D6-185A-45FA-A05F-090650E70559}"/>
    <hyperlink ref="H380" r:id="rId7007" display="https://www.daloopa.com/src/1096440" xr:uid="{3D6BB1F5-3BF4-49EC-A0DE-30B3C80815BF}"/>
    <hyperlink ref="I380" r:id="rId7008" display="https://www.daloopa.com/src/1096447" xr:uid="{403F4243-69EB-4526-8879-8B87E31D3F54}"/>
    <hyperlink ref="J380" r:id="rId7009" display="https://www.daloopa.com/src/1096451" xr:uid="{54DC0CA6-4C9A-4E1A-9C04-41B8057EED4A}"/>
    <hyperlink ref="K380" r:id="rId7010" display="https://www.daloopa.com/src/1096455" xr:uid="{F7E7502C-2AA6-4DA2-8AEB-F8E04E0D50BE}"/>
    <hyperlink ref="L380" r:id="rId7011" display="https://www.daloopa.com/src/1096459" xr:uid="{D5A583DC-2842-4F44-8514-9A331398C726}"/>
    <hyperlink ref="M380" r:id="rId7012" display="https://www.daloopa.com/src/1096507" xr:uid="{954D876A-D904-456E-8C30-1245E489B149}"/>
    <hyperlink ref="N380" r:id="rId7013" display="https://www.daloopa.com/src/1096523" xr:uid="{93EF0EE9-B1D0-4AA6-B1C2-FD897E249545}"/>
    <hyperlink ref="O380" r:id="rId7014" display="https://www.daloopa.com/src/1096527" xr:uid="{46AE3BCC-5B40-4CAB-8CED-B67276F2B3AE}"/>
    <hyperlink ref="P380" r:id="rId7015" display="https://www.daloopa.com/src/1096556" xr:uid="{11DF33E5-C337-4329-9F60-22DD6F9D1E5C}"/>
    <hyperlink ref="Q380" r:id="rId7016" display="https://www.daloopa.com/src/1096560" xr:uid="{08192184-F6AB-47A3-B93E-50EFED6C9337}"/>
    <hyperlink ref="R380" r:id="rId7017" display="https://www.daloopa.com/src/1096582" xr:uid="{7A5602D8-F315-425A-967E-7E5EDADCF538}"/>
    <hyperlink ref="S380" r:id="rId7018" display="https://www.daloopa.com/src/1096603" xr:uid="{81D36181-7A4A-4B8D-B2EC-33F7C2FED57B}"/>
    <hyperlink ref="T380" r:id="rId7019" display="https://www.daloopa.com/src/1096618" xr:uid="{91772214-077C-480E-AFD6-F264D038B816}"/>
    <hyperlink ref="U380" r:id="rId7020" display="https://www.daloopa.com/src/1096624" xr:uid="{B650CFFC-524D-4342-9107-837773D8D8C1}"/>
    <hyperlink ref="V380" r:id="rId7021" display="https://www.daloopa.com/src/1096642" xr:uid="{A2947B31-C3E3-4211-9AED-BFC1EFAAAA91}"/>
    <hyperlink ref="W380" r:id="rId7022" display="https://www.daloopa.com/src/1096648" xr:uid="{6FFD529A-87CC-43FF-B637-CBC7C82F96E8}"/>
    <hyperlink ref="X380" r:id="rId7023" display="https://www.daloopa.com/src/1096660" xr:uid="{F08C4B7D-E741-4172-A817-5223B8DF15EF}"/>
    <hyperlink ref="Y380" r:id="rId7024" display="https://www.daloopa.com/src/1096672" xr:uid="{A5679AF4-7179-4253-8554-F73CC063B281}"/>
    <hyperlink ref="Z380" r:id="rId7025" display="https://www.daloopa.com/src/1096678" xr:uid="{184DC7BC-869F-4F59-919D-962E6C3462EE}"/>
    <hyperlink ref="AA380" r:id="rId7026" display="https://www.daloopa.com/src/1096684" xr:uid="{C0B00DB6-B2B5-4BE1-AF02-1D91C86B159F}"/>
    <hyperlink ref="AB380" r:id="rId7027" display="https://www.daloopa.com/src/1096690" xr:uid="{C37D55E0-2F0C-46F2-8207-98E8C33CEC04}"/>
    <hyperlink ref="AC380" r:id="rId7028" display="https://www.daloopa.com/src/1096696" xr:uid="{523B1739-1110-4A02-B9A9-78484F2E7405}"/>
    <hyperlink ref="AD380" r:id="rId7029" display="https://www.daloopa.com/src/1096702" xr:uid="{1DDF795C-F86C-4706-B57E-59C38112F25F}"/>
    <hyperlink ref="AE380" r:id="rId7030" display="https://www.daloopa.com/src/1340462" xr:uid="{CC524FB9-7A81-439E-ACA1-191333407B1A}"/>
    <hyperlink ref="AF380" r:id="rId7031" display="https://www.daloopa.com/src/2623642" xr:uid="{E13DD11A-E30E-4980-92EC-514CA8475AB1}"/>
    <hyperlink ref="AG380" r:id="rId7032" display="https://www.daloopa.com/src/4744587" xr:uid="{6478133C-6955-4079-891F-683D62D35696}"/>
    <hyperlink ref="AH380" r:id="rId7033" display="https://www.daloopa.com/src/7982481" xr:uid="{62029C14-2A5E-48DA-BCD2-6F8C78EBA70A}"/>
    <hyperlink ref="AI380" r:id="rId7034" display="https://www.daloopa.com/src/10335549" xr:uid="{24A8D725-CC58-4120-B0EC-ECDC7F9BDA4D}"/>
    <hyperlink ref="AJ380" r:id="rId7035" display="https://www.daloopa.com/src/14719074" xr:uid="{FBCD460B-44E1-4A19-8AC5-FD3ADC9D31C1}"/>
    <hyperlink ref="AK380" r:id="rId7036" display="https://www.daloopa.com/src/20995612" xr:uid="{233E2359-5681-4A1F-8A11-9BD9BCD06F98}"/>
    <hyperlink ref="AL380" r:id="rId7037" display="https://www.daloopa.com/src/32451754" xr:uid="{592ED84E-1F29-4CE4-9409-C51AE191E80F}"/>
    <hyperlink ref="AM380" r:id="rId7038" display="https://www.daloopa.com/src/38385408" xr:uid="{925FD91B-899B-4442-927A-20EEC1ED5B0B}"/>
    <hyperlink ref="AN380" r:id="rId7039" display="https://www.daloopa.com/src/46662382" xr:uid="{A90B83C0-6298-4976-8AFD-CFF58CA9C3C1}"/>
    <hyperlink ref="AO380" r:id="rId7040" display="https://www.daloopa.com/src/53638845" xr:uid="{0A30AFB7-02B2-4DA1-BE6B-0B681ACFDB8A}"/>
    <hyperlink ref="AP380" r:id="rId7041" display="https://www.daloopa.com/src/58838458" xr:uid="{FBCEF670-7283-4135-9404-42F60FBAF7D8}"/>
    <hyperlink ref="AQ380" r:id="rId7042" display="https://www.daloopa.com/src/63130937" xr:uid="{CB3EDD27-DE94-4184-A061-FD6486F46FAD}"/>
    <hyperlink ref="AR380" r:id="rId7043" display="https://www.daloopa.com/src/67045987" xr:uid="{E23A1036-5A1F-4414-9A62-D3023D7F49A6}"/>
    <hyperlink ref="BF380" r:id="rId7044" display="https://www.daloopa.com/src/38428594" xr:uid="{72CD2D48-A702-4562-8F2F-E439C95795B9}"/>
    <hyperlink ref="BG380" r:id="rId7045" display="https://www.daloopa.com/src/65388768" xr:uid="{EEA1E4E8-CF45-4460-8D7D-0EA4E5A59BD7}"/>
    <hyperlink ref="BH380" r:id="rId7046" display="https://www.daloopa.com/src/65388773" xr:uid="{B83B8062-8205-43CD-BA86-15F5F9F7DADE}"/>
    <hyperlink ref="BI380" r:id="rId7047" display="https://www.daloopa.com/src/65388688" xr:uid="{F724EA38-BF41-4BBF-AC6F-037AAE5B03AB}"/>
    <hyperlink ref="BJ380" r:id="rId7048" display="https://www.daloopa.com/src/65388683" xr:uid="{EC72A645-A48A-4157-A5AE-15307AC1D194}"/>
    <hyperlink ref="BK380" r:id="rId7049" display="https://www.daloopa.com/src/65388680" xr:uid="{84859D5B-FA10-4274-936B-2F8460D41F8B}"/>
    <hyperlink ref="BL380" r:id="rId7050" display="https://www.daloopa.com/src/65388670" xr:uid="{A02B59A7-0A2E-44F1-AC76-95CF16FB3AF8}"/>
    <hyperlink ref="BM380" r:id="rId7051" display="https://www.daloopa.com/src/65388659" xr:uid="{11C5FC2F-1151-4B60-8888-E7DD503904AD}"/>
    <hyperlink ref="BN380" r:id="rId7052" display="https://www.daloopa.com/src/65388652" xr:uid="{6E33E239-D157-4B2A-A84D-CFC124DC290A}"/>
    <hyperlink ref="BO380" r:id="rId7053" tooltip="https://www.daloopa.com/src/67085840" display="2745.0" xr:uid="{97F845DC-6776-4D6A-89B6-98066EADCF70}"/>
    <hyperlink ref="A381" r:id="rId7054" xr:uid="{77182E0C-6070-4ABC-808B-C30E8FCBF6CE}"/>
    <hyperlink ref="C381" r:id="rId7055" xr:uid="{D6BC56EA-0CA1-4B4C-B90A-5202EB053273}"/>
    <hyperlink ref="E381" r:id="rId7056" display="https://www.daloopa.com/src/1096427" xr:uid="{CB89E333-8D85-48AA-A135-F7904FE23A1B}"/>
    <hyperlink ref="F381" r:id="rId7057" display="https://www.daloopa.com/src/1096434" xr:uid="{17F85529-61A6-40B6-B2C0-5B90397909F9}"/>
    <hyperlink ref="G381" r:id="rId7058" display="https://www.daloopa.com/src/1096438" xr:uid="{7CD11D4F-BB6A-4DEA-A891-B4EDB32EC2C2}"/>
    <hyperlink ref="H381" r:id="rId7059" display="https://www.daloopa.com/src/1096442" xr:uid="{2EA0E540-00D3-43E0-9284-A085E49297C3}"/>
    <hyperlink ref="I381" r:id="rId7060" display="https://www.daloopa.com/src/1096449" xr:uid="{7ABB77D3-5C6D-4DF0-99CC-ECE2316F36E6}"/>
    <hyperlink ref="J381" r:id="rId7061" display="https://www.daloopa.com/src/1096453" xr:uid="{7BA3F80C-A67E-446E-B698-D69C59681D6B}"/>
    <hyperlink ref="K381" r:id="rId7062" display="https://www.daloopa.com/src/1096457" xr:uid="{461813F9-4A68-4AC6-A521-3341C0C46703}"/>
    <hyperlink ref="L381" r:id="rId7063" display="https://www.daloopa.com/src/1096461" xr:uid="{0B2158FA-666B-4D72-BD50-0E7A6DEB2D1F}"/>
    <hyperlink ref="M381" r:id="rId7064" display="https://www.daloopa.com/src/1096509" xr:uid="{C345798C-DFE8-4220-AAE8-F130F3CF4C9F}"/>
    <hyperlink ref="N381" r:id="rId7065" display="https://www.daloopa.com/src/1096525" xr:uid="{AC95CC89-B73D-4DBD-8B17-FE1AD5846B50}"/>
    <hyperlink ref="O381" r:id="rId7066" display="https://www.daloopa.com/src/1096529" xr:uid="{AB1D331F-71B7-4EB6-9566-273B6FA570B4}"/>
    <hyperlink ref="P381" r:id="rId7067" display="https://www.daloopa.com/src/1096558" xr:uid="{5B44A6AD-CEA0-453B-9676-2480A514FD2B}"/>
    <hyperlink ref="Q381" r:id="rId7068" display="https://www.daloopa.com/src/1096562" xr:uid="{51234BD4-4864-4C5A-9B2C-27F59CE3BF8B}"/>
    <hyperlink ref="R381" r:id="rId7069" display="https://www.daloopa.com/src/1096584" xr:uid="{29C1AEB0-078D-4810-AFFA-457720E1310D}"/>
    <hyperlink ref="S381" r:id="rId7070" display="https://www.daloopa.com/src/1096605" xr:uid="{1041E51A-1BD5-42CD-ACB6-D7E2C4CBBC04}"/>
    <hyperlink ref="T381" r:id="rId7071" display="https://www.daloopa.com/src/1096620" xr:uid="{1B0763BD-AC43-4D72-AC19-3AC1BB28C529}"/>
    <hyperlink ref="U381" r:id="rId7072" display="https://www.daloopa.com/src/1096626" xr:uid="{6B7BE377-FADB-42DB-83F4-7CDD78C3DCC9}"/>
    <hyperlink ref="V381" r:id="rId7073" display="https://www.daloopa.com/src/1096644" xr:uid="{40B0DB9A-5F15-45F6-AEE9-D0A4DFCCFD49}"/>
    <hyperlink ref="W381" r:id="rId7074" display="https://www.daloopa.com/src/1096650" xr:uid="{C0D40FF6-6F24-4880-AF5E-C2A039827DAE}"/>
    <hyperlink ref="X381" r:id="rId7075" display="https://www.daloopa.com/src/1096662" xr:uid="{DB8A0D57-3795-440C-BE54-30BDC5FD2E5F}"/>
    <hyperlink ref="Y381" r:id="rId7076" display="https://www.daloopa.com/src/1096674" xr:uid="{C56AEC18-5602-492B-9672-CDF199518151}"/>
    <hyperlink ref="Z381" r:id="rId7077" display="https://www.daloopa.com/src/1096680" xr:uid="{68E4519D-7E15-4675-B15B-5FEFE0F38D29}"/>
    <hyperlink ref="AA381" r:id="rId7078" display="https://www.daloopa.com/src/1096686" xr:uid="{AA1AD988-1852-4707-8314-5272C844B171}"/>
    <hyperlink ref="AB381" r:id="rId7079" display="https://www.daloopa.com/src/1096692" xr:uid="{3EE4654A-EDF9-4EA9-8D78-FC207AF5FCE6}"/>
    <hyperlink ref="AC381" r:id="rId7080" display="https://www.daloopa.com/src/1096698" xr:uid="{446EC69F-9421-4242-95DF-50ECC392710A}"/>
    <hyperlink ref="AD381" r:id="rId7081" display="https://www.daloopa.com/src/1096704" xr:uid="{5F11D48B-A652-4A22-B941-852B9934DC9D}"/>
    <hyperlink ref="AE381" r:id="rId7082" display="https://www.daloopa.com/src/1340464" xr:uid="{730582EE-BC88-45D3-9BEE-0C67409622A6}"/>
    <hyperlink ref="AF381" r:id="rId7083" display="https://www.daloopa.com/src/2623643" xr:uid="{420312E1-8D0C-46D9-B2B1-AC1F623DC685}"/>
    <hyperlink ref="AG381" r:id="rId7084" display="https://www.daloopa.com/src/4744588" xr:uid="{8C4EAFF7-472B-4D5E-B19B-57F90E272375}"/>
    <hyperlink ref="AH381" r:id="rId7085" display="https://www.daloopa.com/src/7982482" xr:uid="{1DF89546-55DC-4821-9B08-63198A03583F}"/>
    <hyperlink ref="AI381" r:id="rId7086" display="https://www.daloopa.com/src/10335552" xr:uid="{8B686F21-3700-4404-80B0-8BE051003CDF}"/>
    <hyperlink ref="AJ381" r:id="rId7087" display="https://www.daloopa.com/src/14719073" xr:uid="{E871B11C-80F6-4936-89F7-351BD8219571}"/>
    <hyperlink ref="AK381" r:id="rId7088" display="https://www.daloopa.com/src/20995611" xr:uid="{3E282A2A-1851-4A53-9AFB-3B5DB15E3EFE}"/>
    <hyperlink ref="AL381" r:id="rId7089" display="https://www.daloopa.com/src/32451753" xr:uid="{DA642CC7-9B44-46D3-A8BD-8CB36DBFCA8E}"/>
    <hyperlink ref="AM381" r:id="rId7090" display="https://www.daloopa.com/src/38385407" xr:uid="{214AAA3F-E558-4FAF-BE55-9E14F338C311}"/>
    <hyperlink ref="AN381" r:id="rId7091" display="https://www.daloopa.com/src/46662378" xr:uid="{A3D06769-FC0D-4BCD-BDE6-FB5EA54DAE02}"/>
    <hyperlink ref="AO381" r:id="rId7092" display="https://www.daloopa.com/src/53638842" xr:uid="{18988D08-0935-47D9-9EA3-C7A1A89C9431}"/>
    <hyperlink ref="AP381" r:id="rId7093" display="https://www.daloopa.com/src/58838455" xr:uid="{F7219AB1-65D7-469E-BEEB-93D02D854341}"/>
    <hyperlink ref="AQ381" r:id="rId7094" display="https://www.daloopa.com/src/63130939" xr:uid="{77467D38-B81F-4CAA-AD3A-75D598AC829F}"/>
    <hyperlink ref="AR381" r:id="rId7095" display="https://www.daloopa.com/src/67045988" xr:uid="{923DAB00-D357-47AE-A495-8E3BE82E6B5D}"/>
    <hyperlink ref="BF381" r:id="rId7096" display="https://www.daloopa.com/src/38428593" xr:uid="{5CB03312-97B9-4C06-B469-70F6BDE67D20}"/>
    <hyperlink ref="BG381" r:id="rId7097" display="https://www.daloopa.com/src/65388770" xr:uid="{9F5EDF64-6E96-4EA7-A9C2-721D8D445F0A}"/>
    <hyperlink ref="BH381" r:id="rId7098" display="https://www.daloopa.com/src/65388775" xr:uid="{3590F307-B81A-4A3A-90E3-4F6845FAE5CE}"/>
    <hyperlink ref="BI381" r:id="rId7099" display="https://www.daloopa.com/src/65388690" xr:uid="{2931C59A-0E78-47B8-8A8D-3B132D6B2E2D}"/>
    <hyperlink ref="BJ381" r:id="rId7100" display="https://www.daloopa.com/src/65388681" xr:uid="{C5D85BBB-8E6B-46EF-83E2-D8E7BD2930CD}"/>
    <hyperlink ref="BK381" r:id="rId7101" display="https://www.daloopa.com/src/65388675" xr:uid="{CF3D23E4-19EE-4FD6-8F8E-5F54183B813A}"/>
    <hyperlink ref="BL381" r:id="rId7102" display="https://www.daloopa.com/src/65388665" xr:uid="{E519FD27-A4DD-4970-947E-EF174210CF35}"/>
    <hyperlink ref="BM381" r:id="rId7103" display="https://www.daloopa.com/src/65388660" xr:uid="{C27B10C9-DF01-4EB2-974A-4AF2AB800BDC}"/>
    <hyperlink ref="BN381" r:id="rId7104" display="https://www.daloopa.com/src/65388651" xr:uid="{26108634-5163-474B-AAB6-ED94DFB71C98}"/>
    <hyperlink ref="BO381" r:id="rId7105" tooltip="https://www.daloopa.com/src/67085841" display="10621.0" xr:uid="{362C8522-9C91-4B7D-AC83-245C810B692B}"/>
    <hyperlink ref="A382" r:id="rId7106" xr:uid="{D0A14B76-ECF5-4208-B021-36498F4AE51B}"/>
    <hyperlink ref="C382" r:id="rId7107" xr:uid="{6C778473-D3C5-4E90-A23C-5090F141F69E}"/>
    <hyperlink ref="E382" r:id="rId7108" display="https://www.daloopa.com/src/1096426" xr:uid="{BF25505B-5DEA-43A0-B46F-9BF9E4B4B000}"/>
    <hyperlink ref="F382" r:id="rId7109" display="https://www.daloopa.com/src/1096433" xr:uid="{8CFCE191-DCC8-4F7F-886D-D4ED0CE34DDE}"/>
    <hyperlink ref="G382" r:id="rId7110" display="https://www.daloopa.com/src/1096437" xr:uid="{5C51B153-CC8D-4B87-8510-7FD35E6598BE}"/>
    <hyperlink ref="H382" r:id="rId7111" display="https://www.daloopa.com/src/1096441" xr:uid="{8BE77C93-EDFA-432C-84C1-544FAB8EFAD4}"/>
    <hyperlink ref="I382" r:id="rId7112" display="https://www.daloopa.com/src/1096448" xr:uid="{D29685B0-05A3-4185-870A-86A4A2BC7D22}"/>
    <hyperlink ref="J382" r:id="rId7113" display="https://www.daloopa.com/src/1096452" xr:uid="{6E13743D-B694-4273-9419-957494E91094}"/>
    <hyperlink ref="K382" r:id="rId7114" display="https://www.daloopa.com/src/1096456" xr:uid="{B97480AA-0F94-490D-AFEF-B3121AD3ABC2}"/>
    <hyperlink ref="L382" r:id="rId7115" display="https://www.daloopa.com/src/1096460" xr:uid="{02DA68D9-B30A-4EF8-AB5D-EBB4B957A247}"/>
    <hyperlink ref="M382" r:id="rId7116" display="https://www.daloopa.com/src/1096508" xr:uid="{40B68ED2-6CFB-4BF1-94D3-82B567DD5292}"/>
    <hyperlink ref="N382" r:id="rId7117" display="https://www.daloopa.com/src/1096524" xr:uid="{AF85CF13-D1FB-49D2-B1BC-CF51EAE05D2B}"/>
    <hyperlink ref="O382" r:id="rId7118" display="https://www.daloopa.com/src/1096528" xr:uid="{232F6599-6756-4B34-9161-64887921C5A3}"/>
    <hyperlink ref="P382" r:id="rId7119" display="https://www.daloopa.com/src/1096557" xr:uid="{0BF510BC-9221-4F36-B4C9-ED329D253BBC}"/>
    <hyperlink ref="Q382" r:id="rId7120" display="https://www.daloopa.com/src/1096561" xr:uid="{83A8CF8A-4FCD-422E-886A-41752CCA9A0F}"/>
    <hyperlink ref="R382" r:id="rId7121" display="https://www.daloopa.com/src/1096583" xr:uid="{8EBE4249-C147-4F5C-B1C5-3ABF98B0377D}"/>
    <hyperlink ref="S382" r:id="rId7122" display="https://www.daloopa.com/src/1096604" xr:uid="{80731A1A-0205-4E0D-9957-4287FED99C3C}"/>
    <hyperlink ref="T382" r:id="rId7123" display="https://www.daloopa.com/src/1096619" xr:uid="{3C4B1506-410C-4575-A998-4CBDF2E4C5FE}"/>
    <hyperlink ref="U382" r:id="rId7124" display="https://www.daloopa.com/src/1096625" xr:uid="{924B9CA4-E0D3-41D7-A7CB-195A3C3FCCFE}"/>
    <hyperlink ref="V382" r:id="rId7125" display="https://www.daloopa.com/src/1096643" xr:uid="{22822E6F-1643-46F6-93CC-D34CA165B9DF}"/>
    <hyperlink ref="W382" r:id="rId7126" display="https://www.daloopa.com/src/1096649" xr:uid="{AB0A713F-03E7-492B-A1B9-847C5A0FA05C}"/>
    <hyperlink ref="X382" r:id="rId7127" display="https://www.daloopa.com/src/1096661" xr:uid="{F1D8E431-1974-4AC6-A71C-5FF9712E47EC}"/>
    <hyperlink ref="Y382" r:id="rId7128" display="https://www.daloopa.com/src/1096673" xr:uid="{57F06939-DDA2-441D-9683-937174BC8634}"/>
    <hyperlink ref="Z382" r:id="rId7129" display="https://www.daloopa.com/src/1096679" xr:uid="{E41802BC-022D-47F2-AD29-EF4C7831AE20}"/>
    <hyperlink ref="AA382" r:id="rId7130" display="https://www.daloopa.com/src/1096685" xr:uid="{5DC235A5-D514-4135-9C57-42E97F55BD2B}"/>
    <hyperlink ref="AB382" r:id="rId7131" display="https://www.daloopa.com/src/1096691" xr:uid="{CE4ABEA4-DD2C-4886-874F-7DF687F823FF}"/>
    <hyperlink ref="AC382" r:id="rId7132" display="https://www.daloopa.com/src/1096697" xr:uid="{85982009-5DE9-40BE-9EB5-6E280CD5E634}"/>
    <hyperlink ref="AD382" r:id="rId7133" display="https://www.daloopa.com/src/1096703" xr:uid="{C709D106-6F43-438D-9AF9-18FDDAF05FAC}"/>
    <hyperlink ref="AE382" r:id="rId7134" display="https://www.daloopa.com/src/1340463" xr:uid="{173A7683-7751-4844-AB20-9FE9760D5B3D}"/>
    <hyperlink ref="AF382" r:id="rId7135" display="https://www.daloopa.com/src/2623644" xr:uid="{1CB69386-6474-424C-84E1-2133BCFF0369}"/>
    <hyperlink ref="AG382" r:id="rId7136" display="https://www.daloopa.com/src/4744589" xr:uid="{01DD0FC5-A522-4026-9E10-1C4A7938278C}"/>
    <hyperlink ref="AH382" r:id="rId7137" display="https://www.daloopa.com/src/7982483" xr:uid="{B01D2D0E-BCBF-44A3-9557-3CEC7112D5F4}"/>
    <hyperlink ref="AI382" r:id="rId7138" display="https://www.daloopa.com/src/10335554" xr:uid="{1367155A-FAB0-41C7-86C9-F13DBFF9BC41}"/>
    <hyperlink ref="AJ382" r:id="rId7139" display="https://www.daloopa.com/src/14719072" xr:uid="{7E620D96-4929-49AA-9428-5A0DE38301B1}"/>
    <hyperlink ref="AK382" r:id="rId7140" display="https://www.daloopa.com/src/20995609" xr:uid="{19A8F30E-943B-489C-8751-20CA5751CC83}"/>
    <hyperlink ref="AL382" r:id="rId7141" display="https://www.daloopa.com/src/32451756" xr:uid="{6E845417-E531-4E40-AEEA-FEBAE69B82C3}"/>
    <hyperlink ref="AM382" r:id="rId7142" display="https://www.daloopa.com/src/38385409" xr:uid="{AC071F5E-7BEF-42FA-8E7F-3F7BAF679F6B}"/>
    <hyperlink ref="AN382" r:id="rId7143" display="https://www.daloopa.com/src/46662380" xr:uid="{3A8E5B67-5167-49B8-9F1C-E73D154DCBD5}"/>
    <hyperlink ref="AO382" r:id="rId7144" display="https://www.daloopa.com/src/53638840" xr:uid="{386B7FD4-ECF3-4C23-935B-1BA5DB076DBE}"/>
    <hyperlink ref="AP382" r:id="rId7145" display="https://www.daloopa.com/src/58838460" xr:uid="{9D71321B-EEEE-475A-84FD-9F6246B6BBD7}"/>
    <hyperlink ref="AQ382" r:id="rId7146" display="https://www.daloopa.com/src/63130938" xr:uid="{E5F4F506-16A9-4EFB-9403-B62027274C0F}"/>
    <hyperlink ref="AR382" r:id="rId7147" display="https://www.daloopa.com/src/67045990" xr:uid="{A949972D-6A67-47EA-8F0B-596757155DE3}"/>
    <hyperlink ref="BF382" r:id="rId7148" display="https://www.daloopa.com/src/38428592" xr:uid="{C8575D34-5540-480D-87E8-6225E6DA426E}"/>
    <hyperlink ref="BG382" r:id="rId7149" display="https://www.daloopa.com/src/65388769" xr:uid="{61EA0BE0-8D4B-46F3-8B7E-986C09725004}"/>
    <hyperlink ref="BH382" r:id="rId7150" display="https://www.daloopa.com/src/65388774" xr:uid="{AD64C618-788A-4671-8F51-969C8356DA26}"/>
    <hyperlink ref="BI382" r:id="rId7151" display="https://www.daloopa.com/src/65388689" xr:uid="{6BEE43CF-3188-4A7D-985A-62370D0C8E6B}"/>
    <hyperlink ref="BJ382" r:id="rId7152" display="https://www.daloopa.com/src/65388686" xr:uid="{65CCE9D4-6697-4512-B963-4A4496B305C6}"/>
    <hyperlink ref="BK382" r:id="rId7153" display="https://www.daloopa.com/src/65388678" xr:uid="{3D7DA6CA-0023-4090-9B60-7894127186EB}"/>
    <hyperlink ref="BL382" r:id="rId7154" display="https://www.daloopa.com/src/65388668" xr:uid="{2A781CDE-49D3-4A7B-8EF5-5D00E1338FAE}"/>
    <hyperlink ref="BM382" r:id="rId7155" display="https://www.daloopa.com/src/65388661" xr:uid="{588F010C-241D-4935-B490-20E89EA21373}"/>
    <hyperlink ref="BN382" r:id="rId7156" display="https://www.daloopa.com/src/65388653" xr:uid="{9397E782-1433-4698-ADC4-301B9CD1C075}"/>
    <hyperlink ref="BO382" r:id="rId7157" tooltip="https://www.daloopa.com/src/67085838" display="3875.0" xr:uid="{70769D5D-10A9-482E-AC4D-DDC2671EEC21}"/>
    <hyperlink ref="A383" r:id="rId7158" xr:uid="{BA6C3C1E-4FD4-4FC4-A6E1-FCBB084B5C5E}"/>
    <hyperlink ref="C383" r:id="rId7159" xr:uid="{3915AAE9-0271-4C6E-9577-E9D279EB990B}"/>
    <hyperlink ref="E383" r:id="rId7160" display="https://www.daloopa.com/src/1096428" xr:uid="{136AAC65-EB70-4810-ACBF-513FE36FD11D}"/>
    <hyperlink ref="F383" r:id="rId7161" display="https://www.daloopa.com/src/1096435" xr:uid="{4E44A6EE-2353-4DF8-BB34-A07D425DDE91}"/>
    <hyperlink ref="G383" r:id="rId7162" display="https://www.daloopa.com/src/1096439" xr:uid="{35A83330-5915-4D60-BDBF-8DA6A9C1A858}"/>
    <hyperlink ref="H383" r:id="rId7163" display="https://www.daloopa.com/src/1096443" xr:uid="{2200ADF0-E9D4-4C76-A841-A26AE798384F}"/>
    <hyperlink ref="I383" r:id="rId7164" display="https://www.daloopa.com/src/1096450" xr:uid="{21F844BE-18B8-43B0-957D-74951EE5E61F}"/>
    <hyperlink ref="J383" r:id="rId7165" display="https://www.daloopa.com/src/1096454" xr:uid="{AC8FCBDC-DA95-470C-954A-DD31DBE7F4EE}"/>
    <hyperlink ref="K383" r:id="rId7166" display="https://www.daloopa.com/src/1096458" xr:uid="{52C8CDBF-3872-49B7-8886-E2F6B2A5968B}"/>
    <hyperlink ref="L383" r:id="rId7167" display="https://www.daloopa.com/src/1096462" xr:uid="{8C06AC6F-448B-467F-9822-959F23737A33}"/>
    <hyperlink ref="M383" r:id="rId7168" display="https://www.daloopa.com/src/1096510" xr:uid="{8086A8E9-8B68-4064-A667-06B6316746D0}"/>
    <hyperlink ref="N383" r:id="rId7169" display="https://www.daloopa.com/src/1096526" xr:uid="{4FD3D988-899D-49A0-A4A2-AB12E5B5484B}"/>
    <hyperlink ref="O383" r:id="rId7170" display="https://www.daloopa.com/src/1096530" xr:uid="{3475B927-EDAE-4DD4-B139-5EB3EC87AE2B}"/>
    <hyperlink ref="P383" r:id="rId7171" display="https://www.daloopa.com/src/1096559" xr:uid="{C86C4283-91D5-4E61-8A1E-202A9D092FE0}"/>
    <hyperlink ref="Q383" r:id="rId7172" display="https://www.daloopa.com/src/1096563" xr:uid="{BA92B4B4-CC29-48E6-9FDE-8326F602B732}"/>
    <hyperlink ref="R383" r:id="rId7173" display="https://www.daloopa.com/src/1096585" xr:uid="{199420DD-A376-4C86-92F9-B3A431A97F44}"/>
    <hyperlink ref="S383" r:id="rId7174" display="https://www.daloopa.com/src/1096606" xr:uid="{AB337F5F-3508-495A-B77E-2A1A185E097A}"/>
    <hyperlink ref="T383" r:id="rId7175" display="https://www.daloopa.com/src/1096621" xr:uid="{D74D902E-7880-4E0B-A559-2949E976AD61}"/>
    <hyperlink ref="U383" r:id="rId7176" display="https://www.daloopa.com/src/1096627" xr:uid="{459A4689-D02F-4FC7-9A04-99B8E7A8A94B}"/>
    <hyperlink ref="V383" r:id="rId7177" display="https://www.daloopa.com/src/1096645" xr:uid="{2F8338F6-EA5D-43AB-991A-98875641103D}"/>
    <hyperlink ref="W383" r:id="rId7178" display="https://www.daloopa.com/src/1096651" xr:uid="{95297348-80BC-4CB3-9B85-E1E569FA65BE}"/>
    <hyperlink ref="X383" r:id="rId7179" display="https://www.daloopa.com/src/1096663" xr:uid="{03A27814-6623-48C1-B6BC-E30C1AE6A3D9}"/>
    <hyperlink ref="Y383" r:id="rId7180" display="https://www.daloopa.com/src/1096675" xr:uid="{29073451-A9FA-4F65-B1F0-2A0C49C6D9E6}"/>
    <hyperlink ref="Z383" r:id="rId7181" display="https://www.daloopa.com/src/1096681" xr:uid="{5C3B1AEA-EB5C-4A0D-80B9-773B85D94FFF}"/>
    <hyperlink ref="AA383" r:id="rId7182" display="https://www.daloopa.com/src/1096687" xr:uid="{8F569162-46C6-4B66-AB4C-0326406F8FD7}"/>
    <hyperlink ref="AB383" r:id="rId7183" display="https://www.daloopa.com/src/1096693" xr:uid="{8C0DD4A8-12C6-4190-A0CC-74FC979B3A74}"/>
    <hyperlink ref="AC383" r:id="rId7184" display="https://www.daloopa.com/src/1096699" xr:uid="{304E53C5-34DE-4427-BE56-7CC4B819AA7A}"/>
    <hyperlink ref="AD383" r:id="rId7185" display="https://www.daloopa.com/src/1096705" xr:uid="{B9C4A2B8-F737-4358-A7F8-897132DDBAFE}"/>
    <hyperlink ref="AE383" r:id="rId7186" display="https://www.daloopa.com/src/1340465" xr:uid="{7D1EA018-90AC-476D-BF64-63BA85668006}"/>
    <hyperlink ref="AF383" r:id="rId7187" display="https://www.daloopa.com/src/2623645" xr:uid="{835491CE-6EB8-45EE-9809-60B5A3126B4D}"/>
    <hyperlink ref="AG383" r:id="rId7188" display="https://www.daloopa.com/src/4744590" xr:uid="{BC10482A-1047-4ABD-8E0C-28C1333F709D}"/>
    <hyperlink ref="AH383" r:id="rId7189" display="https://www.daloopa.com/src/7982484" xr:uid="{35F5B60A-2E7B-4C57-AF53-769AAA08A0E0}"/>
    <hyperlink ref="AI383" r:id="rId7190" display="https://www.daloopa.com/src/10335553" xr:uid="{064DB7D1-2370-45F0-B693-6E2AAF60BBBB}"/>
    <hyperlink ref="AJ383" r:id="rId7191" display="https://www.daloopa.com/src/14719071" xr:uid="{2E2A7980-B7E1-42FB-ABA0-11E376637D8E}"/>
    <hyperlink ref="AK383" r:id="rId7192" display="https://www.daloopa.com/src/20995608" xr:uid="{3B1FB331-E4E6-48D4-B018-A6E073234224}"/>
    <hyperlink ref="AL383" r:id="rId7193" display="https://www.daloopa.com/src/32451758" xr:uid="{6300E36A-9D41-466B-90D8-22C680F290C3}"/>
    <hyperlink ref="AM383" r:id="rId7194" display="https://www.daloopa.com/src/38385411" xr:uid="{A771330C-93BA-4081-81DE-4E151084DD6F}"/>
    <hyperlink ref="AN383" r:id="rId7195" display="https://www.daloopa.com/src/46662377" xr:uid="{BAEE24AA-AFDF-4CDD-BCD9-FC62EFEECFDA}"/>
    <hyperlink ref="AO383" r:id="rId7196" display="https://www.daloopa.com/src/53638841" xr:uid="{B0FC6E44-D4B8-438C-9C4E-9D56B2E6AE9C}"/>
    <hyperlink ref="AP383" r:id="rId7197" display="https://www.daloopa.com/src/58838459" xr:uid="{98FF689A-1692-4301-8931-FB63301EF56E}"/>
    <hyperlink ref="AQ383" r:id="rId7198" display="https://www.daloopa.com/src/63130935" xr:uid="{F220A89C-59A3-4364-9D67-DE292775458D}"/>
    <hyperlink ref="AR383" r:id="rId7199" display="https://www.daloopa.com/src/67045986" xr:uid="{42270BEA-3418-40BA-B993-E4ACAFD8C54D}"/>
    <hyperlink ref="BF383" r:id="rId7200" display="https://www.daloopa.com/src/38428595" xr:uid="{C0D59777-5AAF-445A-A32B-E675D2E87FD9}"/>
    <hyperlink ref="BG383" r:id="rId7201" display="https://www.daloopa.com/src/65388771" xr:uid="{034E72CE-FFCF-4DEB-BC6A-ED74918EC7D7}"/>
    <hyperlink ref="BH383" r:id="rId7202" display="https://www.daloopa.com/src/65388776" xr:uid="{4656784C-52C8-43F7-AE93-5A04A209C641}"/>
    <hyperlink ref="BI383" r:id="rId7203" display="https://www.daloopa.com/src/65388687" xr:uid="{582B27E9-DF1A-4279-8DB4-15EC04FF47A5}"/>
    <hyperlink ref="BJ383" r:id="rId7204" display="https://www.daloopa.com/src/65388685" xr:uid="{03C7BF32-C538-4496-BBEE-6D96FB52483E}"/>
    <hyperlink ref="BK383" r:id="rId7205" display="https://www.daloopa.com/src/65388676" xr:uid="{398B6272-9812-4B23-B310-28ED53060B4F}"/>
    <hyperlink ref="BL383" r:id="rId7206" display="https://www.daloopa.com/src/65388666" xr:uid="{CF1901F2-55C2-4BB1-AE83-8358FC4200F3}"/>
    <hyperlink ref="BM383" r:id="rId7207" display="https://www.daloopa.com/src/65388658" xr:uid="{4022B90D-081B-4AC0-A168-C6AC75E1354A}"/>
    <hyperlink ref="BN383" r:id="rId7208" display="https://www.daloopa.com/src/65388654" xr:uid="{20D369CA-0A0C-47D5-964A-0CEB76643018}"/>
    <hyperlink ref="BO383" r:id="rId7209" tooltip="https://www.daloopa.com/src/67085837" display="1623.0" xr:uid="{51223E63-6BFE-42FF-BD36-05991F8307E5}"/>
    <hyperlink ref="A384" r:id="rId7210" xr:uid="{E767226E-73E8-475D-8B76-83BE43A140AB}"/>
    <hyperlink ref="C384" r:id="rId7211" xr:uid="{B91D42E2-68D0-4F0F-AED3-632CCE4DA0C0}"/>
    <hyperlink ref="E384" r:id="rId7212" display="https://www.daloopa.com/src/38428575" xr:uid="{6A0D87A7-9C36-4CC9-8A27-1733CE4FE8F8}"/>
    <hyperlink ref="F384" r:id="rId7213" display="https://www.daloopa.com/src/38428545" xr:uid="{B58839E3-B975-4465-8513-64B4F46A3A32}"/>
    <hyperlink ref="G384" r:id="rId7214" display="https://www.daloopa.com/src/38428524" xr:uid="{D0920A7A-FF55-4996-AF2B-52632BF60077}"/>
    <hyperlink ref="H384" r:id="rId7215" display="https://www.daloopa.com/src/45569863" xr:uid="{A68E976F-0B5C-435D-B397-7C4FA2784A43}"/>
    <hyperlink ref="I384" r:id="rId7216" display="https://www.daloopa.com/src/38428487" xr:uid="{146CB771-CAE1-45FD-AC47-4A8AD0A5B2D1}"/>
    <hyperlink ref="J384" r:id="rId7217" display="https://www.daloopa.com/src/38428473" xr:uid="{92EF8AA9-D9DC-4271-A83A-D5D5C2796BE5}"/>
    <hyperlink ref="K384" r:id="rId7218" display="https://www.daloopa.com/src/38428457" xr:uid="{5C925E92-45EA-481B-BDAE-AD7949858494}"/>
    <hyperlink ref="L384" r:id="rId7219" display="https://www.daloopa.com/src/45569864" xr:uid="{B0E53088-6FBB-433F-9871-EB0166E5818D}"/>
    <hyperlink ref="M384" r:id="rId7220" display="https://www.daloopa.com/src/38428432" xr:uid="{5A17F550-C1A7-4888-A1D8-0D6669B51951}"/>
    <hyperlink ref="N384" r:id="rId7221" display="https://www.daloopa.com/src/38427108" xr:uid="{016D6F31-4C46-4B64-9DFA-890BEA3D0489}"/>
    <hyperlink ref="O384" r:id="rId7222" display="https://www.daloopa.com/src/38428372" xr:uid="{AED51C34-AF4D-40FD-9BDC-037FE9C1CA8C}"/>
    <hyperlink ref="P384" r:id="rId7223" display="https://www.daloopa.com/src/45569865" xr:uid="{CC78DEB5-7AB4-41B7-B34E-58E624580706}"/>
    <hyperlink ref="Q384" r:id="rId7224" display="https://www.daloopa.com/src/38428888" xr:uid="{34AC2188-90D7-41AA-A171-19B2155DDEDD}"/>
    <hyperlink ref="R384" r:id="rId7225" display="https://www.daloopa.com/src/1096586" xr:uid="{50580A66-12EC-4816-A862-EF8B29B81E01}"/>
    <hyperlink ref="S384" r:id="rId7226" display="https://www.daloopa.com/src/1096607" xr:uid="{87B4E724-7F36-4751-B16B-974BB0891EE3}"/>
    <hyperlink ref="T384" r:id="rId7227" display="https://www.daloopa.com/src/1096622" xr:uid="{01C5C55C-20EE-4833-989F-D13C08D590B1}"/>
    <hyperlink ref="U384" r:id="rId7228" display="https://www.daloopa.com/src/1096628" xr:uid="{F935158E-3D31-401C-A6E4-1F14ADC324AB}"/>
    <hyperlink ref="V384" r:id="rId7229" display="https://www.daloopa.com/src/1096646" xr:uid="{1CE7E110-FDB4-4043-BA71-968971ACC726}"/>
    <hyperlink ref="W384" r:id="rId7230" display="https://www.daloopa.com/src/1096652" xr:uid="{5CDF8F01-3DDD-4B44-9A99-06D8E909E8C2}"/>
    <hyperlink ref="X384" r:id="rId7231" display="https://www.daloopa.com/src/1096664" xr:uid="{FA2C18D9-0464-41B8-8774-358E23537C05}"/>
    <hyperlink ref="Y384" r:id="rId7232" display="https://www.daloopa.com/src/1096676" xr:uid="{8BCBE042-85A4-4D09-8E61-A75BB7768B16}"/>
    <hyperlink ref="Z384" r:id="rId7233" display="https://www.daloopa.com/src/1096682" xr:uid="{6B597146-5733-4C53-903F-68452B2EB3FE}"/>
    <hyperlink ref="AA384" r:id="rId7234" display="https://www.daloopa.com/src/1096688" xr:uid="{100C3AB8-CDB8-407F-853D-1FD88343459E}"/>
    <hyperlink ref="AB384" r:id="rId7235" display="https://www.daloopa.com/src/1096694" xr:uid="{F098518A-F2A7-42B9-BBA8-77744DB84F0C}"/>
    <hyperlink ref="AC384" r:id="rId7236" display="https://www.daloopa.com/src/1096700" xr:uid="{1554B8FE-69C7-4036-A706-0A8B0FD6A5EC}"/>
    <hyperlink ref="AD384" r:id="rId7237" display="https://www.daloopa.com/src/1096706" xr:uid="{C2E23223-E6F7-4BCC-B96E-F05949896B64}"/>
    <hyperlink ref="AE384" r:id="rId7238" display="https://www.daloopa.com/src/1340466" xr:uid="{D9963D4D-AE70-473A-A682-773462855897}"/>
    <hyperlink ref="AF384" r:id="rId7239" display="https://www.daloopa.com/src/2623646" xr:uid="{76F36168-39B9-4AF9-AAD5-290A0092CE4C}"/>
    <hyperlink ref="AG384" r:id="rId7240" display="https://www.daloopa.com/src/4744591" xr:uid="{C2DBC4C4-9E3D-49F4-BAAA-DB8525015246}"/>
    <hyperlink ref="AH384" r:id="rId7241" display="https://www.daloopa.com/src/7982485" xr:uid="{2AC05BC7-71B4-4C90-B51D-FA68035BC44F}"/>
    <hyperlink ref="AI384" r:id="rId7242" display="https://www.daloopa.com/src/10335551" xr:uid="{5EDD2D49-54D9-4823-9330-8F96FB67C9CF}"/>
    <hyperlink ref="AJ384" r:id="rId7243" display="https://www.daloopa.com/src/14719070" xr:uid="{62C65249-1526-49EB-99F2-13EF477652AB}"/>
    <hyperlink ref="AK384" r:id="rId7244" display="https://www.daloopa.com/src/20995607" xr:uid="{AF2F1261-962A-4FE0-BF87-02D9877EABD7}"/>
    <hyperlink ref="AL384" r:id="rId7245" display="https://www.daloopa.com/src/32451757" xr:uid="{ADC4C4C4-8D65-4215-9A9F-5B8757545D18}"/>
    <hyperlink ref="AM384" r:id="rId7246" display="https://www.daloopa.com/src/38385410" xr:uid="{B7E681DF-912E-4FBB-BD40-7FD696069010}"/>
    <hyperlink ref="AN384" r:id="rId7247" display="https://www.daloopa.com/src/46662381" xr:uid="{C8081AC5-AF33-4F4F-BB9A-60E6039F9A1A}"/>
    <hyperlink ref="AO384" r:id="rId7248" display="https://www.daloopa.com/src/53638843" xr:uid="{8667D7EF-12E2-400D-93C6-2408FDDECA34}"/>
    <hyperlink ref="AP384" r:id="rId7249" display="https://www.daloopa.com/src/58838456" xr:uid="{D253B4EA-46AA-48D7-98FE-F3DC8B33FDE2}"/>
    <hyperlink ref="AQ384" r:id="rId7250" display="https://www.daloopa.com/src/63130934" xr:uid="{534AA22E-6375-4B9B-A80B-0D1E15F780DA}"/>
    <hyperlink ref="AR384" r:id="rId7251" display="https://www.daloopa.com/src/67045989" xr:uid="{3FE51932-619F-4491-9479-5897B7FE8104}"/>
    <hyperlink ref="BF384" r:id="rId7252" display="https://www.daloopa.com/src/38428596" xr:uid="{035315B9-2295-4D7C-B5F0-3F9B0B1B80ED}"/>
    <hyperlink ref="BG384" r:id="rId7253" display="https://www.daloopa.com/src/65388772" xr:uid="{0690F43B-F646-405E-B163-0E779BBF643C}"/>
    <hyperlink ref="BH384" r:id="rId7254" display="https://www.daloopa.com/src/65388777" xr:uid="{8E1DAA56-F0C0-4754-9418-69877AC48FE7}"/>
    <hyperlink ref="BI384" r:id="rId7255" display="https://www.daloopa.com/src/65388691" xr:uid="{33652394-E9B2-4402-B407-C282AFE2AA49}"/>
    <hyperlink ref="BJ384" r:id="rId7256" display="https://www.daloopa.com/src/65388682" xr:uid="{881F9808-C9E6-40D7-A003-1AF2D21235B8}"/>
    <hyperlink ref="BK384" r:id="rId7257" display="https://www.daloopa.com/src/65388679" xr:uid="{FAFAF525-5C81-421C-992A-5015460BAD23}"/>
    <hyperlink ref="BL384" r:id="rId7258" display="https://www.daloopa.com/src/65388669" xr:uid="{BCDEEC17-2EC0-41D0-A4A1-2B49462F16D0}"/>
    <hyperlink ref="BM384" r:id="rId7259" display="https://www.daloopa.com/src/65388662" xr:uid="{2565EEA2-0F53-4E86-86B1-0CC7CFB0E1EC}"/>
    <hyperlink ref="BN384" r:id="rId7260" display="https://www.daloopa.com/src/65388655" xr:uid="{ADB53FD2-C274-4EB8-A42B-58FA4C296C2F}"/>
    <hyperlink ref="BO384" r:id="rId7261" tooltip="https://www.daloopa.com/src/67085842" display="19621.0" xr:uid="{EF81A211-D6E0-4B5F-92F6-9EEE67237DA9}"/>
    <hyperlink ref="A386" r:id="rId7262" xr:uid="{23EA6BF3-69C9-43BD-82C3-90C8D2DE427B}"/>
    <hyperlink ref="C386" r:id="rId7263" xr:uid="{0295B2B8-E40E-422B-8DDB-86598302CD63}"/>
    <hyperlink ref="Y386" r:id="rId7264" display="https://www.daloopa.com/src/38462115" xr:uid="{61AB4DDD-2D7D-4AB1-9276-817CA49093A5}"/>
    <hyperlink ref="Z386" r:id="rId7265" display="https://www.daloopa.com/src/38462144" xr:uid="{8DBD93B6-F786-4F83-A7C5-5B65A2238EAD}"/>
    <hyperlink ref="AA386" r:id="rId7266" display="https://www.daloopa.com/src/38462236" xr:uid="{D61DAC0F-B961-448D-89C8-0F53814CDA97}"/>
    <hyperlink ref="AB386" r:id="rId7267" display="https://www.daloopa.com/src/66602845" xr:uid="{0C030CF0-90E9-4431-91E2-8B16A8BA4F3C}"/>
    <hyperlink ref="AC386" r:id="rId7268" display="https://www.daloopa.com/src/38462025" xr:uid="{C5AF1336-58AB-4069-9091-9CCC7EEF8F2B}"/>
    <hyperlink ref="AD386" r:id="rId7269" display="https://www.daloopa.com/src/38462010" xr:uid="{006A3D36-E063-4221-9258-E9368FECB174}"/>
    <hyperlink ref="AE386" r:id="rId7270" display="https://www.daloopa.com/src/38461978" xr:uid="{C46DD663-1C1F-41D6-9DC5-02613BAD278A}"/>
    <hyperlink ref="AF386" r:id="rId7271" display="https://www.daloopa.com/src/66602846" xr:uid="{165690D4-C697-4EF0-A559-A783C21E694D}"/>
    <hyperlink ref="AG386" r:id="rId7272" display="https://www.daloopa.com/src/38461970" xr:uid="{A0AA4D6E-19D0-47FD-BCF4-36E543F68190}"/>
    <hyperlink ref="AH386" r:id="rId7273" display="https://www.daloopa.com/src/38461962" xr:uid="{CE18C105-ABEC-499D-ABE4-1AC871480C95}"/>
    <hyperlink ref="AI386" r:id="rId7274" display="https://www.daloopa.com/src/38461953" xr:uid="{64CD2D90-9D24-4123-A43C-E63665AC6D25}"/>
    <hyperlink ref="AJ386" r:id="rId7275" display="https://www.daloopa.com/src/66602847" xr:uid="{53454D8B-AE9B-46DE-A431-F5DF776A3BFF}"/>
    <hyperlink ref="AK386" r:id="rId7276" display="https://www.daloopa.com/src/38461930" xr:uid="{C739345A-8060-4346-A79E-2E26B6F911CB}"/>
    <hyperlink ref="AL386" r:id="rId7277" display="https://www.daloopa.com/src/38461894" xr:uid="{5A6CA249-8EE9-4E23-BBC0-532770A31E57}"/>
    <hyperlink ref="AM386" r:id="rId7278" display="https://www.daloopa.com/src/38977147" xr:uid="{7F99F8A6-7391-4322-8A2B-81FF9C9AAFCF}"/>
    <hyperlink ref="AN386" r:id="rId7279" display="https://www.daloopa.com/src/66602848" xr:uid="{09F9AC43-7946-4C4E-BE9E-1E605A2DFE2E}"/>
    <hyperlink ref="AO386" r:id="rId7280" display="https://www.daloopa.com/src/53701017" xr:uid="{4A679421-192B-45B0-B212-C8F94F9921D2}"/>
    <hyperlink ref="AP386" r:id="rId7281" display="https://www.daloopa.com/src/58886222" xr:uid="{1121816D-788B-40F6-A1D4-200550513DB1}"/>
    <hyperlink ref="AQ386" r:id="rId7282" display="https://www.daloopa.com/src/63184745" xr:uid="{9DA28920-D2BF-4367-A21A-910C8070FDD7}"/>
    <hyperlink ref="AR386" r:id="rId7283" display="https://www.daloopa.com/src/67095224" xr:uid="{2D8B438D-3964-4343-B192-072B641ABE69}"/>
    <hyperlink ref="BI386" r:id="rId7284" display="https://www.daloopa.com/src/38462753" xr:uid="{5E095A17-3C08-4D07-8A5F-F395C223CC01}"/>
    <hyperlink ref="BJ386" r:id="rId7285" display="https://www.daloopa.com/src/38462751" xr:uid="{F9BF3E54-B1DA-413D-8A6E-1D5E90BA22F0}"/>
    <hyperlink ref="BK386" r:id="rId7286" display="https://www.daloopa.com/src/38462750" xr:uid="{46004AD6-FCD2-4DD1-BD7D-8983D765D1FC}"/>
    <hyperlink ref="BL386" r:id="rId7287" display="https://www.daloopa.com/src/38462807" xr:uid="{3BB3899E-0401-43E0-BBB4-2C97875A3BC3}"/>
    <hyperlink ref="BM386" r:id="rId7288" display="https://www.daloopa.com/src/38462868" xr:uid="{60DD44FC-E491-47D1-AFA8-7FE84953F186}"/>
    <hyperlink ref="BN386" r:id="rId7289" display="https://www.daloopa.com/src/46752242" xr:uid="{147DC229-F489-4228-8D6E-AFF85EAC0BF0}"/>
    <hyperlink ref="BO386" r:id="rId7290" tooltip="https://www.daloopa.com/src/67085664" display="83.52" xr:uid="{822AEBF4-7594-444C-BAC9-124D2F76E5D7}"/>
    <hyperlink ref="A387" r:id="rId7291" xr:uid="{89D36C7C-6025-4559-BFA8-E54297A4CEA5}"/>
    <hyperlink ref="C387" r:id="rId7292" xr:uid="{D0E7A1A2-763A-44C3-A49A-9699B0EFBA33}"/>
    <hyperlink ref="AC387" r:id="rId7293" display="https://www.daloopa.com/src/38459456" xr:uid="{F6508370-5A98-474C-B329-6CE27D8A09B8}"/>
    <hyperlink ref="AD387" r:id="rId7294" display="https://www.daloopa.com/src/38459426" xr:uid="{9CF3323B-515A-4092-9199-DBEA6A4DC746}"/>
    <hyperlink ref="AE387" r:id="rId7295" display="https://www.daloopa.com/src/38459376" xr:uid="{57021689-EC39-4AA4-86E1-2BCF6AFCDB61}"/>
    <hyperlink ref="AF387" r:id="rId7296" display="https://www.daloopa.com/src/66602849" xr:uid="{BDCF8FC1-8BD2-4E6A-82BD-137F81A7C815}"/>
    <hyperlink ref="AG387" r:id="rId7297" display="https://www.daloopa.com/src/38458983" xr:uid="{56BE4000-4555-4772-8648-C0AB6CBA322B}"/>
    <hyperlink ref="AH387" r:id="rId7298" display="https://www.daloopa.com/src/38458922" xr:uid="{D5ABBCD9-4666-45CA-9AC2-1C8083274F30}"/>
    <hyperlink ref="AI387" r:id="rId7299" display="https://www.daloopa.com/src/38458803" xr:uid="{F9738EE1-B4FA-4B61-BBFE-17E2990BE78D}"/>
    <hyperlink ref="AJ387" r:id="rId7300" display="https://www.daloopa.com/src/66602850" xr:uid="{AFE944B3-D3B3-40B2-9CC7-7142C3718B1C}"/>
    <hyperlink ref="AK387" r:id="rId7301" display="https://www.daloopa.com/src/38458737" xr:uid="{3917C16B-7451-4F8C-BE97-A03F27B575A7}"/>
    <hyperlink ref="AL387" r:id="rId7302" display="https://www.daloopa.com/src/38458614" xr:uid="{4BFDB097-95D9-4111-976C-3DCD0C0E714D}"/>
    <hyperlink ref="AM387" r:id="rId7303" display="https://www.daloopa.com/src/38977669" xr:uid="{C7928919-52B9-4D7A-AD88-D9B32052BA2C}"/>
    <hyperlink ref="AN387" r:id="rId7304" display="https://www.daloopa.com/src/66602851" xr:uid="{CAE88F87-6013-4BAB-B0F7-5B734FE9898B}"/>
    <hyperlink ref="AO387" r:id="rId7305" display="https://www.daloopa.com/src/53700851" xr:uid="{DE706202-0EF3-46BF-AB24-160619667F44}"/>
    <hyperlink ref="AP387" r:id="rId7306" display="https://www.daloopa.com/src/58886556" xr:uid="{654FB6B3-5CA8-472A-96C7-61D4F11F53A5}"/>
    <hyperlink ref="AQ387" r:id="rId7307" display="https://www.daloopa.com/src/63184674" xr:uid="{F251490E-6759-4949-B0BE-8030310159AF}"/>
    <hyperlink ref="AR387" r:id="rId7308" display="https://www.daloopa.com/src/67095225" xr:uid="{19EDF7F9-3074-4A80-A6E1-D739C2EE48D6}"/>
    <hyperlink ref="BK387" r:id="rId7309" display="https://www.daloopa.com/src/38461550" xr:uid="{A7DA2F4C-A0AC-4D27-B6E1-0A27E4718761}"/>
    <hyperlink ref="BL387" r:id="rId7310" display="https://www.daloopa.com/src/38460099" xr:uid="{D3EF8BFB-D69A-4622-99B6-26938BC145EE}"/>
    <hyperlink ref="BM387" r:id="rId7311" display="https://www.daloopa.com/src/38460139" xr:uid="{6FCC0DF3-2A0B-4035-B59F-342E0605500E}"/>
    <hyperlink ref="BN387" r:id="rId7312" display="https://www.daloopa.com/src/46751905" xr:uid="{5335FF96-EFAA-445F-8DB1-9EFD6ECFE158}"/>
    <hyperlink ref="BO387" r:id="rId7313" tooltip="https://www.daloopa.com/src/67085211" display="16.6" xr:uid="{28491CAF-B150-4051-8065-AB39B89125CF}"/>
    <hyperlink ref="A388" r:id="rId7314" xr:uid="{11833434-63FD-48B1-904D-92C36E963E35}"/>
    <hyperlink ref="C388" r:id="rId7315" xr:uid="{F70A7C14-39ED-4D47-83D3-7B7CAC23850E}"/>
    <hyperlink ref="BF388" r:id="rId7316" display="https://www.daloopa.com/src/19648650" xr:uid="{E00B6C96-DD25-4ADB-87C3-51338706EC24}"/>
    <hyperlink ref="BG388" r:id="rId7317" display="https://www.daloopa.com/src/19648440" xr:uid="{E7612DA6-23EC-43FE-963B-47FC55F8BE71}"/>
    <hyperlink ref="BH388" r:id="rId7318" display="https://www.daloopa.com/src/19648326" xr:uid="{C688DF80-5DBD-4148-ADCE-9B7F1CF4209A}"/>
    <hyperlink ref="BI388" r:id="rId7319" display="https://www.daloopa.com/src/19648158" xr:uid="{1C0CCA80-6AB4-4AB2-867C-F089D8AC565D}"/>
    <hyperlink ref="BJ388" r:id="rId7320" display="https://www.daloopa.com/src/19647906" xr:uid="{82ED51E0-6FA4-4C2E-B2ED-2C7291F9CE13}"/>
    <hyperlink ref="BK388" r:id="rId7321" display="https://www.daloopa.com/src/19647151" xr:uid="{A7FCD018-C1FC-4E82-A0B7-A454DD6E9EC3}"/>
    <hyperlink ref="BL388" r:id="rId7322" display="https://www.daloopa.com/src/19647264" xr:uid="{166598BF-179F-47BC-A988-20A4FCD58B77}"/>
    <hyperlink ref="BM388" r:id="rId7323" display="https://www.daloopa.com/src/19647192" xr:uid="{DDE2EED8-A967-4869-93CD-60AB47437FB2}"/>
    <hyperlink ref="BN388" r:id="rId7324" display="https://www.daloopa.com/src/46750649" xr:uid="{BC7EBFDA-66C7-4521-83D6-C25FBA6C5388}"/>
    <hyperlink ref="BO388" r:id="rId7325" tooltip="https://www.daloopa.com/src/67085090" display="20.6" xr:uid="{156E20D8-1E4E-4EEA-801B-3B4DEB2516C5}"/>
    <hyperlink ref="A389" r:id="rId7326" xr:uid="{2718F510-C6E3-4CB3-B8F3-300886CB2481}"/>
    <hyperlink ref="C389" r:id="rId7327" xr:uid="{C5A4328F-1BD5-4159-BF09-5048F1057C70}"/>
    <hyperlink ref="BF389" r:id="rId7328" display="https://www.daloopa.com/src/38508662" xr:uid="{0F0C9083-1697-4E91-86F4-F9238E0011AC}"/>
    <hyperlink ref="BG389" r:id="rId7329" display="https://www.daloopa.com/src/38508623" xr:uid="{8597E3C8-51E3-40BE-8740-E290D0E24356}"/>
    <hyperlink ref="BH389" r:id="rId7330" display="https://www.daloopa.com/src/38508600" xr:uid="{193DA147-FEF8-4C9B-B217-750EFD605C0F}"/>
    <hyperlink ref="BI389" r:id="rId7331" display="https://www.daloopa.com/src/38508551" xr:uid="{2A8E9727-904C-4E02-9F92-6B581FB5BF70}"/>
    <hyperlink ref="BJ389" r:id="rId7332" display="https://www.daloopa.com/src/38508477" xr:uid="{B4890AB9-7C4A-4625-AF59-919B16C062DE}"/>
    <hyperlink ref="BK389" r:id="rId7333" display="https://www.daloopa.com/src/38508419" xr:uid="{741924B7-5664-42AA-BB07-D18748347314}"/>
    <hyperlink ref="BL389" r:id="rId7334" display="https://www.daloopa.com/src/19652499" xr:uid="{07536B0C-AAAF-4B0A-97CD-7901817FB312}"/>
    <hyperlink ref="BM389" r:id="rId7335" display="https://www.daloopa.com/src/19652623" xr:uid="{1C8F9657-37AA-4AF1-AE78-AA67BCF9064A}"/>
    <hyperlink ref="BN389" r:id="rId7336" display="https://www.daloopa.com/src/46750686" xr:uid="{D0AD12AE-2170-441F-8557-562BFE2F9573}"/>
    <hyperlink ref="BO389" r:id="rId7337" tooltip="https://www.daloopa.com/src/67085129" display="24.9" xr:uid="{97AD1067-9798-4838-B126-BEBDEBD5AF1F}"/>
    <hyperlink ref="A390" r:id="rId7338" xr:uid="{9890FC87-D68C-4497-B28F-B3829BBFF51D}"/>
    <hyperlink ref="C390" r:id="rId7339" xr:uid="{C82B6F50-0334-422C-99E7-C623016F8E04}"/>
    <hyperlink ref="BF390" r:id="rId7340" display="https://www.daloopa.com/src/19667259" xr:uid="{DA92214A-2F83-4845-9B7E-2D8774D63C21}"/>
    <hyperlink ref="BG390" r:id="rId7341" display="https://www.daloopa.com/src/19667165" xr:uid="{C5776484-C5CB-45D5-A8B1-389FDA0FD41C}"/>
    <hyperlink ref="BH390" r:id="rId7342" display="https://www.daloopa.com/src/19666995" xr:uid="{3024337F-1175-4647-AF39-C3EC502E8810}"/>
    <hyperlink ref="BI390" r:id="rId7343" display="https://www.daloopa.com/src/19666920" xr:uid="{DE5220EA-CE05-4EBF-93DF-C2FB1E36EFC9}"/>
    <hyperlink ref="BJ390" r:id="rId7344" display="https://www.daloopa.com/src/19666842" xr:uid="{4E4DC77A-A652-49DA-B495-C4465E9754DA}"/>
    <hyperlink ref="BK390" r:id="rId7345" display="https://www.daloopa.com/src/19666767" xr:uid="{EFDA24D8-7F38-4CD1-92D0-CCE81104E92E}"/>
    <hyperlink ref="BL390" r:id="rId7346" display="https://www.daloopa.com/src/19666679" xr:uid="{262D28A9-CF90-47C2-85DF-9BD53454DB19}"/>
    <hyperlink ref="BM390" r:id="rId7347" display="https://www.daloopa.com/src/19666530" xr:uid="{C258F84C-83D6-47AD-B92E-E007E8BE64DC}"/>
    <hyperlink ref="BN390" r:id="rId7348" display="https://www.daloopa.com/src/46758456" xr:uid="{384805A5-8916-4135-A5DE-A0E279DC30CF}"/>
    <hyperlink ref="A391" r:id="rId7349" xr:uid="{C79FEFC3-5A6F-48D8-AAB7-9E6CDC557460}"/>
    <hyperlink ref="C391" r:id="rId7350" xr:uid="{2A0982C1-FD3F-4D37-8C29-8B8C97D3B294}"/>
    <hyperlink ref="AG391" r:id="rId7351" display="https://www.daloopa.com/src/66602852" xr:uid="{650770D2-0EB0-4980-82CA-03E889A91993}"/>
    <hyperlink ref="AH391" r:id="rId7352" display="https://www.daloopa.com/src/19616568" xr:uid="{00538D38-1B18-4C0B-9C87-26C9D1BC87AE}"/>
    <hyperlink ref="AI391" r:id="rId7353" display="https://www.daloopa.com/src/19616398" xr:uid="{8E58C169-F6D1-4228-B7A4-23148B8EE6FF}"/>
    <hyperlink ref="AJ391" r:id="rId7354" display="https://www.daloopa.com/src/65449123" xr:uid="{E9E89159-5B37-4B78-9946-C28AE116D9BA}"/>
    <hyperlink ref="AK391" r:id="rId7355" display="https://www.daloopa.com/src/21060694" xr:uid="{1CB94049-22A0-43EF-9A24-A8938AC2247B}"/>
    <hyperlink ref="AL391" r:id="rId7356" display="https://www.daloopa.com/src/32487464" xr:uid="{B776A844-3FBF-4892-BD01-1E583B5A331D}"/>
    <hyperlink ref="BM391" r:id="rId7357" display="https://www.daloopa.com/src/19616184" xr:uid="{07355156-B41F-46D9-957A-5B52EE2E6ED2}"/>
    <hyperlink ref="A392" r:id="rId7358" xr:uid="{CE71B272-388E-4609-948C-DAA1D4F5A1D5}"/>
    <hyperlink ref="C392" r:id="rId7359" xr:uid="{6661544A-5E4B-48E6-8751-AE1626BBD371}"/>
    <hyperlink ref="BF392" r:id="rId7360" display="https://www.daloopa.com/src/38507397" xr:uid="{1E80B35E-F6A9-4E28-A876-91F788039218}"/>
    <hyperlink ref="BG392" r:id="rId7361" display="https://www.daloopa.com/src/38507343" xr:uid="{9DFA828A-373F-41CE-A6EE-9A2301F4A50B}"/>
    <hyperlink ref="BH392" r:id="rId7362" display="https://www.daloopa.com/src/38507197" xr:uid="{88A6E70B-DBB7-49AA-BB5D-CA6B2AE9E402}"/>
    <hyperlink ref="BI392" r:id="rId7363" display="https://www.daloopa.com/src/38506854" xr:uid="{E9B2968C-FB50-4EC3-B661-9B3AB3047931}"/>
    <hyperlink ref="BJ392" r:id="rId7364" display="https://www.daloopa.com/src/38506906" xr:uid="{3FB05531-5106-4C41-8521-0CBB90CD4F5C}"/>
    <hyperlink ref="BK392" r:id="rId7365" display="https://www.daloopa.com/src/38507071" xr:uid="{1830D656-8F6F-4DF2-84D0-3BE37B6FE56A}"/>
    <hyperlink ref="BL392" r:id="rId7366" display="https://www.daloopa.com/src/38506644" xr:uid="{ED803B78-7B7D-44CD-A7AE-826F226D3E45}"/>
    <hyperlink ref="BM392" r:id="rId7367" display="https://www.daloopa.com/src/38506596" xr:uid="{20AB1D68-35BE-400C-8404-22E2C8DD8C4F}"/>
    <hyperlink ref="BN392" r:id="rId7368" display="https://www.daloopa.com/src/46750696" xr:uid="{0B6CD6CD-6EEA-42CE-A851-3BF71883EF29}"/>
    <hyperlink ref="BO392" r:id="rId7369" tooltip="https://www.daloopa.com/src/67085136" display="6.1" xr:uid="{34F2E8A7-8E70-47A9-91BA-779816A804E7}"/>
    <hyperlink ref="A397" r:id="rId7370" xr:uid="{7C911389-D792-4ABA-8C9B-6AD7F9B2FDB0}"/>
    <hyperlink ref="C397" r:id="rId7371" xr:uid="{9149AE61-4B4F-44C5-A55A-D4D8D22B5C54}"/>
    <hyperlink ref="E397" r:id="rId7372" display="https://www.daloopa.com/src/754225" xr:uid="{2F51E89F-6F86-44A5-9C77-E82A9B2C351C}"/>
    <hyperlink ref="F397" r:id="rId7373" display="https://www.daloopa.com/src/754159" xr:uid="{5488E1BD-451F-4654-816E-197414BAD0A6}"/>
    <hyperlink ref="G397" r:id="rId7374" display="https://www.daloopa.com/src/753948" xr:uid="{C8BF86AC-38BF-419C-82D3-435068576FD6}"/>
    <hyperlink ref="H397" r:id="rId7375" display="https://www.daloopa.com/src/753743" xr:uid="{69291B02-59AD-4067-AA12-FACA7182B513}"/>
    <hyperlink ref="I397" r:id="rId7376" display="https://www.daloopa.com/src/753592" xr:uid="{FD5005B3-CDD9-4991-8EA6-2A8935AFA787}"/>
    <hyperlink ref="J397" r:id="rId7377" display="https://www.daloopa.com/src/753465" xr:uid="{6319C7B2-577F-4907-945C-8FE25C5C2859}"/>
    <hyperlink ref="K397" r:id="rId7378" display="https://www.daloopa.com/src/753298" xr:uid="{6E464372-9A3A-4A7F-A060-95125D76806C}"/>
    <hyperlink ref="L397" r:id="rId7379" display="https://www.daloopa.com/src/753043" xr:uid="{55F38F67-CABE-4E21-952B-53D579D5DC45}"/>
    <hyperlink ref="M397" r:id="rId7380" display="https://www.daloopa.com/src/752872" xr:uid="{51CF58EA-E73D-4855-8D59-F1741EAEC11C}"/>
    <hyperlink ref="N397" r:id="rId7381" display="https://www.daloopa.com/src/752685" xr:uid="{DF0089BA-CB4D-4295-A23D-D55A792CE004}"/>
    <hyperlink ref="O397" r:id="rId7382" display="https://www.daloopa.com/src/752495" xr:uid="{38C3FC18-D60A-4E04-98E5-168B59FF4361}"/>
    <hyperlink ref="P397" r:id="rId7383" display="https://www.daloopa.com/src/752291" xr:uid="{9110A99F-773E-4398-88DB-1D7EB4CDA814}"/>
    <hyperlink ref="Q397" r:id="rId7384" display="https://www.daloopa.com/src/752013" xr:uid="{E480F5CC-1D4F-4471-B5A7-26F62858F8BE}"/>
    <hyperlink ref="R397" r:id="rId7385" display="https://www.daloopa.com/src/751577" xr:uid="{5239BA43-F526-43B3-8072-346400FD01A0}"/>
    <hyperlink ref="S397" r:id="rId7386" display="https://www.daloopa.com/src/751288" xr:uid="{BBD2AF9A-E789-4962-B95A-F6623BB60A97}"/>
    <hyperlink ref="T397" r:id="rId7387" display="https://www.daloopa.com/src/750703" xr:uid="{F01878DA-A274-438D-A48A-5D35F3A850A0}"/>
    <hyperlink ref="U397" r:id="rId7388" display="https://www.daloopa.com/src/750485" xr:uid="{DEC50B77-4811-4B25-8319-D9ECC75983F8}"/>
    <hyperlink ref="V397" r:id="rId7389" display="https://www.daloopa.com/src/750345" xr:uid="{ED657885-C3D0-46D2-9E80-A2C93C9E8CE1}"/>
    <hyperlink ref="W397" r:id="rId7390" display="https://www.daloopa.com/src/750110" xr:uid="{71546619-42A0-4E9B-A119-22A9B72ADD47}"/>
    <hyperlink ref="X397" r:id="rId7391" display="https://www.daloopa.com/src/749805" xr:uid="{D18BA682-E294-43E6-BDA5-7D46B9546B06}"/>
    <hyperlink ref="Y397" r:id="rId7392" display="https://www.daloopa.com/src/749563" xr:uid="{EE8C862E-755D-42FF-94D6-07729DC82124}"/>
    <hyperlink ref="Z397" r:id="rId7393" display="https://www.daloopa.com/src/749240" xr:uid="{DEAD6244-6DAF-4A4D-9AFE-1765F4A7BA1E}"/>
    <hyperlink ref="AA397" r:id="rId7394" display="https://www.daloopa.com/src/749003" xr:uid="{FFDA084D-5DA8-40F7-B3A9-886CBBA3E486}"/>
    <hyperlink ref="AB397" r:id="rId7395" display="https://www.daloopa.com/src/748739" xr:uid="{5DFBC133-AE53-4CCA-9B10-EA4311B94598}"/>
    <hyperlink ref="AC397" r:id="rId7396" display="https://www.daloopa.com/src/748509" xr:uid="{1F8BC74D-CF37-43B5-A4BF-A46FC71377F2}"/>
    <hyperlink ref="AD397" r:id="rId7397" display="https://www.daloopa.com/src/748168" xr:uid="{F8D6390C-51A7-4EB2-9736-11EA077D6D54}"/>
    <hyperlink ref="AE397" r:id="rId7398" display="https://www.daloopa.com/src/1340322" xr:uid="{E58A9A95-728E-453D-ABBD-AF73E988DC66}"/>
    <hyperlink ref="AF397" r:id="rId7399" display="https://www.daloopa.com/src/2623169" xr:uid="{65DEAC5F-34A2-469A-9F92-4F8AFA7F1E74}"/>
    <hyperlink ref="AG397" r:id="rId7400" display="https://www.daloopa.com/src/4744403" xr:uid="{CC2E1942-4010-45C8-9C6C-D845FF554827}"/>
    <hyperlink ref="AH397" r:id="rId7401" display="https://www.daloopa.com/src/7981655" xr:uid="{C958C8E8-C6C1-48A6-AE6B-9270FEB56D05}"/>
    <hyperlink ref="AI397" r:id="rId7402" display="https://www.daloopa.com/src/10333575" xr:uid="{F511FE86-2D13-4036-99C9-EFFD950500E7}"/>
    <hyperlink ref="AJ397" r:id="rId7403" display="https://www.daloopa.com/src/14718763" xr:uid="{BB021568-3282-4B82-8DBB-91A3E3266EAA}"/>
    <hyperlink ref="AK397" r:id="rId7404" display="https://www.daloopa.com/src/20995116" xr:uid="{FFB4C2B1-4CEE-4656-BCD2-5FF8735394B2}"/>
    <hyperlink ref="AL397" r:id="rId7405" display="https://www.daloopa.com/src/32451049" xr:uid="{3162234D-95D5-4EB1-853B-79DDD0A971E7}"/>
    <hyperlink ref="AM397" r:id="rId7406" display="https://www.daloopa.com/src/38383790" xr:uid="{B7B6DA15-3260-44BC-BED5-2878856F3E5A}"/>
    <hyperlink ref="AN397" r:id="rId7407" display="https://www.daloopa.com/src/46660944" xr:uid="{DEFEA8F5-7AB4-4700-ADFC-3F7DD695E5CB}"/>
    <hyperlink ref="AO397" r:id="rId7408" display="https://www.daloopa.com/src/53637889" xr:uid="{9C6F7E23-14F1-4C2B-B458-0091A6DB609D}"/>
    <hyperlink ref="AP397" r:id="rId7409" display="https://www.daloopa.com/src/58837704" xr:uid="{FD3B8FBB-FB04-4987-BC5E-EB44C15497CF}"/>
    <hyperlink ref="AQ397" r:id="rId7410" display="https://www.daloopa.com/src/63130409" xr:uid="{B9AD27CD-C980-4F93-87CE-C7EC8DA6E2E1}"/>
    <hyperlink ref="AR397" r:id="rId7411" display="https://www.daloopa.com/src/67046524" xr:uid="{8EA10D9A-676F-46C2-9F81-9CAFA40A5CC4}"/>
    <hyperlink ref="BF397" r:id="rId7412" display="https://www.daloopa.com/src/753743" xr:uid="{E14E4504-498F-4F71-B18B-BAB7BDD6A64E}"/>
    <hyperlink ref="BG397" r:id="rId7413" display="https://www.daloopa.com/src/753043" xr:uid="{CD7805B1-B5BB-42CD-BF67-A014B4D893E0}"/>
    <hyperlink ref="BH397" r:id="rId7414" display="https://www.daloopa.com/src/752291" xr:uid="{3F1223CE-8D6B-4FC4-BD9B-11765A2C4823}"/>
    <hyperlink ref="BI397" r:id="rId7415" display="https://www.daloopa.com/src/750703" xr:uid="{BB76784F-B963-48C6-8ECC-0DEF45A72FCE}"/>
    <hyperlink ref="BJ397" r:id="rId7416" display="https://www.daloopa.com/src/749805" xr:uid="{D3B2E473-ECD1-463B-8FB3-CA847E28030C}"/>
    <hyperlink ref="BK397" r:id="rId7417" display="https://www.daloopa.com/src/748739" xr:uid="{4EC19D55-5B60-4DF9-85D4-517E00F81F21}"/>
    <hyperlink ref="BL397" r:id="rId7418" display="https://www.daloopa.com/src/2623169" xr:uid="{5A3817B3-4221-4110-A115-5E8BB8CE06E0}"/>
    <hyperlink ref="BM397" r:id="rId7419" display="https://www.daloopa.com/src/14718763" xr:uid="{9390043D-1975-45FB-9D15-BDBE9814ACE4}"/>
    <hyperlink ref="BN397" r:id="rId7420" display="https://www.daloopa.com/src/46660944" xr:uid="{15BB4018-1185-486E-96AB-4980F86C3176}"/>
    <hyperlink ref="BO397" r:id="rId7421" tooltip="https://www.daloopa.com/src/72471111" display="53888.0" xr:uid="{F8BCB868-6FEE-41C5-92DA-266123561D17}"/>
    <hyperlink ref="A398" r:id="rId7422" xr:uid="{C80FEA24-5019-4F6A-8248-CA2367F6B12A}"/>
    <hyperlink ref="C398" r:id="rId7423" xr:uid="{4FF541F0-7A8A-49B3-B684-DE5CAFC993B0}"/>
    <hyperlink ref="E398" r:id="rId7424" display="https://www.daloopa.com/src/754226" xr:uid="{A962D199-209E-4F10-A831-08D6AC884419}"/>
    <hyperlink ref="F398" r:id="rId7425" display="https://www.daloopa.com/src/754160" xr:uid="{46F71A3A-2728-42F9-9F32-0BE047CF6E83}"/>
    <hyperlink ref="G398" r:id="rId7426" display="https://www.daloopa.com/src/753949" xr:uid="{07CBDB7A-FBCC-4F15-9E1F-6B4312171F80}"/>
    <hyperlink ref="H398" r:id="rId7427" display="https://www.daloopa.com/src/753744" xr:uid="{C26CCD0F-970C-4704-AC93-CE2FAAE5233B}"/>
    <hyperlink ref="I398" r:id="rId7428" display="https://www.daloopa.com/src/753593" xr:uid="{9FFC12AE-FA30-4052-8BDF-96FE4F9788BF}"/>
    <hyperlink ref="J398" r:id="rId7429" display="https://www.daloopa.com/src/753466" xr:uid="{3B58F716-A246-42CA-B749-7A4CDDD4129C}"/>
    <hyperlink ref="K398" r:id="rId7430" display="https://www.daloopa.com/src/753299" xr:uid="{D7D194B4-1055-40E1-BFF7-E3F69846286F}"/>
    <hyperlink ref="L398" r:id="rId7431" display="https://www.daloopa.com/src/753044" xr:uid="{1BF0FF26-F9C3-4F3E-BB1D-AC9D11A5C9FE}"/>
    <hyperlink ref="M398" r:id="rId7432" display="https://www.daloopa.com/src/752873" xr:uid="{37767625-ADDD-4D45-B219-E3275072A107}"/>
    <hyperlink ref="N398" r:id="rId7433" display="https://www.daloopa.com/src/752686" xr:uid="{94A8DDF3-7A96-4EF8-B8EA-5D3BAE258BBD}"/>
    <hyperlink ref="O398" r:id="rId7434" display="https://www.daloopa.com/src/752496" xr:uid="{9715BC65-461C-4970-A74A-9C19CA772AAE}"/>
    <hyperlink ref="P398" r:id="rId7435" display="https://www.daloopa.com/src/752292" xr:uid="{0BF15A12-3D12-4FDD-B394-424648FE6368}"/>
    <hyperlink ref="Q398" r:id="rId7436" display="https://www.daloopa.com/src/752014" xr:uid="{7C6EF311-E36D-49E2-AA18-6B4EC2589C00}"/>
    <hyperlink ref="R398" r:id="rId7437" display="https://www.daloopa.com/src/751578" xr:uid="{BF2B4E90-7180-46B0-AD9A-211AC62A2DC7}"/>
    <hyperlink ref="S398" r:id="rId7438" display="https://www.daloopa.com/src/751289" xr:uid="{EB99FAB9-0817-47FF-86D6-8DBD93A696D9}"/>
    <hyperlink ref="T398" r:id="rId7439" display="https://www.daloopa.com/src/750704" xr:uid="{958D5A0F-6715-45CE-AE49-722183932F70}"/>
    <hyperlink ref="U398" r:id="rId7440" display="https://www.daloopa.com/src/750486" xr:uid="{D087FD79-FD36-4207-8612-63AAD30D5A16}"/>
    <hyperlink ref="V398" r:id="rId7441" display="https://www.daloopa.com/src/750346" xr:uid="{4E75F2C4-57D5-4C70-9D15-A59011429D20}"/>
    <hyperlink ref="W398" r:id="rId7442" display="https://www.daloopa.com/src/750111" xr:uid="{223CA29B-5335-42FE-87F2-301E48D333E7}"/>
    <hyperlink ref="X398" r:id="rId7443" display="https://www.daloopa.com/src/749806" xr:uid="{1B6AB105-C7E8-420C-B656-9572D2A5C7A7}"/>
    <hyperlink ref="Y398" r:id="rId7444" display="https://www.daloopa.com/src/749565" xr:uid="{E1C0D335-E6DF-4A2B-A4D4-AFC0D45E69EA}"/>
    <hyperlink ref="Z398" r:id="rId7445" display="https://www.daloopa.com/src/749241" xr:uid="{918CCEFE-F87F-420A-910F-F8E61AAD77E1}"/>
    <hyperlink ref="AA398" r:id="rId7446" display="https://www.daloopa.com/src/749004" xr:uid="{84E5DAE6-B032-4847-AD53-1479B117A8FB}"/>
    <hyperlink ref="AB398" r:id="rId7447" display="https://www.daloopa.com/src/748740" xr:uid="{93B23B5D-2DBA-4EA9-97D1-BA93D4BA181D}"/>
    <hyperlink ref="AC398" r:id="rId7448" display="https://www.daloopa.com/src/748510" xr:uid="{1C048710-353E-4FA1-BE62-2EF69700F44C}"/>
    <hyperlink ref="AD398" r:id="rId7449" display="https://www.daloopa.com/src/748169" xr:uid="{F75741A9-9E83-4302-BC41-91B848CA96CD}"/>
    <hyperlink ref="AE398" r:id="rId7450" display="https://www.daloopa.com/src/1340323" xr:uid="{7D852926-027B-4503-A451-F2E28FFF678D}"/>
    <hyperlink ref="AF398" r:id="rId7451" display="https://www.daloopa.com/src/2623170" xr:uid="{738269AD-0B8C-4CDB-B08D-E838CFDCA592}"/>
    <hyperlink ref="AG398" r:id="rId7452" display="https://www.daloopa.com/src/4744404" xr:uid="{84748663-76E2-4C9E-9A0F-B14109555CAC}"/>
    <hyperlink ref="AH398" r:id="rId7453" display="https://www.daloopa.com/src/7981656" xr:uid="{1370A9EC-C1AA-42B4-ABE9-2295EAB06ABF}"/>
    <hyperlink ref="AI398" r:id="rId7454" display="https://www.daloopa.com/src/10333574" xr:uid="{0D92651A-0C8D-438D-9CDF-C079B2228CDB}"/>
    <hyperlink ref="AJ398" r:id="rId7455" display="https://www.daloopa.com/src/14718764" xr:uid="{BC7DA5BD-391B-4734-8B9E-631A71D8BF1A}"/>
    <hyperlink ref="AK398" r:id="rId7456" display="https://www.daloopa.com/src/20995115" xr:uid="{16F383BA-84C3-4328-8678-6C98C8AB3149}"/>
    <hyperlink ref="AL398" r:id="rId7457" display="https://www.daloopa.com/src/32451050" xr:uid="{052C282B-BA24-42D9-A4D6-BD4BF8627ECB}"/>
    <hyperlink ref="AM398" r:id="rId7458" display="https://www.daloopa.com/src/38383791" xr:uid="{449376B1-702C-499C-9DF9-DC50ED818266}"/>
    <hyperlink ref="AN398" r:id="rId7459" display="https://www.daloopa.com/src/46660945" xr:uid="{158B04B6-FB5C-4BD6-BF21-57F34BC23B94}"/>
    <hyperlink ref="AO398" r:id="rId7460" display="https://www.daloopa.com/src/53637890" xr:uid="{1E521B8A-6B4F-44E8-93CA-C8CD0009D14E}"/>
    <hyperlink ref="AP398" r:id="rId7461" display="https://www.daloopa.com/src/58837705" xr:uid="{1AC504F2-C555-4AB5-9BE4-9D06C019FA76}"/>
    <hyperlink ref="AQ398" r:id="rId7462" display="https://www.daloopa.com/src/63130413" xr:uid="{DAEF65F5-93FE-4458-AA79-D132C48C550A}"/>
    <hyperlink ref="AR398" r:id="rId7463" display="https://www.daloopa.com/src/67046525" xr:uid="{B8BC0099-6648-4892-9780-18830F708346}"/>
    <hyperlink ref="BF398" r:id="rId7464" display="https://www.daloopa.com/src/753744" xr:uid="{68A7AE07-C767-42E9-977B-4473E1C8F40A}"/>
    <hyperlink ref="BG398" r:id="rId7465" display="https://www.daloopa.com/src/753044" xr:uid="{5021D6B4-E57D-4301-8B79-BAF1039D695E}"/>
    <hyperlink ref="BH398" r:id="rId7466" display="https://www.daloopa.com/src/752292" xr:uid="{17E6E4C5-F600-4816-BAE5-FBBE0FEDA9E3}"/>
    <hyperlink ref="BI398" r:id="rId7467" display="https://www.daloopa.com/src/750704" xr:uid="{E341EFD8-DA78-406A-B166-E8D7229CF6B9}"/>
    <hyperlink ref="BJ398" r:id="rId7468" display="https://www.daloopa.com/src/749806" xr:uid="{B8E61227-4C9F-4902-A072-7158F96026FD}"/>
    <hyperlink ref="BK398" r:id="rId7469" display="https://www.daloopa.com/src/748740" xr:uid="{1B44398E-03F3-4B98-A079-FC112BAFD4D2}"/>
    <hyperlink ref="BL398" r:id="rId7470" display="https://www.daloopa.com/src/2623170" xr:uid="{0B8B99E1-678F-4997-9EA6-11F16A5CCD67}"/>
    <hyperlink ref="BM398" r:id="rId7471" display="https://www.daloopa.com/src/14718764" xr:uid="{AAAF596C-BE0F-49D5-95F5-49BDD32AD4A6}"/>
    <hyperlink ref="BN398" r:id="rId7472" display="https://www.daloopa.com/src/46660945" xr:uid="{A701DB86-0376-465C-82A9-8D441C7CB0D4}"/>
    <hyperlink ref="BO398" r:id="rId7473" tooltip="https://www.daloopa.com/src/72471121" display="16138.0" xr:uid="{9192344D-5DA5-4C24-A3F7-04BFD4A652FF}"/>
    <hyperlink ref="A399" r:id="rId7474" xr:uid="{36C17529-BDB1-46BE-8BB0-C5B61B705B7E}"/>
    <hyperlink ref="C399" r:id="rId7475" xr:uid="{71FB70FF-7604-49C5-A680-E03D7A071F64}"/>
    <hyperlink ref="E399" r:id="rId7476" display="https://www.daloopa.com/src/754227" xr:uid="{94DBC047-B6D3-41F8-B4E8-CFD4A68D4BBC}"/>
    <hyperlink ref="F399" r:id="rId7477" display="https://www.daloopa.com/src/754161" xr:uid="{2AAB3571-8998-49B2-9C27-04824FA20A90}"/>
    <hyperlink ref="G399" r:id="rId7478" display="https://www.daloopa.com/src/753950" xr:uid="{1F854E47-6673-4F21-9E64-4DC2BB14677F}"/>
    <hyperlink ref="H399" r:id="rId7479" display="https://www.daloopa.com/src/753745" xr:uid="{FFAF5409-B00D-4077-BB7B-A4C01DF1D191}"/>
    <hyperlink ref="I399" r:id="rId7480" display="https://www.daloopa.com/src/753594" xr:uid="{5B448673-E04D-4EF1-8DC3-243588345361}"/>
    <hyperlink ref="J399" r:id="rId7481" display="https://www.daloopa.com/src/753467" xr:uid="{8C91FD1A-BCB1-4A61-ACC6-EB5B16397880}"/>
    <hyperlink ref="K399" r:id="rId7482" display="https://www.daloopa.com/src/753300" xr:uid="{DBF8ED94-AB1B-4366-B6F4-42EE1C010BD4}"/>
    <hyperlink ref="L399" r:id="rId7483" display="https://www.daloopa.com/src/753045" xr:uid="{8F99B3CB-CE18-40D8-9959-B9070D11C446}"/>
    <hyperlink ref="M399" r:id="rId7484" display="https://www.daloopa.com/src/752874" xr:uid="{0EE80452-DAA0-4807-B040-169CB8E918F1}"/>
    <hyperlink ref="N399" r:id="rId7485" display="https://www.daloopa.com/src/752687" xr:uid="{9BE5351C-0783-43E4-954F-5FF540EA7A49}"/>
    <hyperlink ref="O399" r:id="rId7486" display="https://www.daloopa.com/src/752497" xr:uid="{F8682AEF-A178-46FE-BBE5-1BDDF4AC4582}"/>
    <hyperlink ref="P399" r:id="rId7487" display="https://www.daloopa.com/src/752293" xr:uid="{DE31C267-3578-41F1-878B-155E6CCDC10A}"/>
    <hyperlink ref="Q399" r:id="rId7488" display="https://www.daloopa.com/src/752015" xr:uid="{94868AA0-F214-4629-90D9-FC3C4B25572C}"/>
    <hyperlink ref="R399" r:id="rId7489" display="https://www.daloopa.com/src/751579" xr:uid="{AF84F715-8C34-4915-AAFB-4E0056822B42}"/>
    <hyperlink ref="S399" r:id="rId7490" display="https://www.daloopa.com/src/751290" xr:uid="{4D0266EA-B659-411D-B1A0-74CABFA01A32}"/>
    <hyperlink ref="T399" r:id="rId7491" display="https://www.daloopa.com/src/750705" xr:uid="{E4D365A4-AC81-47AA-A2C0-FE0E733C1B4E}"/>
    <hyperlink ref="U399" r:id="rId7492" display="https://www.daloopa.com/src/750489" xr:uid="{9E2DD0E4-D84A-4FF9-AAB6-8B7ED6A1EF40}"/>
    <hyperlink ref="V399" r:id="rId7493" display="https://www.daloopa.com/src/750347" xr:uid="{680BA803-E776-42D1-922C-B3EE14E6427C}"/>
    <hyperlink ref="W399" r:id="rId7494" display="https://www.daloopa.com/src/750112" xr:uid="{A11013F7-70FA-469C-8826-53BA1592EEB8}"/>
    <hyperlink ref="X399" r:id="rId7495" display="https://www.daloopa.com/src/749807" xr:uid="{BB5E5A29-0014-4D16-ADE9-1721014E2E42}"/>
    <hyperlink ref="Y399" r:id="rId7496" display="https://www.daloopa.com/src/749564" xr:uid="{1BD10875-990E-4C8E-94F9-E4661F7876B8}"/>
    <hyperlink ref="Z399" r:id="rId7497" display="https://www.daloopa.com/src/749242" xr:uid="{BC419E15-679B-4B1D-B2A6-1DE29EB67A21}"/>
    <hyperlink ref="AA399" r:id="rId7498" display="https://www.daloopa.com/src/749005" xr:uid="{C8A0D3C2-C7E1-4FCA-B10F-43B5A05338CC}"/>
    <hyperlink ref="AB399" r:id="rId7499" display="https://www.daloopa.com/src/748741" xr:uid="{7329798A-D676-4E5C-807A-4B1A90F784E0}"/>
    <hyperlink ref="AC399" r:id="rId7500" display="https://www.daloopa.com/src/748511" xr:uid="{5EB583BB-9017-4068-8A3B-7D32AAA06C3B}"/>
    <hyperlink ref="AD399" r:id="rId7501" display="https://www.daloopa.com/src/748170" xr:uid="{F6511DAE-4C0A-4619-BB4E-ADD5F1F3638B}"/>
    <hyperlink ref="AE399" r:id="rId7502" display="https://www.daloopa.com/src/1340324" xr:uid="{162FAC69-497F-4FEA-8EEF-926E198A5A96}"/>
    <hyperlink ref="AF399" r:id="rId7503" display="https://www.daloopa.com/src/2623171" xr:uid="{5EDBE6AC-F749-42A2-80F9-F06326B18629}"/>
    <hyperlink ref="AG399" r:id="rId7504" display="https://www.daloopa.com/src/4744405" xr:uid="{EBFD0E50-C0D8-4152-8249-ABFDDAE5F0FD}"/>
    <hyperlink ref="AH399" r:id="rId7505" display="https://www.daloopa.com/src/7981657" xr:uid="{41099FCE-199B-4B4E-9C04-FF0BCF41C8CE}"/>
    <hyperlink ref="AI399" r:id="rId7506" display="https://www.daloopa.com/src/10333573" xr:uid="{C98965B1-01B4-4631-9868-47B26131B540}"/>
    <hyperlink ref="AJ399" r:id="rId7507" display="https://www.daloopa.com/src/14718765" xr:uid="{A7FD1A95-CD23-4E6A-BC12-39CC294ABC5E}"/>
    <hyperlink ref="AK399" r:id="rId7508" display="https://www.daloopa.com/src/20995113" xr:uid="{552F6FA6-AA3D-4E05-8DC0-986EE10D8B4A}"/>
    <hyperlink ref="AL399" r:id="rId7509" display="https://www.daloopa.com/src/32451047" xr:uid="{9AD0F60C-6534-4155-B8D8-53623F8FE095}"/>
    <hyperlink ref="AM399" r:id="rId7510" display="https://www.daloopa.com/src/38383789" xr:uid="{BAC8ECEB-C811-40E9-9460-02C3C166CE95}"/>
    <hyperlink ref="AN399" r:id="rId7511" display="https://www.daloopa.com/src/46660943" xr:uid="{6952F730-0E46-435C-9C40-BC2550040C0C}"/>
    <hyperlink ref="AO399" r:id="rId7512" display="https://www.daloopa.com/src/53637887" xr:uid="{4FFAEC81-0B2C-4A95-852F-F9B3E2588A82}"/>
    <hyperlink ref="AP399" r:id="rId7513" display="https://www.daloopa.com/src/58837706" xr:uid="{5521E6C7-00C2-4935-B77F-88FC78917ABD}"/>
    <hyperlink ref="AQ399" r:id="rId7514" display="https://www.daloopa.com/src/63130410" xr:uid="{0F7DB72A-D10D-440D-A8F1-0843BC619C74}"/>
    <hyperlink ref="AR399" r:id="rId7515" display="https://www.daloopa.com/src/67046522" xr:uid="{89C70409-083D-494E-AB80-B1333DACEFE5}"/>
    <hyperlink ref="BF399" r:id="rId7516" display="https://www.daloopa.com/src/753745" xr:uid="{5A5D1D20-DE69-403A-A0D3-B52ECCCD9290}"/>
    <hyperlink ref="BG399" r:id="rId7517" display="https://www.daloopa.com/src/753045" xr:uid="{9B5221D5-8F91-4C3B-AA72-90A77FAAF7C5}"/>
    <hyperlink ref="BH399" r:id="rId7518" display="https://www.daloopa.com/src/752293" xr:uid="{D6DCC176-EE41-4D9F-8FF7-E4C88646E82F}"/>
    <hyperlink ref="BI399" r:id="rId7519" display="https://www.daloopa.com/src/750705" xr:uid="{9924D147-DA58-4596-922A-2CAF1537C77F}"/>
    <hyperlink ref="BJ399" r:id="rId7520" display="https://www.daloopa.com/src/749807" xr:uid="{0CA0AC2F-3C32-42D2-84E4-A430994BB2F5}"/>
    <hyperlink ref="BK399" r:id="rId7521" display="https://www.daloopa.com/src/748741" xr:uid="{A9B67C96-935C-4AFC-985B-02D983A39A74}"/>
    <hyperlink ref="BL399" r:id="rId7522" display="https://www.daloopa.com/src/2623171" xr:uid="{79B74FFE-E8D6-4C2A-AA4C-A2603B398FB2}"/>
    <hyperlink ref="BM399" r:id="rId7523" display="https://www.daloopa.com/src/14718765" xr:uid="{1D256D4E-A7E6-4859-BC6A-82245D33A6E2}"/>
    <hyperlink ref="BN399" r:id="rId7524" display="https://www.daloopa.com/src/46660943" xr:uid="{28A10B2E-2553-4835-854E-D6A07396CB36}"/>
    <hyperlink ref="BO399" r:id="rId7525" tooltip="https://www.daloopa.com/src/72471131" display="34405.0" xr:uid="{EE950134-AD16-4C95-B15D-A019DD927119}"/>
    <hyperlink ref="A400" r:id="rId7526" xr:uid="{579FF8B1-C8CB-41B8-B45E-E3005FE13A9F}"/>
    <hyperlink ref="C400" r:id="rId7527" xr:uid="{74264A07-C0E0-4F01-84C0-7C69D54A8BCF}"/>
    <hyperlink ref="E400" r:id="rId7528" display="https://www.daloopa.com/src/754228" xr:uid="{2D6B43DF-64A6-424C-A49E-68604B15A5F1}"/>
    <hyperlink ref="F400" r:id="rId7529" display="https://www.daloopa.com/src/754162" xr:uid="{A59605A4-E378-4DEE-9BD9-72775C5A8A4D}"/>
    <hyperlink ref="G400" r:id="rId7530" display="https://www.daloopa.com/src/753951" xr:uid="{100DE215-E144-4194-98C7-608A30D94D86}"/>
    <hyperlink ref="H400" r:id="rId7531" display="https://www.daloopa.com/src/753746" xr:uid="{29524BFA-9AC0-431A-8854-E16C9E98F20F}"/>
    <hyperlink ref="I400" r:id="rId7532" display="https://www.daloopa.com/src/753595" xr:uid="{1FD5E6C4-ECD9-4B20-B301-C995F89713E7}"/>
    <hyperlink ref="J400" r:id="rId7533" display="https://www.daloopa.com/src/753468" xr:uid="{C1EFC2FF-5285-4D69-BC78-D80542B663D1}"/>
    <hyperlink ref="K400" r:id="rId7534" display="https://www.daloopa.com/src/753301" xr:uid="{F1C8E6CF-836D-4996-9FA8-AB622D0A7679}"/>
    <hyperlink ref="L400" r:id="rId7535" display="https://www.daloopa.com/src/753046" xr:uid="{A4D9D2D8-818E-4201-90CE-8662739BD2D9}"/>
    <hyperlink ref="M400" r:id="rId7536" display="https://www.daloopa.com/src/752875" xr:uid="{EAF94D68-F650-4166-A7BF-992DED36E1F9}"/>
    <hyperlink ref="N400" r:id="rId7537" display="https://www.daloopa.com/src/752688" xr:uid="{84143053-B0B7-46F2-85DF-FB1CE60ED593}"/>
    <hyperlink ref="O400" r:id="rId7538" display="https://www.daloopa.com/src/752498" xr:uid="{D8A2FB78-7874-4890-9F58-589CB8469248}"/>
    <hyperlink ref="P400" r:id="rId7539" display="https://www.daloopa.com/src/752294" xr:uid="{378CF763-A923-4C2D-BF70-E2C78D10DB62}"/>
    <hyperlink ref="Q400" r:id="rId7540" display="https://www.daloopa.com/src/752016" xr:uid="{66E40C51-6949-45FF-8A33-011AF1FAB139}"/>
    <hyperlink ref="R400" r:id="rId7541" display="https://www.daloopa.com/src/751580" xr:uid="{7F4F660F-1A45-4A87-A269-FDDEA0CD0557}"/>
    <hyperlink ref="S400" r:id="rId7542" display="https://www.daloopa.com/src/751291" xr:uid="{16617F6F-4669-45FE-9273-DA1EBC4D0DF7}"/>
    <hyperlink ref="T400" r:id="rId7543" display="https://www.daloopa.com/src/750706" xr:uid="{0BEC462B-3A26-4D05-93F6-67A82497D6DA}"/>
    <hyperlink ref="U400" r:id="rId7544" display="https://www.daloopa.com/src/750487" xr:uid="{DCEB1E7E-D9C6-4910-A2B8-477BD2C79100}"/>
    <hyperlink ref="V400" r:id="rId7545" display="https://www.daloopa.com/src/750348" xr:uid="{01B16425-EA8D-4E0A-A10F-1BCDC09A68C1}"/>
    <hyperlink ref="W400" r:id="rId7546" display="https://www.daloopa.com/src/750113" xr:uid="{BDFC9B6A-45BB-42F3-945A-A28821F09ADC}"/>
    <hyperlink ref="X400" r:id="rId7547" display="https://www.daloopa.com/src/749808" xr:uid="{14D9CECF-4D54-4CBA-8241-D826FC31E8E7}"/>
    <hyperlink ref="Y400" r:id="rId7548" display="https://www.daloopa.com/src/749566" xr:uid="{E5D46DBE-C738-498D-B8A7-B1134E985AAD}"/>
    <hyperlink ref="Z400" r:id="rId7549" display="https://www.daloopa.com/src/749243" xr:uid="{B73A5C79-72C4-4F7A-8B9F-CB173D70CDC4}"/>
    <hyperlink ref="AA400" r:id="rId7550" display="https://www.daloopa.com/src/749006" xr:uid="{CE08804F-4B29-4755-A3E8-D3491F1E136C}"/>
    <hyperlink ref="AB400" r:id="rId7551" display="https://www.daloopa.com/src/748742" xr:uid="{A77A310C-ED77-43D7-AC38-024601FA2C8F}"/>
    <hyperlink ref="AC400" r:id="rId7552" display="https://www.daloopa.com/src/748512" xr:uid="{568977CE-C0CF-493C-A102-33B9D2751231}"/>
    <hyperlink ref="AD400" r:id="rId7553" display="https://www.daloopa.com/src/748171" xr:uid="{44237383-B9B9-4938-B4C8-1BB840833EA1}"/>
    <hyperlink ref="AE400" r:id="rId7554" display="https://www.daloopa.com/src/1340325" xr:uid="{571C1F41-6E1C-498B-BCED-D91B67A83348}"/>
    <hyperlink ref="AF400" r:id="rId7555" display="https://www.daloopa.com/src/2623172" xr:uid="{C4FD0B8A-5D6C-4B8D-9549-0098BA30E58A}"/>
    <hyperlink ref="AG400" r:id="rId7556" display="https://www.daloopa.com/src/4744406" xr:uid="{D9B93009-DB41-45AA-A2B5-DEF0AEE00DED}"/>
    <hyperlink ref="AH400" r:id="rId7557" display="https://www.daloopa.com/src/7981658" xr:uid="{CB4BB0E4-7B7C-48F0-A966-8BA7C820ABAC}"/>
    <hyperlink ref="AI400" r:id="rId7558" display="https://www.daloopa.com/src/10333576" xr:uid="{0573E58F-F643-4E14-99DC-E2DB1E7DB05D}"/>
    <hyperlink ref="AJ400" r:id="rId7559" display="https://www.daloopa.com/src/14718766" xr:uid="{5387AE12-3CDB-41AE-BA27-043B7CD44B97}"/>
    <hyperlink ref="AK400" r:id="rId7560" display="https://www.daloopa.com/src/20995112" xr:uid="{77CA9551-2E83-43C1-A4FB-64EF7B260DFD}"/>
    <hyperlink ref="AL400" r:id="rId7561" display="https://www.daloopa.com/src/32451046" xr:uid="{B93E60AF-649E-42A4-A77E-D6853FA7427C}"/>
    <hyperlink ref="AM400" r:id="rId7562" display="https://www.daloopa.com/src/38383787" xr:uid="{472B58F2-BFD5-418B-8E81-B4FA3B732E74}"/>
    <hyperlink ref="AN400" r:id="rId7563" display="https://www.daloopa.com/src/46660942" xr:uid="{D9BCC32C-037A-4C54-BBDA-F1CC9B4AFEC7}"/>
    <hyperlink ref="AO400" r:id="rId7564" display="https://www.daloopa.com/src/53637888" xr:uid="{9F5A04AC-A7BF-454F-A85C-44D19C5C8BC6}"/>
    <hyperlink ref="AP400" r:id="rId7565" display="https://www.daloopa.com/src/58837702" xr:uid="{3127A445-48D8-4D99-9F05-18D988C9F773}"/>
    <hyperlink ref="AQ400" r:id="rId7566" display="https://www.daloopa.com/src/63130411" xr:uid="{1A3A56E2-1F9A-43A7-843C-E2184CAB4019}"/>
    <hyperlink ref="AR400" r:id="rId7567" display="https://www.daloopa.com/src/67046523" xr:uid="{057F5E43-A8AE-40A5-B5DB-91B9BAA2C298}"/>
    <hyperlink ref="BF400" r:id="rId7568" display="https://www.daloopa.com/src/753746" xr:uid="{CA7C0512-CDAC-4EC3-94BE-D51AEBD0A2F7}"/>
    <hyperlink ref="BG400" r:id="rId7569" display="https://www.daloopa.com/src/753046" xr:uid="{8E7F064C-368F-4E6D-818F-B30A96E80E59}"/>
    <hyperlink ref="BH400" r:id="rId7570" display="https://www.daloopa.com/src/752294" xr:uid="{FF5CDC68-3EF3-4E6B-AD31-87ECD5E4FCF4}"/>
    <hyperlink ref="BI400" r:id="rId7571" display="https://www.daloopa.com/src/750706" xr:uid="{0DA28689-3603-40F9-BDBA-028EFF1FEBE6}"/>
    <hyperlink ref="BJ400" r:id="rId7572" display="https://www.daloopa.com/src/749808" xr:uid="{7A0983C6-576F-4D7B-B67A-8BEA66D1C100}"/>
    <hyperlink ref="BK400" r:id="rId7573" display="https://www.daloopa.com/src/748742" xr:uid="{77A9AB47-2B1D-4B4B-976B-A0030A4335D8}"/>
    <hyperlink ref="BL400" r:id="rId7574" display="https://www.daloopa.com/src/2623172" xr:uid="{C5E1928E-B6B8-4E1A-8B7C-4BE18EFE7E59}"/>
    <hyperlink ref="BM400" r:id="rId7575" display="https://www.daloopa.com/src/14718766" xr:uid="{10932117-3EF3-4B4C-A70C-A901432C3D1D}"/>
    <hyperlink ref="BN400" r:id="rId7576" display="https://www.daloopa.com/src/46660942" xr:uid="{E2F48C09-80B5-46E0-A862-7A08BA6951EF}"/>
    <hyperlink ref="BO400" r:id="rId7577" tooltip="https://www.daloopa.com/src/72471141" display="42360.0" xr:uid="{9CC6B95F-B1E6-446A-A7C8-C6696495296A}"/>
    <hyperlink ref="A401" r:id="rId7578" xr:uid="{6F696FA2-BD81-4E64-ADE3-A4D161F8FED8}"/>
    <hyperlink ref="C401" r:id="rId7579" xr:uid="{BCA99D89-609E-4FFC-AE4F-186D9B184E2E}"/>
    <hyperlink ref="E401" r:id="rId7580" display="https://www.daloopa.com/src/754229" xr:uid="{89BE95C1-5D82-445E-9A49-8EBC6D3734B4}"/>
    <hyperlink ref="F401" r:id="rId7581" display="https://www.daloopa.com/src/754163" xr:uid="{6C3020FD-FAC3-4886-9C5B-29917459BEFC}"/>
    <hyperlink ref="G401" r:id="rId7582" display="https://www.daloopa.com/src/753952" xr:uid="{93E49D55-7F33-433C-B3CA-1CBDC5A89AD0}"/>
    <hyperlink ref="A402" r:id="rId7583" xr:uid="{490CF52D-F252-466B-860A-1FD9E08D0510}"/>
    <hyperlink ref="C402" r:id="rId7584" xr:uid="{C8C18241-DD5C-4F8C-B933-A3740CCDF88B}"/>
    <hyperlink ref="E402" r:id="rId7585" display="https://www.daloopa.com/src/754230" xr:uid="{ABE51C50-05D2-4168-9184-B37DB321E9DC}"/>
    <hyperlink ref="F402" r:id="rId7586" display="https://www.daloopa.com/src/754164" xr:uid="{B92E9439-373C-4118-A451-F6FAB15CB3EA}"/>
    <hyperlink ref="G402" r:id="rId7587" display="https://www.daloopa.com/src/753953" xr:uid="{A814BC6F-B3D3-4945-B6A1-4BD82C538F4D}"/>
    <hyperlink ref="H402" r:id="rId7588" display="https://www.daloopa.com/src/753747" xr:uid="{40576A07-D402-44D8-9BF3-D4B7C25977C7}"/>
    <hyperlink ref="I402" r:id="rId7589" display="https://www.daloopa.com/src/753596" xr:uid="{CA4C6B77-C060-46EE-B99A-F954431E9049}"/>
    <hyperlink ref="J402" r:id="rId7590" display="https://www.daloopa.com/src/753469" xr:uid="{3596FF35-9B92-4D5F-B187-DA214409272F}"/>
    <hyperlink ref="K402" r:id="rId7591" display="https://www.daloopa.com/src/753302" xr:uid="{1DE72E1F-C596-4A1E-9C83-184FB5BB1F76}"/>
    <hyperlink ref="L402" r:id="rId7592" display="https://www.daloopa.com/src/753047" xr:uid="{1DE4CACC-E07B-4E23-BCD5-49A7448173C0}"/>
    <hyperlink ref="M402" r:id="rId7593" display="https://www.daloopa.com/src/752876" xr:uid="{645CDEDF-311A-49A8-A94A-5B8F98F1191E}"/>
    <hyperlink ref="N402" r:id="rId7594" display="https://www.daloopa.com/src/752689" xr:uid="{B009D8B2-3846-4436-88F5-40AFD1B43931}"/>
    <hyperlink ref="O402" r:id="rId7595" display="https://www.daloopa.com/src/752499" xr:uid="{A8FAA0FF-A081-43F0-88F0-2DF7D9F5D55D}"/>
    <hyperlink ref="P402" r:id="rId7596" display="https://www.daloopa.com/src/752295" xr:uid="{F5450C97-53CF-4C12-A1F1-6AD425735891}"/>
    <hyperlink ref="Q402" r:id="rId7597" display="https://www.daloopa.com/src/752017" xr:uid="{E05540A4-10B5-4A8D-8BAA-32784F6AB6A1}"/>
    <hyperlink ref="R402" r:id="rId7598" display="https://www.daloopa.com/src/751581" xr:uid="{5483A202-C9DD-4C85-B1CC-6D9E7DC99C49}"/>
    <hyperlink ref="S402" r:id="rId7599" display="https://www.daloopa.com/src/751292" xr:uid="{BFEC8509-8EEE-49CC-B0ED-02FFBC6CD4F3}"/>
    <hyperlink ref="T402" r:id="rId7600" display="https://www.daloopa.com/src/750707" xr:uid="{C7F567E6-63F9-4A07-A39C-D75EF15D487B}"/>
    <hyperlink ref="U402" r:id="rId7601" display="https://www.daloopa.com/src/750488" xr:uid="{B1AC90A5-2AAA-4366-B5B9-4D56AD090F14}"/>
    <hyperlink ref="V402" r:id="rId7602" display="https://www.daloopa.com/src/750349" xr:uid="{65CFFCD0-5193-49F0-A1FF-B77570276B66}"/>
    <hyperlink ref="W402" r:id="rId7603" display="https://www.daloopa.com/src/750114" xr:uid="{ABBDC383-2A32-4A69-B685-7255C1A5D3AF}"/>
    <hyperlink ref="X402" r:id="rId7604" display="https://www.daloopa.com/src/749809" xr:uid="{B9B3195F-7E61-410B-BBBB-8555170B9E39}"/>
    <hyperlink ref="Y402" r:id="rId7605" display="https://www.daloopa.com/src/749567" xr:uid="{627315AB-15A8-4F33-846E-7E9970221346}"/>
    <hyperlink ref="Z402" r:id="rId7606" display="https://www.daloopa.com/src/749244" xr:uid="{EAED3EA5-EE53-46E7-B44F-BAA46EEFB6A9}"/>
    <hyperlink ref="AA402" r:id="rId7607" display="https://www.daloopa.com/src/749007" xr:uid="{1A114ACB-1863-42FC-B80B-15C8D7C5F5C2}"/>
    <hyperlink ref="AB402" r:id="rId7608" display="https://www.daloopa.com/src/748743" xr:uid="{8D20B2B3-94AF-4127-B0A8-28628482673A}"/>
    <hyperlink ref="AC402" r:id="rId7609" display="https://www.daloopa.com/src/748513" xr:uid="{3930D66E-2130-49FD-A4A4-F3AEF81D7C82}"/>
    <hyperlink ref="AD402" r:id="rId7610" display="https://www.daloopa.com/src/748172" xr:uid="{9C2863F8-0BF4-4093-9619-F2ADA1CBFC08}"/>
    <hyperlink ref="AE402" r:id="rId7611" display="https://www.daloopa.com/src/1340326" xr:uid="{B95584F8-317C-45AC-AF9B-3799BB011C9B}"/>
    <hyperlink ref="AF402" r:id="rId7612" display="https://www.daloopa.com/src/2623173" xr:uid="{B389B907-CF3C-492E-B0D0-E2DF3B97E714}"/>
    <hyperlink ref="AG402" r:id="rId7613" display="https://www.daloopa.com/src/4744407" xr:uid="{D49BD01E-B11B-4B79-A9AA-D2C093C0D196}"/>
    <hyperlink ref="AH402" r:id="rId7614" display="https://www.daloopa.com/src/7981659" xr:uid="{7DC7302A-2D74-46B9-B97F-BF90A0B07335}"/>
    <hyperlink ref="AI402" r:id="rId7615" display="https://www.daloopa.com/src/10333572" xr:uid="{8C95DDC9-6716-4F67-9297-65FA87CEBB3C}"/>
    <hyperlink ref="AJ402" r:id="rId7616" display="https://www.daloopa.com/src/14718762" xr:uid="{13403AFB-D13D-472F-85F5-6046235F0780}"/>
    <hyperlink ref="AK402" r:id="rId7617" display="https://www.daloopa.com/src/20995114" xr:uid="{02B20281-9DBF-4695-9BAA-3B88444BB04E}"/>
    <hyperlink ref="AL402" r:id="rId7618" display="https://www.daloopa.com/src/32451048" xr:uid="{D41C8835-A3C6-465D-8CD0-E4F31826EE0B}"/>
    <hyperlink ref="AM402" r:id="rId7619" display="https://www.daloopa.com/src/38383788" xr:uid="{D379082C-4B45-4469-A080-753756FE0D6D}"/>
    <hyperlink ref="AN402" r:id="rId7620" display="https://www.daloopa.com/src/46660941" xr:uid="{B85ACD9A-CF78-424B-8259-247AB98453C7}"/>
    <hyperlink ref="AO402" r:id="rId7621" display="https://www.daloopa.com/src/53637891" xr:uid="{D91FFE87-AF11-4F33-BCFC-C8B53ECB3BCD}"/>
    <hyperlink ref="AP402" r:id="rId7622" display="https://www.daloopa.com/src/58837703" xr:uid="{AFB0AABF-0FE0-43A4-BC6F-3CE508522284}"/>
    <hyperlink ref="AQ402" r:id="rId7623" display="https://www.daloopa.com/src/63130412" xr:uid="{1DF2B337-3506-42E3-B232-98F49332B3ED}"/>
    <hyperlink ref="AR402" r:id="rId7624" display="https://www.daloopa.com/src/67046526" xr:uid="{EE0CD257-1C13-463F-8662-B2BB99B88E4E}"/>
    <hyperlink ref="BF402" r:id="rId7625" display="https://www.daloopa.com/src/753747" xr:uid="{30AE5E5C-1F15-4011-A723-133F7F7F3794}"/>
    <hyperlink ref="BG402" r:id="rId7626" display="https://www.daloopa.com/src/753047" xr:uid="{F71F2D44-AD83-459A-85C4-99143335E822}"/>
    <hyperlink ref="BH402" r:id="rId7627" display="https://www.daloopa.com/src/752295" xr:uid="{35CDF307-4182-4FC4-B515-CB9159A75B7E}"/>
    <hyperlink ref="BI402" r:id="rId7628" display="https://www.daloopa.com/src/750707" xr:uid="{42680527-BE0E-4B5A-9D13-CF3C5E7F7B0A}"/>
    <hyperlink ref="BJ402" r:id="rId7629" display="https://www.daloopa.com/src/749809" xr:uid="{D2056AAC-629A-44A1-8D31-27F522472EF5}"/>
    <hyperlink ref="BK402" r:id="rId7630" display="https://www.daloopa.com/src/748743" xr:uid="{BA189501-41D4-4CC3-9980-89E77F1481C1}"/>
    <hyperlink ref="BL402" r:id="rId7631" display="https://www.daloopa.com/src/2623173" xr:uid="{0CC5844E-3985-495D-B811-67D90E6018E3}"/>
    <hyperlink ref="BM402" r:id="rId7632" display="https://www.daloopa.com/src/14718762" xr:uid="{21DE20CD-847B-487C-9B47-0AB1CA66889F}"/>
    <hyperlink ref="BN402" r:id="rId7633" display="https://www.daloopa.com/src/46660941" xr:uid="{BB210DC1-2460-49B9-8016-54A7C2C896DB}"/>
    <hyperlink ref="BO402" r:id="rId7634" tooltip="https://www.daloopa.com/src/72471151" display="146791.0" xr:uid="{1F7E8785-1FC6-4697-8659-F5B00018B0AC}"/>
    <hyperlink ref="A404" r:id="rId7635" xr:uid="{28B2029A-0CA5-4B3C-AC88-FA44745102DB}"/>
    <hyperlink ref="C404" r:id="rId7636" xr:uid="{9278573B-CB21-4318-8D98-FF857BE8DABC}"/>
    <hyperlink ref="E404" r:id="rId7637" display="https://www.daloopa.com/src/833422" xr:uid="{1386AAD6-ED0F-4530-BE77-624CE8B516D6}"/>
    <hyperlink ref="F404" r:id="rId7638" display="https://www.daloopa.com/src/833418" xr:uid="{4ECB7316-8EF8-4BBE-9AC5-399EA4CFD9BA}"/>
    <hyperlink ref="G404" r:id="rId7639" display="https://www.daloopa.com/src/833414" xr:uid="{B6D5C7E1-15F9-45EA-8767-CB8FC847B1F1}"/>
    <hyperlink ref="H404" r:id="rId7640" display="https://www.daloopa.com/src/836976" xr:uid="{21C54D00-C10D-4F3C-9F13-62850816D102}"/>
    <hyperlink ref="I404" r:id="rId7641" display="https://www.daloopa.com/src/799991" xr:uid="{A1F06C33-D959-433A-9565-F6885757990A}"/>
    <hyperlink ref="J404" r:id="rId7642" display="https://www.daloopa.com/src/799994" xr:uid="{D59CBFDE-4978-4CAA-9EC5-58E62B25DED0}"/>
    <hyperlink ref="K404" r:id="rId7643" display="https://www.daloopa.com/src/799998" xr:uid="{BD9352C8-C57F-435E-B370-ABCB92F86573}"/>
    <hyperlink ref="L404" r:id="rId7644" display="https://www.daloopa.com/src/800003" xr:uid="{DA11F620-5EA0-460D-91C1-03F969587456}"/>
    <hyperlink ref="M404" r:id="rId7645" display="https://www.daloopa.com/src/800008" xr:uid="{BDCE04A4-C07B-4094-BF82-CCF64767ACAB}"/>
    <hyperlink ref="N404" r:id="rId7646" display="https://www.daloopa.com/src/800013" xr:uid="{8D82AE26-0942-4BAD-B23A-8201C67BDDB4}"/>
    <hyperlink ref="O404" r:id="rId7647" display="https://www.daloopa.com/src/800018" xr:uid="{F029ECF5-E0E8-4FDD-8D1C-3856AC864020}"/>
    <hyperlink ref="P404" r:id="rId7648" display="https://www.daloopa.com/src/800022" xr:uid="{140FEA82-3960-4D39-93E8-F0D2917CAFA7}"/>
    <hyperlink ref="Q404" r:id="rId7649" display="https://www.daloopa.com/src/799932" xr:uid="{A5233183-91F7-4608-BD87-C5BD4A92F022}"/>
    <hyperlink ref="R404" r:id="rId7650" display="https://www.daloopa.com/src/799929" xr:uid="{0F8AFFA6-69F7-4C57-BFDE-8D22D66712EE}"/>
    <hyperlink ref="S404" r:id="rId7651" display="https://www.daloopa.com/src/799914" xr:uid="{6BF2DFFE-43F9-4DBD-97C2-9A46ABCB0FE1}"/>
    <hyperlink ref="T404" r:id="rId7652" display="https://www.daloopa.com/src/799890" xr:uid="{705E3CB2-1054-4EC6-8502-6646E1200A7B}"/>
    <hyperlink ref="U404" r:id="rId7653" display="https://www.daloopa.com/src/799881" xr:uid="{7D483E3A-FC2C-416B-B291-8AC835415E86}"/>
    <hyperlink ref="V404" r:id="rId7654" display="https://www.daloopa.com/src/799878" xr:uid="{0D7021D3-D2AB-48B9-A8A3-59CE9A6BA1C1}"/>
    <hyperlink ref="W404" r:id="rId7655" display="https://www.daloopa.com/src/799849" xr:uid="{8EEC1A96-0E85-41C4-8A54-93DBF94C1532}"/>
    <hyperlink ref="X404" r:id="rId7656" display="https://www.daloopa.com/src/799841" xr:uid="{C1DD3FCE-FF89-447F-9BD5-08B4CAEB4880}"/>
    <hyperlink ref="Y404" r:id="rId7657" display="https://www.daloopa.com/src/799833" xr:uid="{6887829F-F28C-4CEF-9087-BB9F51BC742C}"/>
    <hyperlink ref="Z404" r:id="rId7658" display="https://www.daloopa.com/src/799825" xr:uid="{D1067F1D-C144-4F6A-9519-5C115D0E4E01}"/>
    <hyperlink ref="AA404" r:id="rId7659" display="https://www.daloopa.com/src/799822" xr:uid="{11A71D5A-A90A-4897-8DF7-0DF26E52C2DC}"/>
    <hyperlink ref="AB404" r:id="rId7660" display="https://www.daloopa.com/src/799819" xr:uid="{142DA7E4-D76A-4C3C-A2E9-6D985885EFFA}"/>
    <hyperlink ref="AC404" r:id="rId7661" display="https://www.daloopa.com/src/799810" xr:uid="{D151E4AA-AAAC-4B5C-A1B5-C2EC1258CBA1}"/>
    <hyperlink ref="AD404" r:id="rId7662" display="https://www.daloopa.com/src/799796" xr:uid="{F93E034B-0A18-4869-A217-7E13BE864E46}"/>
    <hyperlink ref="AE404" r:id="rId7663" display="https://www.daloopa.com/src/1340475" xr:uid="{ED654CCB-9C6A-4E28-A34E-0BCEAC2B6E4A}"/>
    <hyperlink ref="AF404" r:id="rId7664" display="https://www.daloopa.com/src/2623291" xr:uid="{78DE04E7-E8E6-4930-AA6F-DE51EF72F11B}"/>
    <hyperlink ref="AG404" r:id="rId7665" display="https://www.daloopa.com/src/4744413" xr:uid="{4A701393-458E-438F-831F-5B86B2C52F24}"/>
    <hyperlink ref="AH404" r:id="rId7666" display="https://www.daloopa.com/src/7982429" xr:uid="{C8975EBE-D4FC-440E-87AE-CE04B32AE65E}"/>
    <hyperlink ref="AI404" r:id="rId7667" display="https://www.daloopa.com/src/10333867" xr:uid="{93E46AAF-1BE7-4AD9-BDAD-B2AEFAD90343}"/>
    <hyperlink ref="AJ404" r:id="rId7668" display="https://www.daloopa.com/src/14718869" xr:uid="{7F54BA73-7372-4A53-B91F-A635D981F510}"/>
    <hyperlink ref="AK404" r:id="rId7669" display="https://www.daloopa.com/src/20995103" xr:uid="{02A9E8CB-85B9-4E4F-95BE-240F156C38B2}"/>
    <hyperlink ref="AL404" r:id="rId7670" display="https://www.daloopa.com/src/32451147" xr:uid="{1E51DD28-C15B-4A38-8352-CB8B82405DC0}"/>
    <hyperlink ref="AM404" r:id="rId7671" display="https://www.daloopa.com/src/38383953" xr:uid="{AB41DBF0-BA8C-441C-82C0-8D7D080DF1CA}"/>
    <hyperlink ref="AN404" r:id="rId7672" display="https://www.daloopa.com/src/46661176" xr:uid="{CFA8B7AB-F1F4-438E-B726-E450786EF28D}"/>
    <hyperlink ref="AO404" r:id="rId7673" display="https://www.daloopa.com/src/53638144" xr:uid="{011E9119-4CE7-483E-920F-10F21C61DA71}"/>
    <hyperlink ref="AP404" r:id="rId7674" display="https://www.daloopa.com/src/58837929" xr:uid="{C1F6925A-401E-4D51-9000-534723C176DF}"/>
    <hyperlink ref="AQ404" r:id="rId7675" display="https://www.daloopa.com/src/63130532" xr:uid="{7C1B24F7-069F-42EF-A4DD-71C8AAD59D6B}"/>
    <hyperlink ref="AR404" r:id="rId7676" display="https://www.daloopa.com/src/67047016" xr:uid="{3B757FC2-6D5C-43D4-B496-3465C746FB7A}"/>
    <hyperlink ref="BF404" r:id="rId7677" display="https://www.daloopa.com/src/836976" xr:uid="{E11C6C67-CF54-46A9-BC98-FAD9C6ABD5F5}"/>
    <hyperlink ref="BG404" r:id="rId7678" display="https://www.daloopa.com/src/800003" xr:uid="{3EA9F437-9E95-463E-B601-2ECA905CA70D}"/>
    <hyperlink ref="BH404" r:id="rId7679" display="https://www.daloopa.com/src/800022" xr:uid="{04240FB1-CBCC-4175-8B49-ADA3BA6D2060}"/>
    <hyperlink ref="BI404" r:id="rId7680" display="https://www.daloopa.com/src/799890" xr:uid="{70FA5005-EE0C-46B6-8014-81B3C16CED58}"/>
    <hyperlink ref="BJ404" r:id="rId7681" display="https://www.daloopa.com/src/799841" xr:uid="{71AAA29D-88B7-4AA4-A0F4-75EA17583BDC}"/>
    <hyperlink ref="BK404" r:id="rId7682" display="https://www.daloopa.com/src/799819" xr:uid="{416DDF25-A9E2-41EA-9376-E2474F5B2D55}"/>
    <hyperlink ref="BL404" r:id="rId7683" display="https://www.daloopa.com/src/2623291" xr:uid="{B43BE01F-882F-4D8B-9568-387538CA5D68}"/>
    <hyperlink ref="BM404" r:id="rId7684" display="https://www.daloopa.com/src/14718869" xr:uid="{5501AD04-40E7-4FCF-A7FC-6837265968E4}"/>
    <hyperlink ref="BN404" r:id="rId7685" display="https://www.daloopa.com/src/46661176" xr:uid="{EE810E88-A3F5-455A-BD39-7CF6D302170F}"/>
    <hyperlink ref="BO404" r:id="rId7686" tooltip="https://www.daloopa.com/src/72471161" display="186715.0" xr:uid="{B3601291-B5F8-4C5B-B225-80315AEC5586}"/>
    <hyperlink ref="A405" r:id="rId7687" xr:uid="{79424B30-0341-4543-B79C-1FD5291800FA}"/>
    <hyperlink ref="C405" r:id="rId7688" xr:uid="{FC95DA6F-CB6E-4D9D-A523-8C85DEC1E630}"/>
    <hyperlink ref="E405" r:id="rId7689" display="https://www.daloopa.com/src/833423" xr:uid="{3B6F8D87-AE79-42C1-BD59-15F6F73B694B}"/>
    <hyperlink ref="F405" r:id="rId7690" display="https://www.daloopa.com/src/833419" xr:uid="{12DEE18D-F94F-40E9-B8ED-33CF74C59007}"/>
    <hyperlink ref="G405" r:id="rId7691" display="https://www.daloopa.com/src/833415" xr:uid="{AF6AFE6A-8868-4F11-B05B-402C28970C3C}"/>
    <hyperlink ref="A406" r:id="rId7692" xr:uid="{1B56137E-31A7-4BC7-A5C6-D40736C482F3}"/>
    <hyperlink ref="C406" r:id="rId7693" xr:uid="{232651FB-6964-4E19-B971-95DFB197C8D2}"/>
    <hyperlink ref="AC406" r:id="rId7694" display="https://www.daloopa.com/src/799811" xr:uid="{632D4511-1B53-461D-8C19-2D6231E6C58F}"/>
    <hyperlink ref="AD406" r:id="rId7695" display="https://www.daloopa.com/src/799797" xr:uid="{25B44C23-6B5E-4D47-9106-04B405D294C6}"/>
    <hyperlink ref="AE406" r:id="rId7696" display="https://www.daloopa.com/src/1340476" xr:uid="{5A87811D-DFFB-4D1C-B947-A98AA2587012}"/>
    <hyperlink ref="AF406" r:id="rId7697" display="https://www.daloopa.com/src/2623292" xr:uid="{70E9ECFC-44BB-47C4-86F5-B366CDCD410E}"/>
    <hyperlink ref="AG406" r:id="rId7698" display="https://www.daloopa.com/src/4744414" xr:uid="{997CDFF2-4C52-4B9C-9AE1-17F86294F762}"/>
    <hyperlink ref="AH406" r:id="rId7699" display="https://www.daloopa.com/src/7982430" xr:uid="{EA2DB59A-CA4C-461C-AAE4-FA61D16D42A1}"/>
    <hyperlink ref="AI406" r:id="rId7700" display="https://www.daloopa.com/src/10333870" xr:uid="{5F8FE284-E004-4B03-877F-8DB5A89E9739}"/>
    <hyperlink ref="AJ406" r:id="rId7701" display="https://www.daloopa.com/src/14718872" xr:uid="{7B0A9DB5-792E-445F-B115-027948BAB95E}"/>
    <hyperlink ref="AK406" r:id="rId7702" display="https://www.daloopa.com/src/20995100" xr:uid="{5E5F89BE-C95C-4E24-AA22-7493404F64AB}"/>
    <hyperlink ref="AL406" r:id="rId7703" display="https://www.daloopa.com/src/32451150" xr:uid="{D17437FE-757B-4CB2-8E03-B568CF418127}"/>
    <hyperlink ref="AM406" r:id="rId7704" display="https://www.daloopa.com/src/38383956" xr:uid="{6FB7FBC8-CFD3-443B-95AD-78997C7D10A5}"/>
    <hyperlink ref="AN406" r:id="rId7705" display="https://www.daloopa.com/src/46661179" xr:uid="{380BC3D7-9555-4F3C-8EE4-09FA05917DFD}"/>
    <hyperlink ref="AO406" r:id="rId7706" display="https://www.daloopa.com/src/53638142" xr:uid="{AD450380-CDFD-4591-8C0F-DE67B3D3D75A}"/>
    <hyperlink ref="AP406" r:id="rId7707" display="https://www.daloopa.com/src/58837932" xr:uid="{397E3506-D066-4620-B27C-FF16124DCE2E}"/>
    <hyperlink ref="AQ406" r:id="rId7708" display="https://www.daloopa.com/src/63130533" xr:uid="{B425FAE4-C6F0-4F8B-BDDD-D5FBCF92DF79}"/>
    <hyperlink ref="AR406" r:id="rId7709" display="https://www.daloopa.com/src/67047017" xr:uid="{98B23A6C-F150-48DE-82F9-0767B5767FC0}"/>
    <hyperlink ref="BL406" r:id="rId7710" display="https://www.daloopa.com/src/2623292" xr:uid="{2676CA86-3CDD-4AB1-B5B1-E773289A44C5}"/>
    <hyperlink ref="BM406" r:id="rId7711" display="https://www.daloopa.com/src/14718872" xr:uid="{DCEFCE2E-1CAE-4BF9-AE2C-731B9AA27767}"/>
    <hyperlink ref="BN406" r:id="rId7712" display="https://www.daloopa.com/src/46661179" xr:uid="{75FC4FF6-0D04-45F2-BDFE-2E84FD645E04}"/>
    <hyperlink ref="BO406" r:id="rId7713" tooltip="https://www.daloopa.com/src/72471165" display="66123.0" xr:uid="{E51B16D8-989B-4EF5-B45D-0BCFA02AB16D}"/>
    <hyperlink ref="A407" r:id="rId7714" xr:uid="{600E0C09-C7B5-43E8-87A7-E4D762B3E7D6}"/>
    <hyperlink ref="C407" r:id="rId7715" xr:uid="{1E896559-80B0-4F9C-B201-2617D3EFB606}"/>
    <hyperlink ref="E407" r:id="rId7716" display="https://www.daloopa.com/src/833424" xr:uid="{372B68D3-28CE-4DE3-B913-C36A0249B39C}"/>
    <hyperlink ref="F407" r:id="rId7717" display="https://www.daloopa.com/src/833420" xr:uid="{D2EFD185-91A6-4170-8817-D8F8B6939D1B}"/>
    <hyperlink ref="G407" r:id="rId7718" display="https://www.daloopa.com/src/833416" xr:uid="{B0366B54-B69B-4156-AF3A-9859DE64BF4C}"/>
    <hyperlink ref="H407" r:id="rId7719" display="https://www.daloopa.com/src/836977" xr:uid="{B2E4EDC1-6503-4D13-BE73-02F0899CE378}"/>
    <hyperlink ref="I407" r:id="rId7720" display="https://www.daloopa.com/src/799992" xr:uid="{01315B1B-C45C-4C1B-9B8C-FBE5D9D3533E}"/>
    <hyperlink ref="J407" r:id="rId7721" display="https://www.daloopa.com/src/799995" xr:uid="{68C15C1F-EE11-42E5-BAA8-6273282EBB8B}"/>
    <hyperlink ref="K407" r:id="rId7722" display="https://www.daloopa.com/src/799999" xr:uid="{96CF6AEF-D013-4A7C-853A-91D3316F8B01}"/>
    <hyperlink ref="L407" r:id="rId7723" display="https://www.daloopa.com/src/800004" xr:uid="{C9E078E2-EE3F-499C-9EFF-76CA5FB288FF}"/>
    <hyperlink ref="M407" r:id="rId7724" display="https://www.daloopa.com/src/800009" xr:uid="{14AD3BB6-F03B-4B90-9B0C-67BCF228BFBD}"/>
    <hyperlink ref="N407" r:id="rId7725" display="https://www.daloopa.com/src/800014" xr:uid="{D3AD2AFC-088A-4203-878C-1851E60882A4}"/>
    <hyperlink ref="O407" r:id="rId7726" display="https://www.daloopa.com/src/800019" xr:uid="{BAA97E50-4552-463F-87D5-CEDD34C93268}"/>
    <hyperlink ref="P407" r:id="rId7727" display="https://www.daloopa.com/src/800023" xr:uid="{9FB19FA6-73E8-42A6-B2A3-EBB5217C95EE}"/>
    <hyperlink ref="Q407" r:id="rId7728" display="https://www.daloopa.com/src/799933" xr:uid="{8A7A36DC-9732-444A-B598-70F5E307E3DC}"/>
    <hyperlink ref="R407" r:id="rId7729" display="https://www.daloopa.com/src/799930" xr:uid="{6C49CE86-CE50-4915-A741-128EE2B37E24}"/>
    <hyperlink ref="S407" r:id="rId7730" display="https://www.daloopa.com/src/799915" xr:uid="{6DF203EB-03FD-416E-AE74-2E4E24183737}"/>
    <hyperlink ref="T407" r:id="rId7731" display="https://www.daloopa.com/src/799891" xr:uid="{C030A8DB-0747-4EAF-BE28-8C3B3837857F}"/>
    <hyperlink ref="U407" r:id="rId7732" display="https://www.daloopa.com/src/799882" xr:uid="{E0661951-95ED-4025-90E4-5948265ECA24}"/>
    <hyperlink ref="V407" r:id="rId7733" display="https://www.daloopa.com/src/799879" xr:uid="{B8672278-2FF3-48CE-9084-2756148030CE}"/>
    <hyperlink ref="W407" r:id="rId7734" display="https://www.daloopa.com/src/799850" xr:uid="{5E08277A-2192-4D6B-B9EC-B1A0B6699455}"/>
    <hyperlink ref="X407" r:id="rId7735" display="https://www.daloopa.com/src/799842" xr:uid="{24C980D5-3DE5-4B2D-B1EA-BDAE2DF05C16}"/>
    <hyperlink ref="Y407" r:id="rId7736" display="https://www.daloopa.com/src/799834" xr:uid="{C3F9F093-0DC6-4BD1-9236-2719424DE3A4}"/>
    <hyperlink ref="Z407" r:id="rId7737" display="https://www.daloopa.com/src/799826" xr:uid="{914EFE64-0B3D-4571-9A12-7D54A9BBFB62}"/>
    <hyperlink ref="AA407" r:id="rId7738" display="https://www.daloopa.com/src/799823" xr:uid="{C9320DA1-8FB9-487D-8C82-82F37D0A252A}"/>
    <hyperlink ref="AB407" r:id="rId7739" display="https://www.daloopa.com/src/799820" xr:uid="{3F2324E6-9262-4246-8F22-A9B900712285}"/>
    <hyperlink ref="AC407" r:id="rId7740" display="https://www.daloopa.com/src/799812" xr:uid="{98B45BEF-D477-4F52-A187-894CC9F13187}"/>
    <hyperlink ref="AD407" r:id="rId7741" display="https://www.daloopa.com/src/799798" xr:uid="{B5256BBD-B576-48AA-8C57-AC95810EFC10}"/>
    <hyperlink ref="AE407" r:id="rId7742" display="https://www.daloopa.com/src/1340477" xr:uid="{2891547F-9C67-4B49-9496-F6DD5BFC19F5}"/>
    <hyperlink ref="AF407" r:id="rId7743" display="https://www.daloopa.com/src/2623293" xr:uid="{925B5E89-BD05-4D04-9BF6-52721B7B9FCD}"/>
    <hyperlink ref="AG407" r:id="rId7744" display="https://www.daloopa.com/src/4744415" xr:uid="{4F9F4E98-5CBF-43E9-B16E-6663DF965D82}"/>
    <hyperlink ref="AH407" r:id="rId7745" display="https://www.daloopa.com/src/7982431" xr:uid="{D80DC2F4-EEE4-45A3-A51F-DC03160CED4D}"/>
    <hyperlink ref="AI407" r:id="rId7746" display="https://www.daloopa.com/src/10333868" xr:uid="{79B91D73-C221-4084-8555-777ADDE979B2}"/>
    <hyperlink ref="AJ407" r:id="rId7747" display="https://www.daloopa.com/src/14718871" xr:uid="{46A96E09-6F06-4B55-A2F1-7B31355C6175}"/>
    <hyperlink ref="AK407" r:id="rId7748" display="https://www.daloopa.com/src/20995101" xr:uid="{AE4B6AC8-7B32-4078-8C29-184D27FC40E8}"/>
    <hyperlink ref="AL407" r:id="rId7749" display="https://www.daloopa.com/src/32451149" xr:uid="{0F5310C3-29ED-483D-8959-26439559D4FA}"/>
    <hyperlink ref="AM407" r:id="rId7750" display="https://www.daloopa.com/src/38383954" xr:uid="{FB552498-2AB7-4018-8B48-D1DFCE99730B}"/>
    <hyperlink ref="AN407" r:id="rId7751" display="https://www.daloopa.com/src/46661177" xr:uid="{C5A048A0-447C-4E0B-8B65-D575633DA66C}"/>
    <hyperlink ref="AO407" r:id="rId7752" display="https://www.daloopa.com/src/53638141" xr:uid="{22AF3920-0DD4-4EC1-A73C-BE1CF6856201}"/>
    <hyperlink ref="AP407" r:id="rId7753" display="https://www.daloopa.com/src/58837930" xr:uid="{B319E158-1C36-41CA-863F-BF9BB08FB282}"/>
    <hyperlink ref="AQ407" r:id="rId7754" display="https://www.daloopa.com/src/63130530" xr:uid="{5A7BB44E-0D6C-425E-BCDE-7BD6674A2C25}"/>
    <hyperlink ref="AR407" r:id="rId7755" display="https://www.daloopa.com/src/67047018" xr:uid="{BBD14A93-9BA6-46F2-BC88-F3A0CBEAC4F9}"/>
    <hyperlink ref="BF407" r:id="rId7756" display="https://www.daloopa.com/src/836977" xr:uid="{02766A66-1F53-4380-9C63-5C4879498A01}"/>
    <hyperlink ref="BG407" r:id="rId7757" display="https://www.daloopa.com/src/800004" xr:uid="{683CD715-D448-49B0-A197-8D03809D0A2D}"/>
    <hyperlink ref="BH407" r:id="rId7758" display="https://www.daloopa.com/src/800023" xr:uid="{8EFA7F4D-C566-4210-90B6-D7DE6D7EDE92}"/>
    <hyperlink ref="BI407" r:id="rId7759" display="https://www.daloopa.com/src/799891" xr:uid="{C1554071-742E-45CE-B88D-D8D38D5B1F81}"/>
    <hyperlink ref="BJ407" r:id="rId7760" display="https://www.daloopa.com/src/799842" xr:uid="{558CC144-B6DF-4DBC-AA50-8E3FF61851F9}"/>
    <hyperlink ref="BK407" r:id="rId7761" display="https://www.daloopa.com/src/799820" xr:uid="{AE4A2432-645C-4EF5-9B3D-7BE3FE3FBC33}"/>
    <hyperlink ref="BL407" r:id="rId7762" display="https://www.daloopa.com/src/2623293" xr:uid="{4004A005-06CA-4F89-B750-1187BF8C7A3A}"/>
    <hyperlink ref="BM407" r:id="rId7763" display="https://www.daloopa.com/src/14718871" xr:uid="{9F759B7E-C4B0-4494-961F-70BFDF734531}"/>
    <hyperlink ref="BN407" r:id="rId7764" display="https://www.daloopa.com/src/46661177" xr:uid="{896B8A10-0D74-4314-9CD5-CFB448E0CCC1}"/>
    <hyperlink ref="BO407" r:id="rId7765" tooltip="https://www.daloopa.com/src/72471175" display="20288.0" xr:uid="{EAD9D9C3-7E18-447D-9E2C-57046E180B73}"/>
    <hyperlink ref="A408" r:id="rId7766" xr:uid="{D2D414C6-B535-43A1-86F6-85013F1A2C6E}"/>
    <hyperlink ref="C408" r:id="rId7767" xr:uid="{5EF0581A-1159-45E6-9F43-CA92AF58D94F}"/>
    <hyperlink ref="E408" r:id="rId7768" display="https://www.daloopa.com/src/833425" xr:uid="{8567C25C-6904-4B58-B48C-4C8AA5FDA50A}"/>
    <hyperlink ref="F408" r:id="rId7769" display="https://www.daloopa.com/src/833421" xr:uid="{3349B446-50A4-4BFF-AEBD-53E2BAD4D2B5}"/>
    <hyperlink ref="G408" r:id="rId7770" display="https://www.daloopa.com/src/833417" xr:uid="{352CFA99-89D6-4EEF-81C8-0D21F0743042}"/>
    <hyperlink ref="H408" r:id="rId7771" display="https://www.daloopa.com/src/836978" xr:uid="{4E3E67F7-4C28-4AE0-A45A-13B9D0293C92}"/>
    <hyperlink ref="I408" r:id="rId7772" display="https://www.daloopa.com/src/799993" xr:uid="{9BDAD384-9798-4F0D-9E60-D2B11C0E16F1}"/>
    <hyperlink ref="J408" r:id="rId7773" display="https://www.daloopa.com/src/799996" xr:uid="{A505D583-4C39-4CFA-AA9D-4F45CB7CBC9D}"/>
    <hyperlink ref="K408" r:id="rId7774" display="https://www.daloopa.com/src/800000" xr:uid="{F8AD2DAD-6CC6-4C16-87BB-1078C4D7D630}"/>
    <hyperlink ref="L408" r:id="rId7775" display="https://www.daloopa.com/src/800005" xr:uid="{7A3AFA01-62E2-44A3-9F15-0F2ABEDB37C9}"/>
    <hyperlink ref="M408" r:id="rId7776" display="https://www.daloopa.com/src/800010" xr:uid="{A460611B-6791-4151-A9E2-79406221DEBE}"/>
    <hyperlink ref="N408" r:id="rId7777" display="https://www.daloopa.com/src/800015" xr:uid="{9AB751F1-D3E6-4128-894B-8CA88AEDA07F}"/>
    <hyperlink ref="O408" r:id="rId7778" display="https://www.daloopa.com/src/800020" xr:uid="{93C79973-852C-4462-8362-53583F228BB9}"/>
    <hyperlink ref="P408" r:id="rId7779" display="https://www.daloopa.com/src/800024" xr:uid="{2F786AB4-EF3D-4CCC-98F4-C2924E7F98F7}"/>
    <hyperlink ref="Q408" r:id="rId7780" display="https://www.daloopa.com/src/799934" xr:uid="{345A3E65-8EF4-4341-8A7D-6C65F493DA6B}"/>
    <hyperlink ref="R408" r:id="rId7781" display="https://www.daloopa.com/src/799931" xr:uid="{FC17561A-276C-4B6E-86CB-D859AF942FAC}"/>
    <hyperlink ref="S408" r:id="rId7782" display="https://www.daloopa.com/src/799916" xr:uid="{2AC0C5DD-1CF5-4B48-8BB9-8E98681F5924}"/>
    <hyperlink ref="T408" r:id="rId7783" display="https://www.daloopa.com/src/799892" xr:uid="{F34B9275-3893-482D-B278-2F6B862D904E}"/>
    <hyperlink ref="U408" r:id="rId7784" display="https://www.daloopa.com/src/799883" xr:uid="{8A450A73-10B4-47A0-A51C-F951FCDDE737}"/>
    <hyperlink ref="V408" r:id="rId7785" display="https://www.daloopa.com/src/799880" xr:uid="{7712DECF-7F66-42E2-A206-DB48723127EE}"/>
    <hyperlink ref="W408" r:id="rId7786" display="https://www.daloopa.com/src/799851" xr:uid="{AFCD8F48-BF4D-4132-B1FC-EB42FF177354}"/>
    <hyperlink ref="X408" r:id="rId7787" display="https://www.daloopa.com/src/799843" xr:uid="{8068F10E-13EB-44B9-858F-9CF1548605BD}"/>
    <hyperlink ref="Y408" r:id="rId7788" display="https://www.daloopa.com/src/799835" xr:uid="{B9656696-D442-42FC-BD22-9EA2C2E4658D}"/>
    <hyperlink ref="Z408" r:id="rId7789" display="https://www.daloopa.com/src/799827" xr:uid="{7A1FD720-83F1-4687-BE6E-8823662EC53B}"/>
    <hyperlink ref="AA408" r:id="rId7790" display="https://www.daloopa.com/src/799824" xr:uid="{16E19D7D-82ED-4926-B7DF-B6166AE335DB}"/>
    <hyperlink ref="AB408" r:id="rId7791" display="https://www.daloopa.com/src/799821" xr:uid="{00E4A2FF-4AAA-46AC-BBF2-49A3AF5EAAA4}"/>
    <hyperlink ref="AC408" r:id="rId7792" display="https://www.daloopa.com/src/799813" xr:uid="{1369D231-8600-423F-B6DC-FCE94930BF13}"/>
    <hyperlink ref="AD408" r:id="rId7793" display="https://www.daloopa.com/src/799799" xr:uid="{BAE055F6-5712-4349-ABEE-71144C405529}"/>
    <hyperlink ref="AE408" r:id="rId7794" display="https://www.daloopa.com/src/1340478" xr:uid="{262814C0-AE66-4AF4-90CB-D89CE10508BA}"/>
    <hyperlink ref="AF408" r:id="rId7795" display="https://www.daloopa.com/src/2623294" xr:uid="{281609A9-7472-41A8-ACA2-616EC23AAB1F}"/>
    <hyperlink ref="AG408" r:id="rId7796" display="https://www.daloopa.com/src/4744416" xr:uid="{CB0ECFB7-7032-4CD4-A9FE-72665AD577C1}"/>
    <hyperlink ref="AH408" r:id="rId7797" display="https://www.daloopa.com/src/7982432" xr:uid="{9DB86A8B-AE99-446E-93A1-46E4F442996C}"/>
    <hyperlink ref="AI408" r:id="rId7798" display="https://www.daloopa.com/src/10333869" xr:uid="{83690965-9E6B-4BDF-AA1E-93B1364A903B}"/>
    <hyperlink ref="AJ408" r:id="rId7799" display="https://www.daloopa.com/src/14718870" xr:uid="{6C6501FA-7544-48EF-B637-267EFDE6CA51}"/>
    <hyperlink ref="AK408" r:id="rId7800" display="https://www.daloopa.com/src/20995102" xr:uid="{264FA31F-3837-43FF-9ED7-9C2764892E26}"/>
    <hyperlink ref="AL408" r:id="rId7801" display="https://www.daloopa.com/src/32451148" xr:uid="{77F88031-B032-4F29-933A-A62A14270396}"/>
    <hyperlink ref="AM408" r:id="rId7802" display="https://www.daloopa.com/src/38383955" xr:uid="{01E199CA-704A-48BE-BB0E-9BF4F8CDCF99}"/>
    <hyperlink ref="AN408" r:id="rId7803" display="https://www.daloopa.com/src/46661178" xr:uid="{50D854DA-2092-4F33-B095-DFCF49A15F9E}"/>
    <hyperlink ref="AO408" r:id="rId7804" display="https://www.daloopa.com/src/53638143" xr:uid="{0E81FC07-AA48-42AE-996A-70073D796F54}"/>
    <hyperlink ref="AP408" r:id="rId7805" display="https://www.daloopa.com/src/58837931" xr:uid="{6CE87034-6C84-4E76-B740-D330FFB11380}"/>
    <hyperlink ref="AQ408" r:id="rId7806" display="https://www.daloopa.com/src/63130531" xr:uid="{D85249B0-0EEF-40CA-8119-066F6310895D}"/>
    <hyperlink ref="AR408" r:id="rId7807" display="https://www.daloopa.com/src/67047019" xr:uid="{57AFBE1C-8182-44C1-9572-9AC578407794}"/>
    <hyperlink ref="BF408" r:id="rId7808" display="https://www.daloopa.com/src/836978" xr:uid="{A5494B2E-2A16-4D6C-8FE3-B8614C596E6C}"/>
    <hyperlink ref="BG408" r:id="rId7809" display="https://www.daloopa.com/src/800005" xr:uid="{B3D7601A-89B9-4879-97F7-6942EBD86473}"/>
    <hyperlink ref="BH408" r:id="rId7810" display="https://www.daloopa.com/src/800024" xr:uid="{C962854A-3FE3-45A0-9734-F50D6AD8434C}"/>
    <hyperlink ref="BI408" r:id="rId7811" display="https://www.daloopa.com/src/799892" xr:uid="{41A7F4BB-80F9-4AE9-93A2-F1909AC2627D}"/>
    <hyperlink ref="BJ408" r:id="rId7812" display="https://www.daloopa.com/src/799843" xr:uid="{5EE1583A-3E57-4B1E-8B81-D3F184DC00D4}"/>
    <hyperlink ref="BK408" r:id="rId7813" display="https://www.daloopa.com/src/799821" xr:uid="{E73B6C37-2F9E-4DA4-80CF-1ECA3F631EE1}"/>
    <hyperlink ref="BL408" r:id="rId7814" display="https://www.daloopa.com/src/2623294" xr:uid="{505E1DEB-36A0-4109-BD86-B56CF8E7EE2C}"/>
    <hyperlink ref="BM408" r:id="rId7815" display="https://www.daloopa.com/src/14718870" xr:uid="{DE7E0CAA-CDF4-4B49-9A93-88A52BAA3550}"/>
    <hyperlink ref="BN408" r:id="rId7816" display="https://www.daloopa.com/src/46661178" xr:uid="{F307BD2F-3D70-4149-99F3-5E74E7F421B2}"/>
    <hyperlink ref="BO408" r:id="rId7817" tooltip="https://www.daloopa.com/src/72471185" display="42758.0" xr:uid="{B3B5878C-4A54-4AD2-BA48-FFE22BDC2EEC}"/>
    <hyperlink ref="A409" r:id="rId7818" xr:uid="{12C01B43-0E85-41A2-BAB9-5D7D42CF1830}"/>
    <hyperlink ref="C409" r:id="rId7819" xr:uid="{0F4B7661-0760-4F25-AD37-42040E91DF21}"/>
    <hyperlink ref="E409" r:id="rId7820" display="https://www.daloopa.com/src/800103" xr:uid="{407CF373-5160-4524-A25F-513BA1B7B3EF}"/>
    <hyperlink ref="F409" r:id="rId7821" display="https://www.daloopa.com/src/800102" xr:uid="{0FBB5CFC-0B59-4ADF-A4E8-5F63578E22B6}"/>
    <hyperlink ref="G409" r:id="rId7822" display="https://www.daloopa.com/src/800096" xr:uid="{F62A5ADB-8F27-4FF9-BDB4-573479F898DC}"/>
    <hyperlink ref="H409" r:id="rId7823" display="https://www.daloopa.com/src/800091" xr:uid="{53E29786-AD29-4D5F-A49E-B2FCE79CF69D}"/>
    <hyperlink ref="I409" r:id="rId7824" display="https://www.daloopa.com/src/800086" xr:uid="{D7BD1EA4-B6DB-4800-A3A3-0F8E3DB56BDD}"/>
    <hyperlink ref="J409" r:id="rId7825" display="https://www.daloopa.com/src/800081" xr:uid="{837AFD95-5E90-4AD6-9108-8D6FC6C46FB7}"/>
    <hyperlink ref="K409" r:id="rId7826" display="https://www.daloopa.com/src/800076" xr:uid="{2752850F-E779-4F37-89FE-CC975D80E060}"/>
    <hyperlink ref="L409" r:id="rId7827" display="https://www.daloopa.com/src/800075" xr:uid="{BB2C5CEC-301B-4FA1-AC92-CB10532F71E3}"/>
    <hyperlink ref="M409" r:id="rId7828" display="https://www.daloopa.com/src/800074" xr:uid="{92A12111-E22F-4E5D-9702-D1FA1EDFFE89}"/>
    <hyperlink ref="N409" r:id="rId7829" display="https://www.daloopa.com/src/800069" xr:uid="{02F57A5B-3DC9-4A3C-BE76-E1671E85DA30}"/>
    <hyperlink ref="O409" r:id="rId7830" display="https://www.daloopa.com/src/800064" xr:uid="{8AF71A1F-DD98-452B-99F9-D171220591C2}"/>
    <hyperlink ref="P409" r:id="rId7831" display="https://www.daloopa.com/src/800025" xr:uid="{B14D1F95-DF8B-496D-A012-CB30E0BE4289}"/>
    <hyperlink ref="Q409" r:id="rId7832" display="https://www.daloopa.com/src/800063" xr:uid="{A993B73C-DBCB-4278-9E3F-63F6AA1B6BDF}"/>
    <hyperlink ref="R409" r:id="rId7833" display="https://www.daloopa.com/src/800062" xr:uid="{22DFB076-FFC4-450D-82BA-846A063C63EE}"/>
    <hyperlink ref="S409" r:id="rId7834" display="https://www.daloopa.com/src/800061" xr:uid="{20F680A2-CB5F-4DD2-85D9-E5975EC7A300}"/>
    <hyperlink ref="T409" r:id="rId7835" display="https://www.daloopa.com/src/802782" xr:uid="{4E1D7D30-480D-4646-A78C-EA25E730CA24}"/>
    <hyperlink ref="U409" r:id="rId7836" display="https://www.daloopa.com/src/802783" xr:uid="{AD210B2F-BA9C-470C-9CE7-A69759B0B4FD}"/>
    <hyperlink ref="V409" r:id="rId7837" display="https://www.daloopa.com/src/802784" xr:uid="{EFE0BCF3-3E02-46EC-A618-C1A5FB7AF107}"/>
    <hyperlink ref="W409" r:id="rId7838" display="https://www.daloopa.com/src/802785" xr:uid="{0AAE4443-322D-4F09-B96C-F8CDFCFD5BB2}"/>
    <hyperlink ref="X409" r:id="rId7839" display="https://www.daloopa.com/src/802786" xr:uid="{5CEB077B-4E01-4CDF-ADCD-454A8A5D8E8B}"/>
    <hyperlink ref="Y409" r:id="rId7840" display="https://www.daloopa.com/src/802787" xr:uid="{2F60A0D8-AAC7-40F7-A2D6-3DCECFAD4BC0}"/>
    <hyperlink ref="Z409" r:id="rId7841" display="https://www.daloopa.com/src/802788" xr:uid="{D189F3C0-DE7D-445F-8A00-8CC319F4EBA2}"/>
    <hyperlink ref="AA409" r:id="rId7842" display="https://www.daloopa.com/src/802789" xr:uid="{CE229CB2-812F-4B45-8B4D-8B73830F6C9A}"/>
    <hyperlink ref="AB409" r:id="rId7843" display="https://www.daloopa.com/src/802790" xr:uid="{D6DFF465-87AD-402E-9E75-B050CB7B6627}"/>
    <hyperlink ref="AC409" r:id="rId7844" display="https://www.daloopa.com/src/802781" xr:uid="{4A959550-7B82-421F-85A6-DD275D555EF1}"/>
    <hyperlink ref="AD409" r:id="rId7845" display="https://www.daloopa.com/src/802780" xr:uid="{B1F167CA-C92F-4161-91CC-A33A11BAB104}"/>
    <hyperlink ref="AE409" r:id="rId7846" display="https://www.daloopa.com/src/1340479" xr:uid="{BFAB594F-CD54-4A1E-BB07-BDF458F95AFE}"/>
    <hyperlink ref="AF409" r:id="rId7847" display="https://www.daloopa.com/src/2623687" xr:uid="{24294A40-7E8C-4F70-ADA0-24C7E2A72130}"/>
    <hyperlink ref="AG409" r:id="rId7848" display="https://www.daloopa.com/src/4744604" xr:uid="{08173ECA-0826-41FB-9BE8-75B3EAC22AF6}"/>
    <hyperlink ref="AH409" r:id="rId7849" display="https://www.daloopa.com/src/7982433" xr:uid="{1B0CF2C2-3D0C-43E9-ADC4-2185417027D3}"/>
    <hyperlink ref="AI409" r:id="rId7850" display="https://www.daloopa.com/src/10333884" xr:uid="{3D84EB73-F77B-4C0E-B0C0-D0FE2DC142BC}"/>
    <hyperlink ref="AJ409" r:id="rId7851" display="https://www.daloopa.com/src/14718873" xr:uid="{AFB1884A-0E5C-4C2B-9BBB-0F9965F300F5}"/>
    <hyperlink ref="AK409" r:id="rId7852" display="https://www.daloopa.com/src/20995126" xr:uid="{F1A9B3B9-E154-47E9-92A8-7A9B0996EFA0}"/>
    <hyperlink ref="AL409" r:id="rId7853" display="https://www.daloopa.com/src/32451154" xr:uid="{A658A6F1-F268-4799-B716-C130B506B7AD}"/>
    <hyperlink ref="AM409" r:id="rId7854" display="https://www.daloopa.com/src/38383982" xr:uid="{B20D317A-B874-4366-877E-2E24861EFCEC}"/>
    <hyperlink ref="AN409" r:id="rId7855" display="https://www.daloopa.com/src/46661214" xr:uid="{43DE905F-0C4B-4182-8A17-57EA4D921EE8}"/>
    <hyperlink ref="AO409" r:id="rId7856" display="https://www.daloopa.com/src/53638145" xr:uid="{B968C7C7-CA4F-485C-9B2B-3E55184A07B2}"/>
    <hyperlink ref="AP409" r:id="rId7857" display="https://www.daloopa.com/src/58837939" xr:uid="{5F385206-2D0D-4407-948F-A0E5FA4ADB1D}"/>
    <hyperlink ref="AQ409" r:id="rId7858" display="https://www.daloopa.com/src/63130554" xr:uid="{F4346F31-79CE-4387-87BE-DFD3C229B04B}"/>
    <hyperlink ref="AR409" r:id="rId7859" display="https://www.daloopa.com/src/67047137" xr:uid="{342C7A6F-BB9E-46FC-9052-87A690BB88C4}"/>
    <hyperlink ref="BF409" r:id="rId7860" display="https://www.daloopa.com/src/800091" xr:uid="{DE6EB379-8FE4-42B2-A447-E5F424405ECF}"/>
    <hyperlink ref="BG409" r:id="rId7861" display="https://www.daloopa.com/src/800075" xr:uid="{734A526B-E734-481D-A3F8-17BBD8D11EFA}"/>
    <hyperlink ref="BH409" r:id="rId7862" display="https://www.daloopa.com/src/800025" xr:uid="{9FDF3917-6054-416B-8FB9-F16FB872ECC5}"/>
    <hyperlink ref="BI409" r:id="rId7863" display="https://www.daloopa.com/src/802782" xr:uid="{7748D011-D5BD-48D2-96B7-5B7FA4B389CD}"/>
    <hyperlink ref="BJ409" r:id="rId7864" display="https://www.daloopa.com/src/802786" xr:uid="{A1440476-B8C7-4844-A573-73EAC19DBD34}"/>
    <hyperlink ref="BK409" r:id="rId7865" display="https://www.daloopa.com/src/802790" xr:uid="{E612CBE1-56B9-4FAE-9063-E90687EDD29B}"/>
    <hyperlink ref="BL409" r:id="rId7866" display="https://www.daloopa.com/src/2623687" xr:uid="{CD3C5F3E-C6E1-49A0-9D7C-40667D79F3F4}"/>
    <hyperlink ref="BM409" r:id="rId7867" display="https://www.daloopa.com/src/14718873" xr:uid="{E4BBACF8-C66C-47F7-BA50-EAA8D96D62D0}"/>
    <hyperlink ref="BN409" r:id="rId7868" display="https://www.daloopa.com/src/46661214" xr:uid="{9FDF656E-6989-4C59-93A9-8030A23DDE58}"/>
    <hyperlink ref="BO409" r:id="rId7869" tooltip="https://www.daloopa.com/src/72471195" display="462675.0" xr:uid="{01FCE1D9-6B71-4F0D-BF74-37F690B10F93}"/>
    <hyperlink ref="A413" r:id="rId7870" xr:uid="{B7925D61-83DB-4390-ADA9-68ABB6748445}"/>
    <hyperlink ref="C413" r:id="rId7871" xr:uid="{DD8B7814-C727-4A09-AED9-7424949A6C11}"/>
    <hyperlink ref="E413" r:id="rId7872" display="https://www.daloopa.com/src/754236" xr:uid="{16943E61-7712-4CE7-BFD8-52399EF4731F}"/>
    <hyperlink ref="F413" r:id="rId7873" display="https://www.daloopa.com/src/754170" xr:uid="{700F700C-DCAC-43FC-9972-BAF3EAE9F4C2}"/>
    <hyperlink ref="G413" r:id="rId7874" display="https://www.daloopa.com/src/753968" xr:uid="{B82F27A9-33FF-4FF1-8E52-BF8F7E0B5D56}"/>
    <hyperlink ref="H413" r:id="rId7875" display="https://www.daloopa.com/src/753786" xr:uid="{E4452367-76E7-4C8C-B262-4B5AB913FF23}"/>
    <hyperlink ref="I413" r:id="rId7876" display="https://www.daloopa.com/src/753763" xr:uid="{84911EC5-DF47-4AEF-9163-BCED7FACD270}"/>
    <hyperlink ref="J413" r:id="rId7877" display="https://www.daloopa.com/src/753492" xr:uid="{DFD1654B-8322-4751-BCD6-B78784CD91CD}"/>
    <hyperlink ref="K413" r:id="rId7878" display="https://www.daloopa.com/src/753349" xr:uid="{5C0D2C1A-9C57-4CD0-ACAA-47743B9BDED4}"/>
    <hyperlink ref="L413" r:id="rId7879" display="https://www.daloopa.com/src/753066" xr:uid="{F0EFF2B7-99EC-416A-9454-B4730BB8E690}"/>
    <hyperlink ref="M413" r:id="rId7880" display="https://www.daloopa.com/src/752891" xr:uid="{294C7EAB-015D-4DB8-A4AE-A00D4B38E3D1}"/>
    <hyperlink ref="N413" r:id="rId7881" display="https://www.daloopa.com/src/752700" xr:uid="{5E958137-506E-4C2A-BC5D-110B6574B8AB}"/>
    <hyperlink ref="O413" r:id="rId7882" display="https://www.daloopa.com/src/752532" xr:uid="{F4F64848-F136-4F35-9539-F9873C345D6E}"/>
    <hyperlink ref="P413" r:id="rId7883" display="https://www.daloopa.com/src/752343" xr:uid="{C780D146-04CB-4D9A-A63A-381BF000E1D9}"/>
    <hyperlink ref="Q413" r:id="rId7884" display="https://www.daloopa.com/src/752026" xr:uid="{CFF8EAA9-79A1-4148-9EE1-4DCD47A54784}"/>
    <hyperlink ref="R413" r:id="rId7885" display="https://www.daloopa.com/src/751591" xr:uid="{0F656C35-8E4D-4101-B3BF-F6DDF1AFE310}"/>
    <hyperlink ref="S413" r:id="rId7886" display="https://www.daloopa.com/src/751321" xr:uid="{E8FCF736-E16E-4968-8388-EDF0CAB8B887}"/>
    <hyperlink ref="T413" r:id="rId7887" display="https://www.daloopa.com/src/750712" xr:uid="{5D1A2B7D-3F8E-415E-8488-EEABE55F5492}"/>
    <hyperlink ref="U413" r:id="rId7888" display="https://www.daloopa.com/src/750494" xr:uid="{B7FF17C7-E4AF-48D2-857D-8062C530D7CB}"/>
    <hyperlink ref="V413" r:id="rId7889" display="https://www.daloopa.com/src/750369" xr:uid="{C8CD2C85-07CB-4A12-BDF5-78778F15A7AA}"/>
    <hyperlink ref="W413" r:id="rId7890" display="https://www.daloopa.com/src/750149" xr:uid="{85652F0F-7E46-4A76-915F-143452D0196A}"/>
    <hyperlink ref="X413" r:id="rId7891" display="https://www.daloopa.com/src/749830" xr:uid="{61D87C6F-DC9E-45AD-BA83-06364490B3D0}"/>
    <hyperlink ref="Y413" r:id="rId7892" display="https://www.daloopa.com/src/749584" xr:uid="{6B0A5A20-D5A3-4BF0-ACF2-B6ED194AFE9D}"/>
    <hyperlink ref="Z413" r:id="rId7893" display="https://www.daloopa.com/src/749280" xr:uid="{81E2FEFE-4586-4C83-8B69-DA360D21A914}"/>
    <hyperlink ref="AA413" r:id="rId7894" display="https://www.daloopa.com/src/749036" xr:uid="{EFB4C36F-25F0-4918-B7A1-4C9C6BA783D4}"/>
    <hyperlink ref="AB413" r:id="rId7895" display="https://www.daloopa.com/src/748776" xr:uid="{780C8E12-86D4-4F5A-B31A-B39E26CB721B}"/>
    <hyperlink ref="AC413" r:id="rId7896" display="https://www.daloopa.com/src/748545" xr:uid="{06AFAD90-ACA4-48AB-95E2-8FD7C75F3C7A}"/>
    <hyperlink ref="AD413" r:id="rId7897" display="https://www.daloopa.com/src/748186" xr:uid="{01185A32-86EE-49E8-BC67-A23214DDB63C}"/>
    <hyperlink ref="AE413" r:id="rId7898" display="https://www.daloopa.com/src/1340332" xr:uid="{0A939E70-F438-47A3-929F-C43B385A552C}"/>
    <hyperlink ref="AF413" r:id="rId7899" display="https://www.daloopa.com/src/2623295" xr:uid="{70B87D96-2E20-4278-B836-521B1D072A5F}"/>
    <hyperlink ref="AG413" r:id="rId7900" display="https://www.daloopa.com/src/4744421" xr:uid="{06D0A3AE-AA9A-4F44-8936-FEE7EBE99692}"/>
    <hyperlink ref="AH413" r:id="rId7901" display="https://www.daloopa.com/src/7981751" xr:uid="{B85901C7-C462-4408-A095-7E3E17B477EA}"/>
    <hyperlink ref="AI413" r:id="rId7902" display="https://www.daloopa.com/src/10333601" xr:uid="{D5D9875A-DDB6-48B0-8F55-4B73EBD325DD}"/>
    <hyperlink ref="AJ413" r:id="rId7903" display="https://www.daloopa.com/src/14718768" xr:uid="{83E45B1E-BFD6-45A2-A55F-7F71A7561B0B}"/>
    <hyperlink ref="AK413" r:id="rId7904" display="https://www.daloopa.com/src/20995119" xr:uid="{10AA3B00-BE80-417D-978E-2455779DE351}"/>
    <hyperlink ref="AL413" r:id="rId7905" display="https://www.daloopa.com/src/32451080" xr:uid="{B0188A9A-F7EC-4142-8994-22BC24462587}"/>
    <hyperlink ref="AM413" r:id="rId7906" display="https://www.daloopa.com/src/38383800" xr:uid="{CEE8A70B-A120-46F4-B12C-56CFEC61B82E}"/>
    <hyperlink ref="AN413" r:id="rId7907" display="https://www.daloopa.com/src/46660976" xr:uid="{725681DB-9D5E-4F88-B647-0755FF3804A5}"/>
    <hyperlink ref="AO413" r:id="rId7908" display="https://www.daloopa.com/src/53637931" xr:uid="{F33125D5-F4FF-4120-B58A-CDC4F573AF2A}"/>
    <hyperlink ref="AP413" r:id="rId7909" display="https://www.daloopa.com/src/58837734" xr:uid="{F3908AE7-0588-449B-82D5-AA307F78C13F}"/>
    <hyperlink ref="AQ413" r:id="rId7910" display="https://www.daloopa.com/src/63130480" xr:uid="{BD763997-E807-4CF8-B7AB-C165DE05D4C7}"/>
    <hyperlink ref="AR413" r:id="rId7911" display="https://www.daloopa.com/src/67046773" xr:uid="{A36CFD9B-CFF9-4EFA-A6D4-13C92FD70573}"/>
    <hyperlink ref="BF413" r:id="rId7912" display="https://www.daloopa.com/src/753786" xr:uid="{DB225F9A-9A1D-47E9-A650-DC756F7F28FD}"/>
    <hyperlink ref="BG413" r:id="rId7913" display="https://www.daloopa.com/src/753066" xr:uid="{A9CA84E4-70AC-40A9-9C1D-F252D83651F1}"/>
    <hyperlink ref="BH413" r:id="rId7914" display="https://www.daloopa.com/src/752343" xr:uid="{7AF2037A-FEFA-43BB-8DC1-F7A164A098FF}"/>
    <hyperlink ref="BI413" r:id="rId7915" display="https://www.daloopa.com/src/750712" xr:uid="{49ECBB53-3088-4233-806A-61FBE60B7A7A}"/>
    <hyperlink ref="BJ413" r:id="rId7916" display="https://www.daloopa.com/src/749830" xr:uid="{B5AB646C-F4A7-463E-9AF9-922A613FD9AF}"/>
    <hyperlink ref="BK413" r:id="rId7917" display="https://www.daloopa.com/src/748776" xr:uid="{BCCF7C9D-5D61-4000-93B5-577930BD9916}"/>
    <hyperlink ref="BL413" r:id="rId7918" display="https://www.daloopa.com/src/2623295" xr:uid="{0F91A194-F072-4809-964D-7234A32B07A9}"/>
    <hyperlink ref="BM413" r:id="rId7919" display="https://www.daloopa.com/src/14718768" xr:uid="{6D8432BF-68EF-4856-B886-2DD5CF263107}"/>
    <hyperlink ref="BN413" r:id="rId7920" display="https://www.daloopa.com/src/46660976" xr:uid="{B153358F-6CCA-4FA2-BAD0-6BD91EE0127D}"/>
    <hyperlink ref="BO413" r:id="rId7921" tooltip="https://www.daloopa.com/src/72471205" display="79600.0" xr:uid="{524F5F53-913A-4B32-9AF7-48937577D587}"/>
    <hyperlink ref="A414" r:id="rId7922" xr:uid="{5A265FB4-9BBD-47D9-9929-C58B06DF355F}"/>
    <hyperlink ref="C414" r:id="rId7923" xr:uid="{AC1644FA-9773-49FB-9895-FDD78577A56F}"/>
    <hyperlink ref="E414" r:id="rId7924" display="https://www.daloopa.com/src/754237" xr:uid="{6F94C889-B7FA-495E-84DA-3DE6BFA92AC6}"/>
    <hyperlink ref="F414" r:id="rId7925" display="https://www.daloopa.com/src/754171" xr:uid="{9C617116-6DBA-4BD4-B14B-E97D7742D5B4}"/>
    <hyperlink ref="G414" r:id="rId7926" display="https://www.daloopa.com/src/753969" xr:uid="{90E8551B-7D5A-423F-8F11-F57962756958}"/>
    <hyperlink ref="H414" r:id="rId7927" display="https://www.daloopa.com/src/753787" xr:uid="{846509E5-382B-470B-8725-D7805EEE8045}"/>
    <hyperlink ref="I414" r:id="rId7928" display="https://www.daloopa.com/src/753764" xr:uid="{EC65978A-4ED0-4D45-883A-059480E209C6}"/>
    <hyperlink ref="J414" r:id="rId7929" display="https://www.daloopa.com/src/753493" xr:uid="{386EFB66-BE5F-4953-8692-5905AE234F2F}"/>
    <hyperlink ref="K414" r:id="rId7930" display="https://www.daloopa.com/src/753350" xr:uid="{7FBF824D-1E1B-4EA7-B40A-3A685E3D5B77}"/>
    <hyperlink ref="L414" r:id="rId7931" display="https://www.daloopa.com/src/753067" xr:uid="{60044980-7A82-4DEE-B199-14462213C7C8}"/>
    <hyperlink ref="M414" r:id="rId7932" display="https://www.daloopa.com/src/752892" xr:uid="{AAB30BE9-7022-4D1D-82EC-49E55094320F}"/>
    <hyperlink ref="N414" r:id="rId7933" display="https://www.daloopa.com/src/752701" xr:uid="{F0EA86B6-7890-43C9-A120-E6AD712D4A91}"/>
    <hyperlink ref="O414" r:id="rId7934" display="https://www.daloopa.com/src/752533" xr:uid="{6CBA67CA-4DB5-4739-9A93-BC2735038665}"/>
    <hyperlink ref="P414" r:id="rId7935" display="https://www.daloopa.com/src/752344" xr:uid="{1F61F7EC-E5EB-4545-9FA6-B885D72EF245}"/>
    <hyperlink ref="Q414" r:id="rId7936" display="https://www.daloopa.com/src/752027" xr:uid="{4310A63B-61CB-4944-AE1E-825CDDB9C14A}"/>
    <hyperlink ref="R414" r:id="rId7937" display="https://www.daloopa.com/src/751593" xr:uid="{FFA0C83B-2931-4247-9B62-0806D4EBFCCE}"/>
    <hyperlink ref="S414" r:id="rId7938" display="https://www.daloopa.com/src/751322" xr:uid="{DABDD5C2-CCB6-42B5-AAC7-95EC9AE7487F}"/>
    <hyperlink ref="T414" r:id="rId7939" display="https://www.daloopa.com/src/750713" xr:uid="{A8653531-5F68-44CD-996B-41BE86357275}"/>
    <hyperlink ref="U414" r:id="rId7940" display="https://www.daloopa.com/src/750495" xr:uid="{23955BFF-746F-40C6-854E-F5DF2A6BE881}"/>
    <hyperlink ref="V414" r:id="rId7941" display="https://www.daloopa.com/src/750370" xr:uid="{C5FBA471-7658-4992-82F5-B24A2E01520A}"/>
    <hyperlink ref="W414" r:id="rId7942" display="https://www.daloopa.com/src/750150" xr:uid="{63A9D159-90F4-41AA-9F01-ABE2812B2251}"/>
    <hyperlink ref="X414" r:id="rId7943" display="https://www.daloopa.com/src/749831" xr:uid="{F04CE701-7274-43B4-83D2-BDAF66288275}"/>
    <hyperlink ref="Y414" r:id="rId7944" display="https://www.daloopa.com/src/749585" xr:uid="{9EEB7C4D-6B76-4CF6-9119-4BABBE725481}"/>
    <hyperlink ref="Z414" r:id="rId7945" display="https://www.daloopa.com/src/749281" xr:uid="{E17B888F-E965-47C2-9EA2-11AC43EE8155}"/>
    <hyperlink ref="AA414" r:id="rId7946" display="https://www.daloopa.com/src/749037" xr:uid="{B0D0C86E-552E-4D5F-8750-F05B6DD175DD}"/>
    <hyperlink ref="AB414" r:id="rId7947" display="https://www.daloopa.com/src/748777" xr:uid="{BF66F667-3CCB-4F00-9A56-7C06865D88E2}"/>
    <hyperlink ref="AC414" r:id="rId7948" display="https://www.daloopa.com/src/748546" xr:uid="{4D067C0F-0183-4A3E-AC29-E230BDC217A9}"/>
    <hyperlink ref="AD414" r:id="rId7949" display="https://www.daloopa.com/src/748187" xr:uid="{01FDC80C-9C97-42E0-AA5D-6EC660B57D41}"/>
    <hyperlink ref="AE414" r:id="rId7950" display="https://www.daloopa.com/src/1340333" xr:uid="{1AD26ADC-FDE6-44B8-ADFD-33ACBA09C741}"/>
    <hyperlink ref="AF414" r:id="rId7951" display="https://www.daloopa.com/src/2623296" xr:uid="{ACB9B71F-3BF6-4787-A930-EDD022C2CF64}"/>
    <hyperlink ref="AG414" r:id="rId7952" display="https://www.daloopa.com/src/4744422" xr:uid="{E1FA3E4A-C8A5-41D7-80FC-84B677C71651}"/>
    <hyperlink ref="AH414" r:id="rId7953" display="https://www.daloopa.com/src/7981752" xr:uid="{04698366-0401-4FA4-98A2-F6F719EAF95B}"/>
    <hyperlink ref="AI414" r:id="rId7954" display="https://www.daloopa.com/src/10333602" xr:uid="{ED957F4D-6FA2-4631-ACCB-4A209432E1DB}"/>
    <hyperlink ref="AJ414" r:id="rId7955" display="https://www.daloopa.com/src/14718769" xr:uid="{A3362106-1991-477B-B086-91850854CBD8}"/>
    <hyperlink ref="AK414" r:id="rId7956" display="https://www.daloopa.com/src/20995120" xr:uid="{EDF70FC5-A430-4A51-B2E6-7210165321CD}"/>
    <hyperlink ref="AL414" r:id="rId7957" display="https://www.daloopa.com/src/32451079" xr:uid="{5712DE58-0A88-4560-B097-353C6D65A5E5}"/>
    <hyperlink ref="AM414" r:id="rId7958" display="https://www.daloopa.com/src/38383802" xr:uid="{48F1F454-35A5-480B-A63D-894C89B3336B}"/>
    <hyperlink ref="AN414" r:id="rId7959" display="https://www.daloopa.com/src/46660977" xr:uid="{9CD65017-2E88-4579-952D-01BF0CF2422A}"/>
    <hyperlink ref="AO414" r:id="rId7960" display="https://www.daloopa.com/src/53637934" xr:uid="{1C307AB0-70DC-4248-847F-528FF7C78F5D}"/>
    <hyperlink ref="AP414" r:id="rId7961" display="https://www.daloopa.com/src/58837732" xr:uid="{8E970649-3554-4ECB-94EF-76DEE18D1065}"/>
    <hyperlink ref="AQ414" r:id="rId7962" display="https://www.daloopa.com/src/63130478" xr:uid="{4D07775F-BD95-440C-A27E-E26BB764C377}"/>
    <hyperlink ref="AR414" r:id="rId7963" display="https://www.daloopa.com/src/67046774" xr:uid="{24193C8E-13E3-4FBC-AA31-E0B3FDBBEE1F}"/>
    <hyperlink ref="BF414" r:id="rId7964" display="https://www.daloopa.com/src/753787" xr:uid="{6B9771A3-581E-4FBF-A440-1C074B5A0DF8}"/>
    <hyperlink ref="BG414" r:id="rId7965" display="https://www.daloopa.com/src/753067" xr:uid="{F2650B6A-D08F-47A8-B74E-3BFA3E5AFD6A}"/>
    <hyperlink ref="BH414" r:id="rId7966" display="https://www.daloopa.com/src/752344" xr:uid="{A5D9CCD9-1070-43D7-B702-43AAE226F445}"/>
    <hyperlink ref="BI414" r:id="rId7967" display="https://www.daloopa.com/src/750713" xr:uid="{BA3FFAB8-D2BD-432A-9D98-F8B8C168C774}"/>
    <hyperlink ref="BJ414" r:id="rId7968" display="https://www.daloopa.com/src/749831" xr:uid="{07ECB03D-59AA-43B8-B369-A3F08ABBE470}"/>
    <hyperlink ref="BK414" r:id="rId7969" display="https://www.daloopa.com/src/748777" xr:uid="{A71B7B5C-9523-420C-BDFB-922F8C0F5CF2}"/>
    <hyperlink ref="BL414" r:id="rId7970" display="https://www.daloopa.com/src/2623296" xr:uid="{2556A3D8-3A05-4481-9D7C-45ACB6D0DAF4}"/>
    <hyperlink ref="BM414" r:id="rId7971" display="https://www.daloopa.com/src/14718769" xr:uid="{6C309F25-9BBC-4343-8096-F6DA9D1F12B7}"/>
    <hyperlink ref="BN414" r:id="rId7972" display="https://www.daloopa.com/src/46660977" xr:uid="{E2103312-640D-4F00-AF43-7AC6B11EC5F3}"/>
    <hyperlink ref="BO414" r:id="rId7973" tooltip="https://www.daloopa.com/src/72471215" display="62566.0" xr:uid="{1A188C64-6184-47BE-9196-F8421940DBAA}"/>
    <hyperlink ref="A415" r:id="rId7974" xr:uid="{F749B44D-078D-428A-AC68-548290CF8004}"/>
    <hyperlink ref="C415" r:id="rId7975" xr:uid="{31F1CC4B-2E97-4C7E-A8B7-FCC9E8015AC7}"/>
    <hyperlink ref="H415" r:id="rId7976" display="https://www.daloopa.com/src/753788" xr:uid="{3FCC32CE-B6AA-4482-9D3C-037B0AD4AB18}"/>
    <hyperlink ref="I415" r:id="rId7977" display="https://www.daloopa.com/src/753765" xr:uid="{46DAA69C-CDB8-4FE6-A49E-7EE473418EC8}"/>
    <hyperlink ref="J415" r:id="rId7978" display="https://www.daloopa.com/src/753494" xr:uid="{7505D316-0692-4D2D-B29E-DA304DD05A92}"/>
    <hyperlink ref="K415" r:id="rId7979" display="https://www.daloopa.com/src/753351" xr:uid="{6633676A-473C-4D3B-908D-712AC63E6E37}"/>
    <hyperlink ref="L415" r:id="rId7980" display="https://www.daloopa.com/src/753068" xr:uid="{1F5FC339-B363-4671-995E-81DE36361BAA}"/>
    <hyperlink ref="M415" r:id="rId7981" display="https://www.daloopa.com/src/752893" xr:uid="{D56C4DC0-7534-4D25-BD74-7A3639D4D95C}"/>
    <hyperlink ref="N415" r:id="rId7982" display="https://www.daloopa.com/src/752702" xr:uid="{B2C4A470-0153-4941-82B1-5D5CBAC994C2}"/>
    <hyperlink ref="O415" r:id="rId7983" display="https://www.daloopa.com/src/752534" xr:uid="{59FA1841-6B75-4B5E-BF26-B48711EAC04C}"/>
    <hyperlink ref="P415" r:id="rId7984" display="https://www.daloopa.com/src/752345" xr:uid="{DFEDB74B-BB9D-4028-999A-1C283058C224}"/>
    <hyperlink ref="Q415" r:id="rId7985" display="https://www.daloopa.com/src/752028" xr:uid="{325C020E-92F0-4060-8EB7-74FA973A6E19}"/>
    <hyperlink ref="R415" r:id="rId7986" display="https://www.daloopa.com/src/751592" xr:uid="{0201FC3C-7DF0-4DDA-8BCD-BE17CEECC4C6}"/>
    <hyperlink ref="S415" r:id="rId7987" display="https://www.daloopa.com/src/751323" xr:uid="{A505CAC9-9EBC-4250-9CC4-8D440359E742}"/>
    <hyperlink ref="T415" r:id="rId7988" display="https://www.daloopa.com/src/750714" xr:uid="{796451B9-7409-4E26-8406-074F275ECC36}"/>
    <hyperlink ref="U415" r:id="rId7989" display="https://www.daloopa.com/src/750496" xr:uid="{3AD25BD0-2EFC-4216-A6A6-AACA69EF136F}"/>
    <hyperlink ref="V415" r:id="rId7990" display="https://www.daloopa.com/src/750371" xr:uid="{7CBF7A76-A254-4AA1-B0B1-78B477964E04}"/>
    <hyperlink ref="W415" r:id="rId7991" display="https://www.daloopa.com/src/750151" xr:uid="{762166DC-47BE-4108-A7A9-7987228CEB66}"/>
    <hyperlink ref="X415" r:id="rId7992" display="https://www.daloopa.com/src/749832" xr:uid="{CAFF09BB-E736-400C-B3ED-AF729C9B3268}"/>
    <hyperlink ref="Y415" r:id="rId7993" display="https://www.daloopa.com/src/749586" xr:uid="{1E324A6E-5D67-482B-9A6D-E60DB72C2FB7}"/>
    <hyperlink ref="Z415" r:id="rId7994" display="https://www.daloopa.com/src/749283" xr:uid="{9B0EF941-D73A-4218-87A6-958112E1CC53}"/>
    <hyperlink ref="AA415" r:id="rId7995" display="https://www.daloopa.com/src/749038" xr:uid="{75043086-AEF3-44CC-A60B-70749A826981}"/>
    <hyperlink ref="AB415" r:id="rId7996" display="https://www.daloopa.com/src/748778" xr:uid="{2602DCB0-ADC7-4508-983E-1A5A91D2F6AB}"/>
    <hyperlink ref="AC415" r:id="rId7997" display="https://www.daloopa.com/src/748547" xr:uid="{6141FE96-526D-4EE5-8B6A-F58A09F47C02}"/>
    <hyperlink ref="AD415" r:id="rId7998" display="https://www.daloopa.com/src/748188" xr:uid="{0800306D-E3EF-4FD9-94D0-64C440E8F845}"/>
    <hyperlink ref="AE415" r:id="rId7999" display="https://www.daloopa.com/src/1340334" xr:uid="{EA56733B-56C2-4235-BEBD-380198FCF0AB}"/>
    <hyperlink ref="AF415" r:id="rId8000" display="https://www.daloopa.com/src/2623297" xr:uid="{B55AA9F1-B0CE-4329-803A-63599002EE22}"/>
    <hyperlink ref="AG415" r:id="rId8001" display="https://www.daloopa.com/src/4744423" xr:uid="{6360FFF6-6E3F-4B73-BDEF-AB93D804F8D9}"/>
    <hyperlink ref="AH415" r:id="rId8002" display="https://www.daloopa.com/src/7981753" xr:uid="{9BE3DF67-C7FA-4E26-B7D1-4EEEB3BF553D}"/>
    <hyperlink ref="AI415" r:id="rId8003" display="https://www.daloopa.com/src/10333603" xr:uid="{6523F8BA-8875-4EB4-AC13-5DAAACD8E170}"/>
    <hyperlink ref="AJ415" r:id="rId8004" display="https://www.daloopa.com/src/14718770" xr:uid="{DA181B48-359C-44EA-87E9-075C2FED022B}"/>
    <hyperlink ref="AK415" r:id="rId8005" display="https://www.daloopa.com/src/20995118" xr:uid="{96DE1010-C33D-491F-8025-06F780E7C89D}"/>
    <hyperlink ref="AL415" r:id="rId8006" display="https://www.daloopa.com/src/32451082" xr:uid="{2A1BCBA2-09F2-4384-A7C1-79240998C4D7}"/>
    <hyperlink ref="AM415" r:id="rId8007" display="https://www.daloopa.com/src/38383801" xr:uid="{E5AD00F1-0157-434D-A8DA-AA8D3BB186CB}"/>
    <hyperlink ref="AN415" r:id="rId8008" display="https://www.daloopa.com/src/46660978" xr:uid="{0ADA8A29-228E-4005-A843-76D0E94787FA}"/>
    <hyperlink ref="AO415" r:id="rId8009" display="https://www.daloopa.com/src/53637933" xr:uid="{A9E9EF2D-D143-4D0E-97D2-9C06B612EA1C}"/>
    <hyperlink ref="AP415" r:id="rId8010" display="https://www.daloopa.com/src/58837733" xr:uid="{AAA1237E-0B28-45FC-A756-9A5143075CEB}"/>
    <hyperlink ref="AQ415" r:id="rId8011" display="https://www.daloopa.com/src/63130479" xr:uid="{42CA1E45-7F94-49AA-B13D-6631CB7E726C}"/>
    <hyperlink ref="AR415" r:id="rId8012" display="https://www.daloopa.com/src/67046775" xr:uid="{591E5A21-2867-4654-BBFA-CA3A843BE0CA}"/>
    <hyperlink ref="BF415" r:id="rId8013" display="https://www.daloopa.com/src/753788" xr:uid="{27CF2C13-239D-4D8A-A6B3-7B916A9DA1B4}"/>
    <hyperlink ref="BG415" r:id="rId8014" display="https://www.daloopa.com/src/753068" xr:uid="{98770820-81E8-44D7-BB72-FD82AFAE103E}"/>
    <hyperlink ref="BH415" r:id="rId8015" display="https://www.daloopa.com/src/752345" xr:uid="{B1079C70-1596-43AF-BC86-7B07861B5343}"/>
    <hyperlink ref="BI415" r:id="rId8016" display="https://www.daloopa.com/src/750714" xr:uid="{C9E056E5-2EFA-402C-997D-9AAED7CF3656}"/>
    <hyperlink ref="BJ415" r:id="rId8017" display="https://www.daloopa.com/src/749832" xr:uid="{A282CCD3-3BF4-4DF6-8C7B-AC41FC019602}"/>
    <hyperlink ref="BK415" r:id="rId8018" display="https://www.daloopa.com/src/748778" xr:uid="{E79466FE-104B-46F6-B67C-04EF9AAF2110}"/>
    <hyperlink ref="BL415" r:id="rId8019" display="https://www.daloopa.com/src/2623297" xr:uid="{A333BA64-D4F7-4DA4-8BC5-28102CE378BE}"/>
    <hyperlink ref="BM415" r:id="rId8020" display="https://www.daloopa.com/src/14718770" xr:uid="{45E46838-AC45-48D2-B4AD-9DB683FD3998}"/>
    <hyperlink ref="BN415" r:id="rId8021" display="https://www.daloopa.com/src/46660978" xr:uid="{E9FD0B93-D8CE-46EE-A829-A0EB0204D26C}"/>
    <hyperlink ref="BO415" r:id="rId8022" tooltip="https://www.daloopa.com/src/72471225" display="13227.0" xr:uid="{EB7686B9-2D69-40A8-8CC0-D8DFD91BAAE9}"/>
    <hyperlink ref="A416" r:id="rId8023" xr:uid="{CE72E583-9703-407B-B807-AE3C01895BC8}"/>
    <hyperlink ref="C416" r:id="rId8024" xr:uid="{80D4BBB4-C48A-433B-9BE8-F6779AD94B2B}"/>
    <hyperlink ref="E416" r:id="rId8025" display="https://www.daloopa.com/src/754238" xr:uid="{4C7BD993-6887-4F77-91EC-1D0681AFEDAC}"/>
    <hyperlink ref="F416" r:id="rId8026" display="https://www.daloopa.com/src/754172" xr:uid="{EF869C0D-4810-491B-B497-5656AA0B2F39}"/>
    <hyperlink ref="G416" r:id="rId8027" display="https://www.daloopa.com/src/753970" xr:uid="{CC574827-F533-4511-A839-177B380234E4}"/>
    <hyperlink ref="H416" r:id="rId8028" display="https://www.daloopa.com/src/753789" xr:uid="{67941887-4FD4-422F-8481-4131C017C255}"/>
    <hyperlink ref="I416" r:id="rId8029" display="https://www.daloopa.com/src/753766" xr:uid="{6FF1813D-3F9E-477B-AE28-04B2A368F295}"/>
    <hyperlink ref="J416" r:id="rId8030" display="https://www.daloopa.com/src/753495" xr:uid="{28C77EE9-8AC6-4EC0-A219-25745C3C42E5}"/>
    <hyperlink ref="K416" r:id="rId8031" display="https://www.daloopa.com/src/753352" xr:uid="{F472F04C-4E78-4F0E-B333-C43CF4D47D57}"/>
    <hyperlink ref="L416" r:id="rId8032" display="https://www.daloopa.com/src/753069" xr:uid="{A81B0415-776D-4074-A3D2-31E4698D5D2C}"/>
    <hyperlink ref="M416" r:id="rId8033" display="https://www.daloopa.com/src/752894" xr:uid="{711024AF-B2F2-46CA-8122-9094513F8351}"/>
    <hyperlink ref="N416" r:id="rId8034" display="https://www.daloopa.com/src/752703" xr:uid="{4F7DBA06-9FD9-4499-80A8-52ADF5FC5962}"/>
    <hyperlink ref="O416" r:id="rId8035" display="https://www.daloopa.com/src/752535" xr:uid="{46396251-E366-4E1A-8571-98510D243A87}"/>
    <hyperlink ref="P416" r:id="rId8036" display="https://www.daloopa.com/src/752346" xr:uid="{1433250F-AFB6-4E7E-A685-908B24AB66AE}"/>
    <hyperlink ref="Q416" r:id="rId8037" display="https://www.daloopa.com/src/752029" xr:uid="{74DFAE9F-3D70-4E24-9778-F352F2CD1C52}"/>
    <hyperlink ref="R416" r:id="rId8038" display="https://www.daloopa.com/src/751594" xr:uid="{7A5D7563-7FD8-4039-825B-8943479F8D73}"/>
    <hyperlink ref="S416" r:id="rId8039" display="https://www.daloopa.com/src/751324" xr:uid="{5485B6B0-88EF-4989-A890-5AA0A4CE1D1E}"/>
    <hyperlink ref="T416" r:id="rId8040" display="https://www.daloopa.com/src/750715" xr:uid="{ED8368D8-4544-4696-B0FE-5BD0F716CCC8}"/>
    <hyperlink ref="U416" r:id="rId8041" display="https://www.daloopa.com/src/750497" xr:uid="{9D1B35C4-DD17-432F-9CFD-A9F23FD9C88C}"/>
    <hyperlink ref="V416" r:id="rId8042" display="https://www.daloopa.com/src/750372" xr:uid="{5394961D-4563-4BB9-8B71-672344B5FEF1}"/>
    <hyperlink ref="W416" r:id="rId8043" display="https://www.daloopa.com/src/750152" xr:uid="{1E547EE7-6C5A-4010-BFDC-312CA959A70E}"/>
    <hyperlink ref="X416" r:id="rId8044" display="https://www.daloopa.com/src/749833" xr:uid="{E07EC387-6EEF-45A3-A9B2-F1531DFD0D3D}"/>
    <hyperlink ref="Y416" r:id="rId8045" display="https://www.daloopa.com/src/749587" xr:uid="{36206473-8D1B-4530-9639-FD505BDF10D7}"/>
    <hyperlink ref="Z416" r:id="rId8046" display="https://www.daloopa.com/src/749282" xr:uid="{A5694EB5-A8E2-4F93-864F-ABADB04B4F47}"/>
    <hyperlink ref="AA416" r:id="rId8047" display="https://www.daloopa.com/src/749039" xr:uid="{DF3C3DB6-9B4F-4FAF-940F-C264400CFA98}"/>
    <hyperlink ref="AB416" r:id="rId8048" display="https://www.daloopa.com/src/748779" xr:uid="{084DA6D9-8DA2-43EE-8BD7-CDB9DB99F3BF}"/>
    <hyperlink ref="AC416" r:id="rId8049" display="https://www.daloopa.com/src/748548" xr:uid="{FB73DC98-42D1-48FD-B383-E9E6340EE4BB}"/>
    <hyperlink ref="AD416" r:id="rId8050" display="https://www.daloopa.com/src/748189" xr:uid="{84447016-8281-4CA2-B9AD-82D6887A0226}"/>
    <hyperlink ref="AE416" r:id="rId8051" display="https://www.daloopa.com/src/1340335" xr:uid="{1522B84F-643F-4140-80B8-AF19A8798861}"/>
    <hyperlink ref="AF416" r:id="rId8052" display="https://www.daloopa.com/src/2623298" xr:uid="{C6012C99-65D5-4894-BDFE-85915B401E13}"/>
    <hyperlink ref="AG416" r:id="rId8053" display="https://www.daloopa.com/src/4744424" xr:uid="{E95B20B7-8D76-4D05-BF21-CEC72D57DDA9}"/>
    <hyperlink ref="AH416" r:id="rId8054" display="https://www.daloopa.com/src/7981754" xr:uid="{D410CFAE-F8C1-44C0-979E-2993D7CCC9BA}"/>
    <hyperlink ref="AI416" r:id="rId8055" display="https://www.daloopa.com/src/10333604" xr:uid="{8FC6A736-35AA-4606-B60C-37F93C669800}"/>
    <hyperlink ref="AJ416" r:id="rId8056" display="https://www.daloopa.com/src/14718767" xr:uid="{205A0BD2-2323-4B28-994D-175D4D2A18AB}"/>
    <hyperlink ref="AK416" r:id="rId8057" display="https://www.daloopa.com/src/20995117" xr:uid="{B3806448-5BCF-49A2-8204-E92E44609B23}"/>
    <hyperlink ref="AL416" r:id="rId8058" display="https://www.daloopa.com/src/32451081" xr:uid="{06F40A68-FDD7-4F2C-AF93-095042D51149}"/>
    <hyperlink ref="AM416" r:id="rId8059" display="https://www.daloopa.com/src/38383799" xr:uid="{2E33E314-9D3D-4A74-BF37-EA5AB766D6C9}"/>
    <hyperlink ref="AN416" r:id="rId8060" display="https://www.daloopa.com/src/46660975" xr:uid="{ABEF9A24-C992-421B-B411-E0934CAB312A}"/>
    <hyperlink ref="AO416" r:id="rId8061" display="https://www.daloopa.com/src/53637932" xr:uid="{76562149-CC19-4F3C-955F-EB4564A2DA69}"/>
    <hyperlink ref="AP416" r:id="rId8062" display="https://www.daloopa.com/src/58837735" xr:uid="{A544D8C7-0C76-403F-BF23-D86C79AA1F5B}"/>
    <hyperlink ref="AQ416" r:id="rId8063" display="https://www.daloopa.com/src/63130481" xr:uid="{AAC5D00A-0206-491C-BBD8-561EBDA9317F}"/>
    <hyperlink ref="AR416" r:id="rId8064" display="https://www.daloopa.com/src/67046772" xr:uid="{452AE90E-BC42-4B49-82CD-BAB2DBC41BB7}"/>
    <hyperlink ref="BF416" r:id="rId8065" display="https://www.daloopa.com/src/753789" xr:uid="{57442D08-7AB4-4C6D-A23F-F7CB261EC5BB}"/>
    <hyperlink ref="BG416" r:id="rId8066" display="https://www.daloopa.com/src/753069" xr:uid="{2B0902EE-CDB3-420F-A572-A60492156BBB}"/>
    <hyperlink ref="BH416" r:id="rId8067" display="https://www.daloopa.com/src/752346" xr:uid="{AFB048B9-EB8A-462A-ADBD-8D1EACDB9976}"/>
    <hyperlink ref="BI416" r:id="rId8068" display="https://www.daloopa.com/src/750715" xr:uid="{8B946D34-64BB-4D7A-AAA0-541770240565}"/>
    <hyperlink ref="BJ416" r:id="rId8069" display="https://www.daloopa.com/src/749833" xr:uid="{65686242-96D1-46F2-A578-0026C48B0EA6}"/>
    <hyperlink ref="BK416" r:id="rId8070" display="https://www.daloopa.com/src/748779" xr:uid="{F83972DE-D0F1-432D-A934-22AAA5B951FF}"/>
    <hyperlink ref="BL416" r:id="rId8071" display="https://www.daloopa.com/src/2623298" xr:uid="{2CDED688-5397-4851-8E2C-0D13AB9CBAE1}"/>
    <hyperlink ref="BM416" r:id="rId8072" display="https://www.daloopa.com/src/14718767" xr:uid="{E9EC51F7-7ED2-4447-B0F1-83765FF9AC9F}"/>
    <hyperlink ref="BN416" r:id="rId8073" display="https://www.daloopa.com/src/46660975" xr:uid="{22F538A3-4BD5-4468-BC54-0E66919CFD48}"/>
    <hyperlink ref="BO416" r:id="rId8074" tooltip="https://www.daloopa.com/src/72471235" display="155393.0" xr:uid="{BCDB9B2C-F048-4AEF-B712-DA9B6E6374B4}"/>
    <hyperlink ref="A418" r:id="rId8075" xr:uid="{0785D4B8-7F4B-410C-8489-54162405EF19}"/>
    <hyperlink ref="C418" r:id="rId8076" xr:uid="{4E2321D3-3A81-4390-88A7-A012C1514E8D}"/>
    <hyperlink ref="E418" r:id="rId8077" display="https://www.daloopa.com/src/800149" xr:uid="{64A177A2-FBC5-4CFD-9078-5120F2027717}"/>
    <hyperlink ref="F418" r:id="rId8078" display="https://www.daloopa.com/src/800151" xr:uid="{2D427459-F484-4825-8E0D-51B7FF199EFF}"/>
    <hyperlink ref="G418" r:id="rId8079" display="https://www.daloopa.com/src/800158" xr:uid="{9A371B59-E278-48D1-9B91-76E2CD1CCF93}"/>
    <hyperlink ref="H418" r:id="rId8080" display="https://www.daloopa.com/src/800265" xr:uid="{B71BE360-B5F0-45B2-916A-58DC1FAED1A3}"/>
    <hyperlink ref="I418" r:id="rId8081" display="https://www.daloopa.com/src/800261" xr:uid="{80101934-B620-4EF4-98EE-A39848CBE9A2}"/>
    <hyperlink ref="J418" r:id="rId8082" display="https://www.daloopa.com/src/800258" xr:uid="{3A93C083-9E35-4CA7-9A7A-56DF79E034AC}"/>
    <hyperlink ref="K418" r:id="rId8083" display="https://www.daloopa.com/src/800255" xr:uid="{C87B8D5F-D9ED-4BE5-9677-9C4A554AEFB9}"/>
    <hyperlink ref="L418" r:id="rId8084" display="https://www.daloopa.com/src/800251" xr:uid="{4BF6AC80-E776-47E4-A505-2A12F620119B}"/>
    <hyperlink ref="M418" r:id="rId8085" display="https://www.daloopa.com/src/800248" xr:uid="{36345846-B688-4DB2-B581-E112AAF9DB9D}"/>
    <hyperlink ref="N418" r:id="rId8086" display="https://www.daloopa.com/src/800245" xr:uid="{5D4092DD-39BB-4E62-832A-F2F081E2CE0B}"/>
    <hyperlink ref="O418" r:id="rId8087" display="https://www.daloopa.com/src/800243" xr:uid="{226BB83C-F8B5-4F34-800A-8D76ED30077A}"/>
    <hyperlink ref="P418" r:id="rId8088" display="https://www.daloopa.com/src/800240" xr:uid="{986229E6-29B4-4B2C-AECC-BEB9A6F1E1DB}"/>
    <hyperlink ref="Q418" r:id="rId8089" display="https://www.daloopa.com/src/800238" xr:uid="{6F8FB66E-6778-4DE9-94AF-22FB280A8752}"/>
    <hyperlink ref="R418" r:id="rId8090" display="https://www.daloopa.com/src/800236" xr:uid="{591900B7-5ECB-4C58-AF0B-99EE7B7314D0}"/>
    <hyperlink ref="S418" r:id="rId8091" display="https://www.daloopa.com/src/800234" xr:uid="{023D604B-DA1B-43CC-BE33-0F0A3382FAE2}"/>
    <hyperlink ref="T418" r:id="rId8092" display="https://www.daloopa.com/src/800232" xr:uid="{71F87ADB-F76B-4722-B6BA-0C16320E856E}"/>
    <hyperlink ref="U418" r:id="rId8093" display="https://www.daloopa.com/src/800224" xr:uid="{59021B94-48B3-4BCE-9AD0-0C9DA9A5F3FA}"/>
    <hyperlink ref="V418" r:id="rId8094" display="https://www.daloopa.com/src/800222" xr:uid="{31D56C82-D766-4247-A751-66E4D943ABF5}"/>
    <hyperlink ref="W418" r:id="rId8095" display="https://www.daloopa.com/src/800220" xr:uid="{7746DED7-845A-4A96-8794-8C3B636BB362}"/>
    <hyperlink ref="X418" r:id="rId8096" display="https://www.daloopa.com/src/800212" xr:uid="{C3443AE1-AD3E-41CC-A7A2-5677FF4725D0}"/>
    <hyperlink ref="Y418" r:id="rId8097" display="https://www.daloopa.com/src/800210" xr:uid="{47A2AACF-1D1D-48F5-A20E-526345CF3589}"/>
    <hyperlink ref="Z418" r:id="rId8098" display="https://www.daloopa.com/src/800202" xr:uid="{C9C87320-D73D-450F-82B7-FFFD08367C71}"/>
    <hyperlink ref="AA418" r:id="rId8099" display="https://www.daloopa.com/src/800194" xr:uid="{CA15F991-71D0-405A-8175-42E56469F0D9}"/>
    <hyperlink ref="AB418" r:id="rId8100" display="https://www.daloopa.com/src/800186" xr:uid="{B5CEF985-B5DE-40AE-A4CA-07B102E79076}"/>
    <hyperlink ref="AC418" r:id="rId8101" display="https://www.daloopa.com/src/800178" xr:uid="{4684C4CC-3599-4AFB-A45F-A62E0B1EDA19}"/>
    <hyperlink ref="AD418" r:id="rId8102" display="https://www.daloopa.com/src/800169" xr:uid="{F6DE4F13-3FD4-4FAF-8572-C3A05C482B7A}"/>
    <hyperlink ref="AE418" r:id="rId8103" display="https://www.daloopa.com/src/1340338" xr:uid="{BBB3D54F-CC2E-4640-8327-4680C83B3596}"/>
    <hyperlink ref="AF418" r:id="rId8104" display="https://www.daloopa.com/src/2623301" xr:uid="{72EDCB47-11B6-44E1-8B75-6EE9E9F44221}"/>
    <hyperlink ref="AG418" r:id="rId8105" display="https://www.daloopa.com/src/4744433" xr:uid="{0843A0FA-6BEE-40B1-AF5C-87D479CB8A0F}"/>
    <hyperlink ref="AH418" r:id="rId8106" display="https://www.daloopa.com/src/7982438" xr:uid="{AD714B62-F153-4B19-A8AF-41DF3C71A66D}"/>
    <hyperlink ref="AI418" r:id="rId8107" display="https://www.daloopa.com/src/10333904" xr:uid="{E41515E5-3A20-447C-A935-E455F91269F7}"/>
    <hyperlink ref="AJ418" r:id="rId8108" display="https://www.daloopa.com/src/14718876" xr:uid="{D1643A00-145D-4DDB-B2D5-ACA93585317C}"/>
    <hyperlink ref="AK418" r:id="rId8109" display="https://www.daloopa.com/src/20995128" xr:uid="{299BFD1D-C92D-49B9-8704-F7151891B887}"/>
    <hyperlink ref="AL418" r:id="rId8110" display="https://www.daloopa.com/src/32451163" xr:uid="{39407165-69E8-48E3-857C-07CD8432E4DB}"/>
    <hyperlink ref="AM418" r:id="rId8111" display="https://www.daloopa.com/src/38384021" xr:uid="{12B973B2-27F3-4E90-BDA0-875213399475}"/>
    <hyperlink ref="AN418" r:id="rId8112" display="https://www.daloopa.com/src/46661222" xr:uid="{2531A622-65EF-4B73-8AF7-30B4B2743FFA}"/>
    <hyperlink ref="AO418" r:id="rId8113" display="https://www.daloopa.com/src/53638177" xr:uid="{BB41923D-2380-4DF8-934D-B55D46A64F37}"/>
    <hyperlink ref="AP418" r:id="rId8114" display="https://www.daloopa.com/src/58837949" xr:uid="{402E88E2-0C89-4601-9D8E-12A432535186}"/>
    <hyperlink ref="AQ418" r:id="rId8115" display="https://www.daloopa.com/src/63130558" xr:uid="{CE4B47BC-3781-49A8-96FB-C7254B4709C0}"/>
    <hyperlink ref="AR418" r:id="rId8116" display="https://www.daloopa.com/src/67047178" xr:uid="{144C3FE2-9A86-427B-AB72-024B252779EB}"/>
    <hyperlink ref="BF418" r:id="rId8117" display="https://www.daloopa.com/src/800265" xr:uid="{6A0E5885-FC97-4BBE-9B64-BFA63BD1E575}"/>
    <hyperlink ref="BG418" r:id="rId8118" display="https://www.daloopa.com/src/800251" xr:uid="{C902BFEC-3CA9-4352-B305-3CD25F607CDB}"/>
    <hyperlink ref="BH418" r:id="rId8119" display="https://www.daloopa.com/src/800240" xr:uid="{3CCC67FB-4B83-4709-9B5F-E528D11FBCB5}"/>
    <hyperlink ref="BI418" r:id="rId8120" display="https://www.daloopa.com/src/800232" xr:uid="{CB05C297-C01B-4731-85DE-D615A285A615}"/>
    <hyperlink ref="BJ418" r:id="rId8121" display="https://www.daloopa.com/src/800212" xr:uid="{7853F326-AA7A-4482-86A7-2ECE2DA5A666}"/>
    <hyperlink ref="BK418" r:id="rId8122" display="https://www.daloopa.com/src/800186" xr:uid="{69D052A3-814C-4B56-B21E-620622E24E93}"/>
    <hyperlink ref="BL418" r:id="rId8123" display="https://www.daloopa.com/src/2623301" xr:uid="{F886588C-EB9E-4E6F-AE48-4E5A05012B52}"/>
    <hyperlink ref="BM418" r:id="rId8124" display="https://www.daloopa.com/src/14718876" xr:uid="{25652720-994A-40D7-A8A8-C1843BAB72AF}"/>
    <hyperlink ref="BN418" r:id="rId8125" display="https://www.daloopa.com/src/46661222" xr:uid="{93ABCF0C-BB2D-478D-BA3E-87A4EB0529FE}"/>
    <hyperlink ref="BO418" r:id="rId8126" tooltip="https://www.daloopa.com/src/72471245" display="21121.0" xr:uid="{3E652A77-B010-41C6-A53D-FAF8F373C1C5}"/>
    <hyperlink ref="A419" r:id="rId8127" xr:uid="{E4F76042-1610-4230-88DE-CDCAE3554EE0}"/>
    <hyperlink ref="C419" r:id="rId8128" xr:uid="{B473E5DF-EB61-429D-9A0B-C13C1E5CDBDA}"/>
    <hyperlink ref="E419" r:id="rId8129" display="https://www.daloopa.com/src/800150" xr:uid="{1BF49AEC-7B2A-41AA-90E0-CA67C9A95154}"/>
    <hyperlink ref="F419" r:id="rId8130" display="https://www.daloopa.com/src/800152" xr:uid="{99B0C752-9C31-4F70-87F1-087BA93D06C3}"/>
    <hyperlink ref="G419" r:id="rId8131" display="https://www.daloopa.com/src/800157" xr:uid="{C0EE1E76-3583-4394-93D3-9CB4A72D8484}"/>
    <hyperlink ref="H419" r:id="rId8132" display="https://www.daloopa.com/src/800264" xr:uid="{7E72311B-D970-4176-A1C2-E4250D87D3E1}"/>
    <hyperlink ref="I419" r:id="rId8133" display="https://www.daloopa.com/src/800260" xr:uid="{6D45E293-26BC-4306-9870-766572E3F59A}"/>
    <hyperlink ref="J419" r:id="rId8134" display="https://www.daloopa.com/src/800257" xr:uid="{0A9D9EDF-2764-41AE-980F-A06CFAC243B3}"/>
    <hyperlink ref="K419" r:id="rId8135" display="https://www.daloopa.com/src/800254" xr:uid="{B6E59804-1512-4746-9C34-CD0441A2C795}"/>
    <hyperlink ref="L419" r:id="rId8136" display="https://www.daloopa.com/src/800250" xr:uid="{F3D4FFD4-1565-4C1C-95F0-B8B0B1980A89}"/>
    <hyperlink ref="M419" r:id="rId8137" display="https://www.daloopa.com/src/800247" xr:uid="{0E187147-D1D7-4A76-8104-2AE54327D56D}"/>
    <hyperlink ref="N419" r:id="rId8138" display="https://www.daloopa.com/src/800244" xr:uid="{DA802FC8-F81E-4DC2-9CD2-E44AB57CD80A}"/>
    <hyperlink ref="O419" r:id="rId8139" display="https://www.daloopa.com/src/800242" xr:uid="{881ADABC-EAFC-42AA-B8FC-E7411984F79A}"/>
    <hyperlink ref="P419" r:id="rId8140" display="https://www.daloopa.com/src/800239" xr:uid="{AE22F3E0-25B3-4CAE-8735-D6827D55C15F}"/>
    <hyperlink ref="Q419" r:id="rId8141" display="https://www.daloopa.com/src/800237" xr:uid="{15171BCC-44E8-405E-829C-6F93DD2A7D68}"/>
    <hyperlink ref="R419" r:id="rId8142" display="https://www.daloopa.com/src/800235" xr:uid="{389247F9-9005-47B4-86B3-E36F1B665A97}"/>
    <hyperlink ref="S419" r:id="rId8143" display="https://www.daloopa.com/src/800233" xr:uid="{39EB7934-3836-4F4F-9819-B855438FF8BC}"/>
    <hyperlink ref="T419" r:id="rId8144" display="https://www.daloopa.com/src/800231" xr:uid="{E1318B51-E46E-4254-BFF8-AE2E60EAE4FF}"/>
    <hyperlink ref="U419" r:id="rId8145" display="https://www.daloopa.com/src/800223" xr:uid="{6A4F7F64-9113-4B36-833C-B34566BFC8CE}"/>
    <hyperlink ref="V419" r:id="rId8146" display="https://www.daloopa.com/src/800221" xr:uid="{6E5FA2FB-EBF1-4102-B01D-0D2FB77AF56D}"/>
    <hyperlink ref="W419" r:id="rId8147" display="https://www.daloopa.com/src/800219" xr:uid="{010E0E7D-7442-4CC7-BA45-37E9490EA0DA}"/>
    <hyperlink ref="X419" r:id="rId8148" display="https://www.daloopa.com/src/800211" xr:uid="{9737495D-22BA-4E7C-AFAB-67BD2093AEA9}"/>
    <hyperlink ref="Y419" r:id="rId8149" display="https://www.daloopa.com/src/800209" xr:uid="{DF6EB2F9-15E9-47E8-BEAB-7FC83ECC52E9}"/>
    <hyperlink ref="Z419" r:id="rId8150" display="https://www.daloopa.com/src/800201" xr:uid="{CE3A62DD-2BDC-4E06-B580-3B26C73E46E5}"/>
    <hyperlink ref="AA419" r:id="rId8151" display="https://www.daloopa.com/src/800193" xr:uid="{CACE84EB-806E-4393-8AAA-07CF0F8F02B5}"/>
    <hyperlink ref="AB419" r:id="rId8152" display="https://www.daloopa.com/src/800185" xr:uid="{E2FF06E1-CEE1-4B44-937E-4CD39E0D975B}"/>
    <hyperlink ref="AC419" r:id="rId8153" display="https://www.daloopa.com/src/800177" xr:uid="{2591DCBE-2E8C-448B-980C-8AEF61B66232}"/>
    <hyperlink ref="AD419" r:id="rId8154" display="https://www.daloopa.com/src/800168" xr:uid="{6F152949-85F4-4A1D-9EB4-C48363FDB8C7}"/>
    <hyperlink ref="AE419" r:id="rId8155" display="https://www.daloopa.com/src/1340337" xr:uid="{E5D8DF95-E19C-4FCD-A4EE-A00B2CF6C8C4}"/>
    <hyperlink ref="AF419" r:id="rId8156" display="https://www.daloopa.com/src/2623300" xr:uid="{547FB947-680D-43A2-B35E-6ED533953A96}"/>
    <hyperlink ref="AG419" r:id="rId8157" display="https://www.daloopa.com/src/4744432" xr:uid="{E01A3403-CD9A-4F99-9C8C-3CB05EE8EE6B}"/>
    <hyperlink ref="AH419" r:id="rId8158" display="https://www.daloopa.com/src/7982437" xr:uid="{395F2034-F1D1-4749-8ABE-16FE6DC6A876}"/>
    <hyperlink ref="AI419" r:id="rId8159" display="https://www.daloopa.com/src/10333905" xr:uid="{7F936BFF-E2DB-4505-B045-7E6FFCA89FA6}"/>
    <hyperlink ref="AJ419" r:id="rId8160" display="https://www.daloopa.com/src/14718874" xr:uid="{8F9FBC6E-7D72-44E8-BF78-4656CFEAB2FD}"/>
    <hyperlink ref="AK419" r:id="rId8161" display="https://www.daloopa.com/src/20995130" xr:uid="{1D21A802-F6B9-4334-A406-137734DA9F29}"/>
    <hyperlink ref="AL419" r:id="rId8162" display="https://www.daloopa.com/src/32451165" xr:uid="{B68563B7-C421-4A26-9176-BE61F915B817}"/>
    <hyperlink ref="AM419" r:id="rId8163" display="https://www.daloopa.com/src/38384020" xr:uid="{0B89827B-F56A-4BED-A3CF-27817E23E82F}"/>
    <hyperlink ref="AN419" r:id="rId8164" display="https://www.daloopa.com/src/46661221" xr:uid="{9679420B-715A-4D3B-A30B-C84B944EF56C}"/>
    <hyperlink ref="AO419" r:id="rId8165" display="https://www.daloopa.com/src/53638176" xr:uid="{84E430B2-DCB1-47E8-AE9C-5DB3BF24819D}"/>
    <hyperlink ref="AP419" r:id="rId8166" display="https://www.daloopa.com/src/58837948" xr:uid="{C8951631-9E05-4FF9-AD1C-DA076C389598}"/>
    <hyperlink ref="AQ419" r:id="rId8167" display="https://www.daloopa.com/src/63130559" xr:uid="{E3909174-9EB8-49B4-8323-1C96F5EC852D}"/>
    <hyperlink ref="AR419" r:id="rId8168" display="https://www.daloopa.com/src/67047179" xr:uid="{343EE6C8-E141-4AB8-A063-2BC5AFC24E07}"/>
    <hyperlink ref="BF419" r:id="rId8169" display="https://www.daloopa.com/src/800264" xr:uid="{3B903519-9AF9-4C23-8742-2ABBE97DB690}"/>
    <hyperlink ref="BG419" r:id="rId8170" display="https://www.daloopa.com/src/800250" xr:uid="{281E0BF8-0024-4BAF-A351-B2E72A1A293F}"/>
    <hyperlink ref="BH419" r:id="rId8171" display="https://www.daloopa.com/src/800239" xr:uid="{DC493D40-B903-4268-9CA8-C4E2D47832D3}"/>
    <hyperlink ref="BI419" r:id="rId8172" display="https://www.daloopa.com/src/800231" xr:uid="{69BB3B27-53B8-44D2-B453-24F18FE8A0E4}"/>
    <hyperlink ref="BJ419" r:id="rId8173" display="https://www.daloopa.com/src/800211" xr:uid="{54475552-1FEC-45DD-9A4F-B143442D464A}"/>
    <hyperlink ref="BK419" r:id="rId8174" display="https://www.daloopa.com/src/800185" xr:uid="{FBE5FD63-A949-4461-9F4A-833C9A80FAD0}"/>
    <hyperlink ref="BL419" r:id="rId8175" display="https://www.daloopa.com/src/2623300" xr:uid="{7FBDB5A8-F923-482D-BBC3-38C60EC769B5}"/>
    <hyperlink ref="BM419" r:id="rId8176" display="https://www.daloopa.com/src/14718874" xr:uid="{233FDA8A-38CF-413A-9A3C-3FD8F69C080F}"/>
    <hyperlink ref="BN419" r:id="rId8177" display="https://www.daloopa.com/src/46661221" xr:uid="{85D834A5-5732-4476-9AEB-9083CEF829A1}"/>
    <hyperlink ref="BO419" r:id="rId8178" tooltip="https://www.daloopa.com/src/72471255" display="67150.0" xr:uid="{BA230757-BC95-47CA-976A-795D1D43E0F6}"/>
    <hyperlink ref="A420" r:id="rId8179" xr:uid="{64AE7493-9085-4CF1-86E1-13F42F9716A5}"/>
    <hyperlink ref="C420" r:id="rId8180" xr:uid="{8E6053E8-E5A8-4C0D-B52A-CC49C3271B8A}"/>
    <hyperlink ref="AC420" r:id="rId8181" display="https://www.daloopa.com/src/800176" xr:uid="{A9451F3D-3627-4861-BA6C-A4854B0F2007}"/>
    <hyperlink ref="AD420" r:id="rId8182" display="https://www.daloopa.com/src/800167" xr:uid="{C60AD532-D5C4-42A8-9F4B-B3A6DA9ABF42}"/>
    <hyperlink ref="AE420" r:id="rId8183" display="https://www.daloopa.com/src/1340336" xr:uid="{E8A95EBF-2EE1-4A8F-9F9A-995602B335FE}"/>
    <hyperlink ref="AF420" r:id="rId8184" display="https://www.daloopa.com/src/2623299" xr:uid="{2E90BEAA-3E3E-4F57-A58D-C2AC59781261}"/>
    <hyperlink ref="AG420" r:id="rId8185" display="https://www.daloopa.com/src/4744431" xr:uid="{C25DD507-2B64-45D7-9148-A84825A33F2D}"/>
    <hyperlink ref="AH420" r:id="rId8186" display="https://www.daloopa.com/src/7982436" xr:uid="{533F5F84-A9A8-4BB0-A76D-4553AF3CC96C}"/>
    <hyperlink ref="AI420" r:id="rId8187" display="https://www.daloopa.com/src/10333906" xr:uid="{2BF53968-0B89-44E9-8597-5182F21A234C}"/>
    <hyperlink ref="AJ420" r:id="rId8188" display="https://www.daloopa.com/src/14718875" xr:uid="{CC695453-F2C2-4E4E-BE81-91A9A8911BD2}"/>
    <hyperlink ref="AK420" r:id="rId8189" display="https://www.daloopa.com/src/20995129" xr:uid="{2DF10816-ADC9-432B-A74C-29C61115018C}"/>
    <hyperlink ref="AL420" r:id="rId8190" display="https://www.daloopa.com/src/32451164" xr:uid="{D306AEC8-61B1-46A3-B8A6-EDCFFE398B89}"/>
    <hyperlink ref="AM420" r:id="rId8191" display="https://www.daloopa.com/src/38384022" xr:uid="{0BEFEB3A-E452-4217-9B2F-04CA3846DA8B}"/>
    <hyperlink ref="AN420" r:id="rId8192" display="https://www.daloopa.com/src/46661220" xr:uid="{B40F77B0-134A-4EB8-B566-3EB4B0862B56}"/>
    <hyperlink ref="AO420" r:id="rId8193" display="https://www.daloopa.com/src/53638175" xr:uid="{0EF2D22F-2DFB-4060-9D13-CE9D20F36CCC}"/>
    <hyperlink ref="AP420" r:id="rId8194" display="https://www.daloopa.com/src/58837947" xr:uid="{5A4F2560-B2FF-494C-8996-9CDDAE657F6E}"/>
    <hyperlink ref="AQ420" r:id="rId8195" display="https://www.daloopa.com/src/63130560" xr:uid="{EAF45EE5-5679-4069-B103-B10983A20AA2}"/>
    <hyperlink ref="AR420" r:id="rId8196" display="https://www.daloopa.com/src/67047180" xr:uid="{90AE8C51-2C8F-4E13-96FE-AD5A782B0E67}"/>
    <hyperlink ref="BL420" r:id="rId8197" display="https://www.daloopa.com/src/2623299" xr:uid="{057376F1-FBB5-46C0-AE30-73856BFD440A}"/>
    <hyperlink ref="BM420" r:id="rId8198" display="https://www.daloopa.com/src/14718875" xr:uid="{4E006534-4D70-4B58-909E-14D33B46ED8D}"/>
    <hyperlink ref="BN420" r:id="rId8199" display="https://www.daloopa.com/src/46661220" xr:uid="{8484F16E-E69F-499E-AE91-EB9DBAC10E67}"/>
    <hyperlink ref="BO420" r:id="rId8200" tooltip="https://www.daloopa.com/src/72471259" display="72968.0" xr:uid="{ABB941F0-D487-4D29-8746-3201133BC94B}"/>
    <hyperlink ref="A423" r:id="rId8201" xr:uid="{5D754BF5-06C3-4353-960E-F7095291F554}"/>
    <hyperlink ref="C423" r:id="rId8202" xr:uid="{1CD08DCA-36C0-4FEE-B6C1-E65FC94B8434}"/>
    <hyperlink ref="E423" r:id="rId8203" display="https://www.daloopa.com/src/800495" xr:uid="{311A9096-38C1-4066-A518-E69843FABE44}"/>
    <hyperlink ref="F423" r:id="rId8204" display="https://www.daloopa.com/src/800480" xr:uid="{029BE8D4-A6AC-46DE-AD9E-945354FF6088}"/>
    <hyperlink ref="G423" r:id="rId8205" display="https://www.daloopa.com/src/800470" xr:uid="{451D3900-B38E-4F5A-861F-2A1B8777F974}"/>
    <hyperlink ref="H423" r:id="rId8206" display="https://www.daloopa.com/src/800460" xr:uid="{AFFD26F4-6696-4A85-A693-3A14AA5DDB63}"/>
    <hyperlink ref="I423" r:id="rId8207" display="https://www.daloopa.com/src/800454" xr:uid="{B3D79733-0304-4948-BC3E-D92BB244C02D}"/>
    <hyperlink ref="J423" r:id="rId8208" display="https://www.daloopa.com/src/800444" xr:uid="{9662455D-FF60-4D97-A0EC-02E04D904BD2}"/>
    <hyperlink ref="K423" r:id="rId8209" display="https://www.daloopa.com/src/800434" xr:uid="{CB302B03-B4ED-461A-9F34-ED5C891AADA6}"/>
    <hyperlink ref="L423" r:id="rId8210" display="https://www.daloopa.com/src/800424" xr:uid="{1A408BB4-5A9B-4642-8AEA-5010DB9570AF}"/>
    <hyperlink ref="M423" r:id="rId8211" display="https://www.daloopa.com/src/800414" xr:uid="{4C2E9346-7A30-40C9-B17C-0812E631F8BF}"/>
    <hyperlink ref="N423" r:id="rId8212" display="https://www.daloopa.com/src/800404" xr:uid="{2C4B02B9-B0BD-48A1-AEA0-A621E49B18F6}"/>
    <hyperlink ref="O423" r:id="rId8213" display="https://www.daloopa.com/src/800398" xr:uid="{6A3AAA83-193F-454F-935C-A074A4F904E2}"/>
    <hyperlink ref="P423" r:id="rId8214" display="https://www.daloopa.com/src/800388" xr:uid="{B9995A6A-5A00-4B8F-91B1-C3757D4EB1A6}"/>
    <hyperlink ref="Q423" r:id="rId8215" display="https://www.daloopa.com/src/800379" xr:uid="{F2398EA4-09FE-4520-8D75-382B542368D3}"/>
    <hyperlink ref="R423" r:id="rId8216" display="https://www.daloopa.com/src/800370" xr:uid="{FF469477-3873-4514-BAD4-AE9C1C602208}"/>
    <hyperlink ref="S423" r:id="rId8217" display="https://www.daloopa.com/src/800360" xr:uid="{B100F590-556F-4935-AA4E-257141AFAFBF}"/>
    <hyperlink ref="T423" r:id="rId8218" display="https://www.daloopa.com/src/800343" xr:uid="{81AA9FE8-5BB7-47F5-898F-23AAA80590C6}"/>
    <hyperlink ref="U423" r:id="rId8219" display="https://www.daloopa.com/src/800336" xr:uid="{65420619-8AB7-459B-A6AE-FE6CFA8E85CF}"/>
    <hyperlink ref="V423" r:id="rId8220" display="https://www.daloopa.com/src/800330" xr:uid="{FF827CAD-845A-4B28-AB79-F1FF9C56273D}"/>
    <hyperlink ref="W423" r:id="rId8221" display="https://www.daloopa.com/src/800322" xr:uid="{5A6366D7-3C44-474A-8D1B-919891D116FA}"/>
    <hyperlink ref="X423" r:id="rId8222" display="https://www.daloopa.com/src/800315" xr:uid="{8697FC4D-19E1-4DCF-95AD-ACD31482D188}"/>
    <hyperlink ref="Y423" r:id="rId8223" display="https://www.daloopa.com/src/800307" xr:uid="{3DD1C42C-C8B8-4E0D-9208-02D0A651BDBC}"/>
    <hyperlink ref="Z423" r:id="rId8224" display="https://www.daloopa.com/src/800301" xr:uid="{20867F53-7A8A-46D7-A66E-88E763F140CD}"/>
    <hyperlink ref="AA423" r:id="rId8225" display="https://www.daloopa.com/src/800293" xr:uid="{294B99DE-F9B3-43A7-9FFC-D9EEE62EFA9F}"/>
    <hyperlink ref="AB423" r:id="rId8226" display="https://www.daloopa.com/src/800286" xr:uid="{636A317C-E680-4A96-9023-FD4B21CE6467}"/>
    <hyperlink ref="AC423" r:id="rId8227" display="https://www.daloopa.com/src/800279" xr:uid="{050BDA4C-742F-44F8-8CE3-0A49EBFBFB0A}"/>
    <hyperlink ref="AD423" r:id="rId8228" display="https://www.daloopa.com/src/800271" xr:uid="{65B43F50-DA72-4C4C-8287-7C057A9D31C8}"/>
    <hyperlink ref="AE423" r:id="rId8229" display="https://www.daloopa.com/src/1340339" xr:uid="{2885DD60-44BD-4831-90E5-9C298A9C8D7C}"/>
    <hyperlink ref="AF423" r:id="rId8230" display="https://www.daloopa.com/src/2623302" xr:uid="{F99F3017-ACD7-4B91-9860-A7DB1A3048D2}"/>
    <hyperlink ref="AG423" r:id="rId8231" display="https://www.daloopa.com/src/4744454" xr:uid="{8D218000-E07A-470F-82C1-A4AC28A2E26A}"/>
    <hyperlink ref="AH423" r:id="rId8232" display="https://www.daloopa.com/src/7982439" xr:uid="{0BEF5DC6-C361-40AE-81EF-A088C55C59C4}"/>
    <hyperlink ref="AI423" r:id="rId8233" display="https://www.daloopa.com/src/10333923" xr:uid="{1D8C193A-DBD2-482C-9B41-E2F0831285C7}"/>
    <hyperlink ref="AJ423" r:id="rId8234" display="https://www.daloopa.com/src/14718887" xr:uid="{266942F5-8AD6-419D-BCCB-7527686C9691}"/>
    <hyperlink ref="AK423" r:id="rId8235" display="https://www.daloopa.com/src/20995168" xr:uid="{7AA1B383-C5EC-4335-B557-65AF8236A194}"/>
    <hyperlink ref="AL423" r:id="rId8236" display="https://www.daloopa.com/src/32451171" xr:uid="{D8A90065-AD0C-4852-A7DD-A9F3D38F9CBD}"/>
    <hyperlink ref="AM423" r:id="rId8237" display="https://www.daloopa.com/src/38384082" xr:uid="{3BF38C04-5323-4E50-8B58-5BA968224FAB}"/>
    <hyperlink ref="AN423" r:id="rId8238" display="https://www.daloopa.com/src/46661283" xr:uid="{50E9AD81-B980-4D19-9847-38685A80BDB8}"/>
    <hyperlink ref="AO423" r:id="rId8239" display="https://www.daloopa.com/src/53638181" xr:uid="{EE290B48-E0DD-4DEE-88E2-2C559462F282}"/>
    <hyperlink ref="AR423" r:id="rId8240" display="https://www.daloopa.com/src/67047470" xr:uid="{7B243982-0848-449C-9013-9ED97B396D3B}"/>
    <hyperlink ref="BF423" r:id="rId8241" display="https://www.daloopa.com/src/800460" xr:uid="{B8FBF1CE-CAE5-4B50-9D30-A58D3E9E74FE}"/>
    <hyperlink ref="BG423" r:id="rId8242" display="https://www.daloopa.com/src/800424" xr:uid="{55161E53-141E-4672-862E-4854BF2BBFAB}"/>
    <hyperlink ref="BH423" r:id="rId8243" display="https://www.daloopa.com/src/800388" xr:uid="{4CCBB86C-D408-4AC0-BD5C-D6E383245271}"/>
    <hyperlink ref="BI423" r:id="rId8244" display="https://www.daloopa.com/src/800343" xr:uid="{487B7DE0-BCE9-4F83-818A-1470EBECF20B}"/>
    <hyperlink ref="BJ423" r:id="rId8245" display="https://www.daloopa.com/src/800315" xr:uid="{BFF5691D-D67A-4C45-9B32-6D60AFE062B9}"/>
    <hyperlink ref="BK423" r:id="rId8246" display="https://www.daloopa.com/src/800286" xr:uid="{D2DF6805-787E-4641-95EC-81BA130738B1}"/>
    <hyperlink ref="BL423" r:id="rId8247" display="https://www.daloopa.com/src/2623302" xr:uid="{F6B3D91B-90DE-46F7-899F-E5832B4E7695}"/>
    <hyperlink ref="BM423" r:id="rId8248" display="https://www.daloopa.com/src/14718887" xr:uid="{280A0FB1-BE66-4D98-8550-47CA326891D9}"/>
    <hyperlink ref="BN423" r:id="rId8249" display="https://www.daloopa.com/src/46661283" xr:uid="{479A5388-C4AE-4E59-A26A-B08AD87E79C3}"/>
    <hyperlink ref="BO423" r:id="rId8250" tooltip="https://www.daloopa.com/src/72471269" display="108.0" xr:uid="{7F29F804-6E7E-4D8B-A78A-9C6E6FA52B37}"/>
    <hyperlink ref="A424" r:id="rId8251" xr:uid="{6204428A-5CDA-41EA-A2FE-0962814B91AE}"/>
    <hyperlink ref="C424" r:id="rId8252" xr:uid="{1771CD60-9B2B-4F8E-90E3-EC4BD0ED9A3A}"/>
    <hyperlink ref="AP424" r:id="rId8253" display="https://www.daloopa.com/src/58837973" xr:uid="{09129FD7-9719-4E6A-BA1B-F91B740C2715}"/>
    <hyperlink ref="AQ424" r:id="rId8254" display="https://www.daloopa.com/src/63130585" xr:uid="{07D4D78C-DB5C-482C-82AD-FED270C6C1C3}"/>
    <hyperlink ref="A425" r:id="rId8255" xr:uid="{8FF76993-9695-4EF4-849A-DA2F9B5814E2}"/>
    <hyperlink ref="C425" r:id="rId8256" xr:uid="{A621189A-58D6-4E03-A291-06FD1381B86E}"/>
    <hyperlink ref="E425" r:id="rId8257" display="https://www.daloopa.com/src/800490" xr:uid="{A228ADE2-4693-4274-873D-DC85998AAD7D}"/>
    <hyperlink ref="F425" r:id="rId8258" display="https://www.daloopa.com/src/800481" xr:uid="{31CF0FD8-3F1C-4660-B564-DC82A7D4A719}"/>
    <hyperlink ref="G425" r:id="rId8259" display="https://www.daloopa.com/src/800471" xr:uid="{3BCB10D6-E36C-4778-83AB-AF4FD0DE0DAA}"/>
    <hyperlink ref="H425" r:id="rId8260" display="https://www.daloopa.com/src/800461" xr:uid="{3ABAC1E0-BE82-4D6B-AC71-CFCFFB40F8BA}"/>
    <hyperlink ref="I425" r:id="rId8261" display="https://www.daloopa.com/src/800455" xr:uid="{3B59D303-2D18-4FE1-9594-9C44EB280555}"/>
    <hyperlink ref="J425" r:id="rId8262" display="https://www.daloopa.com/src/800445" xr:uid="{A53342A6-EF58-4870-BACC-0B14E5E8323E}"/>
    <hyperlink ref="K425" r:id="rId8263" display="https://www.daloopa.com/src/800435" xr:uid="{F30EA077-E163-4A80-B5A5-74AE08A6644E}"/>
    <hyperlink ref="L425" r:id="rId8264" display="https://www.daloopa.com/src/800425" xr:uid="{BE2357C0-AAFB-435C-BBCC-3497F15DB877}"/>
    <hyperlink ref="M425" r:id="rId8265" display="https://www.daloopa.com/src/800415" xr:uid="{F8D9AEF6-685D-4B90-8F6B-BB340EF938AD}"/>
    <hyperlink ref="N425" r:id="rId8266" display="https://www.daloopa.com/src/800405" xr:uid="{0D8C8957-9417-4447-BA57-2AF8702840ED}"/>
    <hyperlink ref="O425" r:id="rId8267" display="https://www.daloopa.com/src/800399" xr:uid="{F8EBEF9D-F168-4B7D-9912-30433E5DDB31}"/>
    <hyperlink ref="P425" r:id="rId8268" display="https://www.daloopa.com/src/800389" xr:uid="{D8443781-8CD4-488E-B5CD-8278F4AB61BC}"/>
    <hyperlink ref="Q425" r:id="rId8269" display="https://www.daloopa.com/src/800380" xr:uid="{444105B6-65AE-4366-AE6D-15B6C33E484C}"/>
    <hyperlink ref="R425" r:id="rId8270" display="https://www.daloopa.com/src/800371" xr:uid="{905B044F-2ED3-4A35-9D7C-714050CD9501}"/>
    <hyperlink ref="S425" r:id="rId8271" display="https://www.daloopa.com/src/800361" xr:uid="{2C46FDA2-BE5C-469E-B97F-80A85A1F2840}"/>
    <hyperlink ref="T425" r:id="rId8272" display="https://www.daloopa.com/src/800344" xr:uid="{28A8E075-C7C6-4702-A107-8FB43F0ACCA4}"/>
    <hyperlink ref="U425" r:id="rId8273" display="https://www.daloopa.com/src/800337" xr:uid="{73283D41-1E45-4ED8-B085-CC7BA9C73C6E}"/>
    <hyperlink ref="V425" r:id="rId8274" display="https://www.daloopa.com/src/800331" xr:uid="{CEC4E732-1A41-4718-97E2-CCCE9F6C8F6D}"/>
    <hyperlink ref="W425" r:id="rId8275" display="https://www.daloopa.com/src/800323" xr:uid="{F81B7B54-9403-4123-910C-6F91A81407E1}"/>
    <hyperlink ref="X425" r:id="rId8276" display="https://www.daloopa.com/src/800316" xr:uid="{B1882743-4D89-422F-939A-40A693CCFE84}"/>
    <hyperlink ref="Y425" r:id="rId8277" display="https://www.daloopa.com/src/800308" xr:uid="{0834A212-347B-4756-A65F-4EFC07A5FAE8}"/>
    <hyperlink ref="Z425" r:id="rId8278" display="https://www.daloopa.com/src/800302" xr:uid="{8DC3A210-D3B6-419A-B569-9EEBC0D65554}"/>
    <hyperlink ref="AA425" r:id="rId8279" display="https://www.daloopa.com/src/800294" xr:uid="{B178A36E-4585-422C-8308-80B8D380F58F}"/>
    <hyperlink ref="AB425" r:id="rId8280" display="https://www.daloopa.com/src/800287" xr:uid="{9BAF0AF9-E5E7-46E2-A368-D3E06ABE79F9}"/>
    <hyperlink ref="AC425" r:id="rId8281" display="https://www.daloopa.com/src/800280" xr:uid="{C0F282B2-7E5B-420C-9FFA-C5C728B247D2}"/>
    <hyperlink ref="AD425" r:id="rId8282" display="https://www.daloopa.com/src/800276" xr:uid="{AAD4DF0C-33AD-415F-8D3A-E5BAB861587F}"/>
    <hyperlink ref="AE425" r:id="rId8283" display="https://www.daloopa.com/src/1340340" xr:uid="{4248B02F-0152-45CD-9762-A4DF5623AA1E}"/>
    <hyperlink ref="AF425" r:id="rId8284" display="https://www.daloopa.com/src/2623303" xr:uid="{4A57A718-4B1D-484D-B6CC-6DABB73E89B1}"/>
    <hyperlink ref="AG425" r:id="rId8285" display="https://www.daloopa.com/src/4744455" xr:uid="{8B435525-1A45-46AD-A973-11EB7E43A4A3}"/>
    <hyperlink ref="AH425" r:id="rId8286" display="https://www.daloopa.com/src/7982440" xr:uid="{38C2B71D-4D95-4CAE-A7A7-923F34490F43}"/>
    <hyperlink ref="AI425" r:id="rId8287" display="https://www.daloopa.com/src/10333922" xr:uid="{84D5BBA7-0362-46BC-83A6-E6E089F82190}"/>
    <hyperlink ref="AJ425" r:id="rId8288" display="https://www.daloopa.com/src/14718886" xr:uid="{65BC28C3-A091-4CE0-AF4F-BB08D6F9B353}"/>
    <hyperlink ref="AK425" r:id="rId8289" display="https://www.daloopa.com/src/20995164" xr:uid="{39EC49CA-F410-4DD4-A2D9-9D192ED5BF93}"/>
    <hyperlink ref="AL425" r:id="rId8290" display="https://www.daloopa.com/src/32451170" xr:uid="{F0655D1B-6B26-4CB4-A505-8703ED716365}"/>
    <hyperlink ref="AM425" r:id="rId8291" display="https://www.daloopa.com/src/38384077" xr:uid="{59DB3CF6-AFA8-442E-92B3-3BDE234CE48B}"/>
    <hyperlink ref="AN425" r:id="rId8292" display="https://www.daloopa.com/src/46661284" xr:uid="{29BF9371-8898-44B4-8B93-A0832F0B759E}"/>
    <hyperlink ref="AO425" r:id="rId8293" display="https://www.daloopa.com/src/53638180" xr:uid="{225767F7-2F6E-4F26-B9C6-803AFEC467B6}"/>
    <hyperlink ref="AP425" r:id="rId8294" display="https://www.daloopa.com/src/58837969" xr:uid="{D9331CC9-C609-4919-8853-7A1780DF1EC8}"/>
    <hyperlink ref="AQ425" r:id="rId8295" display="https://www.daloopa.com/src/63130584" xr:uid="{0A74CC9F-054D-4AF6-AB75-805F216E936F}"/>
    <hyperlink ref="AR425" r:id="rId8296" display="https://www.daloopa.com/src/67047468" xr:uid="{BA8E89C0-FB23-4DAE-AF1B-4701298B516C}"/>
    <hyperlink ref="BF425" r:id="rId8297" display="https://www.daloopa.com/src/800461" xr:uid="{C75BB077-0D4C-4097-9317-7D43DD76B57F}"/>
    <hyperlink ref="BG425" r:id="rId8298" display="https://www.daloopa.com/src/800425" xr:uid="{36767237-D66B-48EA-94ED-5B8B88088E92}"/>
    <hyperlink ref="BH425" r:id="rId8299" display="https://www.daloopa.com/src/800389" xr:uid="{77D04DF8-80A4-4AC2-9128-8A10A2EEB8E6}"/>
    <hyperlink ref="BI425" r:id="rId8300" display="https://www.daloopa.com/src/800344" xr:uid="{592BEB02-FEAA-42D7-97F3-77FFDB4B4847}"/>
    <hyperlink ref="BJ425" r:id="rId8301" display="https://www.daloopa.com/src/800316" xr:uid="{3CC1E352-ABAD-41BC-A891-8086B5F87561}"/>
    <hyperlink ref="BK425" r:id="rId8302" display="https://www.daloopa.com/src/800287" xr:uid="{E84C3A6F-F595-4210-AA49-E75020980903}"/>
    <hyperlink ref="BL425" r:id="rId8303" display="https://www.daloopa.com/src/2623303" xr:uid="{88199CC5-F66C-4109-A605-96498C164026}"/>
    <hyperlink ref="BM425" r:id="rId8304" display="https://www.daloopa.com/src/14718886" xr:uid="{84B5A3B1-6D82-4915-BB8E-0AD9188226A3}"/>
    <hyperlink ref="BN425" r:id="rId8305" display="https://www.daloopa.com/src/46661284" xr:uid="{DF03B34D-2AF8-477F-B125-A01F705DD436}"/>
    <hyperlink ref="BO425" r:id="rId8306" tooltip="https://www.daloopa.com/src/72471279" display="-7837.0" xr:uid="{38DA2E78-B901-41F4-A07A-E1EA6F15DDFA}"/>
    <hyperlink ref="A426" r:id="rId8307" xr:uid="{37B897FC-29B1-4F38-8621-E8918B9FEF3E}"/>
    <hyperlink ref="C426" r:id="rId8308" xr:uid="{30F99453-7110-4755-BEF4-0231E4174DD8}"/>
    <hyperlink ref="E426" r:id="rId8309" display="https://www.daloopa.com/src/800491" xr:uid="{3AF20FEF-67AB-4CAE-B05B-5F542779ECB8}"/>
    <hyperlink ref="F426" r:id="rId8310" display="https://www.daloopa.com/src/800482" xr:uid="{A8311C5F-FC1D-474A-A16E-95CFC12ADF4C}"/>
    <hyperlink ref="G426" r:id="rId8311" display="https://www.daloopa.com/src/800472" xr:uid="{333E9395-61A2-4F25-AE86-E7553E260577}"/>
    <hyperlink ref="H426" r:id="rId8312" display="https://www.daloopa.com/src/800462" xr:uid="{437E14CC-7668-4EFC-A3BF-439294B4C583}"/>
    <hyperlink ref="I426" r:id="rId8313" display="https://www.daloopa.com/src/800456" xr:uid="{E54D64C2-01CA-47CE-965A-D5A94EBFF96E}"/>
    <hyperlink ref="J426" r:id="rId8314" display="https://www.daloopa.com/src/800446" xr:uid="{1C6BD05C-BECC-4C9F-A597-973ECBFAF62A}"/>
    <hyperlink ref="K426" r:id="rId8315" display="https://www.daloopa.com/src/800436" xr:uid="{87A43F40-99AD-4D5D-AFCD-D3F07CD43045}"/>
    <hyperlink ref="L426" r:id="rId8316" display="https://www.daloopa.com/src/800426" xr:uid="{706142A7-D98C-461D-B42D-3288E701BE5B}"/>
    <hyperlink ref="M426" r:id="rId8317" display="https://www.daloopa.com/src/800416" xr:uid="{067A2873-ED1F-4B2F-A83F-C47AE60B768D}"/>
    <hyperlink ref="N426" r:id="rId8318" display="https://www.daloopa.com/src/800406" xr:uid="{24B0B34B-012B-4178-8193-B5AA698598CB}"/>
    <hyperlink ref="O426" r:id="rId8319" display="https://www.daloopa.com/src/800400" xr:uid="{394BDA40-ABB7-4C3A-8530-EA642FBC2169}"/>
    <hyperlink ref="P426" r:id="rId8320" display="https://www.daloopa.com/src/800390" xr:uid="{374DED34-C304-4EFD-8A26-3D43B15A341F}"/>
    <hyperlink ref="Q426" r:id="rId8321" display="https://www.daloopa.com/src/800381" xr:uid="{C2B9DAB3-92D4-438B-B3AD-231A3A74D3EB}"/>
    <hyperlink ref="R426" r:id="rId8322" display="https://www.daloopa.com/src/800372" xr:uid="{054C0DC3-139D-4B9B-B8A3-9F14E9F9751A}"/>
    <hyperlink ref="S426" r:id="rId8323" display="https://www.daloopa.com/src/800362" xr:uid="{68145537-B874-4E53-ADF9-BBA4CE6FD053}"/>
    <hyperlink ref="T426" r:id="rId8324" display="https://www.daloopa.com/src/800345" xr:uid="{24EE5705-1C5A-4D6E-9921-E271236320A5}"/>
    <hyperlink ref="U426" r:id="rId8325" display="https://www.daloopa.com/src/800338" xr:uid="{344BADF7-9CFF-47D7-86D8-6354B0D135FD}"/>
    <hyperlink ref="V426" r:id="rId8326" display="https://www.daloopa.com/src/800332" xr:uid="{2432C4D8-84E1-43DA-8DFE-3EAD8A87F4E9}"/>
    <hyperlink ref="W426" r:id="rId8327" display="https://www.daloopa.com/src/800324" xr:uid="{7A38EDDF-5316-44DB-A55C-5B91115157D3}"/>
    <hyperlink ref="X426" r:id="rId8328" display="https://www.daloopa.com/src/800317" xr:uid="{B4045119-0A3F-42AF-8A32-9159794932FB}"/>
    <hyperlink ref="Y426" r:id="rId8329" display="https://www.daloopa.com/src/800309" xr:uid="{0036239E-FDA6-40C0-BF05-24D1468A46F4}"/>
    <hyperlink ref="Z426" r:id="rId8330" display="https://www.daloopa.com/src/800303" xr:uid="{B0B579F3-8E32-42A7-8414-797FA68D2271}"/>
    <hyperlink ref="AA426" r:id="rId8331" display="https://www.daloopa.com/src/800295" xr:uid="{F3BB6FBC-B6B1-418A-B020-7611A0F25263}"/>
    <hyperlink ref="AB426" r:id="rId8332" display="https://www.daloopa.com/src/800288" xr:uid="{E5DF6443-5D71-4774-8BB8-6D26FE8C4978}"/>
    <hyperlink ref="AC426" r:id="rId8333" display="https://www.daloopa.com/src/800281" xr:uid="{F87763BD-9250-4F06-A7DB-38D4207C0C3C}"/>
    <hyperlink ref="AD426" r:id="rId8334" display="https://www.daloopa.com/src/800275" xr:uid="{473CDB37-1D5E-453C-914F-0AFBF1E2FC17}"/>
    <hyperlink ref="AE426" r:id="rId8335" display="https://www.daloopa.com/src/1340341" xr:uid="{8F03A95A-E0B9-4B43-A599-BED0B8FA51FB}"/>
    <hyperlink ref="AF426" r:id="rId8336" display="https://www.daloopa.com/src/2623304" xr:uid="{2DEB59BD-4FB7-4099-9FA9-4999CD062D33}"/>
    <hyperlink ref="AG426" r:id="rId8337" display="https://www.daloopa.com/src/4744456" xr:uid="{06751B92-6A7B-420A-8589-E2156A3170A4}"/>
    <hyperlink ref="AH426" r:id="rId8338" display="https://www.daloopa.com/src/7982441" xr:uid="{5DC59D8F-9365-4905-A2A2-D1C3616AB4ED}"/>
    <hyperlink ref="AI426" r:id="rId8339" display="https://www.daloopa.com/src/10333918" xr:uid="{7493B135-A89C-47BC-8F14-4C7DE3DEC2A6}"/>
    <hyperlink ref="AJ426" r:id="rId8340" display="https://www.daloopa.com/src/14718884" xr:uid="{9853C60C-0F9C-4ACB-89DE-E519BE1B18C6}"/>
    <hyperlink ref="AK426" r:id="rId8341" display="https://www.daloopa.com/src/20995165" xr:uid="{E4813CA3-0F5B-4BA3-8877-7446D55D9B37}"/>
    <hyperlink ref="AL426" r:id="rId8342" display="https://www.daloopa.com/src/32451166" xr:uid="{DC657B37-C843-4410-8FCD-773656D5284C}"/>
    <hyperlink ref="AM426" r:id="rId8343" display="https://www.daloopa.com/src/38384081" xr:uid="{F5FBEB23-F45D-4AEC-92F1-FAAA31428F57}"/>
    <hyperlink ref="AN426" r:id="rId8344" display="https://www.daloopa.com/src/46661285" xr:uid="{B1913F2C-0962-479D-AFB0-64F295C1FF61}"/>
    <hyperlink ref="AO426" r:id="rId8345" display="https://www.daloopa.com/src/53638179" xr:uid="{10C32AD6-1BFC-4B44-AE10-0D6C73F45332}"/>
    <hyperlink ref="AP426" r:id="rId8346" display="https://www.daloopa.com/src/58837971" xr:uid="{D7DA392B-FB89-4198-9796-0C6099FBF69F}"/>
    <hyperlink ref="AQ426" r:id="rId8347" display="https://www.daloopa.com/src/63130583" xr:uid="{E905AD95-B1F2-40F8-84F7-E58ED7A67DE5}"/>
    <hyperlink ref="AR426" r:id="rId8348" display="https://www.daloopa.com/src/67047467" xr:uid="{C7C192E4-F054-4AC2-B9EB-0A0CCE4E02DE}"/>
    <hyperlink ref="BF426" r:id="rId8349" display="https://www.daloopa.com/src/800462" xr:uid="{3D15B214-6F9B-4DDC-948F-DE38860157F7}"/>
    <hyperlink ref="BG426" r:id="rId8350" display="https://www.daloopa.com/src/800426" xr:uid="{3CEE5464-C8B5-4979-9D7B-77D196BDE9AB}"/>
    <hyperlink ref="BH426" r:id="rId8351" display="https://www.daloopa.com/src/800390" xr:uid="{19AE078C-6F1A-421C-AF70-AD5484B378CD}"/>
    <hyperlink ref="BI426" r:id="rId8352" display="https://www.daloopa.com/src/800345" xr:uid="{E26FF532-54C4-4E49-B30E-E68C9EE94D75}"/>
    <hyperlink ref="BJ426" r:id="rId8353" display="https://www.daloopa.com/src/800317" xr:uid="{1B0EA8E6-3F19-4CB1-A9C9-476045746B65}"/>
    <hyperlink ref="BK426" r:id="rId8354" display="https://www.daloopa.com/src/800288" xr:uid="{03245519-D755-4E79-80AF-04F33D4AA53B}"/>
    <hyperlink ref="BL426" r:id="rId8355" display="https://www.daloopa.com/src/2623304" xr:uid="{CDD2603F-22AA-42C9-A9CE-130F1ED96012}"/>
    <hyperlink ref="BM426" r:id="rId8356" display="https://www.daloopa.com/src/14718884" xr:uid="{4CA56E3F-4542-4911-8032-C40EDA08EE39}"/>
    <hyperlink ref="BN426" r:id="rId8357" display="https://www.daloopa.com/src/46661285" xr:uid="{942745EB-084A-42B5-886A-DDD6A6081975}"/>
    <hyperlink ref="BO426" r:id="rId8358" tooltip="https://www.daloopa.com/src/72471289" display="75066.0" xr:uid="{3685A24F-1629-4714-9D5F-0BE9E1A3A877}"/>
    <hyperlink ref="A427" r:id="rId8359" xr:uid="{FBDB2917-AF30-4840-A695-3A50BA21B738}"/>
    <hyperlink ref="C427" r:id="rId8360" xr:uid="{65A9BE33-71D1-4101-874C-DCBEEE61EE28}"/>
    <hyperlink ref="E427" r:id="rId8361" display="https://www.daloopa.com/src/800492" xr:uid="{40A31C00-D824-4A07-A8A2-33CA77847F76}"/>
    <hyperlink ref="F427" r:id="rId8362" display="https://www.daloopa.com/src/800483" xr:uid="{B476B831-44D9-45FF-95E3-F14A86DEE9C4}"/>
    <hyperlink ref="G427" r:id="rId8363" display="https://www.daloopa.com/src/800473" xr:uid="{38A9BB21-CFFE-41BB-BFE4-0B85B0A7DDAE}"/>
    <hyperlink ref="H427" r:id="rId8364" display="https://www.daloopa.com/src/800463" xr:uid="{FB6CC0DD-0AC3-4578-9FAA-C8274D514941}"/>
    <hyperlink ref="I427" r:id="rId8365" display="https://www.daloopa.com/src/800457" xr:uid="{D139A792-ADE6-4BAE-A770-8D9662433F15}"/>
    <hyperlink ref="J427" r:id="rId8366" display="https://www.daloopa.com/src/800447" xr:uid="{510632E3-19A6-4356-8FCE-4BB99B5A6E87}"/>
    <hyperlink ref="K427" r:id="rId8367" display="https://www.daloopa.com/src/800437" xr:uid="{16AC017C-4098-43BA-85F0-10398BAA0EE3}"/>
    <hyperlink ref="L427" r:id="rId8368" display="https://www.daloopa.com/src/800427" xr:uid="{385CAFB6-872F-4FED-8081-01882C4509C5}"/>
    <hyperlink ref="M427" r:id="rId8369" display="https://www.daloopa.com/src/800417" xr:uid="{8AEF8C92-C719-45AD-9D23-8BA91F3B78F4}"/>
    <hyperlink ref="N427" r:id="rId8370" display="https://www.daloopa.com/src/800407" xr:uid="{93C43651-09D7-432B-A00B-9F3A4F0ADDD2}"/>
    <hyperlink ref="O427" r:id="rId8371" display="https://www.daloopa.com/src/800401" xr:uid="{7D6075D4-EC61-4D4C-BBFD-932E4C75D5A0}"/>
    <hyperlink ref="P427" r:id="rId8372" display="https://www.daloopa.com/src/800391" xr:uid="{9A60D96A-A39D-4338-8EDB-682E2F4EA112}"/>
    <hyperlink ref="Q427" r:id="rId8373" display="https://www.daloopa.com/src/800382" xr:uid="{E74E968A-FC4A-4C42-90B9-B5B2A988F60D}"/>
    <hyperlink ref="R427" r:id="rId8374" display="https://www.daloopa.com/src/800373" xr:uid="{61337598-7C4B-4348-BEEB-7C78A0945D91}"/>
    <hyperlink ref="S427" r:id="rId8375" display="https://www.daloopa.com/src/800363" xr:uid="{707BB2FE-F40E-4B9D-BBF0-0ABA7D6AB876}"/>
    <hyperlink ref="T427" r:id="rId8376" display="https://www.daloopa.com/src/800346" xr:uid="{5DB59E29-3DA2-45F4-9316-84396135767F}"/>
    <hyperlink ref="U427" r:id="rId8377" display="https://www.daloopa.com/src/800339" xr:uid="{BC88C665-BFCF-478E-B001-ED6574587730}"/>
    <hyperlink ref="V427" r:id="rId8378" display="https://www.daloopa.com/src/800333" xr:uid="{1F41A2D4-B4B9-41CE-83FE-903263F6E326}"/>
    <hyperlink ref="W427" r:id="rId8379" display="https://www.daloopa.com/src/800325" xr:uid="{BA7405A2-A2AE-415A-83EA-9815EE80DB45}"/>
    <hyperlink ref="X427" r:id="rId8380" display="https://www.daloopa.com/src/800318" xr:uid="{BD38E717-F6E5-470D-A342-690B9C8DBCDA}"/>
    <hyperlink ref="Y427" r:id="rId8381" display="https://www.daloopa.com/src/800310" xr:uid="{4A8A13B7-A0AC-469B-927D-9374A9226A0E}"/>
    <hyperlink ref="Z427" r:id="rId8382" display="https://www.daloopa.com/src/800304" xr:uid="{EF82FC3A-4A8E-47B0-97FF-355535F06693}"/>
    <hyperlink ref="AA427" r:id="rId8383" display="https://www.daloopa.com/src/800296" xr:uid="{5E1980F1-C516-4E88-AC49-880F3439DF17}"/>
    <hyperlink ref="AB427" r:id="rId8384" display="https://www.daloopa.com/src/800289" xr:uid="{25B4453A-F4A8-4370-930F-BB8047B7DB9A}"/>
    <hyperlink ref="AC427" r:id="rId8385" display="https://www.daloopa.com/src/800282" xr:uid="{E6C794CF-0A8B-453F-928E-EEAA2F8D696F}"/>
    <hyperlink ref="AD427" r:id="rId8386" display="https://www.daloopa.com/src/800274" xr:uid="{9584283A-D4D0-4440-B1EE-F9324CD51ADB}"/>
    <hyperlink ref="AE427" r:id="rId8387" display="https://www.daloopa.com/src/1340342" xr:uid="{38991F5B-04FA-430E-AC25-32EB978B57EB}"/>
    <hyperlink ref="AF427" r:id="rId8388" display="https://www.daloopa.com/src/2623305" xr:uid="{DC393A88-11B5-484D-B6FA-FE9D11CE97E7}"/>
    <hyperlink ref="AG427" r:id="rId8389" display="https://www.daloopa.com/src/4744457" xr:uid="{1F444809-F45C-4EC9-8229-E33A420FFD7E}"/>
    <hyperlink ref="AH427" r:id="rId8390" display="https://www.daloopa.com/src/7982442" xr:uid="{D24BBB77-0740-47DB-8E24-CA5D78126CA5}"/>
    <hyperlink ref="AI427" r:id="rId8391" display="https://www.daloopa.com/src/10333919" xr:uid="{EBAB63CA-5B06-4438-9C32-2CC8F1158447}"/>
    <hyperlink ref="AJ427" r:id="rId8392" display="https://www.daloopa.com/src/14718882" xr:uid="{76B6AC7D-5DF9-4939-B3B5-F7C7037BFAD2}"/>
    <hyperlink ref="AK427" r:id="rId8393" display="https://www.daloopa.com/src/20995167" xr:uid="{4A6FE681-D41D-489B-B19A-4CB1AEB30B90}"/>
    <hyperlink ref="AL427" r:id="rId8394" display="https://www.daloopa.com/src/32451169" xr:uid="{54C85B39-20FF-4DE9-93A0-280C3453203C}"/>
    <hyperlink ref="AM427" r:id="rId8395" display="https://www.daloopa.com/src/38384079" xr:uid="{70E56E93-149E-4A57-8C9A-BF0CB7191F1A}"/>
    <hyperlink ref="AN427" r:id="rId8396" display="https://www.daloopa.com/src/46661286" xr:uid="{5D3A3569-D557-4E75-B492-E6E1F448E51D}"/>
    <hyperlink ref="AO427" r:id="rId8397" display="https://www.daloopa.com/src/53638178" xr:uid="{0A620871-FC10-4783-96ED-B35BC035D219}"/>
    <hyperlink ref="AP427" r:id="rId8398" display="https://www.daloopa.com/src/58837970" xr:uid="{A518E72C-BF10-4C42-BF56-3034D407C383}"/>
    <hyperlink ref="AQ427" r:id="rId8399" display="https://www.daloopa.com/src/63130582" xr:uid="{57F41BB5-71D2-46FD-B90E-7E1C94C76A31}"/>
    <hyperlink ref="AR427" r:id="rId8400" display="https://www.daloopa.com/src/67047469" xr:uid="{48AC8750-9D2F-44E1-9F9B-2B052EDC02D8}"/>
    <hyperlink ref="BF427" r:id="rId8401" display="https://www.daloopa.com/src/800463" xr:uid="{59EB233E-A7E6-4C42-B0B3-9783077B5860}"/>
    <hyperlink ref="BG427" r:id="rId8402" display="https://www.daloopa.com/src/800427" xr:uid="{719F21F6-C9E2-4E0E-A6C7-FF1C92F12FA9}"/>
    <hyperlink ref="BH427" r:id="rId8403" display="https://www.daloopa.com/src/800391" xr:uid="{D333EC00-A3BA-4832-B59C-83001C4C5E56}"/>
    <hyperlink ref="BI427" r:id="rId8404" display="https://www.daloopa.com/src/800346" xr:uid="{B2430591-2E12-43AB-90AB-6EBD295CDC10}"/>
    <hyperlink ref="BJ427" r:id="rId8405" display="https://www.daloopa.com/src/800318" xr:uid="{94D4755A-9D25-40C2-A452-83954A22D2BD}"/>
    <hyperlink ref="BK427" r:id="rId8406" display="https://www.daloopa.com/src/800289" xr:uid="{5AACE9D8-5A49-4656-8CDC-5A7AE75A90E2}"/>
    <hyperlink ref="BL427" r:id="rId8407" display="https://www.daloopa.com/src/2623305" xr:uid="{F6C8DCC4-AB11-4BFC-9199-C62EEFDE5E97}"/>
    <hyperlink ref="BM427" r:id="rId8408" display="https://www.daloopa.com/src/14718882" xr:uid="{92D7C165-840C-4C4C-91BE-FF724CCE985F}"/>
    <hyperlink ref="BN427" r:id="rId8409" display="https://www.daloopa.com/src/46661286" xr:uid="{2C013F96-6E3C-4D0C-AA02-8ED8F5B89A63}"/>
    <hyperlink ref="BO427" r:id="rId8410" tooltip="https://www.daloopa.com/src/72471299" display="-4487.0" xr:uid="{AFAC5EF4-810A-415E-9B22-9364847E441C}"/>
    <hyperlink ref="A428" r:id="rId8411" xr:uid="{4593AFA7-38B3-456A-AFC1-8682075E0CB4}"/>
    <hyperlink ref="C428" r:id="rId8412" xr:uid="{C0A64C52-0055-4E8D-AA92-98C5F4181AC5}"/>
    <hyperlink ref="E428" r:id="rId8413" display="https://www.daloopa.com/src/800493" xr:uid="{A1A9004C-9BF4-4C28-B375-F8DA417F7D0B}"/>
    <hyperlink ref="F428" r:id="rId8414" display="https://www.daloopa.com/src/800484" xr:uid="{312788D9-3913-45EC-88E1-3A3FCE6294DE}"/>
    <hyperlink ref="G428" r:id="rId8415" display="https://www.daloopa.com/src/800474" xr:uid="{B24C6DA5-9AA8-4CBB-81AA-B2CCB738703F}"/>
    <hyperlink ref="H428" r:id="rId8416" display="https://www.daloopa.com/src/800464" xr:uid="{9909FC23-1933-4E7F-9926-BE1394A5A1C1}"/>
    <hyperlink ref="I428" r:id="rId8417" display="https://www.daloopa.com/src/800458" xr:uid="{181B6202-8A55-44EA-AB58-F42A4D108CCF}"/>
    <hyperlink ref="J428" r:id="rId8418" display="https://www.daloopa.com/src/800448" xr:uid="{8B525126-3954-4EEB-9AB1-28D07A16926D}"/>
    <hyperlink ref="K428" r:id="rId8419" display="https://www.daloopa.com/src/800438" xr:uid="{6C4945A9-F71E-46C8-95A6-B583091AE4D0}"/>
    <hyperlink ref="L428" r:id="rId8420" display="https://www.daloopa.com/src/800428" xr:uid="{D8A8EC55-5043-4DE5-84D5-C56138435FD9}"/>
    <hyperlink ref="M428" r:id="rId8421" display="https://www.daloopa.com/src/800418" xr:uid="{D750A8BC-1661-4030-ACC5-6024F87BE44C}"/>
    <hyperlink ref="N428" r:id="rId8422" display="https://www.daloopa.com/src/800408" xr:uid="{27F44595-C6D8-4712-B460-06E2D0157839}"/>
    <hyperlink ref="O428" r:id="rId8423" display="https://www.daloopa.com/src/800402" xr:uid="{C918AF2D-6A91-4081-BF9C-A5ACF24513AD}"/>
    <hyperlink ref="P428" r:id="rId8424" display="https://www.daloopa.com/src/800392" xr:uid="{A6883745-C124-436C-A411-95B8EA159001}"/>
    <hyperlink ref="Q428" r:id="rId8425" display="https://www.daloopa.com/src/800383" xr:uid="{37C048DF-EB59-40E0-9520-A146EE79E583}"/>
    <hyperlink ref="R428" r:id="rId8426" display="https://www.daloopa.com/src/800374" xr:uid="{40346044-C01C-403E-B236-571232A700D0}"/>
    <hyperlink ref="S428" r:id="rId8427" display="https://www.daloopa.com/src/800364" xr:uid="{3A97C757-BFD1-4FB1-B763-DAE37E6A06C7}"/>
    <hyperlink ref="T428" r:id="rId8428" display="https://www.daloopa.com/src/800347" xr:uid="{627F4535-D1B5-40EA-BEF4-C7998102C03B}"/>
    <hyperlink ref="U428" r:id="rId8429" display="https://www.daloopa.com/src/800340" xr:uid="{7E08688E-20DD-4ACD-BD0B-50407B9E808B}"/>
    <hyperlink ref="V428" r:id="rId8430" display="https://www.daloopa.com/src/800334" xr:uid="{28107DA0-95F7-4837-9D03-ED36AB152775}"/>
    <hyperlink ref="W428" r:id="rId8431" display="https://www.daloopa.com/src/800326" xr:uid="{3E66D868-B2D6-4700-A7B8-BEBEB40DD161}"/>
    <hyperlink ref="X428" r:id="rId8432" display="https://www.daloopa.com/src/800319" xr:uid="{2DCD9E21-5D61-4EC6-A21D-B1A4E9894172}"/>
    <hyperlink ref="Y428" r:id="rId8433" display="https://www.daloopa.com/src/800311" xr:uid="{DB76F198-1AA1-4AF2-9FB2-A64C4416655C}"/>
    <hyperlink ref="Z428" r:id="rId8434" display="https://www.daloopa.com/src/800305" xr:uid="{FA3AA25D-DCE3-43E0-B38C-C7F57139929B}"/>
    <hyperlink ref="AA428" r:id="rId8435" display="https://www.daloopa.com/src/800297" xr:uid="{382518CE-4FEC-40AA-8293-9CECD8140D50}"/>
    <hyperlink ref="AB428" r:id="rId8436" display="https://www.daloopa.com/src/800290" xr:uid="{7780B512-037E-48EC-A587-19E9B9272DA8}"/>
    <hyperlink ref="AC428" r:id="rId8437" display="https://www.daloopa.com/src/800283" xr:uid="{CEA89752-344E-40F2-AD3F-4DED807930A6}"/>
    <hyperlink ref="AD428" r:id="rId8438" display="https://www.daloopa.com/src/800273" xr:uid="{55A0638B-4D8C-498A-B9FC-1DD13C0C3CAA}"/>
    <hyperlink ref="AE428" r:id="rId8439" display="https://www.daloopa.com/src/1340343" xr:uid="{A71E9FBC-7AA8-41D0-8C82-41602C0A2BAB}"/>
    <hyperlink ref="AF428" r:id="rId8440" display="https://www.daloopa.com/src/2623306" xr:uid="{F3AFD5C0-C7BB-42DC-AC93-7FC18A187768}"/>
    <hyperlink ref="AG428" r:id="rId8441" display="https://www.daloopa.com/src/4744458" xr:uid="{4922CE72-47DA-4A55-9C22-D81E4EF6D1F2}"/>
    <hyperlink ref="AH428" r:id="rId8442" display="https://www.daloopa.com/src/7982443" xr:uid="{EB4C3D19-342A-43D7-96DC-0ED91F41ED94}"/>
    <hyperlink ref="AI428" r:id="rId8443" display="https://www.daloopa.com/src/10333920" xr:uid="{E6940036-73A3-4FBC-9F63-5126DDA38332}"/>
    <hyperlink ref="AJ428" r:id="rId8444" display="https://www.daloopa.com/src/14718883" xr:uid="{FF7ECA52-B910-418A-B47B-984AA7F7748F}"/>
    <hyperlink ref="AK428" r:id="rId8445" display="https://www.daloopa.com/src/20995166" xr:uid="{4FE1FAE1-8DE8-40D9-B5C8-31E37F6B2EB2}"/>
    <hyperlink ref="AL428" r:id="rId8446" display="https://www.daloopa.com/src/32451167" xr:uid="{C254D90C-8DAD-492E-80FD-444DB8550BC0}"/>
    <hyperlink ref="AM428" r:id="rId8447" display="https://www.daloopa.com/src/38384080" xr:uid="{1E3F353E-9364-401A-9FE8-3A89149EF4A5}"/>
    <hyperlink ref="AN428" r:id="rId8448" display="https://www.daloopa.com/src/46661288" xr:uid="{86472758-BB8E-4F98-9076-28E0F9BEF592}"/>
    <hyperlink ref="AO428" r:id="rId8449" display="https://www.daloopa.com/src/53638182" xr:uid="{040DE76B-215A-4983-9A39-2658AED40A73}"/>
    <hyperlink ref="AP428" r:id="rId8450" display="https://www.daloopa.com/src/58837972" xr:uid="{EA47485F-1E2E-48B2-AD56-0C175A8BF50C}"/>
    <hyperlink ref="AQ428" r:id="rId8451" display="https://www.daloopa.com/src/63130581" xr:uid="{F68A87A3-9196-4C75-9B21-CF42559D39E2}"/>
    <hyperlink ref="AR428" r:id="rId8452" display="https://www.daloopa.com/src/67047466" xr:uid="{436CDE84-00E2-462A-B304-8190DF10FB72}"/>
    <hyperlink ref="BF428" r:id="rId8453" display="https://www.daloopa.com/src/800464" xr:uid="{8CCF612F-977E-401A-90C2-5EC7439EC8AD}"/>
    <hyperlink ref="BG428" r:id="rId8454" display="https://www.daloopa.com/src/800428" xr:uid="{34757404-C4D0-4717-816B-2DEA67B65A38}"/>
    <hyperlink ref="BH428" r:id="rId8455" display="https://www.daloopa.com/src/800392" xr:uid="{F88076FA-8B5B-4E00-A5C1-B0E6540B6A51}"/>
    <hyperlink ref="BI428" r:id="rId8456" display="https://www.daloopa.com/src/800347" xr:uid="{25BB8919-C464-49F0-9542-D3CE07D1844B}"/>
    <hyperlink ref="BJ428" r:id="rId8457" display="https://www.daloopa.com/src/800319" xr:uid="{DCE2B601-B579-4F14-9AFA-9E99FB4FB613}"/>
    <hyperlink ref="BK428" r:id="rId8458" display="https://www.daloopa.com/src/800290" xr:uid="{01578A08-6BC9-4A9D-8714-62FA75A12C6E}"/>
    <hyperlink ref="BL428" r:id="rId8459" display="https://www.daloopa.com/src/2623306" xr:uid="{813228CE-D230-4525-9166-05AE636282CF}"/>
    <hyperlink ref="BM428" r:id="rId8460" display="https://www.daloopa.com/src/14718883" xr:uid="{1FDC43C7-C812-47D8-918A-C645B8EF88AB}"/>
    <hyperlink ref="BN428" r:id="rId8461" display="https://www.daloopa.com/src/46661288" xr:uid="{18703A19-5E66-4887-A2B1-EA5DBCDD294A}"/>
    <hyperlink ref="BO428" r:id="rId8462" tooltip="https://www.daloopa.com/src/72471309" display="83193.0" xr:uid="{7628611A-B0BF-4141-834D-4770C1367F92}"/>
    <hyperlink ref="A429" r:id="rId8463" xr:uid="{86F0D48B-D0B7-4487-B31A-295780A565C3}"/>
    <hyperlink ref="C429" r:id="rId8464" xr:uid="{DEF706DF-D3E4-4585-BF24-6FBEEE4AB11A}"/>
    <hyperlink ref="E429" r:id="rId8465" display="https://www.daloopa.com/src/800494" xr:uid="{45A3A171-374B-4D4F-8080-680D17DC0212}"/>
    <hyperlink ref="F429" r:id="rId8466" display="https://www.daloopa.com/src/800485" xr:uid="{BDD26EA1-1825-4428-9D36-80FE8BF2121C}"/>
    <hyperlink ref="G429" r:id="rId8467" display="https://www.daloopa.com/src/800475" xr:uid="{5E1D61EE-E459-457E-9B2F-107E958F7975}"/>
    <hyperlink ref="H429" r:id="rId8468" display="https://www.daloopa.com/src/800465" xr:uid="{C2CE130E-0E84-4025-BE08-D53AF1F48EBC}"/>
    <hyperlink ref="I429" r:id="rId8469" display="https://www.daloopa.com/src/800459" xr:uid="{277EE4A4-9A97-49F4-976F-056DC58A14DF}"/>
    <hyperlink ref="J429" r:id="rId8470" display="https://www.daloopa.com/src/800449" xr:uid="{CEB58B56-3778-4511-80E9-05CC892C4FA0}"/>
    <hyperlink ref="K429" r:id="rId8471" display="https://www.daloopa.com/src/800439" xr:uid="{1D339E9B-598F-4FAF-9D65-A6C5481AC776}"/>
    <hyperlink ref="L429" r:id="rId8472" display="https://www.daloopa.com/src/800429" xr:uid="{8AD63639-E1C4-47EC-880A-AEBF8CC83CF8}"/>
    <hyperlink ref="M429" r:id="rId8473" display="https://www.daloopa.com/src/800419" xr:uid="{D1F7DE94-D300-4EB3-ADF3-B8DFE2D25B91}"/>
    <hyperlink ref="N429" r:id="rId8474" display="https://www.daloopa.com/src/800409" xr:uid="{DB1E77F9-C241-4447-B375-F3CC05BF6C01}"/>
    <hyperlink ref="O429" r:id="rId8475" display="https://www.daloopa.com/src/800403" xr:uid="{A23552C6-3703-4088-9923-887334E65436}"/>
    <hyperlink ref="P429" r:id="rId8476" display="https://www.daloopa.com/src/800393" xr:uid="{60509DC6-665B-4DFD-84C7-0902262150F3}"/>
    <hyperlink ref="Q429" r:id="rId8477" display="https://www.daloopa.com/src/800384" xr:uid="{7A719215-7083-45BA-853C-3F49ED5D5E3D}"/>
    <hyperlink ref="R429" r:id="rId8478" display="https://www.daloopa.com/src/800375" xr:uid="{EF4DB739-D77B-4D83-A064-D812402A112A}"/>
    <hyperlink ref="S429" r:id="rId8479" display="https://www.daloopa.com/src/800365" xr:uid="{0418D281-1B5D-4FBD-8868-276A8B7BEA1A}"/>
    <hyperlink ref="T429" r:id="rId8480" display="https://www.daloopa.com/src/800348" xr:uid="{9CD638CD-6C78-4384-A053-32087592C82D}"/>
    <hyperlink ref="U429" r:id="rId8481" display="https://www.daloopa.com/src/800341" xr:uid="{9E0688D9-3D87-4D27-A303-974ADA3556D1}"/>
    <hyperlink ref="V429" r:id="rId8482" display="https://www.daloopa.com/src/800335" xr:uid="{B4E10689-DB4F-41E6-95B2-2CC1B1FE6B4D}"/>
    <hyperlink ref="W429" r:id="rId8483" display="https://www.daloopa.com/src/800327" xr:uid="{F12384C9-7ADE-4859-ACB8-A8B18D8BD6D2}"/>
    <hyperlink ref="X429" r:id="rId8484" display="https://www.daloopa.com/src/800320" xr:uid="{D46C396B-3A4A-4055-A8CB-2F1AA2DC6BDE}"/>
    <hyperlink ref="Y429" r:id="rId8485" display="https://www.daloopa.com/src/800312" xr:uid="{9AA4DC37-69BB-4AE2-9DB2-428E1004B972}"/>
    <hyperlink ref="Z429" r:id="rId8486" display="https://www.daloopa.com/src/800306" xr:uid="{9DB61E33-C512-4013-826C-5EA72FFAE716}"/>
    <hyperlink ref="AA429" r:id="rId8487" display="https://www.daloopa.com/src/800298" xr:uid="{9C3693F5-1A8F-4580-92CC-2B1BBC1F7C18}"/>
    <hyperlink ref="AB429" r:id="rId8488" display="https://www.daloopa.com/src/800291" xr:uid="{56F6B863-445C-4CF1-84DA-C331137AAA98}"/>
    <hyperlink ref="AC429" r:id="rId8489" display="https://www.daloopa.com/src/800284" xr:uid="{6E07255A-ED77-48F8-840D-B3A3BFABED4E}"/>
    <hyperlink ref="AD429" r:id="rId8490" display="https://www.daloopa.com/src/800272" xr:uid="{9B62C637-B0AD-4FD5-9709-96DA39E428A4}"/>
    <hyperlink ref="AE429" r:id="rId8491" display="https://www.daloopa.com/src/1340344" xr:uid="{4A4679B8-A3B3-4CDC-8813-FBEF3B027268}"/>
    <hyperlink ref="AF429" r:id="rId8492" display="https://www.daloopa.com/src/2623307" xr:uid="{51921C78-ABA3-4FED-87B3-99980634332C}"/>
    <hyperlink ref="AG429" r:id="rId8493" display="https://www.daloopa.com/src/4744459" xr:uid="{5BB1221C-7FC6-46A9-950C-1EC3402C2F57}"/>
    <hyperlink ref="AH429" r:id="rId8494" display="https://www.daloopa.com/src/7982444" xr:uid="{FED57F0C-E0B4-4F31-B6D8-D753DFC5CB65}"/>
    <hyperlink ref="AI429" r:id="rId8495" display="https://www.daloopa.com/src/10333921" xr:uid="{E1C89348-6EDD-49CB-9057-20C56AEE696D}"/>
    <hyperlink ref="AJ429" r:id="rId8496" display="https://www.daloopa.com/src/14718885" xr:uid="{98E7A11A-F64F-4C2B-88F8-CAF50B0C3B4D}"/>
    <hyperlink ref="AK429" r:id="rId8497" display="https://www.daloopa.com/src/20995163" xr:uid="{2CBA2FED-C77D-4EF9-8AC0-4EDD71D7C7D6}"/>
    <hyperlink ref="AL429" r:id="rId8498" display="https://www.daloopa.com/src/32451168" xr:uid="{DF998090-501A-448C-BBC5-EB0B72F49826}"/>
    <hyperlink ref="AM429" r:id="rId8499" display="https://www.daloopa.com/src/38384078" xr:uid="{2A7FC4A4-61D5-48BD-A07C-408CBEA72E7F}"/>
    <hyperlink ref="AN429" r:id="rId8500" display="https://www.daloopa.com/src/46661287" xr:uid="{7C014FFC-98CA-452D-8CCF-7369C5CD45B0}"/>
    <hyperlink ref="AO429" r:id="rId8501" display="https://www.daloopa.com/src/53638183" xr:uid="{BACE7AAC-5811-44A6-AC6F-5C2B15AFC7A5}"/>
    <hyperlink ref="AP429" r:id="rId8502" display="https://www.daloopa.com/src/58837967" xr:uid="{2F48E46C-8C00-469E-83B9-15DEB4C82A32}"/>
    <hyperlink ref="AQ429" r:id="rId8503" display="https://www.daloopa.com/src/63130579" xr:uid="{6273E872-F835-4098-86CA-8B3B132BACB4}"/>
    <hyperlink ref="AR429" r:id="rId8504" display="https://www.daloopa.com/src/67047465" xr:uid="{6BFEC1BA-45D3-4FC8-BB8C-823BAD463EAE}"/>
    <hyperlink ref="BF429" r:id="rId8505" display="https://www.daloopa.com/src/800465" xr:uid="{D67FE64D-19F4-47CB-8380-140BB015A9B6}"/>
    <hyperlink ref="BG429" r:id="rId8506" display="https://www.daloopa.com/src/800429" xr:uid="{8B9A9ACF-5AE1-4B4C-B401-0C8FB4999C7B}"/>
    <hyperlink ref="BH429" r:id="rId8507" display="https://www.daloopa.com/src/800393" xr:uid="{CC1AE6DA-5B32-48FE-ABF6-469CC613F32A}"/>
    <hyperlink ref="BI429" r:id="rId8508" display="https://www.daloopa.com/src/800348" xr:uid="{D7986FF4-E3C7-4B72-AC7A-6C50CE31E164}"/>
    <hyperlink ref="BJ429" r:id="rId8509" display="https://www.daloopa.com/src/800320" xr:uid="{12154B4E-0D07-4FD3-9A3C-7C3010AB8E49}"/>
    <hyperlink ref="BK429" r:id="rId8510" display="https://www.daloopa.com/src/800291" xr:uid="{FF04C157-7FA2-4CDB-B10E-4F7A3499FF18}"/>
    <hyperlink ref="BL429" r:id="rId8511" display="https://www.daloopa.com/src/2623307" xr:uid="{59FBFCE0-6019-4EB5-B0CE-0DF8BDE2EF61}"/>
    <hyperlink ref="BM429" r:id="rId8512" display="https://www.daloopa.com/src/14718885" xr:uid="{8354EAD3-FD0E-45DC-91C1-ACE8104D132B}"/>
    <hyperlink ref="BN429" r:id="rId8513" display="https://www.daloopa.com/src/46661287" xr:uid="{CD79B879-996C-460D-B942-8F16A68B972E}"/>
    <hyperlink ref="BO429" r:id="rId8514" tooltip="https://www.daloopa.com/src/72471319" display="146043.0" xr:uid="{95530B2B-2E61-44CE-8896-517D09AA8958}"/>
    <hyperlink ref="A431" r:id="rId8515" xr:uid="{D581B7E0-F3F1-44A0-B8C0-17F2F388D69D}"/>
    <hyperlink ref="C431" r:id="rId8516" xr:uid="{9828F013-38E9-4862-BAB6-CC0C7A12DD5D}"/>
    <hyperlink ref="E431" r:id="rId8517" display="https://www.daloopa.com/src/800556" xr:uid="{663589DC-58CA-41A3-9BA4-720D9ED4BA93}"/>
    <hyperlink ref="F431" r:id="rId8518" display="https://www.daloopa.com/src/800557" xr:uid="{9DAFF894-7478-4B85-8CCB-E027E591DC77}"/>
    <hyperlink ref="G431" r:id="rId8519" display="https://www.daloopa.com/src/800562" xr:uid="{6F93D159-5CF5-44CE-8585-7D661D78C924}"/>
    <hyperlink ref="H431" r:id="rId8520" display="https://www.daloopa.com/src/800567" xr:uid="{DEA8D47F-7ACA-42C8-8092-A2BBA7225065}"/>
    <hyperlink ref="I431" r:id="rId8521" display="https://www.daloopa.com/src/800572" xr:uid="{68176998-35A4-4DCA-A800-278C7D0910F2}"/>
    <hyperlink ref="J431" r:id="rId8522" display="https://www.daloopa.com/src/800573" xr:uid="{7D4ED644-4511-4752-9D29-25A6655C26A7}"/>
    <hyperlink ref="K431" r:id="rId8523" display="https://www.daloopa.com/src/800578" xr:uid="{BF4887FB-5F24-4EDF-B4B3-18EA0A8B5791}"/>
    <hyperlink ref="L431" r:id="rId8524" display="https://www.daloopa.com/src/800583" xr:uid="{F740DAEA-EFE9-49A3-8505-9B1317A11DE3}"/>
    <hyperlink ref="M431" r:id="rId8525" display="https://www.daloopa.com/src/800588" xr:uid="{66AD5A64-4BC2-4458-9909-CF1343FBE2E4}"/>
    <hyperlink ref="N431" r:id="rId8526" display="https://www.daloopa.com/src/800593" xr:uid="{1B3B8122-28BD-4DBF-981D-C6D3560A1304}"/>
    <hyperlink ref="O431" r:id="rId8527" display="https://www.daloopa.com/src/800598" xr:uid="{1AD8A0F6-BE80-4089-B8BE-75642652A457}"/>
    <hyperlink ref="P431" r:id="rId8528" display="https://www.daloopa.com/src/800599" xr:uid="{D652BFE6-B416-432F-8ACA-913E0755662F}"/>
    <hyperlink ref="Q431" r:id="rId8529" display="https://www.daloopa.com/src/800604" xr:uid="{53489C37-2607-4372-93E6-1B847A14835C}"/>
    <hyperlink ref="R431" r:id="rId8530" display="https://www.daloopa.com/src/800609" xr:uid="{EB42235C-C5FD-4E45-8CDD-1ABFFEFD759B}"/>
    <hyperlink ref="S431" r:id="rId8531" display="https://www.daloopa.com/src/800610" xr:uid="{918ED0CA-0333-4F43-B86F-5CDF01F20F42}"/>
    <hyperlink ref="T431" r:id="rId8532" display="https://www.daloopa.com/src/802803" xr:uid="{F0C30094-89B2-47A8-B528-8610F1767656}"/>
    <hyperlink ref="U431" r:id="rId8533" display="https://www.daloopa.com/src/802802" xr:uid="{632806F5-2767-4EAA-AF54-EC7ADC6C1B0E}"/>
    <hyperlink ref="V431" r:id="rId8534" display="https://www.daloopa.com/src/802801" xr:uid="{86007D94-132F-4974-BF26-3E4F034209B0}"/>
    <hyperlink ref="W431" r:id="rId8535" display="https://www.daloopa.com/src/802800" xr:uid="{3AA3C9DB-30EF-48EB-8B85-2ED98AA21977}"/>
    <hyperlink ref="X431" r:id="rId8536" display="https://www.daloopa.com/src/802799" xr:uid="{C92C7ACB-821B-4A97-8216-22954ED5202A}"/>
    <hyperlink ref="Y431" r:id="rId8537" display="https://www.daloopa.com/src/802798" xr:uid="{D694F635-BD53-4748-AF5E-C166269FA379}"/>
    <hyperlink ref="Z431" r:id="rId8538" display="https://www.daloopa.com/src/802797" xr:uid="{C7F80E6F-24BD-4E16-BF59-4C142B588195}"/>
    <hyperlink ref="AA431" r:id="rId8539" display="https://www.daloopa.com/src/802796" xr:uid="{11550826-1441-4980-9FFA-012C132D32E3}"/>
    <hyperlink ref="AB431" r:id="rId8540" display="https://www.daloopa.com/src/802795" xr:uid="{B456D322-6FE9-415C-84DA-6EC282F3FA9C}"/>
    <hyperlink ref="AC431" r:id="rId8541" display="https://www.daloopa.com/src/802794" xr:uid="{0C2FDDEA-8333-4DC0-AF5F-056FCD2B4D49}"/>
    <hyperlink ref="AD431" r:id="rId8542" display="https://www.daloopa.com/src/802792" xr:uid="{2CDDEFC7-2C6D-41FB-83D6-BF903E1C66C7}"/>
    <hyperlink ref="AE431" r:id="rId8543" display="https://www.daloopa.com/src/1340480" xr:uid="{34C93702-7990-41DC-91D9-A5ECC30035B6}"/>
    <hyperlink ref="AF431" r:id="rId8544" display="https://www.daloopa.com/src/2623713" xr:uid="{0921C472-D54E-4E89-A75F-B890DC86F5CF}"/>
    <hyperlink ref="AG431" r:id="rId8545" display="https://www.daloopa.com/src/4744608" xr:uid="{D2DE99E9-E1D3-494C-ACC7-F4F2F4DCF7BD}"/>
    <hyperlink ref="AH431" r:id="rId8546" display="https://www.daloopa.com/src/7982449" xr:uid="{D0D48CFA-C8B9-45BE-A272-DE3C4B286DA8}"/>
    <hyperlink ref="AI431" r:id="rId8547" display="https://www.daloopa.com/src/10333939" xr:uid="{965E06B2-4259-451F-8B67-DCC7AF43E595}"/>
    <hyperlink ref="AJ431" r:id="rId8548" display="https://www.daloopa.com/src/14718890" xr:uid="{DA657E53-1FF4-4358-8706-968F350548E5}"/>
    <hyperlink ref="AK431" r:id="rId8549" display="https://www.daloopa.com/src/20995177" xr:uid="{9017C474-B528-412D-8BC5-A3AF2F5AEC74}"/>
    <hyperlink ref="AL431" r:id="rId8550" display="https://www.daloopa.com/src/32451182" xr:uid="{F85F429B-5577-419C-850A-2D3D76392F51}"/>
    <hyperlink ref="AM431" r:id="rId8551" display="https://www.daloopa.com/src/38384101" xr:uid="{DB354FE4-45CF-4A94-825C-737AAC0C3DF0}"/>
    <hyperlink ref="AN431" r:id="rId8552" display="https://www.daloopa.com/src/46661300" xr:uid="{85CB1CD4-C14B-419B-8A56-DE0B14EC575B}"/>
    <hyperlink ref="AO431" r:id="rId8553" display="https://www.daloopa.com/src/53639299" xr:uid="{159F4B43-8F29-42EA-AE00-4241B917F86A}"/>
    <hyperlink ref="AP431" r:id="rId8554" display="https://www.daloopa.com/src/58837968" xr:uid="{2695EF21-CE7F-4FF2-B2CA-FC270A7784C4}"/>
    <hyperlink ref="AQ431" r:id="rId8555" display="https://www.daloopa.com/src/63130580" xr:uid="{9E9C0E60-92B0-49CE-A9B2-7B21A61451D7}"/>
    <hyperlink ref="AR431" r:id="rId8556" display="https://www.daloopa.com/src/67047464" xr:uid="{7FC562EC-5081-4969-838F-864A4B8A316E}"/>
    <hyperlink ref="BF431" r:id="rId8557" display="https://www.daloopa.com/src/800567" xr:uid="{7A40EFCB-C5F2-437C-9444-DDE1F931DD3B}"/>
    <hyperlink ref="BG431" r:id="rId8558" display="https://www.daloopa.com/src/800583" xr:uid="{9158AF8D-54AE-4237-86CC-BB55F294BE52}"/>
    <hyperlink ref="BH431" r:id="rId8559" display="https://www.daloopa.com/src/800599" xr:uid="{E6CBB75D-37A5-4659-A5F0-EF24942501FF}"/>
    <hyperlink ref="BI431" r:id="rId8560" display="https://www.daloopa.com/src/802803" xr:uid="{2E282D63-8626-4046-B03E-2A61B45F112C}"/>
    <hyperlink ref="BJ431" r:id="rId8561" display="https://www.daloopa.com/src/802799" xr:uid="{E85DF718-6B24-45AC-91CA-6E012D18AA8F}"/>
    <hyperlink ref="BK431" r:id="rId8562" display="https://www.daloopa.com/src/802795" xr:uid="{3727E13F-ED88-47CB-A2D7-6C58BCA3B6D4}"/>
    <hyperlink ref="BL431" r:id="rId8563" display="https://www.daloopa.com/src/2623713" xr:uid="{72F6250A-A159-4890-A276-D916CDFD191D}"/>
    <hyperlink ref="BM431" r:id="rId8564" display="https://www.daloopa.com/src/14718890" xr:uid="{F3459668-8827-469A-AD77-87652919B6FB}"/>
    <hyperlink ref="BN431" r:id="rId8565" display="https://www.daloopa.com/src/46661300" xr:uid="{5E04604F-4EA8-4A1E-AF5C-1400A1BC70C4}"/>
    <hyperlink ref="BO431" r:id="rId8566" tooltip="https://www.daloopa.com/src/72471329" display="462675.0" xr:uid="{791CAFE8-C7BC-4AB7-844A-C53AC85A1649}"/>
    <hyperlink ref="A434" r:id="rId8567" xr:uid="{23270255-0D8E-4B46-911B-DE85B410E1CE}"/>
    <hyperlink ref="C434" r:id="rId8568" xr:uid="{161C1A4A-AA7A-4E2F-ABF0-3D4E371D3BDD}"/>
    <hyperlink ref="E434" r:id="rId8569" display="https://www.daloopa.com/src/768431" xr:uid="{4BF4BB02-1826-41ED-B167-06CA51586705}"/>
    <hyperlink ref="F434" r:id="rId8570" display="https://www.daloopa.com/src/768300" xr:uid="{F64A7F17-5E53-48E8-8E20-F0939AA142FD}"/>
    <hyperlink ref="G434" r:id="rId8571" display="https://www.daloopa.com/src/768129" xr:uid="{29E86C7E-3DB4-4E8E-B0C1-DE6C0447903E}"/>
    <hyperlink ref="H434" r:id="rId8572" display="https://www.daloopa.com/src/767972" xr:uid="{369AA41C-FB58-409C-9259-204D73066896}"/>
    <hyperlink ref="I434" r:id="rId8573" display="https://www.daloopa.com/src/767725" xr:uid="{F324EAF0-C5DE-44CE-A7C1-8C64C1A8EAE8}"/>
    <hyperlink ref="J434" r:id="rId8574" display="https://www.daloopa.com/src/767619" xr:uid="{6436E3EC-6498-48DD-833E-F9150B1B89D1}"/>
    <hyperlink ref="K434" r:id="rId8575" display="https://www.daloopa.com/src/767274" xr:uid="{E003AD27-05D0-4F27-B2BF-4F5F64E4CCF7}"/>
    <hyperlink ref="L434" r:id="rId8576" display="https://www.daloopa.com/src/767073" xr:uid="{AA1997F2-4F9A-412A-A4B5-19FD26F24DA7}"/>
    <hyperlink ref="M434" r:id="rId8577" display="https://www.daloopa.com/src/766756" xr:uid="{ED05A4A3-FB39-41D3-96ED-B9F0A1C05551}"/>
    <hyperlink ref="N434" r:id="rId8578" display="https://www.daloopa.com/src/766612" xr:uid="{FD0EEDB6-AC4B-415C-8239-8630671DD36E}"/>
    <hyperlink ref="O434" r:id="rId8579" display="https://www.daloopa.com/src/766315" xr:uid="{CA5A4F86-1C23-4D1A-AE7D-28DC1B9F24C2}"/>
    <hyperlink ref="P434" r:id="rId8580" display="https://www.daloopa.com/src/765992" xr:uid="{E4F5A45D-F6BC-40C6-A87D-C9EAD3C04CF2}"/>
    <hyperlink ref="Q434" r:id="rId8581" display="https://www.daloopa.com/src/765869" xr:uid="{7B711177-F95E-4ECC-8F0B-7DB38904ECF0}"/>
    <hyperlink ref="R434" r:id="rId8582" display="https://www.daloopa.com/src/765676" xr:uid="{1D6663CF-ADFF-4237-812F-52460BDBB86B}"/>
    <hyperlink ref="S434" r:id="rId8583" display="https://www.daloopa.com/src/765249" xr:uid="{63BD9AE0-ACD6-4989-9DF0-CACF0EB58449}"/>
    <hyperlink ref="BF434" r:id="rId8584" display="https://www.daloopa.com/src/767972" xr:uid="{39CE0BF8-7D49-4FA7-9F2C-FEAF623FDBD5}"/>
    <hyperlink ref="BG434" r:id="rId8585" display="https://www.daloopa.com/src/767073" xr:uid="{6DA8D045-1A3B-4E6C-8C75-F3680916ECA5}"/>
    <hyperlink ref="BH434" r:id="rId8586" display="https://www.daloopa.com/src/765992" xr:uid="{DD0DD7FC-8759-4F28-9896-6B65336BD931}"/>
    <hyperlink ref="A435" r:id="rId8587" xr:uid="{8640F8CB-EB09-4EF8-BCCC-2E2585A23EE6}"/>
    <hyperlink ref="C435" r:id="rId8588" xr:uid="{B4BE05E8-CBFB-4FC7-B368-CAF1638BD79C}"/>
    <hyperlink ref="E435" r:id="rId8589" display="https://www.daloopa.com/src/768432" xr:uid="{67A5BC8D-5BE5-47B1-B0AB-DD6BC7BD688E}"/>
    <hyperlink ref="F435" r:id="rId8590" display="https://www.daloopa.com/src/768301" xr:uid="{B1875366-0056-4412-9D56-B18FC3619E71}"/>
    <hyperlink ref="G435" r:id="rId8591" display="https://www.daloopa.com/src/768130" xr:uid="{E67B8230-2B9F-4B75-9E41-E3A986F978CA}"/>
    <hyperlink ref="H435" r:id="rId8592" display="https://www.daloopa.com/src/767973" xr:uid="{F771F694-217E-4D5D-9DB6-E05CE11A0784}"/>
    <hyperlink ref="I435" r:id="rId8593" display="https://www.daloopa.com/src/767726" xr:uid="{693500A8-42B5-4CAF-BD51-238B55473C1B}"/>
    <hyperlink ref="J435" r:id="rId8594" display="https://www.daloopa.com/src/767620" xr:uid="{093C987B-C6B7-4B0F-A521-068F832947A0}"/>
    <hyperlink ref="K435" r:id="rId8595" display="https://www.daloopa.com/src/767275" xr:uid="{715E6E3F-04B5-474B-B1A8-7CD3CE88FB06}"/>
    <hyperlink ref="L435" r:id="rId8596" display="https://www.daloopa.com/src/767074" xr:uid="{A879D8F9-99C8-4842-99E6-D11664A56A5F}"/>
    <hyperlink ref="M435" r:id="rId8597" display="https://www.daloopa.com/src/766757" xr:uid="{727C048B-56CC-463F-8B97-6A7D8CD349B3}"/>
    <hyperlink ref="N435" r:id="rId8598" display="https://www.daloopa.com/src/766613" xr:uid="{C6F53D4D-9240-4226-8F46-FD2B633CD766}"/>
    <hyperlink ref="O435" r:id="rId8599" display="https://www.daloopa.com/src/766316" xr:uid="{AB67CFB9-3A5D-43F5-A63A-9F83B87B2B3D}"/>
    <hyperlink ref="P435" r:id="rId8600" display="https://www.daloopa.com/src/765993" xr:uid="{EFDBE2FB-754F-43E7-9403-CD56B0B59C4F}"/>
    <hyperlink ref="Q435" r:id="rId8601" display="https://www.daloopa.com/src/765870" xr:uid="{1871A22B-26E2-4BDC-862E-FDEE777A5369}"/>
    <hyperlink ref="R435" r:id="rId8602" display="https://www.daloopa.com/src/765677" xr:uid="{DE6A78B1-E9DD-4079-84C5-844BCF94BAA4}"/>
    <hyperlink ref="S435" r:id="rId8603" display="https://www.daloopa.com/src/765250" xr:uid="{95E817B3-6748-4DB8-9664-A9E27FC60BA1}"/>
    <hyperlink ref="BF435" r:id="rId8604" display="https://www.daloopa.com/src/767973" xr:uid="{21B0803F-B434-4827-8097-F4040DC5EF72}"/>
    <hyperlink ref="BG435" r:id="rId8605" display="https://www.daloopa.com/src/767074" xr:uid="{9DA7E3CF-1750-413B-91DE-8CC03B5CE485}"/>
    <hyperlink ref="BH435" r:id="rId8606" display="https://www.daloopa.com/src/765993" xr:uid="{97CA3129-7715-495A-9E6A-80DE3223FF81}"/>
    <hyperlink ref="A436" r:id="rId8607" xr:uid="{7DCEDF14-7144-4921-A4D9-3ABFEA4645DF}"/>
    <hyperlink ref="C436" r:id="rId8608" xr:uid="{BFCF41FB-7FC9-4823-BF80-57EBB9582006}"/>
    <hyperlink ref="E436" r:id="rId8609" display="https://www.daloopa.com/src/768433" xr:uid="{DE8978DE-B0BE-4510-8839-EC6B2ABFCE0F}"/>
    <hyperlink ref="F436" r:id="rId8610" display="https://www.daloopa.com/src/768302" xr:uid="{3450F432-3A0D-492F-965E-1D715944D787}"/>
    <hyperlink ref="G436" r:id="rId8611" display="https://www.daloopa.com/src/768131" xr:uid="{F7970265-D95D-482C-8A42-18478DB27CEF}"/>
    <hyperlink ref="H436" r:id="rId8612" display="https://www.daloopa.com/src/767974" xr:uid="{8AA7058C-DC45-44E6-BD86-553A68774EA0}"/>
    <hyperlink ref="I436" r:id="rId8613" display="https://www.daloopa.com/src/767727" xr:uid="{B74F4680-B5C2-405A-B9AE-72CFE71461B5}"/>
    <hyperlink ref="J436" r:id="rId8614" display="https://www.daloopa.com/src/767621" xr:uid="{6BD80486-5E49-4E4F-826D-06E3F965AB47}"/>
    <hyperlink ref="K436" r:id="rId8615" display="https://www.daloopa.com/src/767276" xr:uid="{8FABFD34-6D37-4841-84A3-EC99F056654F}"/>
    <hyperlink ref="L436" r:id="rId8616" display="https://www.daloopa.com/src/767075" xr:uid="{6300DBE1-0CEB-4020-B103-868C3F432851}"/>
    <hyperlink ref="M436" r:id="rId8617" display="https://www.daloopa.com/src/766758" xr:uid="{021AB199-6FC1-4B85-A06F-225AAF2A68BE}"/>
    <hyperlink ref="N436" r:id="rId8618" display="https://www.daloopa.com/src/766614" xr:uid="{85A8C6E2-C6FD-48F5-9176-9B5BC55FB27F}"/>
    <hyperlink ref="O436" r:id="rId8619" display="https://www.daloopa.com/src/766317" xr:uid="{95B7FA23-B714-43F0-8873-5C309BC9A0A1}"/>
    <hyperlink ref="P436" r:id="rId8620" display="https://www.daloopa.com/src/765994" xr:uid="{36630542-D592-437C-B901-66A518103D17}"/>
    <hyperlink ref="Q436" r:id="rId8621" display="https://www.daloopa.com/src/765871" xr:uid="{FEB04EA4-7609-4F07-9EDC-60BD41156E53}"/>
    <hyperlink ref="R436" r:id="rId8622" display="https://www.daloopa.com/src/765678" xr:uid="{4C4FD057-386B-4A4D-83D9-6368B2B0A948}"/>
    <hyperlink ref="S436" r:id="rId8623" display="https://www.daloopa.com/src/765251" xr:uid="{38AA1820-0F43-4F11-BE95-EFF34DE9238D}"/>
    <hyperlink ref="BF436" r:id="rId8624" display="https://www.daloopa.com/src/767974" xr:uid="{F496720F-691A-460E-B293-7ED4A7365E23}"/>
    <hyperlink ref="BG436" r:id="rId8625" display="https://www.daloopa.com/src/767075" xr:uid="{C19CB350-382F-43BD-BFCA-FC989494FFC6}"/>
    <hyperlink ref="BH436" r:id="rId8626" display="https://www.daloopa.com/src/765994" xr:uid="{8410C4BD-E7E5-4940-ADC8-268DB8EDBC0F}"/>
    <hyperlink ref="A437" r:id="rId8627" xr:uid="{96A34334-72E4-4E55-951C-F5D34218891C}"/>
    <hyperlink ref="C437" r:id="rId8628" xr:uid="{F9D301E5-462F-449F-BF78-AA063CB9C002}"/>
    <hyperlink ref="E437" r:id="rId8629" display="https://www.daloopa.com/src/768434" xr:uid="{597FF8C2-E7FE-4F47-A0B3-DECDEDBC7D02}"/>
    <hyperlink ref="F437" r:id="rId8630" display="https://www.daloopa.com/src/768303" xr:uid="{222101EE-732B-4A18-AAC2-24B88E5FCEA5}"/>
    <hyperlink ref="G437" r:id="rId8631" display="https://www.daloopa.com/src/768132" xr:uid="{062D9318-6618-4B41-9C40-B0A05F54469B}"/>
    <hyperlink ref="H437" r:id="rId8632" display="https://www.daloopa.com/src/767975" xr:uid="{2386122F-C3B1-42CC-8865-539D756EADCD}"/>
    <hyperlink ref="I437" r:id="rId8633" display="https://www.daloopa.com/src/767728" xr:uid="{3274CD2F-89AE-4968-A1C0-517697A1D373}"/>
    <hyperlink ref="J437" r:id="rId8634" display="https://www.daloopa.com/src/767622" xr:uid="{14356FCC-72D1-4A35-BF6B-DBEA31336CC8}"/>
    <hyperlink ref="K437" r:id="rId8635" display="https://www.daloopa.com/src/767277" xr:uid="{4F481E27-5556-427B-AE01-35D83B55EABC}"/>
    <hyperlink ref="L437" r:id="rId8636" display="https://www.daloopa.com/src/767076" xr:uid="{92313D4C-98A2-45FF-B90C-9365D890BA61}"/>
    <hyperlink ref="M437" r:id="rId8637" display="https://www.daloopa.com/src/766759" xr:uid="{8E88B416-72C0-4F6E-9BDE-2E73CB6D8922}"/>
    <hyperlink ref="N437" r:id="rId8638" display="https://www.daloopa.com/src/766615" xr:uid="{DF6925B1-BDAB-484F-AE4A-AEB9A8CF5BCC}"/>
    <hyperlink ref="O437" r:id="rId8639" display="https://www.daloopa.com/src/766318" xr:uid="{D64BDB20-C83C-41D5-B5C3-D8211CE259FB}"/>
    <hyperlink ref="P437" r:id="rId8640" display="https://www.daloopa.com/src/765995" xr:uid="{E1ADB472-8694-4D02-93FD-304B600F653A}"/>
    <hyperlink ref="Q437" r:id="rId8641" display="https://www.daloopa.com/src/765872" xr:uid="{CC7CA396-FCBA-4028-83FB-D04C7A8F1204}"/>
    <hyperlink ref="R437" r:id="rId8642" display="https://www.daloopa.com/src/765679" xr:uid="{B8110202-65EF-4A46-8D58-67F2BD45C29B}"/>
    <hyperlink ref="S437" r:id="rId8643" display="https://www.daloopa.com/src/765252" xr:uid="{F3C6D244-EB63-46C4-83C0-4DA8ADBD573C}"/>
    <hyperlink ref="BF437" r:id="rId8644" display="https://www.daloopa.com/src/767975" xr:uid="{6FBAB2F9-FC1B-4369-8814-7E40F9834AEF}"/>
    <hyperlink ref="BG437" r:id="rId8645" display="https://www.daloopa.com/src/767076" xr:uid="{8BD64D29-515B-490D-B11E-F59F4114D468}"/>
    <hyperlink ref="BH437" r:id="rId8646" display="https://www.daloopa.com/src/765995" xr:uid="{96FE66F6-F8FD-4133-97D1-CD698982BD50}"/>
    <hyperlink ref="A438" r:id="rId8647" xr:uid="{ED94D6BB-DBF4-4EA1-A976-2F481F899B80}"/>
    <hyperlink ref="C438" r:id="rId8648" xr:uid="{3BFFE393-CCAB-4EA8-93E3-2F8C2642B75C}"/>
    <hyperlink ref="E438" r:id="rId8649" display="https://www.daloopa.com/src/768435" xr:uid="{2AE816DB-59D9-4AB7-ADF8-E2E629A4B260}"/>
    <hyperlink ref="F438" r:id="rId8650" display="https://www.daloopa.com/src/768304" xr:uid="{C17579C9-8DBB-48A3-B85B-02172610E8FC}"/>
    <hyperlink ref="G438" r:id="rId8651" display="https://www.daloopa.com/src/768133" xr:uid="{C8705439-94E1-4AEE-BF81-ECC7A21AEF8D}"/>
    <hyperlink ref="H438" r:id="rId8652" display="https://www.daloopa.com/src/767976" xr:uid="{15D99492-02F5-45F1-A94D-3BBF5A2FCFD7}"/>
    <hyperlink ref="I438" r:id="rId8653" display="https://www.daloopa.com/src/767729" xr:uid="{AE6EC609-28F3-4851-94C2-5122D0A3BDD6}"/>
    <hyperlink ref="J438" r:id="rId8654" display="https://www.daloopa.com/src/767623" xr:uid="{226DBDED-7188-4090-8719-3AB272862BB7}"/>
    <hyperlink ref="K438" r:id="rId8655" display="https://www.daloopa.com/src/767278" xr:uid="{07626125-58C5-4E75-B63B-391256EA8C0E}"/>
    <hyperlink ref="L438" r:id="rId8656" display="https://www.daloopa.com/src/767077" xr:uid="{2A698347-8925-4C54-9576-3D0A017F1A13}"/>
    <hyperlink ref="M438" r:id="rId8657" display="https://www.daloopa.com/src/766760" xr:uid="{8ED227C4-E610-4D8B-8F24-0120C1375EF4}"/>
    <hyperlink ref="N438" r:id="rId8658" display="https://www.daloopa.com/src/766616" xr:uid="{4961F665-D9BE-467B-BFCE-7E15E05FBF7A}"/>
    <hyperlink ref="O438" r:id="rId8659" display="https://www.daloopa.com/src/766319" xr:uid="{F12F1A52-AAA9-49AF-A748-CF2FAF80C556}"/>
    <hyperlink ref="P438" r:id="rId8660" display="https://www.daloopa.com/src/765996" xr:uid="{25DDFA50-0E4B-4EB8-9EAD-E54192969BAC}"/>
    <hyperlink ref="Q438" r:id="rId8661" display="https://www.daloopa.com/src/765873" xr:uid="{0C347DBE-1673-40B4-BFEE-E3D3B89FE2BE}"/>
    <hyperlink ref="R438" r:id="rId8662" display="https://www.daloopa.com/src/765680" xr:uid="{DD9EC2D6-26E8-4F56-B53F-FAD1E77AD086}"/>
    <hyperlink ref="S438" r:id="rId8663" display="https://www.daloopa.com/src/765253" xr:uid="{975F7351-38A1-4C1F-B992-3AA4AE63FB5F}"/>
    <hyperlink ref="BF438" r:id="rId8664" display="https://www.daloopa.com/src/767976" xr:uid="{6425964D-5608-4F5C-ADBD-0F738A54896F}"/>
    <hyperlink ref="BG438" r:id="rId8665" display="https://www.daloopa.com/src/767077" xr:uid="{FF6FD06D-A914-4356-BEC6-0A3309C74B09}"/>
    <hyperlink ref="BH438" r:id="rId8666" display="https://www.daloopa.com/src/765996" xr:uid="{ED45A49A-0CFD-49BD-B8D8-3D9F9A009FB8}"/>
    <hyperlink ref="A439" r:id="rId8667" xr:uid="{94BD76F1-E567-4473-91BF-1C597C0CEDB7}"/>
    <hyperlink ref="C439" r:id="rId8668" xr:uid="{38D44DEA-C3D8-4601-8211-C9EDEE5829DE}"/>
    <hyperlink ref="E439" r:id="rId8669" display="https://www.daloopa.com/src/768436" xr:uid="{4D0A5164-0639-4F36-945D-FCEA1283A71F}"/>
    <hyperlink ref="F439" r:id="rId8670" display="https://www.daloopa.com/src/768305" xr:uid="{FFD6C9D3-DB6A-4B1B-A676-959C4CDA8157}"/>
    <hyperlink ref="G439" r:id="rId8671" display="https://www.daloopa.com/src/768134" xr:uid="{B86A73A4-4835-4FFE-B2D1-498EDECA9571}"/>
    <hyperlink ref="H439" r:id="rId8672" display="https://www.daloopa.com/src/767977" xr:uid="{10CED93D-0A15-4AF5-89A7-BEA06188997D}"/>
    <hyperlink ref="I439" r:id="rId8673" display="https://www.daloopa.com/src/767730" xr:uid="{EECA7AF7-B158-4322-B021-BCA9A96159B9}"/>
    <hyperlink ref="J439" r:id="rId8674" display="https://www.daloopa.com/src/767624" xr:uid="{4A3367B9-C65A-46E9-9085-F40F956B9FA8}"/>
    <hyperlink ref="K439" r:id="rId8675" display="https://www.daloopa.com/src/767279" xr:uid="{D0108A01-403A-4FDF-8DEE-47C89A34D3E9}"/>
    <hyperlink ref="L439" r:id="rId8676" display="https://www.daloopa.com/src/767078" xr:uid="{1AD64BCE-C072-41B2-83BA-8FBA65AB91BF}"/>
    <hyperlink ref="M439" r:id="rId8677" display="https://www.daloopa.com/src/766761" xr:uid="{FB361BE3-3AEF-40BC-B728-E6CED3B526D7}"/>
    <hyperlink ref="N439" r:id="rId8678" display="https://www.daloopa.com/src/766617" xr:uid="{6F63F100-843D-4109-965B-F16D59FBF264}"/>
    <hyperlink ref="O439" r:id="rId8679" display="https://www.daloopa.com/src/766320" xr:uid="{5EA064C3-A70A-48AC-91AF-B80C742EE74D}"/>
    <hyperlink ref="P439" r:id="rId8680" display="https://www.daloopa.com/src/765997" xr:uid="{1F54A8F4-4578-497C-932D-E87C3F80DCCF}"/>
    <hyperlink ref="Q439" r:id="rId8681" display="https://www.daloopa.com/src/765874" xr:uid="{223A329C-3D37-4B3A-A881-146D800F42A4}"/>
    <hyperlink ref="R439" r:id="rId8682" display="https://www.daloopa.com/src/765681" xr:uid="{A5D8C0E0-F371-46B9-B5B5-BD0106D24C2B}"/>
    <hyperlink ref="S439" r:id="rId8683" display="https://www.daloopa.com/src/765254" xr:uid="{249EEFDA-D6A3-43BD-9A44-8641C09739C8}"/>
    <hyperlink ref="BF439" r:id="rId8684" display="https://www.daloopa.com/src/767977" xr:uid="{6EBED270-EF7D-4021-9D21-1F89BE82A82E}"/>
    <hyperlink ref="BG439" r:id="rId8685" display="https://www.daloopa.com/src/767078" xr:uid="{5C33DB13-846A-403F-A9F1-CC9BB403B573}"/>
    <hyperlink ref="BH439" r:id="rId8686" display="https://www.daloopa.com/src/765997" xr:uid="{9F25FF0D-F104-4675-93DF-39785D549473}"/>
    <hyperlink ref="A441" r:id="rId8687" xr:uid="{346696E6-D2DA-4CC7-8DE9-9ABDBA4EFCB1}"/>
    <hyperlink ref="C441" r:id="rId8688" xr:uid="{5F9ADEA1-7BBF-4D52-A04D-24AF471AEADE}"/>
    <hyperlink ref="H441" r:id="rId8689" display="https://www.daloopa.com/src/49250237" xr:uid="{7B27CA89-96EF-48A3-8A1D-011E23945410}"/>
    <hyperlink ref="L441" r:id="rId8690" display="https://www.daloopa.com/src/49250263" xr:uid="{1548E286-20B6-4615-AC47-94F9D7F2986B}"/>
    <hyperlink ref="P441" r:id="rId8691" display="https://www.daloopa.com/src/38994786" xr:uid="{525DFA6E-302A-4AC9-808A-A7E572A5710C}"/>
    <hyperlink ref="T441" r:id="rId8692" display="https://www.daloopa.com/src/38994635" xr:uid="{E952A88B-27D2-4A61-B335-3A67E6B6A50E}"/>
    <hyperlink ref="X441" r:id="rId8693" display="https://www.daloopa.com/src/38461296" xr:uid="{5232A55D-3931-4EF8-B6DC-3841C3C1A9AB}"/>
    <hyperlink ref="Y441" r:id="rId8694" display="https://www.daloopa.com/src/38456950" xr:uid="{D293E369-F20E-4C5C-995A-BE2F2F8B4FAE}"/>
    <hyperlink ref="Z441" r:id="rId8695" display="https://www.daloopa.com/src/38456921" xr:uid="{71E57551-040A-48C7-B9DD-6FD60F111A11}"/>
    <hyperlink ref="AA441" r:id="rId8696" display="https://www.daloopa.com/src/38456869" xr:uid="{A88877D2-1DEF-4BB1-977C-351C4E024E9F}"/>
    <hyperlink ref="AB441" r:id="rId8697" display="https://www.daloopa.com/src/38457868" xr:uid="{E43DED03-4970-4726-BE68-657C220E34C6}"/>
    <hyperlink ref="AC441" r:id="rId8698" display="https://www.daloopa.com/src/38456748" xr:uid="{921C0B38-FCCD-4406-A320-2D1B2BF0DA0A}"/>
    <hyperlink ref="AD441" r:id="rId8699" display="https://www.daloopa.com/src/38456697" xr:uid="{3BAA56FE-A1B1-4E53-87EE-D3F2091720BE}"/>
    <hyperlink ref="AE441" r:id="rId8700" display="https://www.daloopa.com/src/38456657" xr:uid="{87CF227F-60D0-4311-A147-54A6E066273A}"/>
    <hyperlink ref="AF441" r:id="rId8701" display="https://www.daloopa.com/src/38457946" xr:uid="{4A251BCE-04D6-4C4D-8C1F-246959D87A48}"/>
    <hyperlink ref="AG441" r:id="rId8702" display="https://www.daloopa.com/src/38456622" xr:uid="{13C5836A-6D0D-4DB3-A843-8481DCC40D0C}"/>
    <hyperlink ref="AH441" r:id="rId8703" display="https://www.daloopa.com/src/38456353" xr:uid="{0821ED22-F0C9-40FC-A182-75991E2E10A0}"/>
    <hyperlink ref="AI441" r:id="rId8704" display="https://www.daloopa.com/src/38456218" xr:uid="{DFCF1FB5-69C5-48FC-85AF-562835EC4233}"/>
    <hyperlink ref="AJ441" r:id="rId8705" display="https://www.daloopa.com/src/38458054" xr:uid="{294C5E92-5F90-473E-B62A-4A901488C4C4}"/>
    <hyperlink ref="AK441" r:id="rId8706" display="https://www.daloopa.com/src/38456135" xr:uid="{B57ACC74-5C01-435B-8DD1-FD1FE33338B2}"/>
    <hyperlink ref="AL441" r:id="rId8707" display="https://www.daloopa.com/src/38456068" xr:uid="{90A28BBB-F4FF-4043-BB6C-57D1F54A0F15}"/>
    <hyperlink ref="AM441" r:id="rId8708" display="https://www.daloopa.com/src/38979473" xr:uid="{BD7D5F48-9626-4BBE-A5BB-85B79E1EFF63}"/>
    <hyperlink ref="AN441" r:id="rId8709" display="https://www.daloopa.com/src/46751835" xr:uid="{75E5082D-A30A-45A0-A542-384E9E2E6306}"/>
    <hyperlink ref="AO441" r:id="rId8710" display="https://www.daloopa.com/src/53700825" xr:uid="{90D815CE-0EA1-48B7-AC6D-4639CD86D74C}"/>
    <hyperlink ref="AP441" r:id="rId8711" display="https://www.daloopa.com/src/58885920" xr:uid="{2799C1E9-F31B-46DC-AC46-BAB66A18E31F}"/>
    <hyperlink ref="AQ441" r:id="rId8712" display="https://www.daloopa.com/src/63184620" xr:uid="{79D2A6F4-02C9-4F05-A283-78B69A078007}"/>
    <hyperlink ref="AR441" r:id="rId8713" display="https://www.daloopa.com/src/67090876" xr:uid="{DE2666C1-95F6-4273-A856-0B3E7E9C986E}"/>
    <hyperlink ref="BF441" r:id="rId8714" display="https://www.daloopa.com/src/49250237" xr:uid="{ABDFEC63-1F47-4F23-A55D-6E7C6CFEF487}"/>
    <hyperlink ref="BG441" r:id="rId8715" display="https://www.daloopa.com/src/49250263" xr:uid="{76833F35-DFB1-4968-9F50-2D5E15A375A2}"/>
    <hyperlink ref="BH441" r:id="rId8716" display="https://www.daloopa.com/src/38994786" xr:uid="{D7E58B01-C866-49F6-819C-3BB8FCA153D1}"/>
    <hyperlink ref="BI441" r:id="rId8717" display="https://www.daloopa.com/src/38994635" xr:uid="{23D3EAB0-1119-4DD7-8C5C-F94724ED8D8C}"/>
    <hyperlink ref="BJ441" r:id="rId8718" display="https://www.daloopa.com/src/38461296" xr:uid="{93DA73B7-C6FC-4833-82EC-A9522F1A3093}"/>
    <hyperlink ref="BK441" r:id="rId8719" display="https://www.daloopa.com/src/38457868" xr:uid="{DF7CE219-B7AE-41FF-9F6B-3D9E4E95D52F}"/>
    <hyperlink ref="BL441" r:id="rId8720" display="https://www.daloopa.com/src/38457946" xr:uid="{51725F0D-FC73-4404-9D4C-DA0B435F5D66}"/>
    <hyperlink ref="BM441" r:id="rId8721" display="https://www.daloopa.com/src/38458054" xr:uid="{B7544486-48FE-4136-9D0E-742AA04BE6BA}"/>
    <hyperlink ref="BN441" r:id="rId8722" display="https://www.daloopa.com/src/46751835" xr:uid="{7D1A7C71-FC9D-4D8F-8D14-0CD01A8BF241}"/>
    <hyperlink ref="BO441" r:id="rId8723" tooltip="https://www.daloopa.com/src/72471339" display="26.6" xr:uid="{FFF99FC1-54F3-4A47-84FA-B064754C2B0F}"/>
    <hyperlink ref="A442" r:id="rId8724" xr:uid="{D6049000-ECCD-45D4-BBF4-3187C3D5D101}"/>
    <hyperlink ref="C442" r:id="rId8725" xr:uid="{D1083703-0D7C-4B26-97CE-EDB48EA28D3B}"/>
    <hyperlink ref="H442" r:id="rId8726" display="https://www.daloopa.com/src/38465331" xr:uid="{397AF6C3-C223-45C6-BC65-ECA637B58D02}"/>
    <hyperlink ref="L442" r:id="rId8727" display="https://www.daloopa.com/src/38465310" xr:uid="{0CF34ECD-F75D-4182-8324-2602AFAF81DF}"/>
    <hyperlink ref="P442" r:id="rId8728" display="https://www.daloopa.com/src/38465144" xr:uid="{F3ADDEF5-8C29-4A5E-9B07-8542CE803AF0}"/>
    <hyperlink ref="T442" r:id="rId8729" display="https://www.daloopa.com/src/38465059" xr:uid="{A8D635B4-1C08-4D92-ADFB-D76A13DF17F6}"/>
    <hyperlink ref="X442" r:id="rId8730" display="https://www.daloopa.com/src/38464969" xr:uid="{6F74353E-7C0F-4EA4-BA33-A2C997509A83}"/>
    <hyperlink ref="AB442" r:id="rId8731" display="https://www.daloopa.com/src/38464889" xr:uid="{77B0B574-D7AB-4416-9DF1-9D4D90943531}"/>
    <hyperlink ref="AF442" r:id="rId8732" display="https://www.daloopa.com/src/38464797" xr:uid="{E0DFCC17-5CDC-415F-8373-FC73923B9018}"/>
    <hyperlink ref="AJ442" r:id="rId8733" display="https://www.daloopa.com/src/38464581" xr:uid="{7DF27870-67F3-4595-9E73-F090676B049E}"/>
    <hyperlink ref="AN442" r:id="rId8734" display="https://www.daloopa.com/src/46752425" xr:uid="{A68A37A8-44D0-45C0-8D83-1613ED0458F2}"/>
    <hyperlink ref="AR442" r:id="rId8735" display="https://www.daloopa.com/src/67091102" xr:uid="{75C9716D-DA69-43EE-9562-A495B8CD24B8}"/>
    <hyperlink ref="BF442" r:id="rId8736" display="https://www.daloopa.com/src/38465331" xr:uid="{E64F01B8-03A6-47EA-AF55-D1FC1723FD63}"/>
    <hyperlink ref="BG442" r:id="rId8737" display="https://www.daloopa.com/src/38465310" xr:uid="{BB9B6664-4374-49C6-B168-BC92063A9A23}"/>
    <hyperlink ref="BH442" r:id="rId8738" display="https://www.daloopa.com/src/38465144" xr:uid="{AF3FC7DF-99F1-402D-85AC-B1EB8F8A7214}"/>
    <hyperlink ref="BI442" r:id="rId8739" display="https://www.daloopa.com/src/38465059" xr:uid="{89A639B6-D4BB-4EE0-91F2-5A2446A2D030}"/>
    <hyperlink ref="BJ442" r:id="rId8740" display="https://www.daloopa.com/src/38464969" xr:uid="{F790D964-FB9B-4DDE-9489-B64EF0730E9F}"/>
    <hyperlink ref="BK442" r:id="rId8741" display="https://www.daloopa.com/src/38464889" xr:uid="{CD29671C-57C1-4431-912F-9B43556EFEC7}"/>
    <hyperlink ref="BL442" r:id="rId8742" display="https://www.daloopa.com/src/38464797" xr:uid="{E7EC3A53-988A-45ED-9AB3-8361F673AC54}"/>
    <hyperlink ref="BM442" r:id="rId8743" display="https://www.daloopa.com/src/38464581" xr:uid="{899AB350-40CC-40A5-9BAB-98B7BF4957ED}"/>
    <hyperlink ref="BN442" r:id="rId8744" display="https://www.daloopa.com/src/46752425" xr:uid="{7FB5F73B-B4CB-47CA-A071-B77138A802AC}"/>
    <hyperlink ref="BO442" r:id="rId8745" tooltip="https://www.daloopa.com/src/67091102" display="0.422" xr:uid="{4B2A21A1-A5B4-4A2C-9BEF-D6ABA4E84388}"/>
    <hyperlink ref="A446" r:id="rId8746" xr:uid="{A9060B7C-3F93-4A99-A17E-D71D5EDD2B20}"/>
    <hyperlink ref="C446" r:id="rId8747" xr:uid="{7F52F39B-B75D-4F4D-BF52-3FC99672E203}"/>
    <hyperlink ref="E446" r:id="rId8748" display="https://www.daloopa.com/src/754253" xr:uid="{F532CFCC-F25A-4831-B36A-0C8A7C55CD40}"/>
    <hyperlink ref="F446" r:id="rId8749" display="https://www.daloopa.com/src/754182" xr:uid="{676F3C83-63EB-4540-AC77-D0660E4B7AE5}"/>
    <hyperlink ref="G446" r:id="rId8750" display="https://www.daloopa.com/src/774092" xr:uid="{60D62943-B586-4B20-ABC3-09BF56ABD4C5}"/>
    <hyperlink ref="H446" r:id="rId8751" display="https://www.daloopa.com/src/753804" xr:uid="{411F955D-5412-4CE0-AFA9-719FC56A8B33}"/>
    <hyperlink ref="I446" r:id="rId8752" display="https://www.daloopa.com/src/790253" xr:uid="{8C85605F-11C8-4E3E-9233-591703D4531A}"/>
    <hyperlink ref="J446" r:id="rId8753" display="https://www.daloopa.com/src/753514" xr:uid="{4897CCD8-C1FD-4658-AB2D-88F757635169}"/>
    <hyperlink ref="K446" r:id="rId8754" display="https://www.daloopa.com/src/753370" xr:uid="{7AE84F2C-3675-487D-9D80-12B33FD74B9A}"/>
    <hyperlink ref="L446" r:id="rId8755" display="https://www.daloopa.com/src/753079" xr:uid="{247B15F0-9DEB-4BAE-8310-A57E7C974F38}"/>
    <hyperlink ref="M446" r:id="rId8756" display="https://www.daloopa.com/src/752922" xr:uid="{145C35E7-DE35-4C38-B780-22309534D929}"/>
    <hyperlink ref="N446" r:id="rId8757" display="https://www.daloopa.com/src/752743" xr:uid="{59E38466-97C6-41DB-8C93-FC1291647E0C}"/>
    <hyperlink ref="O446" r:id="rId8758" display="https://www.daloopa.com/src/752553" xr:uid="{2D9C1997-B74E-495C-BEBE-34E9DD759CED}"/>
    <hyperlink ref="P446" r:id="rId8759" display="https://www.daloopa.com/src/752414" xr:uid="{009C34ED-9FAE-444C-A3E6-6D7B2593B096}"/>
    <hyperlink ref="Q446" r:id="rId8760" display="https://www.daloopa.com/src/752072" xr:uid="{43BB86A8-454D-4CA1-9585-45645F0FD0BD}"/>
    <hyperlink ref="R446" r:id="rId8761" display="https://www.daloopa.com/src/751660" xr:uid="{372C9667-5EB1-43F9-8C0C-345BA87AA99C}"/>
    <hyperlink ref="S446" r:id="rId8762" display="https://www.daloopa.com/src/751377" xr:uid="{47CDBBD5-88F9-4950-A7B6-0C3DACDD9090}"/>
    <hyperlink ref="T446" r:id="rId8763" display="https://www.daloopa.com/src/750760" xr:uid="{BACEAE61-50CD-4DB7-9E61-B165BE18879D}"/>
    <hyperlink ref="U446" r:id="rId8764" display="https://www.daloopa.com/src/750507" xr:uid="{DB2CC933-AA34-4098-A364-3DA1832C5C62}"/>
    <hyperlink ref="V446" r:id="rId8765" display="https://www.daloopa.com/src/750411" xr:uid="{68581281-87A4-4626-9151-82A803D09C48}"/>
    <hyperlink ref="W446" r:id="rId8766" display="https://www.daloopa.com/src/750204" xr:uid="{924F499A-6445-410B-ADA1-51C68194818F}"/>
    <hyperlink ref="X446" r:id="rId8767" display="https://www.daloopa.com/src/749855" xr:uid="{87006872-8751-487B-B4A4-D25E563E2DDE}"/>
    <hyperlink ref="Y446" r:id="rId8768" display="https://www.daloopa.com/src/749635" xr:uid="{DE06F54F-3CAD-4A2F-B4A9-89AF65D66633}"/>
    <hyperlink ref="Z446" r:id="rId8769" display="https://www.daloopa.com/src/749345" xr:uid="{72AA72D3-6F4E-4E51-8CDC-21962A8DD971}"/>
    <hyperlink ref="AA446" r:id="rId8770" display="https://www.daloopa.com/src/749071" xr:uid="{51E46662-A424-4378-A197-2F19375852CD}"/>
    <hyperlink ref="AB446" r:id="rId8771" display="https://www.daloopa.com/src/748810" xr:uid="{0D8B3451-C656-4967-8429-EF9CCAAE9F77}"/>
    <hyperlink ref="AC446" r:id="rId8772" display="https://www.daloopa.com/src/748589" xr:uid="{7E8266A9-69DC-4055-AE6F-AE0EC4B4FB53}"/>
    <hyperlink ref="AD446" r:id="rId8773" display="https://www.daloopa.com/src/748357" xr:uid="{01FCDB57-0E00-4CAC-A716-964D9D006BF4}"/>
    <hyperlink ref="AE446" r:id="rId8774" display="https://www.daloopa.com/src/1340356" xr:uid="{F23B60AC-DCCC-410A-BFD1-BF0EA695B5C4}"/>
    <hyperlink ref="AF446" r:id="rId8775" display="https://www.daloopa.com/src/2623418" xr:uid="{74AF78CD-E9D9-4EA3-A469-BD3BBD14088C}"/>
    <hyperlink ref="AG446" r:id="rId8776" display="https://www.daloopa.com/src/4744464" xr:uid="{E5CB614E-4ECF-4C94-B119-E9AFC5DD9D10}"/>
    <hyperlink ref="AH446" r:id="rId8777" display="https://www.daloopa.com/src/7981977" xr:uid="{EDA36504-581C-419E-A900-3DA06ADDD6CD}"/>
    <hyperlink ref="AI446" r:id="rId8778" display="https://www.daloopa.com/src/10333653" xr:uid="{1E5FEC06-08EE-4F92-BCB9-3B4CD4C895D2}"/>
    <hyperlink ref="AJ446" r:id="rId8779" display="https://www.daloopa.com/src/14719093" xr:uid="{2EDC4571-9385-4D68-A6FF-651EB2FB0451}"/>
    <hyperlink ref="AK446" r:id="rId8780" display="https://www.daloopa.com/src/20995922" xr:uid="{22BC5B02-13E6-42AE-B3FA-3F3FB1754873}"/>
    <hyperlink ref="AL446" r:id="rId8781" display="https://www.daloopa.com/src/32452180" xr:uid="{3CC896E8-57D2-4B4F-AFB5-B94400C16D9B}"/>
    <hyperlink ref="AM446" r:id="rId8782" display="https://www.daloopa.com/src/38383828" xr:uid="{CBAADDA5-8BF1-4D99-AD46-48F62180CD60}"/>
    <hyperlink ref="AN446" r:id="rId8783" display="https://www.daloopa.com/src/46661045" xr:uid="{9D8B4CCE-F862-42E4-9136-E2DFA81D77C0}"/>
    <hyperlink ref="AO446" r:id="rId8784" display="https://www.daloopa.com/src/53638000" xr:uid="{06DCBC9A-34D1-4C69-AF75-9E174B8734AF}"/>
    <hyperlink ref="AP446" r:id="rId8785" display="https://www.daloopa.com/src/58837779" xr:uid="{50F267DE-E546-43BE-B354-43E957C65B16}"/>
    <hyperlink ref="AQ446" r:id="rId8786" display="https://www.daloopa.com/src/63129131" xr:uid="{0943F597-BEBF-4CB9-B262-74ABBB0053CA}"/>
    <hyperlink ref="AR446" r:id="rId8787" display="https://www.daloopa.com/src/67046833" xr:uid="{D116D8E3-D9E7-4C23-ABBE-D9919CB260B7}"/>
    <hyperlink ref="BF446" r:id="rId8788" display="https://www.daloopa.com/src/38162525" xr:uid="{B2613582-54F6-48A7-A3F3-5AF0670B689E}"/>
    <hyperlink ref="BG446" r:id="rId8789" display="https://www.daloopa.com/src/38162323" xr:uid="{054DA6DC-5A14-46DE-A99D-80F78F0B456F}"/>
    <hyperlink ref="BH446" r:id="rId8790" display="https://www.daloopa.com/src/38162166" xr:uid="{95D3B7BF-782A-4B9E-938F-1C1E08F2BF0B}"/>
    <hyperlink ref="BI446" r:id="rId8791" display="https://www.daloopa.com/src/38161964" xr:uid="{A9BFCE9B-7AE9-4A9E-8AC5-D8AD9659D37A}"/>
    <hyperlink ref="BJ446" r:id="rId8792" display="https://www.daloopa.com/src/38161827" xr:uid="{BCF369BA-680F-4D6B-9275-C664F2D75729}"/>
    <hyperlink ref="BK446" r:id="rId8793" display="https://www.daloopa.com/src/38161715" xr:uid="{7C2C7340-ADD6-40D9-83A3-5608CC92D337}"/>
    <hyperlink ref="BL446" r:id="rId8794" display="https://www.daloopa.com/src/38161521" xr:uid="{604EC4A3-AF22-4B62-8F73-4EB865C13C26}"/>
    <hyperlink ref="BM446" r:id="rId8795" display="https://www.daloopa.com/src/14719105" xr:uid="{C5C72263-14FA-414B-933A-A5CFA9732167}"/>
    <hyperlink ref="BN446" r:id="rId8796" display="https://www.daloopa.com/src/46664742" xr:uid="{7D1D1822-24C0-4F6E-BD6E-9CD61A467C2A}"/>
    <hyperlink ref="BO446" r:id="rId8797" tooltip="https://www.daloopa.com/src/67051976" display="-2722.0" xr:uid="{DFA4286A-7F19-47B9-9FBD-0EFCD501C336}"/>
    <hyperlink ref="A448" r:id="rId8798" xr:uid="{7C9A85D2-771F-43FF-8A64-E259076E3BEC}"/>
    <hyperlink ref="C448" r:id="rId8799" xr:uid="{83151224-0D5D-4CCA-984D-750EA43E89D1}"/>
    <hyperlink ref="E448" r:id="rId8800" display="https://www.daloopa.com/src/754254" xr:uid="{00B551D3-C1EF-40DE-9944-04B3C24E02F4}"/>
    <hyperlink ref="F448" r:id="rId8801" display="https://www.daloopa.com/src/754184" xr:uid="{FAE676E7-B8FE-4231-9DAB-45DD3D86323E}"/>
    <hyperlink ref="G448" r:id="rId8802" display="https://www.daloopa.com/src/774093" xr:uid="{860D6140-B345-493C-ACC1-D79BB5C088C9}"/>
    <hyperlink ref="H448" r:id="rId8803" display="https://www.daloopa.com/src/753805" xr:uid="{764729AB-96FB-49E6-9728-3D1FB089C96A}"/>
    <hyperlink ref="I448" r:id="rId8804" display="https://www.daloopa.com/src/790254" xr:uid="{5DF5C9F4-A76A-45FE-B63D-87DBCBD9BD63}"/>
    <hyperlink ref="J448" r:id="rId8805" display="https://www.daloopa.com/src/753515" xr:uid="{4F84E220-DB43-4667-83D2-4832394D26E7}"/>
    <hyperlink ref="K448" r:id="rId8806" display="https://www.daloopa.com/src/753371" xr:uid="{314CA239-B05F-4C80-8ED8-E7CB9AB77F8E}"/>
    <hyperlink ref="L448" r:id="rId8807" display="https://www.daloopa.com/src/753080" xr:uid="{51B0AD20-D819-45C6-9DAD-0BAC3DD8F983}"/>
    <hyperlink ref="M448" r:id="rId8808" display="https://www.daloopa.com/src/752923" xr:uid="{D61273E1-41E3-44D0-B49A-ADE18D5E4F76}"/>
    <hyperlink ref="N448" r:id="rId8809" display="https://www.daloopa.com/src/752744" xr:uid="{0E1F5B0C-585F-4AB7-A854-AEF6BD946F53}"/>
    <hyperlink ref="O448" r:id="rId8810" display="https://www.daloopa.com/src/752554" xr:uid="{0DD7C656-2089-49C3-88DD-2625AD04E4C6}"/>
    <hyperlink ref="P448" r:id="rId8811" display="https://www.daloopa.com/src/752415" xr:uid="{17466B87-89A0-4B24-8223-E9ADD5359015}"/>
    <hyperlink ref="Q448" r:id="rId8812" display="https://www.daloopa.com/src/752073" xr:uid="{9D62F7F0-40B1-48F6-BC63-43ADB621843B}"/>
    <hyperlink ref="R448" r:id="rId8813" display="https://www.daloopa.com/src/751661" xr:uid="{BF8DED31-5305-4959-95B0-104F77333FFD}"/>
    <hyperlink ref="S448" r:id="rId8814" display="https://www.daloopa.com/src/751378" xr:uid="{D2194450-5CCE-420E-9D5F-28B5D476BCFE}"/>
    <hyperlink ref="T448" r:id="rId8815" display="https://www.daloopa.com/src/750761" xr:uid="{42B47913-A996-4223-A836-F6F615EEDAD1}"/>
    <hyperlink ref="U448" r:id="rId8816" display="https://www.daloopa.com/src/750508" xr:uid="{4C5B0738-BC23-4967-942B-B799C7494918}"/>
    <hyperlink ref="V448" r:id="rId8817" display="https://www.daloopa.com/src/750412" xr:uid="{A233741B-A1A4-4787-8EA7-737B89451570}"/>
    <hyperlink ref="W448" r:id="rId8818" display="https://www.daloopa.com/src/750205" xr:uid="{84006393-D4E8-4DFC-B6B7-19776C481E50}"/>
    <hyperlink ref="X448" r:id="rId8819" display="https://www.daloopa.com/src/749856" xr:uid="{A12A9477-3748-4FC9-B3D8-7BFE2AEF5739}"/>
    <hyperlink ref="Y448" r:id="rId8820" display="https://www.daloopa.com/src/749636" xr:uid="{7DDD86D4-1DBB-4BD4-AEA4-46294FB8F9FE}"/>
    <hyperlink ref="Z448" r:id="rId8821" display="https://www.daloopa.com/src/749346" xr:uid="{E6790145-E15E-42A2-B1F6-F77319694699}"/>
    <hyperlink ref="AA448" r:id="rId8822" display="https://www.daloopa.com/src/749072" xr:uid="{1BC65EB8-5611-4B9C-B20A-578F513CD057}"/>
    <hyperlink ref="AB448" r:id="rId8823" display="https://www.daloopa.com/src/748811" xr:uid="{293CA318-A6EE-446D-90DD-58CF4D4C649C}"/>
    <hyperlink ref="AC448" r:id="rId8824" display="https://www.daloopa.com/src/748590" xr:uid="{C2705058-F7B1-4F57-8D68-624E39E9BBEF}"/>
    <hyperlink ref="AD448" r:id="rId8825" display="https://www.daloopa.com/src/748358" xr:uid="{5EE5F981-10C6-4671-861C-BBC03C31F9F8}"/>
    <hyperlink ref="AE448" r:id="rId8826" display="https://www.daloopa.com/src/1340357" xr:uid="{1EA8B5BD-D501-4DB8-BC72-B4395B89339D}"/>
    <hyperlink ref="AF448" r:id="rId8827" display="https://www.daloopa.com/src/2623419" xr:uid="{84EB8E88-E847-4A72-A02C-64B60791DDD4}"/>
    <hyperlink ref="AG448" r:id="rId8828" display="https://www.daloopa.com/src/4744465" xr:uid="{49F8DBAF-AEED-4B2F-B175-B7DD46304FC2}"/>
    <hyperlink ref="AH448" r:id="rId8829" display="https://www.daloopa.com/src/7981978" xr:uid="{454A42B3-C276-430A-B706-4C52118AB7D8}"/>
    <hyperlink ref="AI448" r:id="rId8830" display="https://www.daloopa.com/src/10333656" xr:uid="{B327A693-45EE-4A54-BFC5-065F4253D0EC}"/>
    <hyperlink ref="AJ448" r:id="rId8831" display="https://www.daloopa.com/src/14719094" xr:uid="{EB9C5E68-E978-4B57-A4A7-3B3443A68E4F}"/>
    <hyperlink ref="AK448" r:id="rId8832" display="https://www.daloopa.com/src/20995923" xr:uid="{9D2604ED-BDDC-4E9E-B5AC-7E90CF58A1E2}"/>
    <hyperlink ref="AL448" r:id="rId8833" display="https://www.daloopa.com/src/32452182" xr:uid="{73DBD429-12F0-4666-8070-BC28A69FE271}"/>
    <hyperlink ref="AM448" r:id="rId8834" display="https://www.daloopa.com/src/38383830" xr:uid="{56869D06-F723-490F-83A8-5BDA314892FC}"/>
    <hyperlink ref="AN448" r:id="rId8835" display="https://www.daloopa.com/src/46661047" xr:uid="{4A84C2C2-EC16-48D1-AC0C-42062E618A09}"/>
    <hyperlink ref="AO448" r:id="rId8836" display="https://www.daloopa.com/src/53637994" xr:uid="{30BE8FC4-F448-4334-B83F-445881E1546B}"/>
    <hyperlink ref="AP448" r:id="rId8837" display="https://www.daloopa.com/src/58837777" xr:uid="{901F4ED9-A122-4761-850E-FF37FF7189B7}"/>
    <hyperlink ref="AQ448" r:id="rId8838" display="https://www.daloopa.com/src/63129121" xr:uid="{10776A9A-E83A-4916-9598-1A567D0BCEB4}"/>
    <hyperlink ref="AR448" r:id="rId8839" display="https://www.daloopa.com/src/67046837" xr:uid="{B8B7459F-8505-43A7-9185-DD8F02F34FC9}"/>
    <hyperlink ref="BF448" r:id="rId8840" display="https://www.daloopa.com/src/38162534" xr:uid="{027D0830-5099-489C-8551-3BDC8EF5C6FF}"/>
    <hyperlink ref="BG448" r:id="rId8841" display="https://www.daloopa.com/src/38162322" xr:uid="{2DEED79F-81BF-4BED-8B2B-CE9FF08DDEE5}"/>
    <hyperlink ref="BH448" r:id="rId8842" display="https://www.daloopa.com/src/38162175" xr:uid="{C1CB0BFF-D7C3-438E-97DC-05F7DD0C9E66}"/>
    <hyperlink ref="BI448" r:id="rId8843" display="https://www.daloopa.com/src/38161963" xr:uid="{02B99BA4-FD2C-4449-AEA0-02F690587744}"/>
    <hyperlink ref="BJ448" r:id="rId8844" display="https://www.daloopa.com/src/38161825" xr:uid="{446970D5-5D26-4F02-A381-A3E1CDB7EFE6}"/>
    <hyperlink ref="BK448" r:id="rId8845" display="https://www.daloopa.com/src/38161716" xr:uid="{12AD05CB-5C53-4D17-A7C5-7D0123EDDAB7}"/>
    <hyperlink ref="BL448" r:id="rId8846" display="https://www.daloopa.com/src/38161520" xr:uid="{DC07B5DB-309A-4D82-86A6-425F7EA3FF82}"/>
    <hyperlink ref="BM448" r:id="rId8847" display="https://www.daloopa.com/src/14719106" xr:uid="{8FE3F363-A47E-41AA-9560-27EFA055C4BD}"/>
    <hyperlink ref="BN448" r:id="rId8848" display="https://www.daloopa.com/src/46664741" xr:uid="{E03C3D54-74D5-47A2-89E6-B99EB88DA580}"/>
    <hyperlink ref="BO448" r:id="rId8849" tooltip="https://www.daloopa.com/src/67051982" display="41921.0" xr:uid="{F7DE8320-2825-441C-8125-43232FCB5A33}"/>
    <hyperlink ref="A449" r:id="rId8850" xr:uid="{B02D3D12-AE58-4FB1-B45D-2EB54FCC2F6D}"/>
    <hyperlink ref="C449" r:id="rId8851" xr:uid="{E66A80BC-F3BE-44B5-BF20-C282FC3F3852}"/>
    <hyperlink ref="E449" r:id="rId8852" display="https://www.daloopa.com/src/754255" xr:uid="{04CB459F-E2DC-42B2-81A9-036134834F46}"/>
    <hyperlink ref="F449" r:id="rId8853" display="https://www.daloopa.com/src/754183" xr:uid="{0E625B1A-C15B-429E-9641-4AF0668FBFFC}"/>
    <hyperlink ref="G449" r:id="rId8854" display="https://www.daloopa.com/src/774094" xr:uid="{40078E48-E6C6-4647-BF18-C85B2A21B0D1}"/>
    <hyperlink ref="H449" r:id="rId8855" display="https://www.daloopa.com/src/753806" xr:uid="{AD175293-FC05-4138-9F73-0B61B70A9063}"/>
    <hyperlink ref="I449" r:id="rId8856" display="https://www.daloopa.com/src/790255" xr:uid="{0F9D3D6C-0CF9-4D06-9F35-75953A1C0B7A}"/>
    <hyperlink ref="J449" r:id="rId8857" display="https://www.daloopa.com/src/753516" xr:uid="{A130819D-71CF-409D-8205-0F7E8A69FDDC}"/>
    <hyperlink ref="K449" r:id="rId8858" display="https://www.daloopa.com/src/753372" xr:uid="{1AE3F3F1-9999-42DB-9727-669520A67A4C}"/>
    <hyperlink ref="L449" r:id="rId8859" display="https://www.daloopa.com/src/753081" xr:uid="{7FDD08A3-8113-4ACE-AC77-D30487AF7EF7}"/>
    <hyperlink ref="M449" r:id="rId8860" display="https://www.daloopa.com/src/752924" xr:uid="{4E2F0383-C82C-4CE0-8282-F68C2791CAC7}"/>
    <hyperlink ref="N449" r:id="rId8861" display="https://www.daloopa.com/src/752745" xr:uid="{5AEA61E0-4880-4270-8CF2-06CC3E0C657F}"/>
    <hyperlink ref="O449" r:id="rId8862" display="https://www.daloopa.com/src/752555" xr:uid="{8735E5CE-C345-4D6F-88B3-201897C601EC}"/>
    <hyperlink ref="P449" r:id="rId8863" display="https://www.daloopa.com/src/752416" xr:uid="{4BAFC911-1337-4001-8262-5D43CDA80712}"/>
    <hyperlink ref="Q449" r:id="rId8864" display="https://www.daloopa.com/src/752074" xr:uid="{83DDD7E4-093F-47AF-A265-20E2FD48F057}"/>
    <hyperlink ref="R449" r:id="rId8865" display="https://www.daloopa.com/src/751662" xr:uid="{89FE5383-28A6-4E1F-9556-5E9F2A06D1E9}"/>
    <hyperlink ref="S449" r:id="rId8866" display="https://www.daloopa.com/src/751379" xr:uid="{52F51248-F47F-4AC2-999C-BD1C2DBC1351}"/>
    <hyperlink ref="T449" r:id="rId8867" display="https://www.daloopa.com/src/750762" xr:uid="{2795F16C-5EE7-4B85-8946-91F7D02C60F4}"/>
    <hyperlink ref="U449" r:id="rId8868" display="https://www.daloopa.com/src/750509" xr:uid="{F51B64F6-C534-41E6-AE52-3ABD5E3A938B}"/>
    <hyperlink ref="V449" r:id="rId8869" display="https://www.daloopa.com/src/750413" xr:uid="{41C65202-F5FD-4399-B6B4-11CBBD449EB2}"/>
    <hyperlink ref="W449" r:id="rId8870" display="https://www.daloopa.com/src/750206" xr:uid="{A2FCEBAE-74D0-48F9-B588-C5C9CD79FD9E}"/>
    <hyperlink ref="X449" r:id="rId8871" display="https://www.daloopa.com/src/749857" xr:uid="{B9473112-A521-4BF1-B949-B1D01CB2CA15}"/>
    <hyperlink ref="Y449" r:id="rId8872" display="https://www.daloopa.com/src/749637" xr:uid="{7D3FDC8F-6DC0-4269-8859-096A03491D16}"/>
    <hyperlink ref="Z449" r:id="rId8873" display="https://www.daloopa.com/src/749347" xr:uid="{832E7FC1-AFAF-4882-9A4F-E3A171E70507}"/>
    <hyperlink ref="AA449" r:id="rId8874" display="https://www.daloopa.com/src/749073" xr:uid="{CB9C00BE-9AA5-41F8-A1A3-B3642AFAE584}"/>
    <hyperlink ref="AB449" r:id="rId8875" display="https://www.daloopa.com/src/748812" xr:uid="{DC824D6F-2A79-4F8A-8715-DB202C58A053}"/>
    <hyperlink ref="AC449" r:id="rId8876" display="https://www.daloopa.com/src/748591" xr:uid="{A5F9119B-F681-4737-B203-525C834FB760}"/>
    <hyperlink ref="AD449" r:id="rId8877" display="https://www.daloopa.com/src/748359" xr:uid="{1290B39C-E762-481D-82E8-0DCEEB88B73A}"/>
    <hyperlink ref="AE449" r:id="rId8878" display="https://www.daloopa.com/src/1340358" xr:uid="{6843F10B-6AEC-4E4C-8ED5-BCC616D1F42F}"/>
    <hyperlink ref="AF449" r:id="rId8879" display="https://www.daloopa.com/src/2623420" xr:uid="{D72F001F-0C85-4196-A672-AC58931FB5E0}"/>
    <hyperlink ref="AG449" r:id="rId8880" display="https://www.daloopa.com/src/4744466" xr:uid="{09C80E01-C96C-49A8-B3EE-86B7657E32D4}"/>
    <hyperlink ref="AH449" r:id="rId8881" display="https://www.daloopa.com/src/7981979" xr:uid="{15473132-7E2C-4961-A7D2-717CD429C14B}"/>
    <hyperlink ref="AI449" r:id="rId8882" display="https://www.daloopa.com/src/10333651" xr:uid="{3208ACAF-FC8A-42CE-991E-3CF5ED4F9105}"/>
    <hyperlink ref="AJ449" r:id="rId8883" display="https://www.daloopa.com/src/14719095" xr:uid="{D5A60486-9CDA-4BF2-BD7C-8A21943EFF9F}"/>
    <hyperlink ref="AK449" r:id="rId8884" display="https://www.daloopa.com/src/20995926" xr:uid="{6F2440F9-DA2E-4ADD-8A50-456C75DB397B}"/>
    <hyperlink ref="AL449" r:id="rId8885" display="https://www.daloopa.com/src/32452181" xr:uid="{0F36D48E-59F4-4423-BA90-DDB5A0DA39A1}"/>
    <hyperlink ref="AM449" r:id="rId8886" display="https://www.daloopa.com/src/38383831" xr:uid="{1ADD196E-BEE2-4BF1-81DC-F55F86E6CEBE}"/>
    <hyperlink ref="AN449" r:id="rId8887" display="https://www.daloopa.com/src/46661046" xr:uid="{52819B26-8546-4A48-BA8C-B3BF8A9BCB54}"/>
    <hyperlink ref="AO449" r:id="rId8888" display="https://www.daloopa.com/src/53637992" xr:uid="{02435152-1FCE-4B15-B4AE-3C58D940F970}"/>
    <hyperlink ref="AP449" r:id="rId8889" display="https://www.daloopa.com/src/58837776" xr:uid="{5BB3ACDF-43E6-4B06-AD52-24CA22869C50}"/>
    <hyperlink ref="AQ449" r:id="rId8890" display="https://www.daloopa.com/src/63129130" xr:uid="{09642CC6-B5C4-41CD-9C55-D9E7E012DFF7}"/>
    <hyperlink ref="AR449" r:id="rId8891" display="https://www.daloopa.com/src/67046836" xr:uid="{2E24CC10-2F17-46D4-B267-2F5FCE80C85B}"/>
    <hyperlink ref="BF449" r:id="rId8892" display="https://www.daloopa.com/src/38162536" xr:uid="{4FD902BA-5718-4ABB-84AC-ABB6550B71FF}"/>
    <hyperlink ref="BG449" r:id="rId8893" display="https://www.daloopa.com/src/38162321" xr:uid="{251F24F1-169B-4E00-9E1B-141038ABD73A}"/>
    <hyperlink ref="BH449" r:id="rId8894" display="https://www.daloopa.com/src/38162178" xr:uid="{F459A9F5-089C-4D6E-9D94-5EB43EE89573}"/>
    <hyperlink ref="BI449" r:id="rId8895" display="https://www.daloopa.com/src/38161956" xr:uid="{37FE5C50-69E9-43AB-B07B-91E25E54C019}"/>
    <hyperlink ref="BJ449" r:id="rId8896" display="https://www.daloopa.com/src/38161823" xr:uid="{77CC1C64-AB37-46F2-B8CE-F8E909C9B0E0}"/>
    <hyperlink ref="BK449" r:id="rId8897" display="https://www.daloopa.com/src/38161720" xr:uid="{8F215364-3B4A-4ACC-A29F-932EAD48E4EC}"/>
    <hyperlink ref="BL449" r:id="rId8898" display="https://www.daloopa.com/src/38161519" xr:uid="{20BB9CEF-40B4-4DC5-A5F8-EED3B54B9F5A}"/>
    <hyperlink ref="BM449" r:id="rId8899" display="https://www.daloopa.com/src/14719107" xr:uid="{4AD31BF7-9D75-43DF-90F9-28EBDE6748E4}"/>
    <hyperlink ref="BN449" r:id="rId8900" display="https://www.daloopa.com/src/46664743" xr:uid="{DA709A10-663D-4B32-A5AE-E29014979CAE}"/>
    <hyperlink ref="BO449" r:id="rId8901" tooltip="https://www.daloopa.com/src/67051980" display="19621.0" xr:uid="{9A0F9F9F-B33C-4B39-BCF7-B4512DF2D885}"/>
    <hyperlink ref="A450" r:id="rId8902" xr:uid="{4BAC1894-5EE7-4C1B-A8A6-1632F4AECB7C}"/>
    <hyperlink ref="C450" r:id="rId8903" xr:uid="{A6D119BB-D5F1-4BF1-B6F5-2FA4315FB247}"/>
    <hyperlink ref="E450" r:id="rId8904" display="https://www.daloopa.com/src/754256" xr:uid="{82D9408E-13E2-4C1B-945D-FF10B8CAAEA5}"/>
    <hyperlink ref="F450" r:id="rId8905" display="https://www.daloopa.com/src/754185" xr:uid="{A53766E6-DF6E-46BE-BDF9-A24AEAD35DE1}"/>
    <hyperlink ref="G450" r:id="rId8906" display="https://www.daloopa.com/src/774095" xr:uid="{F52392BA-FD69-4DF3-B523-2DC4CD88DA50}"/>
    <hyperlink ref="H450" r:id="rId8907" display="https://www.daloopa.com/src/753807" xr:uid="{F18AFC67-5F12-4EDB-B62A-3123D9E7EBEE}"/>
    <hyperlink ref="I450" r:id="rId8908" display="https://www.daloopa.com/src/790256" xr:uid="{FD71B510-94EF-4635-8B35-983C4377AB2B}"/>
    <hyperlink ref="J450" r:id="rId8909" display="https://www.daloopa.com/src/753517" xr:uid="{FA28B599-254D-4100-8C82-79B581D06050}"/>
    <hyperlink ref="K450" r:id="rId8910" display="https://www.daloopa.com/src/753374" xr:uid="{AFFCBF0E-0776-4C56-912D-CFAD89B0EDC6}"/>
    <hyperlink ref="L450" r:id="rId8911" display="https://www.daloopa.com/src/753082" xr:uid="{A59BEB27-3A62-422B-B248-C6C99240772E}"/>
    <hyperlink ref="M450" r:id="rId8912" display="https://www.daloopa.com/src/752925" xr:uid="{FDEEA3C9-AD6A-46FA-9708-416EEE34B8CC}"/>
    <hyperlink ref="N450" r:id="rId8913" display="https://www.daloopa.com/src/752746" xr:uid="{29E4B759-3963-41F5-BE44-CA02C5AA4B87}"/>
    <hyperlink ref="O450" r:id="rId8914" display="https://www.daloopa.com/src/752556" xr:uid="{6848DA43-84AB-42E3-833C-ABE3F4854485}"/>
    <hyperlink ref="P450" r:id="rId8915" display="https://www.daloopa.com/src/752417" xr:uid="{B074C93C-5954-4C17-9A16-C0D9FCFFB6D8}"/>
    <hyperlink ref="Q450" r:id="rId8916" display="https://www.daloopa.com/src/752075" xr:uid="{8F8BD02F-A00D-49DF-9260-D25E0F10258F}"/>
    <hyperlink ref="R450" r:id="rId8917" display="https://www.daloopa.com/src/751663" xr:uid="{7B0BA91F-4732-4D8D-A35B-FC1AAA17D6DD}"/>
    <hyperlink ref="S450" r:id="rId8918" display="https://www.daloopa.com/src/751380" xr:uid="{5D641120-7F0E-478B-AD94-8C1E748508E3}"/>
    <hyperlink ref="T450" r:id="rId8919" display="https://www.daloopa.com/src/750764" xr:uid="{2898A6B6-9C4D-4FFD-B856-626E1DAD9424}"/>
    <hyperlink ref="U450" r:id="rId8920" display="https://www.daloopa.com/src/750510" xr:uid="{C210538A-E08E-40C5-9994-90F0DC90E1DB}"/>
    <hyperlink ref="V450" r:id="rId8921" display="https://www.daloopa.com/src/750414" xr:uid="{21CF1A64-0A13-4EE2-ACC8-971534F5F86C}"/>
    <hyperlink ref="W450" r:id="rId8922" display="https://www.daloopa.com/src/750207" xr:uid="{510DB70B-0BDE-4F1A-B5F2-BEB7DA1D02EA}"/>
    <hyperlink ref="X450" r:id="rId8923" display="https://www.daloopa.com/src/749858" xr:uid="{115C652A-C745-4A4B-B65D-8E0BC68C6789}"/>
    <hyperlink ref="Y450" r:id="rId8924" display="https://www.daloopa.com/src/749638" xr:uid="{A5BA3A8D-83A8-4EED-83F6-3E5857A1C3C0}"/>
    <hyperlink ref="Z450" r:id="rId8925" display="https://www.daloopa.com/src/749348" xr:uid="{744719F8-8043-419E-BB5E-40C7FF845CDA}"/>
    <hyperlink ref="AA450" r:id="rId8926" display="https://www.daloopa.com/src/749074" xr:uid="{F6BFBAEA-703A-4404-9796-4DE3A4FEFB02}"/>
    <hyperlink ref="AB450" r:id="rId8927" display="https://www.daloopa.com/src/748813" xr:uid="{5BD5AFBB-48B7-411A-A28E-BF9D88F7E446}"/>
    <hyperlink ref="AC450" r:id="rId8928" display="https://www.daloopa.com/src/748592" xr:uid="{12EFB7B9-5389-4317-8E2E-0B2BC040C61C}"/>
    <hyperlink ref="AD450" r:id="rId8929" display="https://www.daloopa.com/src/748360" xr:uid="{F39464EA-E209-4B14-8B86-DDD13636B250}"/>
    <hyperlink ref="AE450" r:id="rId8930" display="https://www.daloopa.com/src/1340359" xr:uid="{6D28EEA7-F9B6-45A4-A3F1-2B431194C6AE}"/>
    <hyperlink ref="AF450" r:id="rId8931" display="https://www.daloopa.com/src/2623421" xr:uid="{258CBEB4-298D-4FCD-843D-F36CD161E39C}"/>
    <hyperlink ref="AG450" r:id="rId8932" display="https://www.daloopa.com/src/4744467" xr:uid="{214E00C7-FC24-417A-979F-D4F4D22F1510}"/>
    <hyperlink ref="AH450" r:id="rId8933" display="https://www.daloopa.com/src/7981980" xr:uid="{3372681E-C7F0-4FB4-AC15-C9C88E57E69A}"/>
    <hyperlink ref="AI450" r:id="rId8934" display="https://www.daloopa.com/src/10333657" xr:uid="{6ADD6A50-6E00-4941-A47F-3409AE34DE38}"/>
    <hyperlink ref="AJ450" r:id="rId8935" display="https://www.daloopa.com/src/14719096" xr:uid="{764C5170-754F-4495-A784-B5D13551631B}"/>
    <hyperlink ref="AK450" r:id="rId8936" display="https://www.daloopa.com/src/20995925" xr:uid="{B955948E-E6F7-4E7E-91B4-1A526D7F7CCF}"/>
    <hyperlink ref="AL450" r:id="rId8937" display="https://www.daloopa.com/src/32452185" xr:uid="{343286E6-AED5-4C7A-99E1-761879AB55C8}"/>
    <hyperlink ref="AM450" r:id="rId8938" display="https://www.daloopa.com/src/38383839" xr:uid="{4463185D-134B-4F6E-8711-9DEF91575A33}"/>
    <hyperlink ref="AN450" r:id="rId8939" display="https://www.daloopa.com/src/46661039" xr:uid="{C3ADAFD7-41A1-4C16-8C9C-638A72AFBDA1}"/>
    <hyperlink ref="AO450" r:id="rId8940" display="https://www.daloopa.com/src/53637995" xr:uid="{3E9705DA-D146-42BB-B94A-AA85D0828CAF}"/>
    <hyperlink ref="AP450" r:id="rId8941" display="https://www.daloopa.com/src/58837780" xr:uid="{99410020-3F7F-432C-AD67-72AF5FCA7B1F}"/>
    <hyperlink ref="AQ450" r:id="rId8942" display="https://www.daloopa.com/src/63129129" xr:uid="{A688B861-0741-460C-99AC-76F3EF9E111B}"/>
    <hyperlink ref="BF450" r:id="rId8943" display="https://www.daloopa.com/src/38162526" xr:uid="{DD2FD555-E717-467D-B288-2CFE990F68E9}"/>
    <hyperlink ref="BG450" r:id="rId8944" display="https://www.daloopa.com/src/38162310" xr:uid="{674B6882-50B8-43BB-9FBD-DC5996A871CE}"/>
    <hyperlink ref="BH450" r:id="rId8945" display="https://www.daloopa.com/src/38162165" xr:uid="{25248B83-072A-4342-9C65-6F33AF68C28A}"/>
    <hyperlink ref="BI450" r:id="rId8946" display="https://www.daloopa.com/src/38161960" xr:uid="{CFAF3E64-A7BA-4086-8A47-F22030C65D11}"/>
    <hyperlink ref="BJ450" r:id="rId8947" display="https://www.daloopa.com/src/38161829" xr:uid="{1D22E9DB-FC42-463E-9B05-4A0474957403}"/>
    <hyperlink ref="BK450" r:id="rId8948" display="https://www.daloopa.com/src/38161722" xr:uid="{0B51FEC5-F526-42F8-B55D-C70A8A35C2BF}"/>
    <hyperlink ref="BL450" r:id="rId8949" display="https://www.daloopa.com/src/38161518" xr:uid="{22499F74-5610-4BAC-88BE-E768CE072148}"/>
    <hyperlink ref="BM450" r:id="rId8950" display="https://www.daloopa.com/src/14719108" xr:uid="{C8EE48A0-9F47-4C5D-A86D-3E1660F67339}"/>
    <hyperlink ref="BN450" r:id="rId8951" display="https://www.daloopa.com/src/46664744" xr:uid="{A5C3C11A-CA8B-43DB-A072-DE636A8C3069}"/>
    <hyperlink ref="A451" r:id="rId8952" xr:uid="{68EAEB41-F9EF-4EC2-ACDF-9BD86F70CDF3}"/>
    <hyperlink ref="C451" r:id="rId8953" xr:uid="{4A64890E-B4CD-4462-94BE-8FDFA65686C0}"/>
    <hyperlink ref="G451" r:id="rId8954" display="https://www.daloopa.com/src/774096" xr:uid="{C79351F5-B4E0-4B1E-BE07-C90430240CE1}"/>
    <hyperlink ref="J451" r:id="rId8955" display="https://www.daloopa.com/src/753518" xr:uid="{9FE38A01-D96D-4ACC-9F2D-65DC3EE9D2DA}"/>
    <hyperlink ref="K451" r:id="rId8956" display="https://www.daloopa.com/src/753373" xr:uid="{AA5AF865-7300-4005-B3F6-67EADD875E67}"/>
    <hyperlink ref="M451" r:id="rId8957" display="https://www.daloopa.com/src/752926" xr:uid="{5C79A942-FD36-4A09-BC48-A12A64A82283}"/>
    <hyperlink ref="N451" r:id="rId8958" display="https://www.daloopa.com/src/752747" xr:uid="{290E4329-F73B-44D3-A253-D75EBFBA0712}"/>
    <hyperlink ref="O451" r:id="rId8959" display="https://www.daloopa.com/src/752557" xr:uid="{9704D7CC-B19A-488B-94A1-8A266026211C}"/>
    <hyperlink ref="P451" r:id="rId8960" display="https://www.daloopa.com/src/752418" xr:uid="{D2A7C3C8-F701-4339-8ACC-E390D471635E}"/>
    <hyperlink ref="Q451" r:id="rId8961" display="https://www.daloopa.com/src/752076" xr:uid="{D969B608-A9E9-4B25-8ED7-9EB1FBCB5C41}"/>
    <hyperlink ref="R451" r:id="rId8962" display="https://www.daloopa.com/src/751665" xr:uid="{C213D7DE-4D29-4D27-BC2A-A65950B0ECA9}"/>
    <hyperlink ref="BF451" r:id="rId8963" display="https://www.daloopa.com/src/38162529" xr:uid="{5B6A6442-A58E-4933-A06C-E02346F0EDAC}"/>
    <hyperlink ref="BG451" r:id="rId8964" display="https://www.daloopa.com/src/38162314" xr:uid="{E78C0C39-5966-49A6-80BD-63AC8E343E30}"/>
    <hyperlink ref="BH451" r:id="rId8965" display="https://www.daloopa.com/src/38162170" xr:uid="{BFA63FFD-DC71-449B-B1B4-E46728C27B79}"/>
    <hyperlink ref="A452" r:id="rId8966" xr:uid="{661D3794-1821-42B3-98B4-28872D200C35}"/>
    <hyperlink ref="C452" r:id="rId8967" xr:uid="{33BF3649-34DD-459C-9FD2-5B3DED0FCB58}"/>
    <hyperlink ref="E452" r:id="rId8968" display="https://www.daloopa.com/src/754257" xr:uid="{CE60653B-7E97-4951-8D3A-F517ADF52575}"/>
    <hyperlink ref="F452" r:id="rId8969" display="https://www.daloopa.com/src/754186" xr:uid="{07DD0A50-C3DD-42D4-BC10-7E798037ECF7}"/>
    <hyperlink ref="G452" r:id="rId8970" display="https://www.daloopa.com/src/774097" xr:uid="{F0CA7605-665E-42D0-9790-29A2EBED5898}"/>
    <hyperlink ref="H452" r:id="rId8971" display="https://www.daloopa.com/src/753808" xr:uid="{5EDFCFA6-BE7A-494C-8F1B-62D4AAA881A2}"/>
    <hyperlink ref="I452" r:id="rId8972" display="https://www.daloopa.com/src/790257" xr:uid="{E628AAEF-7BA6-42CA-84DE-22F9FC4360C9}"/>
    <hyperlink ref="J452" r:id="rId8973" display="https://www.daloopa.com/src/753519" xr:uid="{EBA94512-1747-4F14-8E5D-CCE26B865150}"/>
    <hyperlink ref="K452" r:id="rId8974" display="https://www.daloopa.com/src/753375" xr:uid="{0A3620C9-070F-4C0C-9AF3-34E2BA3619BE}"/>
    <hyperlink ref="L452" r:id="rId8975" display="https://www.daloopa.com/src/753083" xr:uid="{1515F04F-D3D3-4C66-949D-9F32A3B4C38E}"/>
    <hyperlink ref="M452" r:id="rId8976" display="https://www.daloopa.com/src/752927" xr:uid="{CC57FEE1-0248-42C5-B0B9-CD597C42115B}"/>
    <hyperlink ref="N452" r:id="rId8977" display="https://www.daloopa.com/src/752748" xr:uid="{ED41F8AF-2F2D-4614-BE37-AB90900D46D0}"/>
    <hyperlink ref="O452" r:id="rId8978" display="https://www.daloopa.com/src/752558" xr:uid="{06A3BCB6-660A-438C-994D-DEFE39D332DE}"/>
    <hyperlink ref="P452" r:id="rId8979" display="https://www.daloopa.com/src/752419" xr:uid="{7BA2AB53-13B5-4750-A810-A2A3F86DD441}"/>
    <hyperlink ref="Q452" r:id="rId8980" display="https://www.daloopa.com/src/752077" xr:uid="{A662D42E-01C0-4F67-9A88-D665ACDFAE2B}"/>
    <hyperlink ref="R452" r:id="rId8981" display="https://www.daloopa.com/src/751666" xr:uid="{681CD8F9-3DA7-4D20-8236-109D94C4B3D2}"/>
    <hyperlink ref="S452" r:id="rId8982" display="https://www.daloopa.com/src/751381" xr:uid="{91143E56-B30D-41B5-B202-F2FA0F82B33E}"/>
    <hyperlink ref="T452" r:id="rId8983" display="https://www.daloopa.com/src/750765" xr:uid="{76C6098D-3BDC-406B-BDD5-792DEFADF67F}"/>
    <hyperlink ref="U452" r:id="rId8984" display="https://www.daloopa.com/src/750511" xr:uid="{C81506CA-5792-4717-AAED-31E8F54B2982}"/>
    <hyperlink ref="V452" r:id="rId8985" display="https://www.daloopa.com/src/750415" xr:uid="{C7DA9164-5377-4DF4-A0B7-924B1E4EF03F}"/>
    <hyperlink ref="W452" r:id="rId8986" display="https://www.daloopa.com/src/750208" xr:uid="{F96B658D-A735-4A50-9C8B-EB986F8014D2}"/>
    <hyperlink ref="X452" r:id="rId8987" display="https://www.daloopa.com/src/749859" xr:uid="{0A06303D-D1AD-41C6-B663-0F1C64A1B513}"/>
    <hyperlink ref="Y452" r:id="rId8988" display="https://www.daloopa.com/src/749639" xr:uid="{33F6F281-C42A-4143-B6AA-C05F3C089009}"/>
    <hyperlink ref="Z452" r:id="rId8989" display="https://www.daloopa.com/src/749349" xr:uid="{2B846565-FA0C-4298-BF3A-802C4BC7A542}"/>
    <hyperlink ref="AA452" r:id="rId8990" display="https://www.daloopa.com/src/749075" xr:uid="{2623D949-3843-403E-9B5B-4507E06F54AE}"/>
    <hyperlink ref="AB452" r:id="rId8991" display="https://www.daloopa.com/src/748814" xr:uid="{8B4E4746-17DE-4043-B81E-23AA0EA130F0}"/>
    <hyperlink ref="AC452" r:id="rId8992" display="https://www.daloopa.com/src/748593" xr:uid="{3728DA35-711C-482B-8D44-1E1E919F9D12}"/>
    <hyperlink ref="AD452" r:id="rId8993" display="https://www.daloopa.com/src/748361" xr:uid="{06AFF348-FD46-4704-85FD-9FE608A48741}"/>
    <hyperlink ref="AE452" r:id="rId8994" display="https://www.daloopa.com/src/1340360" xr:uid="{1A3451E8-8076-4C5C-883C-215FE466B071}"/>
    <hyperlink ref="AF452" r:id="rId8995" display="https://www.daloopa.com/src/2623422" xr:uid="{A8DAAA28-D909-454E-9D39-F8E3403898F5}"/>
    <hyperlink ref="AG452" r:id="rId8996" display="https://www.daloopa.com/src/4744468" xr:uid="{AC898CC2-BE5D-4B75-BC65-59DB66C7505F}"/>
    <hyperlink ref="AH452" r:id="rId8997" display="https://www.daloopa.com/src/7981981" xr:uid="{40FFEEAE-91CE-46BA-86A6-E4690A4556AE}"/>
    <hyperlink ref="AI452" r:id="rId8998" display="https://www.daloopa.com/src/10333648" xr:uid="{4DE3C134-80EB-4BB0-949E-8EFF2944FDA5}"/>
    <hyperlink ref="AJ452" r:id="rId8999" display="https://www.daloopa.com/src/14719097" xr:uid="{3E505EB7-E979-4189-A184-0184A02B15B0}"/>
    <hyperlink ref="AK452" r:id="rId9000" display="https://www.daloopa.com/src/20995928" xr:uid="{BC8DAF7F-8AD9-4AFE-90BA-CA52524462C1}"/>
    <hyperlink ref="AL452" r:id="rId9001" display="https://www.daloopa.com/src/32452177" xr:uid="{CFFAEF7D-0CCF-4D89-B1EB-86617C313FD5}"/>
    <hyperlink ref="AM452" r:id="rId9002" display="https://www.daloopa.com/src/38383838" xr:uid="{05181951-96E1-4F57-88D1-DE8722C6CA58}"/>
    <hyperlink ref="AN452" r:id="rId9003" display="https://www.daloopa.com/src/46661042" xr:uid="{D0F860D4-24DB-4E0A-B28D-41D70B2C0545}"/>
    <hyperlink ref="AO452" r:id="rId9004" display="https://www.daloopa.com/src/53637993" xr:uid="{F3F700B6-EDB4-48FC-BEAB-E6F70FC5CD3C}"/>
    <hyperlink ref="AP452" r:id="rId9005" display="https://www.daloopa.com/src/58837781" xr:uid="{6989AF91-095B-4948-AF9B-44BACF07FFC9}"/>
    <hyperlink ref="AQ452" r:id="rId9006" display="https://www.daloopa.com/src/63129123" xr:uid="{08984F92-4D74-4D1C-A248-061A0FE24951}"/>
    <hyperlink ref="AR452" r:id="rId9007" display="https://www.daloopa.com/src/67046839" xr:uid="{A2034D66-99B9-4E69-AB7E-941F01A04CEB}"/>
    <hyperlink ref="BF452" r:id="rId9008" display="https://www.daloopa.com/src/38162527" xr:uid="{1DE862CB-5705-4DCD-BBD4-1806EC53D058}"/>
    <hyperlink ref="BG452" r:id="rId9009" display="https://www.daloopa.com/src/38162313" xr:uid="{F6D4050D-9B3C-4C25-8A72-E0717ECFC3BC}"/>
    <hyperlink ref="BH452" r:id="rId9010" display="https://www.daloopa.com/src/38162168" xr:uid="{37532398-C147-4A41-B6D1-A9F2406B5046}"/>
    <hyperlink ref="BI452" r:id="rId9011" display="https://www.daloopa.com/src/38161962" xr:uid="{0D9F03D4-D68B-45FD-8E17-5B0F6D4C44F4}"/>
    <hyperlink ref="BJ452" r:id="rId9012" display="https://www.daloopa.com/src/38161822" xr:uid="{4F511DDF-6AF0-421A-8381-1D4DF40E5065}"/>
    <hyperlink ref="BK452" r:id="rId9013" display="https://www.daloopa.com/src/38161724" xr:uid="{C852A249-2DDC-4818-BB0A-91210248F3EA}"/>
    <hyperlink ref="BL452" r:id="rId9014" display="https://www.daloopa.com/src/38161522" xr:uid="{9D87D770-EDEB-4521-9501-7972DCD51C06}"/>
    <hyperlink ref="BM452" r:id="rId9015" display="https://www.daloopa.com/src/14719109" xr:uid="{B40A67B1-B562-41AE-A7AE-3EEE1D3B652D}"/>
    <hyperlink ref="BN452" r:id="rId9016" display="https://www.daloopa.com/src/46664739" xr:uid="{38BC71F6-4771-4E36-8701-63D8E923FE53}"/>
    <hyperlink ref="BO452" r:id="rId9017" tooltip="https://www.daloopa.com/src/67051984" display="16966.0" xr:uid="{7EE64B75-E804-4E27-93A3-F002A5ED7C57}"/>
    <hyperlink ref="A453" r:id="rId9018" xr:uid="{7998A6C8-68DA-440E-97EC-E3AEDE8B608C}"/>
    <hyperlink ref="C453" r:id="rId9019" xr:uid="{04FCE81E-83C2-4DA1-898C-0723597DD594}"/>
    <hyperlink ref="E453" r:id="rId9020" display="https://www.daloopa.com/src/754258" xr:uid="{987C1D45-3D49-4EA1-A35C-0ED95E627C88}"/>
    <hyperlink ref="F453" r:id="rId9021" display="https://www.daloopa.com/src/754187" xr:uid="{CF610D49-34D6-46D7-BB29-C2E790D341A6}"/>
    <hyperlink ref="G453" r:id="rId9022" display="https://www.daloopa.com/src/774098" xr:uid="{2AA22CE9-6B20-4075-9A74-B809FB0995E6}"/>
    <hyperlink ref="H453" r:id="rId9023" display="https://www.daloopa.com/src/753809" xr:uid="{36404098-C302-46D9-9A47-F0B4DAF7C03A}"/>
    <hyperlink ref="I453" r:id="rId9024" display="https://www.daloopa.com/src/790258" xr:uid="{6DB75AAC-1667-4357-B33D-16D7CDDD82AF}"/>
    <hyperlink ref="J453" r:id="rId9025" display="https://www.daloopa.com/src/753520" xr:uid="{93F75318-B0D4-481C-9F5A-327A11DF70A3}"/>
    <hyperlink ref="K453" r:id="rId9026" display="https://www.daloopa.com/src/753376" xr:uid="{5E7E6926-C2F1-4FC7-BFF3-E5CDAE20022E}"/>
    <hyperlink ref="L453" r:id="rId9027" display="https://www.daloopa.com/src/753084" xr:uid="{76DFBC41-7A84-45AF-9012-6599BEB4A858}"/>
    <hyperlink ref="M453" r:id="rId9028" display="https://www.daloopa.com/src/752928" xr:uid="{0B9EE0F1-87DB-4718-B4E9-B351C2AD07E3}"/>
    <hyperlink ref="N453" r:id="rId9029" display="https://www.daloopa.com/src/752749" xr:uid="{AB73D08B-F2FB-44BD-80B9-A62A43A811E6}"/>
    <hyperlink ref="O453" r:id="rId9030" display="https://www.daloopa.com/src/752559" xr:uid="{A9D42308-CE72-4DCD-B25D-05712B830EC1}"/>
    <hyperlink ref="P453" r:id="rId9031" display="https://www.daloopa.com/src/752420" xr:uid="{DB0B2B3B-616E-4CC4-B283-D74430BAAD45}"/>
    <hyperlink ref="Q453" r:id="rId9032" display="https://www.daloopa.com/src/752078" xr:uid="{747FD8AD-1A93-4DF0-BB37-F41C713FFF85}"/>
    <hyperlink ref="R453" r:id="rId9033" display="https://www.daloopa.com/src/751664" xr:uid="{327566AB-4202-4209-91E4-9A5F33809AB5}"/>
    <hyperlink ref="S453" r:id="rId9034" display="https://www.daloopa.com/src/751382" xr:uid="{4EBD1E79-A7D1-4ACC-B046-E1F6D12B8FCA}"/>
    <hyperlink ref="T453" r:id="rId9035" display="https://www.daloopa.com/src/750763" xr:uid="{9A32FC99-F6AC-457A-996F-B2FD676406D1}"/>
    <hyperlink ref="U453" r:id="rId9036" display="https://www.daloopa.com/src/750512" xr:uid="{BDBD8DFC-2FD6-4E68-9FFB-7CD0E2651C51}"/>
    <hyperlink ref="V453" r:id="rId9037" display="https://www.daloopa.com/src/750419" xr:uid="{E7E6DB3D-35BF-4F1D-82FA-7087EAD6983A}"/>
    <hyperlink ref="W453" r:id="rId9038" display="https://www.daloopa.com/src/750209" xr:uid="{F752F39C-36E2-4462-B9AA-62EF3BB00FA8}"/>
    <hyperlink ref="X453" r:id="rId9039" display="https://www.daloopa.com/src/749860" xr:uid="{838B1D0D-D4FB-428E-A9CA-8A163705B7BA}"/>
    <hyperlink ref="Y453" r:id="rId9040" display="https://www.daloopa.com/src/749640" xr:uid="{BAE47640-BACB-4BD9-92B1-33A2C0D32FEA}"/>
    <hyperlink ref="Z453" r:id="rId9041" display="https://www.daloopa.com/src/749350" xr:uid="{4B877EA2-78FA-468E-9A20-A9FB814F78A6}"/>
    <hyperlink ref="AA453" r:id="rId9042" display="https://www.daloopa.com/src/749076" xr:uid="{21E84D45-A923-4103-A1F8-6BD6110D6D75}"/>
    <hyperlink ref="AB453" r:id="rId9043" display="https://www.daloopa.com/src/748815" xr:uid="{E998343A-29DE-460C-8A6B-A34BB7DCE309}"/>
    <hyperlink ref="AC453" r:id="rId9044" display="https://www.daloopa.com/src/748594" xr:uid="{9BF85F4C-16F1-44C9-9674-2554B7603C74}"/>
    <hyperlink ref="AD453" r:id="rId9045" display="https://www.daloopa.com/src/748362" xr:uid="{380AAA43-4D79-488B-AD89-7DEED6FF050A}"/>
    <hyperlink ref="AE453" r:id="rId9046" display="https://www.daloopa.com/src/1340361" xr:uid="{5E8AE497-704D-4D04-8CD4-CE03870F63EE}"/>
    <hyperlink ref="AF453" r:id="rId9047" display="https://www.daloopa.com/src/2623423" xr:uid="{D15B1C18-D36B-4119-A2BC-83F0EC7CFCCE}"/>
    <hyperlink ref="AG453" r:id="rId9048" display="https://www.daloopa.com/src/4744469" xr:uid="{27CAEE74-100A-4010-B8D7-11DA47FF9F81}"/>
    <hyperlink ref="AH453" r:id="rId9049" display="https://www.daloopa.com/src/7981982" xr:uid="{5F975468-BBED-43C3-A23A-A5386602D659}"/>
    <hyperlink ref="AI453" r:id="rId9050" display="https://www.daloopa.com/src/10333655" xr:uid="{714A1C75-0068-4CA7-8871-AC87A21968B5}"/>
    <hyperlink ref="AJ453" r:id="rId9051" display="https://www.daloopa.com/src/14719098" xr:uid="{DD46D4A7-E08B-43C7-AD42-9509E3F8D098}"/>
    <hyperlink ref="AK453" r:id="rId9052" display="https://www.daloopa.com/src/20995924" xr:uid="{2935BC95-1AD1-4EC9-94C7-6FC65BE28831}"/>
    <hyperlink ref="AL453" r:id="rId9053" display="https://www.daloopa.com/src/32452186" xr:uid="{19C50D21-C575-4C02-AC5A-44798E704ECA}"/>
    <hyperlink ref="AM453" r:id="rId9054" display="https://www.daloopa.com/src/38383836" xr:uid="{3418FFAE-30D9-4B8D-B839-559979E666ED}"/>
    <hyperlink ref="AN453" r:id="rId9055" display="https://www.daloopa.com/src/46661043" xr:uid="{1EC5C187-5155-4078-A268-50DB97FDBF50}"/>
    <hyperlink ref="AO453" r:id="rId9056" display="https://www.daloopa.com/src/53638003" xr:uid="{3D3D6CA3-CD8D-4B15-B9AB-95C67B926281}"/>
    <hyperlink ref="AP453" r:id="rId9057" display="https://www.daloopa.com/src/58837783" xr:uid="{8C6CABDC-9061-493D-8A14-37C4B54E7729}"/>
    <hyperlink ref="AQ453" r:id="rId9058" display="https://www.daloopa.com/src/63129128" xr:uid="{A6345383-2896-4F9C-A37F-00AB5F226E10}"/>
    <hyperlink ref="AR453" r:id="rId9059" display="https://www.daloopa.com/src/67046835" xr:uid="{F864E006-F2D9-460E-87DF-E8439374CD78}"/>
    <hyperlink ref="BF453" r:id="rId9060" display="https://www.daloopa.com/src/38162523" xr:uid="{98AAAC10-F468-425E-867C-F6126E553FA9}"/>
    <hyperlink ref="BG453" r:id="rId9061" display="https://www.daloopa.com/src/38162309" xr:uid="{989E0923-B7D1-4A83-B07A-18FFA0C4056F}"/>
    <hyperlink ref="BH453" r:id="rId9062" display="https://www.daloopa.com/src/38162169" xr:uid="{B28659B0-E934-45D5-8C90-FE012558FAE5}"/>
    <hyperlink ref="BI453" r:id="rId9063" display="https://www.daloopa.com/src/38161961" xr:uid="{A77B9C73-9FD7-427B-99A4-6614A6C8D73D}"/>
    <hyperlink ref="BJ453" r:id="rId9064" display="https://www.daloopa.com/src/38161832" xr:uid="{FE6AA5A3-227D-480C-B791-A25647CC4BC7}"/>
    <hyperlink ref="BK453" r:id="rId9065" display="https://www.daloopa.com/src/38161725" xr:uid="{396C9E6C-84B6-420A-BF56-2F6E57AEA60A}"/>
    <hyperlink ref="BL453" r:id="rId9066" display="https://www.daloopa.com/src/38161523" xr:uid="{1AB80368-ADF7-4D0D-8418-45407E2ADF3A}"/>
    <hyperlink ref="BM453" r:id="rId9067" display="https://www.daloopa.com/src/14719110" xr:uid="{0AC5F2F7-8364-4D1F-8FCA-5142DB485F5D}"/>
    <hyperlink ref="BN453" r:id="rId9068" display="https://www.daloopa.com/src/46664745" xr:uid="{6995D5BF-AE82-4DB5-BB30-CF801CE963EB}"/>
    <hyperlink ref="BO453" r:id="rId9069" tooltip="https://www.daloopa.com/src/67051977" display="-8148.0" xr:uid="{4E214F7F-526E-4933-815C-87B6F486F348}"/>
    <hyperlink ref="A454" r:id="rId9070" xr:uid="{DDD99F88-A568-4D26-960F-B652843DA368}"/>
    <hyperlink ref="C454" r:id="rId9071" xr:uid="{A2CB90E6-48A1-4487-96FE-B3042F8A8D1E}"/>
    <hyperlink ref="H454" r:id="rId9072" display="https://www.daloopa.com/src/753810" xr:uid="{252A27F6-821C-4EEB-9853-0D76E3C58CFB}"/>
    <hyperlink ref="I454" r:id="rId9073" display="https://www.daloopa.com/src/790259" xr:uid="{3FAC5ED2-284A-4297-BF3E-52CE436D9AED}"/>
    <hyperlink ref="L454" r:id="rId9074" display="https://www.daloopa.com/src/753085" xr:uid="{CC27D18F-B001-4BCA-B644-126D964EAFCB}"/>
    <hyperlink ref="M454" r:id="rId9075" display="https://www.daloopa.com/src/752929" xr:uid="{6EF14C5E-E63B-4DCC-AB59-4255170CD88F}"/>
    <hyperlink ref="N454" r:id="rId9076" display="https://www.daloopa.com/src/752750" xr:uid="{B3CEEEB8-E4DD-450E-A9E9-128003A97361}"/>
    <hyperlink ref="O454" r:id="rId9077" display="https://www.daloopa.com/src/752560" xr:uid="{AE298FC6-A069-4D4B-A025-DBA5AAF77116}"/>
    <hyperlink ref="P454" r:id="rId9078" display="https://www.daloopa.com/src/752421" xr:uid="{D02EE139-FFBA-4894-9F11-934BED71828F}"/>
    <hyperlink ref="Q454" r:id="rId9079" display="https://www.daloopa.com/src/752079" xr:uid="{F4761B03-D98C-46F0-8AA3-A1FCECE7A995}"/>
    <hyperlink ref="R454" r:id="rId9080" display="https://www.daloopa.com/src/751667" xr:uid="{240EDD28-0632-4B86-8BEB-629FBB785B66}"/>
    <hyperlink ref="S454" r:id="rId9081" display="https://www.daloopa.com/src/751383" xr:uid="{CC37ED68-8204-4D15-98CC-A97E1496E8DC}"/>
    <hyperlink ref="T454" r:id="rId9082" display="https://www.daloopa.com/src/750766" xr:uid="{0D1F6C65-0640-4B04-ACB9-FCF9196F66D4}"/>
    <hyperlink ref="BF454" r:id="rId9083" display="https://www.daloopa.com/src/38162530" xr:uid="{514D0D95-C582-47CA-AA82-D8C0E9F52C91}"/>
    <hyperlink ref="BG454" r:id="rId9084" display="https://www.daloopa.com/src/38162311" xr:uid="{B65429FD-D218-43FD-9B69-26890125BFB3}"/>
    <hyperlink ref="BH454" r:id="rId9085" display="https://www.daloopa.com/src/38162164" xr:uid="{D714B7E3-0FBF-4398-8B14-EB5EA8DCEB9F}"/>
    <hyperlink ref="BI454" r:id="rId9086" display="https://www.daloopa.com/src/38161959" xr:uid="{72182BDA-9E26-4832-8EB7-652C20479717}"/>
    <hyperlink ref="A456" r:id="rId9087" xr:uid="{4F933563-70C6-4A48-AD52-AABFFD4AD9D5}"/>
    <hyperlink ref="C456" r:id="rId9088" xr:uid="{088298F5-02FA-4B8A-B563-902CFAD15C9E}"/>
    <hyperlink ref="E456" r:id="rId9089" display="https://www.daloopa.com/src/754259" xr:uid="{6D31B806-78B6-4AAB-8BDA-D10D998D4695}"/>
    <hyperlink ref="F456" r:id="rId9090" display="https://www.daloopa.com/src/754188" xr:uid="{C4D09F2B-630D-4110-B6B6-8907B174E065}"/>
    <hyperlink ref="G456" r:id="rId9091" display="https://www.daloopa.com/src/774099" xr:uid="{8A1C5812-038F-4D6A-B4D2-3102183DAFB9}"/>
    <hyperlink ref="H456" r:id="rId9092" display="https://www.daloopa.com/src/753811" xr:uid="{EFCB94DA-322A-4B53-9389-017F98B139A8}"/>
    <hyperlink ref="I456" r:id="rId9093" display="https://www.daloopa.com/src/790260" xr:uid="{B663A360-DF36-4814-9028-C50672A2B7AA}"/>
    <hyperlink ref="J456" r:id="rId9094" display="https://www.daloopa.com/src/753521" xr:uid="{19DF3037-56A7-4419-9093-B0001F0B2446}"/>
    <hyperlink ref="K456" r:id="rId9095" display="https://www.daloopa.com/src/753377" xr:uid="{0C21D248-55FA-451B-820A-4EE89C34DB54}"/>
    <hyperlink ref="L456" r:id="rId9096" display="https://www.daloopa.com/src/753086" xr:uid="{55D2E7BA-C2AD-4813-80F6-F4BBF31DDB04}"/>
    <hyperlink ref="M456" r:id="rId9097" display="https://www.daloopa.com/src/752930" xr:uid="{99082F89-8363-4C6A-8C46-3C38BAA195FA}"/>
    <hyperlink ref="N456" r:id="rId9098" display="https://www.daloopa.com/src/752751" xr:uid="{2E0A621E-041F-4069-B537-4B3EA1F792B4}"/>
    <hyperlink ref="O456" r:id="rId9099" display="https://www.daloopa.com/src/752563" xr:uid="{95BC1D38-D0F1-47BE-80A4-4067D9D35508}"/>
    <hyperlink ref="P456" r:id="rId9100" display="https://www.daloopa.com/src/752422" xr:uid="{B2DCA761-000D-4C02-A5BA-94BA81EE2B03}"/>
    <hyperlink ref="Q456" r:id="rId9101" display="https://www.daloopa.com/src/752080" xr:uid="{A074F555-CCAB-46DF-8880-417E012760FC}"/>
    <hyperlink ref="R456" r:id="rId9102" display="https://www.daloopa.com/src/751668" xr:uid="{A1C2076F-C9AB-4E78-BD06-56B4B5E7EA02}"/>
    <hyperlink ref="S456" r:id="rId9103" display="https://www.daloopa.com/src/751384" xr:uid="{36A9117B-30E6-43D2-9C9C-1A559C249817}"/>
    <hyperlink ref="T456" r:id="rId9104" display="https://www.daloopa.com/src/750767" xr:uid="{7294D67A-C69F-4BB2-863A-2090995BB3E7}"/>
    <hyperlink ref="U456" r:id="rId9105" display="https://www.daloopa.com/src/750513" xr:uid="{F51071B6-E6B9-4C71-B026-7CA878F65D4C}"/>
    <hyperlink ref="V456" r:id="rId9106" display="https://www.daloopa.com/src/750416" xr:uid="{9AFAAD1F-B7A3-47A4-A05E-BFFB24C408D9}"/>
    <hyperlink ref="W456" r:id="rId9107" display="https://www.daloopa.com/src/750210" xr:uid="{8C3D6B74-D8EE-40AA-9DDE-FF9C423E5096}"/>
    <hyperlink ref="X456" r:id="rId9108" display="https://www.daloopa.com/src/749861" xr:uid="{28E84DF8-81C6-4DA0-BFDC-B37861298C46}"/>
    <hyperlink ref="Y456" r:id="rId9109" display="https://www.daloopa.com/src/749643" xr:uid="{284E2C5F-C505-403D-BB1A-C0FE4323C49C}"/>
    <hyperlink ref="Z456" r:id="rId9110" display="https://www.daloopa.com/src/749351" xr:uid="{1B181F8E-8B36-408A-B5FB-B3900A3AF118}"/>
    <hyperlink ref="AA456" r:id="rId9111" display="https://www.daloopa.com/src/749077" xr:uid="{89ACC9A3-1F3F-4031-A67E-0F0693576EFC}"/>
    <hyperlink ref="AB456" r:id="rId9112" display="https://www.daloopa.com/src/748816" xr:uid="{D383978F-8686-4208-A6F2-D1BD326FC503}"/>
    <hyperlink ref="AC456" r:id="rId9113" display="https://www.daloopa.com/src/748595" xr:uid="{49D75827-CE3C-448F-AD0F-D5A204970DF2}"/>
    <hyperlink ref="AD456" r:id="rId9114" display="https://www.daloopa.com/src/748363" xr:uid="{5CF9FF58-0992-48D9-891B-6FB1A24B3B9B}"/>
    <hyperlink ref="AE456" r:id="rId9115" display="https://www.daloopa.com/src/1340362" xr:uid="{A6100C2C-07FE-4A29-A7D4-8194D2C3A2BE}"/>
    <hyperlink ref="AF456" r:id="rId9116" display="https://www.daloopa.com/src/2623424" xr:uid="{A6CF08FA-9DA1-40C0-8F86-09106177AB29}"/>
    <hyperlink ref="AG456" r:id="rId9117" display="https://www.daloopa.com/src/4744470" xr:uid="{8AE44829-2EEC-4432-9B47-A0ADEADF52E0}"/>
    <hyperlink ref="AH456" r:id="rId9118" display="https://www.daloopa.com/src/7981983" xr:uid="{175A2442-B5B6-44CA-AC9A-42747DF959A9}"/>
    <hyperlink ref="AI456" r:id="rId9119" display="https://www.daloopa.com/src/10333647" xr:uid="{780CA94E-D4A0-4FF5-9500-4AB44CDD93B7}"/>
    <hyperlink ref="AJ456" r:id="rId9120" display="https://www.daloopa.com/src/14719099" xr:uid="{E22AFE8F-0A34-4651-9CE2-B17EE62E0C71}"/>
    <hyperlink ref="AK456" r:id="rId9121" display="https://www.daloopa.com/src/20995927" xr:uid="{32105658-09B8-4EC1-8B02-339EC869874B}"/>
    <hyperlink ref="AL456" r:id="rId9122" display="https://www.daloopa.com/src/32452183" xr:uid="{1CCA5E2C-5CE0-44D9-A1EA-AC745E4731C4}"/>
    <hyperlink ref="AM456" r:id="rId9123" display="https://www.daloopa.com/src/38383837" xr:uid="{6E16FEE8-BC62-48AF-B1DB-97F7413EF051}"/>
    <hyperlink ref="AN456" r:id="rId9124" display="https://www.daloopa.com/src/46661040" xr:uid="{4EC61B55-E24E-4FF5-9C55-F897B72375B8}"/>
    <hyperlink ref="AO456" r:id="rId9125" display="https://www.daloopa.com/src/53638001" xr:uid="{694FE573-59A2-4B42-A763-CE6ACCA2920E}"/>
    <hyperlink ref="AP456" r:id="rId9126" display="https://www.daloopa.com/src/58837784" xr:uid="{E7E85BC7-13AC-4873-8599-4D36637AD12D}"/>
    <hyperlink ref="AQ456" r:id="rId9127" display="https://www.daloopa.com/src/63129127" xr:uid="{AE03B69D-9488-4B1C-9C84-6B45FF1CABEE}"/>
    <hyperlink ref="AR456" r:id="rId9128" display="https://www.daloopa.com/src/67046842" xr:uid="{C9C2E331-E299-4A15-8865-5C4231B8BF47}"/>
    <hyperlink ref="BF456" r:id="rId9129" display="https://www.daloopa.com/src/38162531" xr:uid="{E76696D9-9022-4A02-98DD-C5F3DF919E50}"/>
    <hyperlink ref="BG456" r:id="rId9130" display="https://www.daloopa.com/src/38162317" xr:uid="{12353DCB-7892-4BC0-90E8-7F3A0293895F}"/>
    <hyperlink ref="BH456" r:id="rId9131" display="https://www.daloopa.com/src/38162174" xr:uid="{866963A3-14B2-47A5-A4A9-24FA8FDC18CC}"/>
    <hyperlink ref="BI456" r:id="rId9132" display="https://www.daloopa.com/src/38161968" xr:uid="{841E16B8-C74D-415A-9C0E-1B47E89CA977}"/>
    <hyperlink ref="BJ456" r:id="rId9133" display="https://www.daloopa.com/src/38161821" xr:uid="{560909DA-0353-4092-927C-7BB6E3C86D2B}"/>
    <hyperlink ref="BK456" r:id="rId9134" display="https://www.daloopa.com/src/38161717" xr:uid="{0FA78497-C85A-4BBE-BCE6-5E20EEC8BC6B}"/>
    <hyperlink ref="BL456" r:id="rId9135" display="https://www.daloopa.com/src/38161524" xr:uid="{9849D608-CE1A-4506-874F-FE7C2B4EA5F6}"/>
    <hyperlink ref="BM456" r:id="rId9136" display="https://www.daloopa.com/src/14719111" xr:uid="{881949B8-DDDD-4854-B884-C79E29803D2C}"/>
    <hyperlink ref="BN456" r:id="rId9137" display="https://www.daloopa.com/src/46664740" xr:uid="{612E8957-6233-4EFE-AE21-1941CB829F4F}"/>
    <hyperlink ref="BO456" r:id="rId9138" tooltip="https://www.daloopa.com/src/67051979" display="-2592.0" xr:uid="{93854210-B629-4A94-A007-DEC88DA6A3AB}"/>
    <hyperlink ref="A457" r:id="rId9139" xr:uid="{C4A3A9F4-51BE-415E-A5DE-FFE092C4F613}"/>
    <hyperlink ref="C457" r:id="rId9140" xr:uid="{86E7CE15-472E-483C-A6A5-43EFA65B253E}"/>
    <hyperlink ref="E457" r:id="rId9141" display="https://www.daloopa.com/src/754260" xr:uid="{7BD0E9E6-3ADA-40EA-900B-896F02DBF24F}"/>
    <hyperlink ref="F457" r:id="rId9142" display="https://www.daloopa.com/src/754189" xr:uid="{9C7A265E-F98A-4B44-9978-1B5A7A962834}"/>
    <hyperlink ref="G457" r:id="rId9143" display="https://www.daloopa.com/src/774100" xr:uid="{92CF6641-0FF6-4E11-8BBF-FF5F264BB444}"/>
    <hyperlink ref="H457" r:id="rId9144" display="https://www.daloopa.com/src/753812" xr:uid="{D37A75A8-AEE7-48F2-AA62-EC657CF208BC}"/>
    <hyperlink ref="I457" r:id="rId9145" display="https://www.daloopa.com/src/790261" xr:uid="{958FEEED-9942-4E17-A366-A6C376784A15}"/>
    <hyperlink ref="J457" r:id="rId9146" display="https://www.daloopa.com/src/753522" xr:uid="{22DC9F34-3EBE-43CA-8D6C-9CA0AE110774}"/>
    <hyperlink ref="K457" r:id="rId9147" display="https://www.daloopa.com/src/753378" xr:uid="{2E228725-0E52-44A1-9F00-23EB7C2A3ADA}"/>
    <hyperlink ref="L457" r:id="rId9148" display="https://www.daloopa.com/src/753087" xr:uid="{B8A80ED5-71C3-4B78-931D-D162AF9DABF9}"/>
    <hyperlink ref="M457" r:id="rId9149" display="https://www.daloopa.com/src/752936" xr:uid="{BE14E3C8-6B64-4074-9A23-01117E39EDFB}"/>
    <hyperlink ref="N457" r:id="rId9150" display="https://www.daloopa.com/src/752752" xr:uid="{F5BD5EA2-C9F3-4F83-865B-E668FC6FCBFC}"/>
    <hyperlink ref="O457" r:id="rId9151" display="https://www.daloopa.com/src/752562" xr:uid="{F6B23473-0032-4547-84E3-0EF9840214AE}"/>
    <hyperlink ref="P457" r:id="rId9152" display="https://www.daloopa.com/src/752423" xr:uid="{5CA31540-55F1-426E-8613-28E602CDFBCF}"/>
    <hyperlink ref="Q457" r:id="rId9153" display="https://www.daloopa.com/src/752081" xr:uid="{81C9FE41-2F85-497A-9CB7-C988DE6F8266}"/>
    <hyperlink ref="R457" r:id="rId9154" display="https://www.daloopa.com/src/751674" xr:uid="{B15566E1-A7C4-47EC-972A-41F53B375F2B}"/>
    <hyperlink ref="S457" r:id="rId9155" display="https://www.daloopa.com/src/751390" xr:uid="{45BCA0D6-ED1A-435E-BE79-4BE2508E7653}"/>
    <hyperlink ref="T457" r:id="rId9156" display="https://www.daloopa.com/src/750768" xr:uid="{AD2F63E8-8E5F-4343-991A-AA485E6F85E0}"/>
    <hyperlink ref="U457" r:id="rId9157" display="https://www.daloopa.com/src/750514" xr:uid="{12FEF2BC-4687-48E1-8CC7-4E3983A3EB50}"/>
    <hyperlink ref="V457" r:id="rId9158" display="https://www.daloopa.com/src/750417" xr:uid="{15B9F31C-4618-4214-8DB1-F05666723B74}"/>
    <hyperlink ref="W457" r:id="rId9159" display="https://www.daloopa.com/src/750211" xr:uid="{5CC5C5E4-321B-49E6-A7F0-6B42FD506126}"/>
    <hyperlink ref="X457" r:id="rId9160" display="https://www.daloopa.com/src/749862" xr:uid="{88ECC39D-4314-4B26-A356-E4A57CD413AA}"/>
    <hyperlink ref="Y457" r:id="rId9161" display="https://www.daloopa.com/src/749641" xr:uid="{381655EE-E35B-4A51-B317-A14E6EA76616}"/>
    <hyperlink ref="Z457" r:id="rId9162" display="https://www.daloopa.com/src/749356" xr:uid="{56260B4A-372C-4079-8E51-6BD1181F0B6D}"/>
    <hyperlink ref="AA457" r:id="rId9163" display="https://www.daloopa.com/src/749078" xr:uid="{3C910338-23E3-48A6-98E2-0ACD6744D6A4}"/>
    <hyperlink ref="AB457" r:id="rId9164" display="https://www.daloopa.com/src/748817" xr:uid="{806EEF6E-E7F5-4C56-9E48-D39BBFE7FD5E}"/>
    <hyperlink ref="AC457" r:id="rId9165" display="https://www.daloopa.com/src/748596" xr:uid="{9F82AB62-8A5C-4C34-9778-EDE9EB235338}"/>
    <hyperlink ref="AD457" r:id="rId9166" display="https://www.daloopa.com/src/748364" xr:uid="{2922AB84-09E5-4DD0-8E4C-5654D9AE091F}"/>
    <hyperlink ref="AE457" r:id="rId9167" display="https://www.daloopa.com/src/1340363" xr:uid="{9E2C69A8-6CBE-4F1E-A817-5DEDD70951E1}"/>
    <hyperlink ref="AF457" r:id="rId9168" display="https://www.daloopa.com/src/2623425" xr:uid="{1090244A-3F27-4622-9DD4-10935BBF3DF5}"/>
    <hyperlink ref="AG457" r:id="rId9169" display="https://www.daloopa.com/src/4744471" xr:uid="{8303258F-E499-4668-AB24-D1A20A83C8E7}"/>
    <hyperlink ref="AH457" r:id="rId9170" display="https://www.daloopa.com/src/7981984" xr:uid="{57995536-3E4B-41E2-A177-4849DE8949CC}"/>
    <hyperlink ref="AI457" r:id="rId9171" display="https://www.daloopa.com/src/10333649" xr:uid="{0309C041-A03C-490D-B0CA-D723EBD6D259}"/>
    <hyperlink ref="AJ457" r:id="rId9172" display="https://www.daloopa.com/src/14719100" xr:uid="{5726B10A-8AF8-4EFB-BDEC-26BBAA96BDCA}"/>
    <hyperlink ref="AK457" r:id="rId9173" display="https://www.daloopa.com/src/20995929" xr:uid="{6DF455A9-ED0B-4A94-B8CE-D7EDD2346CAF}"/>
    <hyperlink ref="AL457" r:id="rId9174" display="https://www.daloopa.com/src/32452179" xr:uid="{1D8F08A3-40D1-4C8E-A3F0-08589CDE9D1A}"/>
    <hyperlink ref="AM457" r:id="rId9175" display="https://www.daloopa.com/src/38383835" xr:uid="{42529457-ED6A-435E-8EDA-DC553514406D}"/>
    <hyperlink ref="AN457" r:id="rId9176" display="https://www.daloopa.com/src/46661041" xr:uid="{86A96AA3-88C6-41EF-9BA9-48C30ABD595D}"/>
    <hyperlink ref="AO457" r:id="rId9177" display="https://www.daloopa.com/src/53637997" xr:uid="{C0D33F55-3C27-467F-8E6F-F68BBB02CCA8}"/>
    <hyperlink ref="AP457" r:id="rId9178" display="https://www.daloopa.com/src/58837787" xr:uid="{ABEDA4BD-DFCA-4AA5-8B46-10F154CF02BE}"/>
    <hyperlink ref="AQ457" r:id="rId9179" display="https://www.daloopa.com/src/63129122" xr:uid="{9B9AA579-E7F0-4FDB-AD1C-4BBD65747D9D}"/>
    <hyperlink ref="AR457" r:id="rId9180" display="https://www.daloopa.com/src/67046834" xr:uid="{7DEF932C-61C9-46A8-87F1-722CF19EC832}"/>
    <hyperlink ref="BF457" r:id="rId9181" display="https://www.daloopa.com/src/38162524" xr:uid="{04732D1A-2B00-4574-A8D6-889BAF924637}"/>
    <hyperlink ref="BG457" r:id="rId9182" display="https://www.daloopa.com/src/38162316" xr:uid="{D7BAEE3F-ED97-4ADC-B942-7AF4BA878EF8}"/>
    <hyperlink ref="BH457" r:id="rId9183" display="https://www.daloopa.com/src/38162171" xr:uid="{200F0766-9599-45F1-B778-0A08C5A63B3B}"/>
    <hyperlink ref="BI457" r:id="rId9184" display="https://www.daloopa.com/src/38161967" xr:uid="{47CBA80C-924E-4218-A77D-F088AA2F2A64}"/>
    <hyperlink ref="BJ457" r:id="rId9185" display="https://www.daloopa.com/src/38161826" xr:uid="{620FDC49-3D2F-4DC3-87C5-3A9C7154D032}"/>
    <hyperlink ref="BK457" r:id="rId9186" display="https://www.daloopa.com/src/38161718" xr:uid="{9D11BDB7-A670-438D-9278-1B5ECC677998}"/>
    <hyperlink ref="BL457" r:id="rId9187" display="https://www.daloopa.com/src/38161525" xr:uid="{C557C2E3-B5CB-49CF-868F-CF3FE26BE638}"/>
    <hyperlink ref="BM457" r:id="rId9188" display="https://www.daloopa.com/src/14719112" xr:uid="{489C4057-A0DC-41E9-B110-AD838E7EB44B}"/>
    <hyperlink ref="BN457" r:id="rId9189" display="https://www.daloopa.com/src/46664738" xr:uid="{8B48179D-746A-4BBF-8FA2-E6B2CB499266}"/>
    <hyperlink ref="BO457" r:id="rId9190" tooltip="https://www.daloopa.com/src/67051975" display="-21897.0" xr:uid="{1F2B45E9-20A9-4E0A-A712-4EC21EAADF9F}"/>
    <hyperlink ref="A458" r:id="rId9191" xr:uid="{48FD4085-E437-4BC4-9F36-E7777060BA41}"/>
    <hyperlink ref="C458" r:id="rId9192" xr:uid="{76B890E1-2AAC-49E4-9C41-24F9B13DAF83}"/>
    <hyperlink ref="E458" r:id="rId9193" display="https://www.daloopa.com/src/754261" xr:uid="{7BA2A75C-43FB-46F7-886D-46148003CF9B}"/>
    <hyperlink ref="G458" r:id="rId9194" display="https://www.daloopa.com/src/774101" xr:uid="{D1CA28EE-2C90-48D0-BF7A-32AC59047883}"/>
    <hyperlink ref="H458" r:id="rId9195" display="https://www.daloopa.com/src/753813" xr:uid="{3330EF5A-175B-4EBD-902E-12CC3C197B39}"/>
    <hyperlink ref="I458" r:id="rId9196" display="https://www.daloopa.com/src/790262" xr:uid="{E659DF02-AF85-4E77-9A91-4F6094DA558F}"/>
    <hyperlink ref="J458" r:id="rId9197" display="https://www.daloopa.com/src/753523" xr:uid="{0604D330-11F2-4153-8D1A-237C0B089589}"/>
    <hyperlink ref="K458" r:id="rId9198" display="https://www.daloopa.com/src/753379" xr:uid="{2D9E079C-5264-4843-81D5-4E2281A70649}"/>
    <hyperlink ref="L458" r:id="rId9199" display="https://www.daloopa.com/src/753088" xr:uid="{C94B5F0D-05EA-446D-B5BC-F3A88297A433}"/>
    <hyperlink ref="M458" r:id="rId9200" display="https://www.daloopa.com/src/752935" xr:uid="{742AEE19-3A98-4763-8635-12826243E0C4}"/>
    <hyperlink ref="N458" r:id="rId9201" display="https://www.daloopa.com/src/752753" xr:uid="{43E9BF87-CD51-429F-9417-1E3CF22F429D}"/>
    <hyperlink ref="O458" r:id="rId9202" display="https://www.daloopa.com/src/752561" xr:uid="{B1BD88C5-51AC-4EC2-A8C5-F3F5AF8405D8}"/>
    <hyperlink ref="P458" r:id="rId9203" display="https://www.daloopa.com/src/752424" xr:uid="{95FFC1A1-FA62-4DF8-A0AD-4C4ECD75084B}"/>
    <hyperlink ref="Q458" r:id="rId9204" display="https://www.daloopa.com/src/752082" xr:uid="{E91CAD04-1329-45AF-8B67-4F73CF69A495}"/>
    <hyperlink ref="R458" r:id="rId9205" display="https://www.daloopa.com/src/751673" xr:uid="{1C8B9A1F-ADA4-4424-B86D-6D4BF0FC8DB2}"/>
    <hyperlink ref="S458" r:id="rId9206" display="https://www.daloopa.com/src/751389" xr:uid="{316FFCAA-E683-49F9-B670-F739F0FE71A6}"/>
    <hyperlink ref="T458" r:id="rId9207" display="https://www.daloopa.com/src/750769" xr:uid="{F8C43ECA-EE3B-4447-8974-6AF731FD55DE}"/>
    <hyperlink ref="U458" r:id="rId9208" display="https://www.daloopa.com/src/750519" xr:uid="{FC52E5CF-7FCF-4376-938B-AFC395B93375}"/>
    <hyperlink ref="V458" r:id="rId9209" display="https://www.daloopa.com/src/750418" xr:uid="{4FBB3705-218B-440F-B433-0E16F4AEBE0D}"/>
    <hyperlink ref="W458" r:id="rId9210" display="https://www.daloopa.com/src/750212" xr:uid="{E0F097DC-F558-472E-8D1E-64434908AEF2}"/>
    <hyperlink ref="X458" r:id="rId9211" display="https://www.daloopa.com/src/749863" xr:uid="{47668AB1-2E9C-455E-A5D4-B32912B253A1}"/>
    <hyperlink ref="Y458" r:id="rId9212" display="https://www.daloopa.com/src/749642" xr:uid="{E0F63F56-6ED8-41E5-9BAF-D03105AF3884}"/>
    <hyperlink ref="Z458" r:id="rId9213" display="https://www.daloopa.com/src/749355" xr:uid="{B916F093-8BFE-4303-95DB-CA34C8E0DC2C}"/>
    <hyperlink ref="AA458" r:id="rId9214" display="https://www.daloopa.com/src/749079" xr:uid="{05BCD9D9-498A-4E02-BC00-34160142FE6D}"/>
    <hyperlink ref="AB458" r:id="rId9215" display="https://www.daloopa.com/src/748818" xr:uid="{5494AD9D-0DCF-48EF-B49C-EED8C3A630F7}"/>
    <hyperlink ref="AC458" r:id="rId9216" display="https://www.daloopa.com/src/748597" xr:uid="{4CF6C8FE-06B1-44F0-8881-918A2484C665}"/>
    <hyperlink ref="AD458" r:id="rId9217" display="https://www.daloopa.com/src/748365" xr:uid="{4C159878-C9C3-43D3-80E9-2BC3F8E1A3D2}"/>
    <hyperlink ref="AE458" r:id="rId9218" display="https://www.daloopa.com/src/1340364" xr:uid="{99CC94A3-F587-44C8-B999-9B12CAF69585}"/>
    <hyperlink ref="AF458" r:id="rId9219" display="https://www.daloopa.com/src/2623426" xr:uid="{F396AE63-7259-4D97-8DC5-5E7930608B95}"/>
    <hyperlink ref="AG458" r:id="rId9220" display="https://www.daloopa.com/src/4744472" xr:uid="{38EFE46A-038E-4734-9A9F-E0A48657E95D}"/>
    <hyperlink ref="AH458" r:id="rId9221" display="https://www.daloopa.com/src/7981985" xr:uid="{85F9697A-B67D-4470-B1B8-73627DFF8B28}"/>
    <hyperlink ref="AI458" r:id="rId9222" display="https://www.daloopa.com/src/10333654" xr:uid="{0EB3AD86-E007-4B87-BD51-29F2E9C8F320}"/>
    <hyperlink ref="AJ458" r:id="rId9223" display="https://www.daloopa.com/src/14719101" xr:uid="{8B000B63-F61C-4251-8D73-8614F60AE374}"/>
    <hyperlink ref="AK458" r:id="rId9224" display="https://www.daloopa.com/src/20995931" xr:uid="{BC05DA23-BD47-4595-BA08-D2F81AAED39E}"/>
    <hyperlink ref="AL458" r:id="rId9225" display="https://www.daloopa.com/src/32452184" xr:uid="{3F5BE6C4-7CFA-4A9B-AEB6-4A1B2B2E6284}"/>
    <hyperlink ref="AM458" r:id="rId9226" display="https://www.daloopa.com/src/38383834" xr:uid="{6DA3B423-102C-4086-800B-2A6C96A54F77}"/>
    <hyperlink ref="AN458" r:id="rId9227" display="https://www.daloopa.com/src/46661049" xr:uid="{AB4E818E-00F7-44AF-9287-35B70E6C1505}"/>
    <hyperlink ref="AO458" r:id="rId9228" display="https://www.daloopa.com/src/53637999" xr:uid="{7C163DFE-BEAF-43D8-8093-EA50B9F7DD33}"/>
    <hyperlink ref="AP458" r:id="rId9229" display="https://www.daloopa.com/src/58837778" xr:uid="{BFDE4552-3D7E-49B4-AAF2-695455E5A043}"/>
    <hyperlink ref="AQ458" r:id="rId9230" display="https://www.daloopa.com/src/63129120" xr:uid="{80FB9CA9-35F1-459C-9812-C0EC408BA988}"/>
    <hyperlink ref="AR458" r:id="rId9231" display="https://www.daloopa.com/src/67046840" xr:uid="{B422D707-9ACE-4382-981B-C334B435B6DB}"/>
    <hyperlink ref="BF458" r:id="rId9232" display="https://www.daloopa.com/src/38162535" xr:uid="{38B9E6AC-273A-471F-8F9D-B9FC8534F39C}"/>
    <hyperlink ref="BG458" r:id="rId9233" display="https://www.daloopa.com/src/38162318" xr:uid="{2610F4FE-7757-4C53-A53E-5CE45AF13325}"/>
    <hyperlink ref="BH458" r:id="rId9234" display="https://www.daloopa.com/src/38162177" xr:uid="{5C252807-A960-4003-BEDD-F837C171B47C}"/>
    <hyperlink ref="BI458" r:id="rId9235" display="https://www.daloopa.com/src/38161958" xr:uid="{3DAC7BF8-C224-4DE7-8AA3-E72E7B2B8FD2}"/>
    <hyperlink ref="BJ458" r:id="rId9236" display="https://www.daloopa.com/src/38161824" xr:uid="{FDFCC012-055C-4600-BAFA-D7FD1AAEB1E1}"/>
    <hyperlink ref="BK458" r:id="rId9237" display="https://www.daloopa.com/src/38161719" xr:uid="{EEE9BAE7-EBCB-4F48-81DC-9895F91245F9}"/>
    <hyperlink ref="BL458" r:id="rId9238" display="https://www.daloopa.com/src/38161526" xr:uid="{EF4E39DB-0EFA-4777-8318-910F75FE2CD1}"/>
    <hyperlink ref="BM458" r:id="rId9239" display="https://www.daloopa.com/src/14719113" xr:uid="{5797674F-C9A4-47B1-91B9-059E0B1CAA03}"/>
    <hyperlink ref="BN458" r:id="rId9240" display="https://www.daloopa.com/src/46664746" xr:uid="{526CDFEF-3D18-4CF5-BF13-0300440C1303}"/>
    <hyperlink ref="BO458" r:id="rId9241" tooltip="https://www.daloopa.com/src/67051986" display="2945.0" xr:uid="{032326EE-D7D2-4D39-B5F0-C9459CBEE13D}"/>
    <hyperlink ref="A459" r:id="rId9242" xr:uid="{A6508C85-5E41-4CFC-98C8-6C920A5DEB47}"/>
    <hyperlink ref="C459" r:id="rId9243" xr:uid="{9F84B859-A86B-4071-8376-5232248A918C}"/>
    <hyperlink ref="E459" r:id="rId9244" display="https://www.daloopa.com/src/754262" xr:uid="{799AB19B-2C10-46AC-9BDD-4DEA36DFC1E1}"/>
    <hyperlink ref="F459" r:id="rId9245" display="https://www.daloopa.com/src/754190" xr:uid="{B68BEFF5-3813-422F-A83E-856D45EAE506}"/>
    <hyperlink ref="G459" r:id="rId9246" display="https://www.daloopa.com/src/774102" xr:uid="{D2FC6C30-A29F-4585-9B01-DC3139E4485A}"/>
    <hyperlink ref="H459" r:id="rId9247" display="https://www.daloopa.com/src/753814" xr:uid="{BC8521E7-2BD3-440C-AECD-C0FCEA07125F}"/>
    <hyperlink ref="I459" r:id="rId9248" display="https://www.daloopa.com/src/790263" xr:uid="{66783357-37E1-4927-83CC-6F2FCE824F61}"/>
    <hyperlink ref="J459" r:id="rId9249" display="https://www.daloopa.com/src/753524" xr:uid="{5CF95A03-177B-4EE6-ADCA-48126B465FE5}"/>
    <hyperlink ref="K459" r:id="rId9250" display="https://www.daloopa.com/src/753380" xr:uid="{9350230F-42D9-4590-8B74-AF28296BEE26}"/>
    <hyperlink ref="L459" r:id="rId9251" display="https://www.daloopa.com/src/753089" xr:uid="{4437804B-2011-4E5F-A115-538641C559AE}"/>
    <hyperlink ref="M459" r:id="rId9252" display="https://www.daloopa.com/src/752934" xr:uid="{C8563B76-801D-4ADD-9D39-E939A02A4E3D}"/>
    <hyperlink ref="N459" r:id="rId9253" display="https://www.daloopa.com/src/752754" xr:uid="{2F772566-4E9D-45E7-9147-2F6CDD9BA1B7}"/>
    <hyperlink ref="O459" r:id="rId9254" display="https://www.daloopa.com/src/752564" xr:uid="{3203F34B-1C39-497A-89B5-5F1C77CB7218}"/>
    <hyperlink ref="P459" r:id="rId9255" display="https://www.daloopa.com/src/752425" xr:uid="{1AC18D66-A309-4753-A523-9674EFE0E7CF}"/>
    <hyperlink ref="Q459" r:id="rId9256" display="https://www.daloopa.com/src/752083" xr:uid="{C1A4B629-0113-4860-B768-462DB7984B5A}"/>
    <hyperlink ref="R459" r:id="rId9257" display="https://www.daloopa.com/src/751672" xr:uid="{81460689-B099-4872-A226-01E69DB4089F}"/>
    <hyperlink ref="S459" r:id="rId9258" display="https://www.daloopa.com/src/751388" xr:uid="{069C2D2B-E12A-4CCA-B272-9728257BEEF9}"/>
    <hyperlink ref="T459" r:id="rId9259" display="https://www.daloopa.com/src/750773" xr:uid="{F952ADDF-3E73-4FDE-A4CA-EC9B68D7AB38}"/>
    <hyperlink ref="U459" r:id="rId9260" display="https://www.daloopa.com/src/750518" xr:uid="{05DA48C2-146F-4776-889C-1B5D8A3F1190}"/>
    <hyperlink ref="V459" r:id="rId9261" display="https://www.daloopa.com/src/750420" xr:uid="{83DEF98E-B792-46C6-B989-576D1CA13C8E}"/>
    <hyperlink ref="W459" r:id="rId9262" display="https://www.daloopa.com/src/750213" xr:uid="{E5AB3683-8E5F-46D5-AECC-45C39D86F61E}"/>
    <hyperlink ref="X459" r:id="rId9263" display="https://www.daloopa.com/src/749864" xr:uid="{035CFDBF-3550-4EEC-BE1E-A72216E3F9C1}"/>
    <hyperlink ref="Y459" r:id="rId9264" display="https://www.daloopa.com/src/749644" xr:uid="{3D6F7CF9-D260-4140-94A8-5B3A0DB67272}"/>
    <hyperlink ref="Z459" r:id="rId9265" display="https://www.daloopa.com/src/749354" xr:uid="{74A77868-1944-454F-BC80-B7BBF518AF00}"/>
    <hyperlink ref="AA459" r:id="rId9266" display="https://www.daloopa.com/src/749080" xr:uid="{467F132A-D843-405F-8987-B7A57F76C359}"/>
    <hyperlink ref="AB459" r:id="rId9267" display="https://www.daloopa.com/src/748819" xr:uid="{D367196E-6E25-48C9-A1D0-57BD5297218A}"/>
    <hyperlink ref="AC459" r:id="rId9268" display="https://www.daloopa.com/src/748598" xr:uid="{0C6B4B81-D68C-4EDF-8518-2CAED9FA3D17}"/>
    <hyperlink ref="AD459" r:id="rId9269" display="https://www.daloopa.com/src/748366" xr:uid="{C80B1AAB-1873-4578-821B-423BB017C6CC}"/>
    <hyperlink ref="AE459" r:id="rId9270" display="https://www.daloopa.com/src/1340365" xr:uid="{5163DB8E-C475-404A-B6F6-081B6F715F3A}"/>
    <hyperlink ref="AF459" r:id="rId9271" display="https://www.daloopa.com/src/2623427" xr:uid="{61E1745C-ABA8-4109-9CFC-08FD4325B6D9}"/>
    <hyperlink ref="AG459" r:id="rId9272" display="https://www.daloopa.com/src/4744473" xr:uid="{EDAFDAA1-7754-4974-BF5A-36D8DDB0BAA1}"/>
    <hyperlink ref="AH459" r:id="rId9273" display="https://www.daloopa.com/src/7981986" xr:uid="{CDE5E201-9B4C-449B-8993-8241071DD4FB}"/>
    <hyperlink ref="AI459" r:id="rId9274" display="https://www.daloopa.com/src/10333652" xr:uid="{E8567B43-09B4-4FC4-A602-DCCBD2C1CBAC}"/>
    <hyperlink ref="AJ459" r:id="rId9275" display="https://www.daloopa.com/src/14719102" xr:uid="{FA079E40-2588-4011-BDB9-E1A27A7CD15D}"/>
    <hyperlink ref="AK459" r:id="rId9276" display="https://www.daloopa.com/src/20995930" xr:uid="{8F0477CB-0157-40F4-9659-1096ADDD17C9}"/>
    <hyperlink ref="AL459" r:id="rId9277" display="https://www.daloopa.com/src/32452188" xr:uid="{AAC73D70-56D9-416C-9A34-D9397120BD26}"/>
    <hyperlink ref="AM459" r:id="rId9278" display="https://www.daloopa.com/src/38383832" xr:uid="{88B00295-31C5-4A68-AFA2-51D2737D7AC6}"/>
    <hyperlink ref="AN459" r:id="rId9279" display="https://www.daloopa.com/src/46661048" xr:uid="{FBCE727D-0FED-40F5-86E1-17677D727CAB}"/>
    <hyperlink ref="AO459" r:id="rId9280" display="https://www.daloopa.com/src/53637996" xr:uid="{5C484C3E-E23E-4602-B18B-07139D12A1E9}"/>
    <hyperlink ref="AP459" r:id="rId9281" display="https://www.daloopa.com/src/58837782" xr:uid="{49C6900E-6906-4BEF-826C-9A2496CE737F}"/>
    <hyperlink ref="AQ459" r:id="rId9282" display="https://www.daloopa.com/src/63129126" xr:uid="{B5C8CCE8-33E1-46C9-AD6B-626E752E4EEB}"/>
    <hyperlink ref="AR459" r:id="rId9283" display="https://www.daloopa.com/src/67046841" xr:uid="{E13338EF-E24C-4672-B0F3-A12E83D83C80}"/>
    <hyperlink ref="BF459" r:id="rId9284" display="https://www.daloopa.com/src/38162528" xr:uid="{C28F6CF0-B6A1-4003-B22C-DF93D76315DC}"/>
    <hyperlink ref="BG459" r:id="rId9285" display="https://www.daloopa.com/src/38162312" xr:uid="{47E90D2D-BD9B-473B-9313-528B3302FCC8}"/>
    <hyperlink ref="BH459" r:id="rId9286" display="https://www.daloopa.com/src/38162167" xr:uid="{DD692BDF-13F3-47EB-B1F5-78B085641F00}"/>
    <hyperlink ref="BI459" r:id="rId9287" display="https://www.daloopa.com/src/38161957" xr:uid="{41E1FC92-460D-42BA-84D1-8FC1220A3D3A}"/>
    <hyperlink ref="BJ459" r:id="rId9288" display="https://www.daloopa.com/src/38161831" xr:uid="{65F31A0A-837C-4667-AB58-7E6D8786A708}"/>
    <hyperlink ref="BK459" r:id="rId9289" display="https://www.daloopa.com/src/38161723" xr:uid="{09544D0F-2E19-41D7-AACD-7B257C228076}"/>
    <hyperlink ref="BL459" r:id="rId9290" display="https://www.daloopa.com/src/38161527" xr:uid="{1074AEE5-2DF6-4DB7-A5FC-E70F1D4D28A2}"/>
    <hyperlink ref="BM459" r:id="rId9291" display="https://www.daloopa.com/src/14719114" xr:uid="{F3DE8591-4682-4149-8DBA-90337F94BD8D}"/>
    <hyperlink ref="BN459" r:id="rId9292" display="https://www.daloopa.com/src/46664747" xr:uid="{9A6699FF-3317-42B7-907B-65B3813540AA}"/>
    <hyperlink ref="BO459" r:id="rId9293" tooltip="https://www.daloopa.com/src/67051978" display="-1558.0" xr:uid="{F6F9E8F0-97B0-4C4D-9B36-039A2D110795}"/>
    <hyperlink ref="A460" r:id="rId9294" xr:uid="{C33EC9B1-3787-41AA-8D97-AFC6649138C9}"/>
    <hyperlink ref="C460" r:id="rId9295" xr:uid="{79BD2016-0F64-43FF-A862-132241B39112}"/>
    <hyperlink ref="E460" r:id="rId9296" display="https://www.daloopa.com/src/754263" xr:uid="{8E2E29F0-A673-4519-9158-9ACA7F2AD54F}"/>
    <hyperlink ref="F460" r:id="rId9297" display="https://www.daloopa.com/src/754191" xr:uid="{28A76C86-6FA9-49F0-975C-84A841C2B009}"/>
    <hyperlink ref="G460" r:id="rId9298" display="https://www.daloopa.com/src/774103" xr:uid="{398C5596-6AB3-42A4-A2D6-AB2A9C2585A5}"/>
    <hyperlink ref="H460" r:id="rId9299" display="https://www.daloopa.com/src/753815" xr:uid="{82420E93-CF0B-4125-972B-198CB7E7D2E4}"/>
    <hyperlink ref="I460" r:id="rId9300" display="https://www.daloopa.com/src/790264" xr:uid="{935861DA-6BBB-4264-8834-4B6148CA1FC5}"/>
    <hyperlink ref="J460" r:id="rId9301" display="https://www.daloopa.com/src/753525" xr:uid="{5FD233C2-CECC-4AC3-99FA-6B1E3AD78E5E}"/>
    <hyperlink ref="K460" r:id="rId9302" display="https://www.daloopa.com/src/753381" xr:uid="{69334F74-2B98-4445-A767-5F4807E785D7}"/>
    <hyperlink ref="L460" r:id="rId9303" display="https://www.daloopa.com/src/753090" xr:uid="{51A521B3-8500-43C7-99D0-0F09B728FD70}"/>
    <hyperlink ref="M460" r:id="rId9304" display="https://www.daloopa.com/src/752933" xr:uid="{9C24D694-5B0C-445F-92A6-98724CED2A86}"/>
    <hyperlink ref="N460" r:id="rId9305" display="https://www.daloopa.com/src/752755" xr:uid="{E4A0FD48-A366-47D7-94F3-9BD3004B904B}"/>
    <hyperlink ref="O460" r:id="rId9306" display="https://www.daloopa.com/src/752565" xr:uid="{3D99E848-7024-4BAA-83E5-3FEB54B9C4D9}"/>
    <hyperlink ref="P460" r:id="rId9307" display="https://www.daloopa.com/src/752426" xr:uid="{5BE9D8F5-DE96-4C87-8F2A-828CEB4476B9}"/>
    <hyperlink ref="Q460" r:id="rId9308" display="https://www.daloopa.com/src/752085" xr:uid="{F94D973D-284E-47BF-BB9E-C80684497AD5}"/>
    <hyperlink ref="R460" r:id="rId9309" display="https://www.daloopa.com/src/751671" xr:uid="{26DCFD0D-4426-4BC2-B487-1DF059A85135}"/>
    <hyperlink ref="S460" r:id="rId9310" display="https://www.daloopa.com/src/751387" xr:uid="{2F4B78F6-5B58-4A49-88AE-74D94AE05DBB}"/>
    <hyperlink ref="T460" r:id="rId9311" display="https://www.daloopa.com/src/750772" xr:uid="{608D3C63-B081-414A-A898-88677E5C35D3}"/>
    <hyperlink ref="U460" r:id="rId9312" display="https://www.daloopa.com/src/750517" xr:uid="{EDCF6B73-F5EE-4B70-96DA-E552C7794842}"/>
    <hyperlink ref="V460" r:id="rId9313" display="https://www.daloopa.com/src/750421" xr:uid="{24091667-620B-4A52-8281-0A759776DDAC}"/>
    <hyperlink ref="W460" r:id="rId9314" display="https://www.daloopa.com/src/750214" xr:uid="{BECA089F-A240-4AF6-9A38-FB766EBFF51F}"/>
    <hyperlink ref="X460" r:id="rId9315" display="https://www.daloopa.com/src/749865" xr:uid="{E0378F50-C863-413D-AA04-ECF210AEC5A1}"/>
    <hyperlink ref="Y460" r:id="rId9316" display="https://www.daloopa.com/src/749645" xr:uid="{B003F7E8-AFDA-43E4-BD1B-7D20E114E36B}"/>
    <hyperlink ref="Z460" r:id="rId9317" display="https://www.daloopa.com/src/749352" xr:uid="{B5C9723D-4152-4918-A4F3-7AF2CEEC0C82}"/>
    <hyperlink ref="AB460" r:id="rId9318" display="https://www.daloopa.com/src/748820" xr:uid="{8660F7F2-2928-4EDA-91ED-741A35C009BD}"/>
    <hyperlink ref="AC460" r:id="rId9319" display="https://www.daloopa.com/src/748599" xr:uid="{F6A08ADC-C454-4C15-8F9C-5688F2852B9B}"/>
    <hyperlink ref="AD460" r:id="rId9320" display="https://www.daloopa.com/src/748367" xr:uid="{B66CBA2E-054A-4F6D-B840-423CBC58833A}"/>
    <hyperlink ref="AE460" r:id="rId9321" display="https://www.daloopa.com/src/1340366" xr:uid="{FF4B9133-2A17-40E8-9BE6-91E8861D91DA}"/>
    <hyperlink ref="AF460" r:id="rId9322" display="https://www.daloopa.com/src/2623428" xr:uid="{11A56876-1556-4F1B-8957-87F9BFA29824}"/>
    <hyperlink ref="AG460" r:id="rId9323" display="https://www.daloopa.com/src/4744474" xr:uid="{67E411B7-D2D3-4C2E-BC81-1A266D2B3707}"/>
    <hyperlink ref="AH460" r:id="rId9324" display="https://www.daloopa.com/src/7981987" xr:uid="{0D94BA8F-55DE-4435-8DE0-93BEE59DC4CE}"/>
    <hyperlink ref="AI460" r:id="rId9325" display="https://www.daloopa.com/src/10333646" xr:uid="{106CAD50-764F-4BE5-819A-E5ACCE97050F}"/>
    <hyperlink ref="AJ460" r:id="rId9326" display="https://www.daloopa.com/src/14719103" xr:uid="{5451C2B1-A36F-4C00-8CCD-BF20B4B999BF}"/>
    <hyperlink ref="AK460" r:id="rId9327" display="https://www.daloopa.com/src/20995932" xr:uid="{BC0FAD9E-9596-4E5E-AECE-DCF883CCCCD4}"/>
    <hyperlink ref="AL460" r:id="rId9328" display="https://www.daloopa.com/src/32452187" xr:uid="{6B7BDFD6-DF98-4308-ADB4-FA13E01CC0F0}"/>
    <hyperlink ref="AM460" r:id="rId9329" display="https://www.daloopa.com/src/38383833" xr:uid="{59929B58-981D-4C79-8011-321770C87209}"/>
    <hyperlink ref="AN460" r:id="rId9330" display="https://www.daloopa.com/src/46661038" xr:uid="{AF83281D-509E-434B-92E2-3CA98F0CF8BC}"/>
    <hyperlink ref="AO460" r:id="rId9331" display="https://www.daloopa.com/src/53638002" xr:uid="{D33670AF-AD3E-4A6D-BB52-E4A0BC3028D3}"/>
    <hyperlink ref="AP460" r:id="rId9332" display="https://www.daloopa.com/src/58837786" xr:uid="{7FF1741C-414C-4B39-A9F7-B47CBCBC4B2E}"/>
    <hyperlink ref="AQ460" r:id="rId9333" display="https://www.daloopa.com/src/63129125" xr:uid="{1A046B0F-F316-4D20-83C9-91A66612E115}"/>
    <hyperlink ref="AR460" r:id="rId9334" display="https://www.daloopa.com/src/67046832" xr:uid="{49D42424-5B73-44EB-9053-242B68547EBA}"/>
    <hyperlink ref="BF460" r:id="rId9335" display="https://www.daloopa.com/src/38162522" xr:uid="{8D9D49C5-1C9C-44DE-AE51-8D0157CD1172}"/>
    <hyperlink ref="BG460" r:id="rId9336" display="https://www.daloopa.com/src/38162320" xr:uid="{E500CB16-17B9-44B7-82FF-AE1A9DFC1481}"/>
    <hyperlink ref="BH460" r:id="rId9337" display="https://www.daloopa.com/src/38162176" xr:uid="{A742AA82-AB95-4E0E-A00B-D2E237390E0F}"/>
    <hyperlink ref="BI460" r:id="rId9338" display="https://www.daloopa.com/src/38161966" xr:uid="{999B3B25-41EF-48B9-AEBF-1F163693725B}"/>
    <hyperlink ref="BJ460" r:id="rId9339" display="https://www.daloopa.com/src/38161830" xr:uid="{1022948B-0D8C-4705-8046-1A75DE65D558}"/>
    <hyperlink ref="BK460" r:id="rId9340" display="https://www.daloopa.com/src/38161721" xr:uid="{A2C1ED07-4768-4ED2-90D6-A9BDF24CBDCD}"/>
    <hyperlink ref="BL460" r:id="rId9341" display="https://www.daloopa.com/src/38161528" xr:uid="{2FE0308F-56A7-4C2B-AB03-A90203334815}"/>
    <hyperlink ref="BM460" r:id="rId9342" display="https://www.daloopa.com/src/14719115" xr:uid="{0FF8AE48-3975-4773-825A-A680FC5ED125}"/>
    <hyperlink ref="BN460" r:id="rId9343" display="https://www.daloopa.com/src/46664748" xr:uid="{FFC1C0BD-3037-4764-AE3D-58D5E1E52A30}"/>
    <hyperlink ref="BO460" r:id="rId9344" tooltip="https://www.daloopa.com/src/67051985" display="2216.0" xr:uid="{1C1A4D6E-0829-4C9F-A12A-8CDD0B4597C6}"/>
    <hyperlink ref="A461" r:id="rId9345" xr:uid="{867B751D-116A-4D4E-8574-FBF10341134F}"/>
    <hyperlink ref="C461" r:id="rId9346" xr:uid="{C1BB7033-D78A-4C5A-B0FA-5E2822F1393D}"/>
    <hyperlink ref="E461" r:id="rId9347" display="https://www.daloopa.com/src/754264" xr:uid="{2406020E-B352-49F7-BEAE-1A2983C91E39}"/>
    <hyperlink ref="F461" r:id="rId9348" display="https://www.daloopa.com/src/754192" xr:uid="{55C72DE1-20D9-4397-B588-EA99E6FC2CA1}"/>
    <hyperlink ref="G461" r:id="rId9349" display="https://www.daloopa.com/src/774104" xr:uid="{4A2B7E8F-0A67-44DE-841B-C78A097C86F5}"/>
    <hyperlink ref="H461" r:id="rId9350" display="https://www.daloopa.com/src/753816" xr:uid="{C3241D20-5618-462E-85DE-A745B77AE92E}"/>
    <hyperlink ref="I461" r:id="rId9351" display="https://www.daloopa.com/src/790265" xr:uid="{945B6432-909F-430B-9A6C-E0411C2A51FE}"/>
    <hyperlink ref="J461" r:id="rId9352" display="https://www.daloopa.com/src/753527" xr:uid="{C49CCA1C-4B06-4205-A5BE-04E26BA96CF3}"/>
    <hyperlink ref="K461" r:id="rId9353" display="https://www.daloopa.com/src/753382" xr:uid="{8D88B3F2-7BCB-47B5-93D4-7D99C9BEB974}"/>
    <hyperlink ref="L461" r:id="rId9354" display="https://www.daloopa.com/src/753091" xr:uid="{E2ABF257-9A3B-4CCF-9BD7-45FE83EFEE6C}"/>
    <hyperlink ref="M461" r:id="rId9355" display="https://www.daloopa.com/src/752932" xr:uid="{B28E7FBE-7426-451D-9A16-72A672FD0A11}"/>
    <hyperlink ref="N461" r:id="rId9356" display="https://www.daloopa.com/src/752756" xr:uid="{22CB5DC5-0694-427F-944F-A7859242DF86}"/>
    <hyperlink ref="O461" r:id="rId9357" display="https://www.daloopa.com/src/752566" xr:uid="{8C75A6C9-BC6B-45FC-976A-3E5F9983B080}"/>
    <hyperlink ref="P461" r:id="rId9358" display="https://www.daloopa.com/src/752427" xr:uid="{70ECE8C4-4B02-409C-B01C-67C2AF1EF2D5}"/>
    <hyperlink ref="Q461" r:id="rId9359" display="https://www.daloopa.com/src/752084" xr:uid="{2B9216AA-8115-4284-8DB8-11B95789EBE4}"/>
    <hyperlink ref="R461" r:id="rId9360" display="https://www.daloopa.com/src/751669" xr:uid="{AC73B140-1C40-4918-A8F1-3A9372648B20}"/>
    <hyperlink ref="S461" r:id="rId9361" display="https://www.daloopa.com/src/751386" xr:uid="{4D8E01B8-ACA2-4B3E-8805-EFEC48CDB195}"/>
    <hyperlink ref="T461" r:id="rId9362" display="https://www.daloopa.com/src/750771" xr:uid="{087FA077-8BD2-4B67-AAAC-2B6E7E4870AD}"/>
    <hyperlink ref="U461" r:id="rId9363" display="https://www.daloopa.com/src/750515" xr:uid="{243A1913-600D-4A68-A77E-0B8BB375DE38}"/>
    <hyperlink ref="V461" r:id="rId9364" display="https://www.daloopa.com/src/750422" xr:uid="{9E78D2E6-30B7-4D1F-AA55-96DB3550D392}"/>
    <hyperlink ref="W461" r:id="rId9365" display="https://www.daloopa.com/src/750215" xr:uid="{DC4614D4-2FA5-42CD-BC9E-F4B5BAB7033A}"/>
    <hyperlink ref="BF461" r:id="rId9366" display="https://www.daloopa.com/src/38162533" xr:uid="{A37AAC6A-A02A-4483-A653-2ABA3AE5CAC5}"/>
    <hyperlink ref="BG461" r:id="rId9367" display="https://www.daloopa.com/src/38162315" xr:uid="{666AB1D0-0DED-487A-A9EB-55A911BC07BD}"/>
    <hyperlink ref="BH461" r:id="rId9368" display="https://www.daloopa.com/src/38162172" xr:uid="{09D883D8-2DDE-4227-A236-F1E972E15F0C}"/>
    <hyperlink ref="BI461" r:id="rId9369" display="https://www.daloopa.com/src/38161955" xr:uid="{D2FE3D5B-917A-4159-9F81-F96C5637AE0B}"/>
    <hyperlink ref="A462" r:id="rId9370" xr:uid="{8FBA019A-0FE4-4336-9C0F-3E111A72889E}"/>
    <hyperlink ref="C462" r:id="rId9371" xr:uid="{5BB38B58-0EA6-413D-8751-B4E4655F6139}"/>
    <hyperlink ref="E462" r:id="rId9372" display="https://www.daloopa.com/src/754265" xr:uid="{22706237-DC66-4147-B571-77F788B5EE1A}"/>
    <hyperlink ref="F462" r:id="rId9373" display="https://www.daloopa.com/src/754193" xr:uid="{A6185A03-17E6-4545-B054-7C53C64AEFE1}"/>
    <hyperlink ref="G462" r:id="rId9374" display="https://www.daloopa.com/src/774105" xr:uid="{BA4B59AD-50DE-41C2-92E8-6E625B952CAF}"/>
    <hyperlink ref="H462" r:id="rId9375" display="https://www.daloopa.com/src/753817" xr:uid="{CE167BFB-3430-4C5A-9ADC-696D83FB2451}"/>
    <hyperlink ref="I462" r:id="rId9376" display="https://www.daloopa.com/src/790266" xr:uid="{FA992024-3347-4543-82C1-80527F496F78}"/>
    <hyperlink ref="J462" r:id="rId9377" display="https://www.daloopa.com/src/753526" xr:uid="{88261F17-28C8-4D56-9495-3AB7EEB133C6}"/>
    <hyperlink ref="K462" r:id="rId9378" display="https://www.daloopa.com/src/753383" xr:uid="{D6ED2C28-D0CA-4521-AFB0-3F7503E2591B}"/>
    <hyperlink ref="L462" r:id="rId9379" display="https://www.daloopa.com/src/753092" xr:uid="{C9FCBC4C-E203-462C-B622-508C15B535D6}"/>
    <hyperlink ref="M462" r:id="rId9380" display="https://www.daloopa.com/src/752931" xr:uid="{B531D673-B26F-473F-8E62-57248675816F}"/>
    <hyperlink ref="N462" r:id="rId9381" display="https://www.daloopa.com/src/752757" xr:uid="{04B06C41-0DDA-4C03-B11C-6899363B7602}"/>
    <hyperlink ref="O462" r:id="rId9382" display="https://www.daloopa.com/src/752567" xr:uid="{B74EC15A-4B84-4DCC-AED1-4FDEE2C391EA}"/>
    <hyperlink ref="P462" r:id="rId9383" display="https://www.daloopa.com/src/752428" xr:uid="{E8BA7642-5B7B-47C2-B60A-9087F88F90AC}"/>
    <hyperlink ref="Q462" r:id="rId9384" display="https://www.daloopa.com/src/752086" xr:uid="{335688F1-1C48-4140-85A6-31BD51EAEF79}"/>
    <hyperlink ref="R462" r:id="rId9385" display="https://www.daloopa.com/src/751670" xr:uid="{BEB3C30A-C09A-4A49-B30A-9A4C657800E7}"/>
    <hyperlink ref="S462" r:id="rId9386" display="https://www.daloopa.com/src/751385" xr:uid="{5E033888-F69C-4397-A0CF-277B8857EB76}"/>
    <hyperlink ref="T462" r:id="rId9387" display="https://www.daloopa.com/src/750770" xr:uid="{8C90B64A-E564-4814-BEF9-E0EDCED92959}"/>
    <hyperlink ref="U462" r:id="rId9388" display="https://www.daloopa.com/src/750516" xr:uid="{AF9874EC-3197-4EF0-A65D-6EBE4D3B37FA}"/>
    <hyperlink ref="V462" r:id="rId9389" display="https://www.daloopa.com/src/750423" xr:uid="{8B2BCC68-975D-4E72-8712-B82B91081F57}"/>
    <hyperlink ref="W462" r:id="rId9390" display="https://www.daloopa.com/src/750216" xr:uid="{E045041F-DB9B-487B-83B2-7C3903B5AF44}"/>
    <hyperlink ref="X462" r:id="rId9391" display="https://www.daloopa.com/src/749866" xr:uid="{37407D7B-2AE1-4CC6-85FE-9E9B3C8BA50D}"/>
    <hyperlink ref="Y462" r:id="rId9392" display="https://www.daloopa.com/src/749646" xr:uid="{BA8B20B5-6596-4ECF-9D81-9918897319FB}"/>
    <hyperlink ref="Z462" r:id="rId9393" display="https://www.daloopa.com/src/749353" xr:uid="{1A801705-7C99-447C-97A7-E4D4A72687FB}"/>
    <hyperlink ref="AA462" r:id="rId9394" display="https://www.daloopa.com/src/749081" xr:uid="{6176745D-0110-4924-8BDA-A0E85B88F17C}"/>
    <hyperlink ref="AB462" r:id="rId9395" display="https://www.daloopa.com/src/748821" xr:uid="{BEC6F415-D231-4232-BBB2-DA077DBD07CB}"/>
    <hyperlink ref="AC462" r:id="rId9396" display="https://www.daloopa.com/src/748600" xr:uid="{771D5EBF-056A-4113-961F-425497104804}"/>
    <hyperlink ref="AD462" r:id="rId9397" display="https://www.daloopa.com/src/748368" xr:uid="{F06606C3-079B-4876-A9BA-935D9B44C1EC}"/>
    <hyperlink ref="AE462" r:id="rId9398" display="https://www.daloopa.com/src/1340367" xr:uid="{AB073D02-A2EF-431A-9E80-0816C2F79062}"/>
    <hyperlink ref="AF462" r:id="rId9399" display="https://www.daloopa.com/src/2623429" xr:uid="{D0470A84-902E-4D08-8824-04BB4C87D416}"/>
    <hyperlink ref="AG462" r:id="rId9400" display="https://www.daloopa.com/src/4744475" xr:uid="{0FCE72F0-8445-4536-9A0F-6284311D52E0}"/>
    <hyperlink ref="AH462" r:id="rId9401" display="https://www.daloopa.com/src/7981988" xr:uid="{3134BAA2-A4DB-4E05-9997-70E0F31F76BB}"/>
    <hyperlink ref="AI462" r:id="rId9402" display="https://www.daloopa.com/src/10333650" xr:uid="{5FEC3194-E25E-4290-AA05-8FDD07892C77}"/>
    <hyperlink ref="AJ462" r:id="rId9403" display="https://www.daloopa.com/src/14719104" xr:uid="{C8795A35-8376-49AE-B45C-97A798C20727}"/>
    <hyperlink ref="AK462" r:id="rId9404" display="https://www.daloopa.com/src/20995933" xr:uid="{479AB372-2663-42B0-801D-CF11D67DEE2B}"/>
    <hyperlink ref="AL462" r:id="rId9405" display="https://www.daloopa.com/src/32452178" xr:uid="{AB7967B4-4A89-4A56-AA69-1BFFBD52F910}"/>
    <hyperlink ref="AM462" r:id="rId9406" display="https://www.daloopa.com/src/38383829" xr:uid="{21259A9F-E2B8-4FDB-B0CB-442619B5BD8A}"/>
    <hyperlink ref="AN462" r:id="rId9407" display="https://www.daloopa.com/src/46661044" xr:uid="{9EB6C927-B8F9-4E44-96D9-9EB477C697F2}"/>
    <hyperlink ref="AO462" r:id="rId9408" display="https://www.daloopa.com/src/53637998" xr:uid="{115C1B15-1BD2-422D-B109-8BC82B4B93D8}"/>
    <hyperlink ref="AP462" r:id="rId9409" display="https://www.daloopa.com/src/58837785" xr:uid="{933F2DC0-F51C-4AC3-924A-33D817649588}"/>
    <hyperlink ref="AQ462" r:id="rId9410" display="https://www.daloopa.com/src/63129124" xr:uid="{FB10569B-19A2-4F80-B329-B7DC15E21C62}"/>
    <hyperlink ref="AR462" r:id="rId9411" display="https://www.daloopa.com/src/67046838" xr:uid="{782FBCE8-ACB4-4178-9E77-D2100348EE49}"/>
    <hyperlink ref="BF462" r:id="rId9412" display="https://www.daloopa.com/src/38162532" xr:uid="{16351327-B40C-43C2-B5B2-2F62DCFB4352}"/>
    <hyperlink ref="BG462" r:id="rId9413" display="https://www.daloopa.com/src/38162319" xr:uid="{BA1C7F44-A633-47E3-B571-141EAF191A31}"/>
    <hyperlink ref="BH462" r:id="rId9414" display="https://www.daloopa.com/src/38162173" xr:uid="{AD00E9CC-9DAE-48D0-8222-895BA0CB758D}"/>
    <hyperlink ref="BI462" r:id="rId9415" display="https://www.daloopa.com/src/38161965" xr:uid="{6E219102-3145-4B3E-8A44-B8400F2317C0}"/>
    <hyperlink ref="BJ462" r:id="rId9416" display="https://www.daloopa.com/src/38161828" xr:uid="{A166E7D5-E24D-4FA0-8727-B5C6C75C7EF9}"/>
    <hyperlink ref="BK462" r:id="rId9417" display="https://www.daloopa.com/src/38161714" xr:uid="{116F12AC-3BE3-49DF-BB63-1BD87F2BECE0}"/>
    <hyperlink ref="BL462" r:id="rId9418" display="https://www.daloopa.com/src/38161529" xr:uid="{52D84F8C-0640-4328-810E-69ED0AC0D3C9}"/>
    <hyperlink ref="BM462" r:id="rId9419" display="https://www.daloopa.com/src/14719116" xr:uid="{D5C4D372-78F5-4686-9675-9BFDAA3A09D6}"/>
    <hyperlink ref="BN462" r:id="rId9420" display="https://www.daloopa.com/src/46664749" xr:uid="{D9259CE8-4552-4AFC-9BC0-53C9F2F33177}"/>
    <hyperlink ref="BO462" r:id="rId9421" tooltip="https://www.daloopa.com/src/67051983" display="46752.0" xr:uid="{5D23267A-48F4-4187-9ED2-213A30D1CCAC}"/>
    <hyperlink ref="A465" r:id="rId9422" xr:uid="{A8E0F977-E2AF-460A-A576-D7E809FF0F13}"/>
    <hyperlink ref="C465" r:id="rId9423" xr:uid="{5C4EACBA-71B1-49B9-81AE-A880BFD8726A}"/>
    <hyperlink ref="E465" r:id="rId9424" display="https://www.daloopa.com/src/754269" xr:uid="{138DEE77-FE2D-42CE-BE72-E0AE8466555E}"/>
    <hyperlink ref="F465" r:id="rId9425" display="https://www.daloopa.com/src/754194" xr:uid="{B04DF70E-E486-4828-953B-ABAA2AEF9633}"/>
    <hyperlink ref="G465" r:id="rId9426" display="https://www.daloopa.com/src/753995" xr:uid="{C56286FB-A0AF-4701-ADFA-D97FA65746B9}"/>
    <hyperlink ref="H465" r:id="rId9427" display="https://www.daloopa.com/src/753832" xr:uid="{0B915379-F07D-4F99-AB4B-61CA260F62B4}"/>
    <hyperlink ref="I465" r:id="rId9428" display="https://www.daloopa.com/src/753658" xr:uid="{CEEB47D9-7572-40D7-A1C2-61290A16CC8C}"/>
    <hyperlink ref="J465" r:id="rId9429" display="https://www.daloopa.com/src/753534" xr:uid="{90F5F39B-003E-4007-9FC9-4E8988597478}"/>
    <hyperlink ref="K465" r:id="rId9430" display="https://www.daloopa.com/src/753388" xr:uid="{22599F12-CE9C-4131-BF6C-003EBDD2B00A}"/>
    <hyperlink ref="L465" r:id="rId9431" display="https://www.daloopa.com/src/753150" xr:uid="{5A95ACBA-E3E3-40D6-A886-6DC9C6FBD3A5}"/>
    <hyperlink ref="M465" r:id="rId9432" display="https://www.daloopa.com/src/774087" xr:uid="{4C0862C9-32E4-4634-9075-00ACB63923E6}"/>
    <hyperlink ref="N465" r:id="rId9433" display="https://www.daloopa.com/src/752763" xr:uid="{D0BA495E-6755-4F79-9644-5357AF8AE5F5}"/>
    <hyperlink ref="O465" r:id="rId9434" display="https://www.daloopa.com/src/752571" xr:uid="{858BB92E-EFE6-4F06-B5AB-5D2CB0E31AB0}"/>
    <hyperlink ref="P465" r:id="rId9435" display="https://www.daloopa.com/src/752429" xr:uid="{602E1C80-D1C8-4E35-8878-6D05716CD2F5}"/>
    <hyperlink ref="Q465" r:id="rId9436" display="https://www.daloopa.com/src/752100" xr:uid="{99424364-BB86-40C0-B3A0-0950A1C631FD}"/>
    <hyperlink ref="R465" r:id="rId9437" display="https://www.daloopa.com/src/751696" xr:uid="{4CE05F66-02CF-48BB-A225-BB135BF57ABA}"/>
    <hyperlink ref="S465" r:id="rId9438" display="https://www.daloopa.com/src/751412" xr:uid="{39BA89AD-3C63-4DB6-9B07-D842B5E8282C}"/>
    <hyperlink ref="T465" r:id="rId9439" display="https://www.daloopa.com/src/750938" xr:uid="{01BF6ED3-E323-44CC-948C-9190B9E85580}"/>
    <hyperlink ref="U465" r:id="rId9440" display="https://www.daloopa.com/src/750520" xr:uid="{502D07E2-DA26-466D-8DA9-E7542038926D}"/>
    <hyperlink ref="V465" r:id="rId9441" display="https://www.daloopa.com/src/750429" xr:uid="{79E18233-462C-4574-BE15-727357D57D9D}"/>
    <hyperlink ref="W465" r:id="rId9442" display="https://www.daloopa.com/src/750241" xr:uid="{8DD6556C-FB97-4CA8-9500-D856031C1986}"/>
    <hyperlink ref="X465" r:id="rId9443" display="https://www.daloopa.com/src/749885" xr:uid="{1785802F-43CC-4D23-A9FC-10D3D4C8ACFE}"/>
    <hyperlink ref="Y465" r:id="rId9444" display="https://www.daloopa.com/src/749657" xr:uid="{B980B0B7-79A0-4A40-AA31-C600846A458E}"/>
    <hyperlink ref="Z465" r:id="rId9445" display="https://www.daloopa.com/src/749379" xr:uid="{55DA511B-2ECB-4312-A74E-A40AC204D585}"/>
    <hyperlink ref="AA465" r:id="rId9446" display="https://www.daloopa.com/src/749089" xr:uid="{A6ADB213-6BB9-44DF-8B2B-8512CAFC57EE}"/>
    <hyperlink ref="AB465" r:id="rId9447" display="https://www.daloopa.com/src/748854" xr:uid="{E2233C48-B717-466B-BD69-FE6296A65715}"/>
    <hyperlink ref="AC465" r:id="rId9448" display="https://www.daloopa.com/src/774081" xr:uid="{59C6D863-9223-438C-AE69-AF0C26FD02BD}"/>
    <hyperlink ref="AD465" r:id="rId9449" display="https://www.daloopa.com/src/748237" xr:uid="{97842484-A3BD-45AD-8F60-19F8919FC0CF}"/>
    <hyperlink ref="AE465" r:id="rId9450" display="https://www.daloopa.com/src/1340368" xr:uid="{67C56750-94B7-4F54-982F-A611996247AE}"/>
    <hyperlink ref="AF465" r:id="rId9451" display="https://www.daloopa.com/src/2623430" xr:uid="{B57D4EF6-6463-4F2B-BFBF-B56CFA99C67E}"/>
    <hyperlink ref="AG465" r:id="rId9452" display="https://www.daloopa.com/src/4744476" xr:uid="{9EA99D01-F657-4F00-9A48-4C885A492058}"/>
    <hyperlink ref="AH465" r:id="rId9453" display="https://www.daloopa.com/src/7981884" xr:uid="{0B7C0484-49CF-4FF7-85AC-DC6486C9C58E}"/>
    <hyperlink ref="AI465" r:id="rId9454" display="https://www.daloopa.com/src/10333745" xr:uid="{1026FB81-AD57-4D54-BED2-55348492A679}"/>
    <hyperlink ref="AJ465" r:id="rId9455" display="https://www.daloopa.com/src/14719117" xr:uid="{3A842E68-DD46-460E-A731-3BA51BA086F1}"/>
    <hyperlink ref="AK465" r:id="rId9456" display="https://www.daloopa.com/src/20995938" xr:uid="{F7DCADA8-A765-438A-B4E9-B284343C3162}"/>
    <hyperlink ref="AL465" r:id="rId9457" display="https://www.daloopa.com/src/32451122" xr:uid="{7293FB2E-41E1-46E1-8A81-020E0450B60A}"/>
    <hyperlink ref="AM465" r:id="rId9458" display="https://www.daloopa.com/src/38383844" xr:uid="{C9770817-FE16-484C-8EC8-21B1044633CF}"/>
    <hyperlink ref="AN465" r:id="rId9459" display="https://www.daloopa.com/src/46661087" xr:uid="{E2D1CE18-0D52-4EFB-B641-845323E15721}"/>
    <hyperlink ref="AO465" r:id="rId9460" display="https://www.daloopa.com/src/53638025" xr:uid="{3C2CD5CF-8FDE-4B88-8E1D-7C996AA27DF2}"/>
    <hyperlink ref="AP465" r:id="rId9461" display="https://www.daloopa.com/src/58837847" xr:uid="{B1277093-34D6-4B28-B347-DEEB0350F5D8}"/>
    <hyperlink ref="AQ465" r:id="rId9462" display="https://www.daloopa.com/src/63129157" xr:uid="{4CDF9A5F-265F-4575-A3D7-D859EEDF5021}"/>
    <hyperlink ref="AR465" r:id="rId9463" display="https://www.daloopa.com/src/67046864" xr:uid="{D3E30102-3E80-4D54-9BFD-713057B7C0BA}"/>
    <hyperlink ref="BF465" r:id="rId9464" display="https://www.daloopa.com/src/38164592" xr:uid="{23032DA9-ACB6-4E1B-8880-76D55C6D829E}"/>
    <hyperlink ref="BG465" r:id="rId9465" display="https://www.daloopa.com/src/38164444" xr:uid="{D169BE53-4FB6-4B59-912D-C828B8B459F0}"/>
    <hyperlink ref="BH465" r:id="rId9466" display="https://www.daloopa.com/src/38164256" xr:uid="{F88F1C3C-D601-46D9-B9AB-799E1DB1B573}"/>
    <hyperlink ref="BI465" r:id="rId9467" display="https://www.daloopa.com/src/38164199" xr:uid="{E6359ED7-87E6-4D74-82B2-A69302CE3379}"/>
    <hyperlink ref="BJ465" r:id="rId9468" display="https://www.daloopa.com/src/38164114" xr:uid="{A662ED77-2747-4047-BB74-DAA7AD7F66A8}"/>
    <hyperlink ref="BK465" r:id="rId9469" display="https://www.daloopa.com/src/38163956" xr:uid="{10D32B5C-9E03-4431-863D-72B1406E75C1}"/>
    <hyperlink ref="BL465" r:id="rId9470" display="https://www.daloopa.com/src/38162639" xr:uid="{7F663ED4-E062-43C0-A437-A0C98B8062A2}"/>
    <hyperlink ref="BM465" r:id="rId9471" display="https://www.daloopa.com/src/14719123" xr:uid="{3CC4D497-4499-48A5-8ADF-272B4A3A604C}"/>
    <hyperlink ref="BN465" r:id="rId9472" display="https://www.daloopa.com/src/46664750" xr:uid="{13FAC35F-99CC-43E6-8125-F57F3E697EC7}"/>
    <hyperlink ref="BO465" r:id="rId9473" tooltip="https://www.daloopa.com/src/67051995" display="-63645.0" xr:uid="{670EC95A-6DFF-4DDF-9B41-DE8A6D452F33}"/>
    <hyperlink ref="A466" r:id="rId9474" xr:uid="{89C95916-BEE3-4FFF-B308-11F73217ED28}"/>
    <hyperlink ref="C466" r:id="rId9475" xr:uid="{7B75E586-EEFE-4EAA-B7BD-B5B4DC68B2D1}"/>
    <hyperlink ref="E466" r:id="rId9476" display="https://www.daloopa.com/src/754270" xr:uid="{FF66DBF1-CC79-472C-BBDF-61E95C8D7E36}"/>
    <hyperlink ref="F466" r:id="rId9477" display="https://www.daloopa.com/src/754195" xr:uid="{20D82D9B-9176-43A0-951F-C661C51B6551}"/>
    <hyperlink ref="G466" r:id="rId9478" display="https://www.daloopa.com/src/753996" xr:uid="{77AADDCD-5999-45B8-BC56-B029D419B9AC}"/>
    <hyperlink ref="H466" r:id="rId9479" display="https://www.daloopa.com/src/753833" xr:uid="{1CB93E88-466A-4657-A6F6-1C51794EAC87}"/>
    <hyperlink ref="J466" r:id="rId9480" display="https://www.daloopa.com/src/753535" xr:uid="{DCB1C726-AD3A-48AD-A2F3-973811CC58A4}"/>
    <hyperlink ref="K466" r:id="rId9481" display="https://www.daloopa.com/src/753389" xr:uid="{2887B908-3F09-4F75-8B51-63773A34888E}"/>
    <hyperlink ref="L466" r:id="rId9482" display="https://www.daloopa.com/src/753151" xr:uid="{7AD509E0-AE3A-4A3E-9B49-7AFF8A8CA1BD}"/>
    <hyperlink ref="M466" r:id="rId9483" display="https://www.daloopa.com/src/774088" xr:uid="{ADEEE121-1EF0-4484-80A0-93057207F119}"/>
    <hyperlink ref="N466" r:id="rId9484" display="https://www.daloopa.com/src/752764" xr:uid="{AB87C621-379A-4C8A-913B-0B00CE7DE65E}"/>
    <hyperlink ref="O466" r:id="rId9485" display="https://www.daloopa.com/src/752572" xr:uid="{2A9528C7-59F9-4186-A304-1F0934E39E13}"/>
    <hyperlink ref="P466" r:id="rId9486" display="https://www.daloopa.com/src/752430" xr:uid="{7E17D737-9294-435A-895B-1872BD2CCF3E}"/>
    <hyperlink ref="Q466" r:id="rId9487" display="https://www.daloopa.com/src/752101" xr:uid="{0A367600-05CB-46DF-AEDA-1F6B54DBB421}"/>
    <hyperlink ref="R466" r:id="rId9488" display="https://www.daloopa.com/src/751697" xr:uid="{FAC67D77-30B8-4B74-A91A-C19D6A3D3D1E}"/>
    <hyperlink ref="S466" r:id="rId9489" display="https://www.daloopa.com/src/751413" xr:uid="{B5DF3FAF-58DB-4CB9-ADFC-B8331AFB757D}"/>
    <hyperlink ref="T466" r:id="rId9490" display="https://www.daloopa.com/src/750939" xr:uid="{6C4277D5-B43F-4454-9378-7BAB8E5D215D}"/>
    <hyperlink ref="U466" r:id="rId9491" display="https://www.daloopa.com/src/750521" xr:uid="{5ED090E9-9CCF-4BA4-82ED-FC8A073FBBB8}"/>
    <hyperlink ref="V466" r:id="rId9492" display="https://www.daloopa.com/src/750430" xr:uid="{36F5FDC8-0636-4278-BF44-88F653FE823B}"/>
    <hyperlink ref="W466" r:id="rId9493" display="https://www.daloopa.com/src/750242" xr:uid="{73CE8F5C-FC84-477E-A1C1-F36EAB1178E0}"/>
    <hyperlink ref="X466" r:id="rId9494" display="https://www.daloopa.com/src/749887" xr:uid="{259D7BD8-3F64-44C3-BA07-CC2EE0E73E07}"/>
    <hyperlink ref="Y466" r:id="rId9495" display="https://www.daloopa.com/src/749659" xr:uid="{B1277BD4-952C-4AE3-82AF-8FB50D4C4AB3}"/>
    <hyperlink ref="Z466" r:id="rId9496" display="https://www.daloopa.com/src/749381" xr:uid="{C1AFA052-96BA-48A4-ADC0-76BD64D3C52E}"/>
    <hyperlink ref="AA466" r:id="rId9497" display="https://www.daloopa.com/src/749091" xr:uid="{43998D0D-C041-49E4-A488-692E8D8D4DB0}"/>
    <hyperlink ref="AB466" r:id="rId9498" display="https://www.daloopa.com/src/748856" xr:uid="{39B91C60-C19B-481D-9E09-D11EA57C90E4}"/>
    <hyperlink ref="AC466" r:id="rId9499" display="https://www.daloopa.com/src/774083" xr:uid="{A2DA9BB2-46CA-4D58-BF26-9B7B2118C515}"/>
    <hyperlink ref="AD466" r:id="rId9500" display="https://www.daloopa.com/src/748239" xr:uid="{AE6B9951-69FA-4851-BA98-248BC67784C5}"/>
    <hyperlink ref="AE466" r:id="rId9501" display="https://www.daloopa.com/src/1340370" xr:uid="{20826E29-D579-4086-9B67-3FA7A705BDD3}"/>
    <hyperlink ref="AF466" r:id="rId9502" display="https://www.daloopa.com/src/2623432" xr:uid="{78D74F58-72C3-4CE9-936C-7A88F3CBDD47}"/>
    <hyperlink ref="AG466" r:id="rId9503" display="https://www.daloopa.com/src/4744478" xr:uid="{6BEF6B6A-4554-4C7D-9627-BD28813359E1}"/>
    <hyperlink ref="AH466" r:id="rId9504" display="https://www.daloopa.com/src/7981886" xr:uid="{8B1CDF36-E266-42C5-BAFD-0D4E8594DD4B}"/>
    <hyperlink ref="AI466" r:id="rId9505" display="https://www.daloopa.com/src/10333749" xr:uid="{EF1E2709-6151-4902-8CDF-791B8FDFC9CB}"/>
    <hyperlink ref="AJ466" r:id="rId9506" display="https://www.daloopa.com/src/14719119" xr:uid="{8505067F-C4DE-4B5E-96C8-11A3BB645E10}"/>
    <hyperlink ref="AK466" r:id="rId9507" display="https://www.daloopa.com/src/20995940" xr:uid="{015A3E4F-56A8-4C97-A329-C8A5BFEA6A19}"/>
    <hyperlink ref="AL466" r:id="rId9508" display="https://www.daloopa.com/src/32451121" xr:uid="{5F2236CA-DA03-46A4-8F69-AE8DCE9FA535}"/>
    <hyperlink ref="AM466" r:id="rId9509" display="https://www.daloopa.com/src/38383848" xr:uid="{1F6B65CD-FDC8-4FCC-AD0E-8B27B92F1CE0}"/>
    <hyperlink ref="AN466" r:id="rId9510" display="https://www.daloopa.com/src/46661091" xr:uid="{2DB717DF-8610-47FD-B693-B2A67229E239}"/>
    <hyperlink ref="AO466" r:id="rId9511" display="https://www.daloopa.com/src/53638028" xr:uid="{3DE55018-6DDB-4676-873C-F6E48602CEB7}"/>
    <hyperlink ref="AP466" r:id="rId9512" display="https://www.daloopa.com/src/58837849" xr:uid="{F9D1C440-364B-4579-BDEF-AEA2DCD4B9B7}"/>
    <hyperlink ref="AQ466" r:id="rId9513" display="https://www.daloopa.com/src/63129161" xr:uid="{5BD31427-2A4C-4329-95F5-106124EE393B}"/>
    <hyperlink ref="AR466" r:id="rId9514" display="https://www.daloopa.com/src/67046862" xr:uid="{5520AE41-899B-420A-BA27-12C237DB7BF8}"/>
    <hyperlink ref="BF466" r:id="rId9515" display="https://www.daloopa.com/src/38164590" xr:uid="{923AAFA2-B497-4C97-9D6C-372B6E983F49}"/>
    <hyperlink ref="BG466" r:id="rId9516" display="https://www.daloopa.com/src/38164442" xr:uid="{ADF75DD6-FCDE-44F8-B10A-630CBEFE51D9}"/>
    <hyperlink ref="BH466" r:id="rId9517" display="https://www.daloopa.com/src/38164255" xr:uid="{2C35A7AC-12C1-4023-846E-0A776752F757}"/>
    <hyperlink ref="BI466" r:id="rId9518" display="https://www.daloopa.com/src/38164198" xr:uid="{E7E6D48E-2338-4882-8BF5-FE8FBC189204}"/>
    <hyperlink ref="BJ466" r:id="rId9519" display="https://www.daloopa.com/src/38164118" xr:uid="{B7579555-CAB9-4A7D-99A7-68F8CF8C9A5C}"/>
    <hyperlink ref="BK466" r:id="rId9520" display="https://www.daloopa.com/src/38163957" xr:uid="{61A348AD-1D31-415F-A2C8-52BDC4251339}"/>
    <hyperlink ref="BL466" r:id="rId9521" display="https://www.daloopa.com/src/38162641" xr:uid="{83B3F343-CAC9-4876-8B6B-2CB418EEB9D2}"/>
    <hyperlink ref="BM466" r:id="rId9522" display="https://www.daloopa.com/src/14719125" xr:uid="{0353BEA6-161B-4696-B956-D69D1E4D7F90}"/>
    <hyperlink ref="BN466" r:id="rId9523" display="https://www.daloopa.com/src/46664753" xr:uid="{9D1E1DC4-B185-43EF-B441-D48184C46D91}"/>
    <hyperlink ref="BO466" r:id="rId9524" tooltip="https://www.daloopa.com/src/67051994" display="-8316.0" xr:uid="{089C880C-6FC6-4EF0-B73B-48C6E26556AD}"/>
    <hyperlink ref="A467" r:id="rId9525" xr:uid="{ACA84AF0-3B92-4A3C-B935-40C771E786C3}"/>
    <hyperlink ref="C467" r:id="rId9526" xr:uid="{5BA7F783-D1F1-4EA4-A5B6-DD5975BCBE82}"/>
    <hyperlink ref="E467" r:id="rId9527" display="https://www.daloopa.com/src/754271" xr:uid="{9EEC97E5-9A15-4920-9B23-45B0E15B1D5C}"/>
    <hyperlink ref="F467" r:id="rId9528" display="https://www.daloopa.com/src/754196" xr:uid="{661BC107-DB91-4C81-BB0C-4AAF97A916E3}"/>
    <hyperlink ref="G467" r:id="rId9529" display="https://www.daloopa.com/src/753997" xr:uid="{2A323275-114E-4A27-930D-FE9F0B5D9EA1}"/>
    <hyperlink ref="H467" r:id="rId9530" display="https://www.daloopa.com/src/753834" xr:uid="{40CD52A8-05C5-40EA-8E56-D31A3D77E7E4}"/>
    <hyperlink ref="I467" r:id="rId9531" display="https://www.daloopa.com/src/753659" xr:uid="{D29161A9-F8A8-43FE-9778-50127F280202}"/>
    <hyperlink ref="J467" r:id="rId9532" display="https://www.daloopa.com/src/753536" xr:uid="{84BAC057-1511-47B6-9AB4-15911F1397A7}"/>
    <hyperlink ref="K467" r:id="rId9533" display="https://www.daloopa.com/src/753390" xr:uid="{54D85E24-29F2-4A57-996A-1CAB22C0F666}"/>
    <hyperlink ref="L467" r:id="rId9534" display="https://www.daloopa.com/src/753152" xr:uid="{DF4E8C9E-7EE7-4E9B-A8C1-E87E6D8366C3}"/>
    <hyperlink ref="M467" r:id="rId9535" display="https://www.daloopa.com/src/774089" xr:uid="{1D3F7DBB-0574-4FC6-9F66-682B613B1EEE}"/>
    <hyperlink ref="N467" r:id="rId9536" display="https://www.daloopa.com/src/752765" xr:uid="{061E1779-CA9D-4E0B-96FA-AD480EFE014C}"/>
    <hyperlink ref="O467" r:id="rId9537" display="https://www.daloopa.com/src/752573" xr:uid="{28AC5C6E-4605-430F-B4AE-BAEFA3CE9360}"/>
    <hyperlink ref="P467" r:id="rId9538" display="https://www.daloopa.com/src/752431" xr:uid="{8F6F4AD0-078D-4007-A967-754F10ECFEDA}"/>
    <hyperlink ref="Q467" r:id="rId9539" display="https://www.daloopa.com/src/752102" xr:uid="{10B5155F-A023-4CD7-B5BB-60EBCB775A6B}"/>
    <hyperlink ref="R467" r:id="rId9540" display="https://www.daloopa.com/src/751698" xr:uid="{A8F76C24-3E58-41DC-AC55-9137EB41D17A}"/>
    <hyperlink ref="S467" r:id="rId9541" display="https://www.daloopa.com/src/751414" xr:uid="{19A5E13C-C2E8-4DEC-830D-54A99DBB3389}"/>
    <hyperlink ref="T467" r:id="rId9542" display="https://www.daloopa.com/src/750940" xr:uid="{55016912-9994-4C57-9ACE-13589EBD380B}"/>
    <hyperlink ref="U467" r:id="rId9543" display="https://www.daloopa.com/src/750522" xr:uid="{1C868068-25F1-4D8C-BED2-48BBC1FA170D}"/>
    <hyperlink ref="V467" r:id="rId9544" display="https://www.daloopa.com/src/750431" xr:uid="{32AEAC4E-54BA-49D7-94E4-3FBA65A788E1}"/>
    <hyperlink ref="W467" r:id="rId9545" display="https://www.daloopa.com/src/750243" xr:uid="{6F874677-3795-4C34-BFC0-2FB2401BFE9F}"/>
    <hyperlink ref="X467" r:id="rId9546" display="https://www.daloopa.com/src/749888" xr:uid="{EB600593-4B45-4BCA-AA73-451AF65B734B}"/>
    <hyperlink ref="Y467" r:id="rId9547" display="https://www.daloopa.com/src/749660" xr:uid="{469C934B-1731-4E8F-926B-A64BB2B439E6}"/>
    <hyperlink ref="Z467" r:id="rId9548" display="https://www.daloopa.com/src/749382" xr:uid="{9CA46F05-2084-48B5-89C6-B62E03F276BD}"/>
    <hyperlink ref="AA467" r:id="rId9549" display="https://www.daloopa.com/src/749092" xr:uid="{F0D4C71D-A748-4C8A-B27B-9572D90C1426}"/>
    <hyperlink ref="AB467" r:id="rId9550" display="https://www.daloopa.com/src/748857" xr:uid="{A4DAEED8-EFD4-434F-A55B-FB83BC513A40}"/>
    <hyperlink ref="AC467" r:id="rId9551" display="https://www.daloopa.com/src/774084" xr:uid="{5328928D-0294-49C7-8180-30D22A8FE524}"/>
    <hyperlink ref="AD467" r:id="rId9552" display="https://www.daloopa.com/src/748240" xr:uid="{60067101-916A-4EC2-80D0-7BF698AEE97A}"/>
    <hyperlink ref="AE467" r:id="rId9553" display="https://www.daloopa.com/src/1340371" xr:uid="{B9A077CE-7768-4A9E-A053-5B53E4DC67A0}"/>
    <hyperlink ref="AF467" r:id="rId9554" display="https://www.daloopa.com/src/2623433" xr:uid="{4F20999D-10C1-458C-A0F8-3BBD47D6233A}"/>
    <hyperlink ref="AG467" r:id="rId9555" display="https://www.daloopa.com/src/4744479" xr:uid="{DB9E0C47-1D16-41D3-B767-9C8AD4E623B8}"/>
    <hyperlink ref="AH467" r:id="rId9556" display="https://www.daloopa.com/src/7981887" xr:uid="{BCDB27EE-8445-4E52-B7A9-0957061D18AF}"/>
    <hyperlink ref="AI467" r:id="rId9557" display="https://www.daloopa.com/src/10333748" xr:uid="{83AA319B-0620-40D9-A617-8C5699DDCECF}"/>
    <hyperlink ref="AJ467" r:id="rId9558" display="https://www.daloopa.com/src/14719120" xr:uid="{CE84A70E-B0EE-4D6F-BE82-21E3AD660013}"/>
    <hyperlink ref="AK467" r:id="rId9559" display="https://www.daloopa.com/src/20995941" xr:uid="{C4EAC29C-56F8-4DAF-8972-F0A926315180}"/>
    <hyperlink ref="AL467" r:id="rId9560" display="https://www.daloopa.com/src/32451118" xr:uid="{D0484E42-4DC4-4226-AAF2-B29C200C8739}"/>
    <hyperlink ref="AM467" r:id="rId9561" display="https://www.daloopa.com/src/38383846" xr:uid="{ABDBC8D9-9AE3-4447-A356-C208BE83CA5E}"/>
    <hyperlink ref="AN467" r:id="rId9562" display="https://www.daloopa.com/src/46661086" xr:uid="{FD360EC0-1DBB-4CAF-8776-C0262162A4E8}"/>
    <hyperlink ref="AO467" r:id="rId9563" display="https://www.daloopa.com/src/53638029" xr:uid="{009AE0EE-1601-47CF-9D29-0943F616DB94}"/>
    <hyperlink ref="AP467" r:id="rId9564" display="https://www.daloopa.com/src/58837851" xr:uid="{2AF5276F-CA02-48AD-9BC0-74FC991241C3}"/>
    <hyperlink ref="AQ467" r:id="rId9565" display="https://www.daloopa.com/src/63129160" xr:uid="{E28DE99C-FD35-4C77-A4C9-26C9AAEE6618}"/>
    <hyperlink ref="AR467" r:id="rId9566" display="https://www.daloopa.com/src/67046860" xr:uid="{99B9CE8A-9E90-49B8-AC43-D6E4E0522F72}"/>
    <hyperlink ref="BF467" r:id="rId9567" display="https://www.daloopa.com/src/38164589" xr:uid="{BDA723F0-1974-4EF2-94F8-94576AC6E5A9}"/>
    <hyperlink ref="BG467" r:id="rId9568" display="https://www.daloopa.com/src/38164446" xr:uid="{1A29C92A-7A68-4E4C-8621-E11E0AA2608A}"/>
    <hyperlink ref="BH467" r:id="rId9569" display="https://www.daloopa.com/src/38164259" xr:uid="{ED01A752-3CCF-4BCA-AE56-2DBBD24D1BB0}"/>
    <hyperlink ref="BI467" r:id="rId9570" display="https://www.daloopa.com/src/38164197" xr:uid="{414B2EF2-FE08-459B-B601-B21C9DEA3B5A}"/>
    <hyperlink ref="BJ467" r:id="rId9571" display="https://www.daloopa.com/src/38164113" xr:uid="{6BB86D11-D4B1-468F-9270-A63DC594A95C}"/>
    <hyperlink ref="BK467" r:id="rId9572" display="https://www.daloopa.com/src/38163959" xr:uid="{010E2CC8-F453-4A55-A543-10B923A51043}"/>
    <hyperlink ref="BL467" r:id="rId9573" display="https://www.daloopa.com/src/38162642" xr:uid="{69F2E289-E8C7-44A8-A3DF-F6055C6E17B1}"/>
    <hyperlink ref="BM467" r:id="rId9574" display="https://www.daloopa.com/src/14719126" xr:uid="{8255EB78-86DA-4AE8-A940-6C0A7145A6B0}"/>
    <hyperlink ref="BN467" r:id="rId9575" display="https://www.daloopa.com/src/46664754" xr:uid="{83FBBDA9-741A-4A19-9164-D6EC73CEA14A}"/>
    <hyperlink ref="BO467" r:id="rId9576" tooltip="https://www.daloopa.com/src/67051999" display="31601.0" xr:uid="{9F1F8749-DEFB-40A5-9288-299D03E3EC94}"/>
    <hyperlink ref="A468" r:id="rId9577" xr:uid="{D8606E6B-536D-4336-BFD0-B7639DFA764A}"/>
    <hyperlink ref="C468" r:id="rId9578" xr:uid="{24DCED17-AEDD-4259-AC23-D02B73F0C475}"/>
    <hyperlink ref="E468" r:id="rId9579" display="https://www.daloopa.com/src/754272" xr:uid="{B54C4889-83C0-4ACB-AEF1-8AA7085D5C9B}"/>
    <hyperlink ref="F468" r:id="rId9580" display="https://www.daloopa.com/src/754197" xr:uid="{A927091B-0B4B-4126-B2C5-5AC84BAEB3BC}"/>
    <hyperlink ref="G468" r:id="rId9581" display="https://www.daloopa.com/src/753998" xr:uid="{34D28CD9-917F-4C10-B2BD-A693A97D044A}"/>
    <hyperlink ref="H468" r:id="rId9582" display="https://www.daloopa.com/src/753835" xr:uid="{0B37996C-F3A9-4E6E-B2C7-00DBD8EBFD29}"/>
    <hyperlink ref="I468" r:id="rId9583" display="https://www.daloopa.com/src/753660" xr:uid="{581A57BC-667F-4C79-A733-442908757CAE}"/>
    <hyperlink ref="J468" r:id="rId9584" display="https://www.daloopa.com/src/753537" xr:uid="{46D4B1B6-1D46-4DB2-AB7F-861184CAE8AA}"/>
    <hyperlink ref="K468" r:id="rId9585" display="https://www.daloopa.com/src/753392" xr:uid="{63690E64-FA48-4B32-875B-DC27035E79F8}"/>
    <hyperlink ref="L468" r:id="rId9586" display="https://www.daloopa.com/src/753154" xr:uid="{EB6FE6F4-2A51-4F81-B398-CBD864AF3825}"/>
    <hyperlink ref="M468" r:id="rId9587" display="https://www.daloopa.com/src/774090" xr:uid="{E6CD119B-16DD-410E-AF7C-C95B7170281A}"/>
    <hyperlink ref="N468" r:id="rId9588" display="https://www.daloopa.com/src/752766" xr:uid="{30563C68-6A20-48BC-B2AF-5B75D06F5D75}"/>
    <hyperlink ref="O468" r:id="rId9589" display="https://www.daloopa.com/src/752574" xr:uid="{F0ADFCD3-114E-40A0-8552-85C89B02D872}"/>
    <hyperlink ref="P468" r:id="rId9590" display="https://www.daloopa.com/src/752432" xr:uid="{1D1A960B-EE38-4817-AFB7-23C6C20D8785}"/>
    <hyperlink ref="Q468" r:id="rId9591" display="https://www.daloopa.com/src/752103" xr:uid="{E4718FBD-F275-4FD9-8D86-07E9A74D24C1}"/>
    <hyperlink ref="R468" r:id="rId9592" display="https://www.daloopa.com/src/751699" xr:uid="{E20E5F40-D340-4088-A07F-39C7C6600278}"/>
    <hyperlink ref="S468" r:id="rId9593" display="https://www.daloopa.com/src/751415" xr:uid="{C551B320-CA48-4275-84C6-CF94D06A6088}"/>
    <hyperlink ref="T468" r:id="rId9594" display="https://www.daloopa.com/src/750941" xr:uid="{CCBF1892-A36B-4705-9F2E-31101F8AFE99}"/>
    <hyperlink ref="U468" r:id="rId9595" display="https://www.daloopa.com/src/750523" xr:uid="{87C9BA60-1DD5-4CB6-AF20-6DF7E666B1BE}"/>
    <hyperlink ref="V468" r:id="rId9596" display="https://www.daloopa.com/src/750432" xr:uid="{1EE38FA2-5DCD-4495-8016-A63EB148CD05}"/>
    <hyperlink ref="W468" r:id="rId9597" display="https://www.daloopa.com/src/750244" xr:uid="{3C526B4F-A32A-4115-9255-0225F55104D3}"/>
    <hyperlink ref="X468" r:id="rId9598" display="https://www.daloopa.com/src/749889" xr:uid="{C0B3BCD8-A0C7-4442-AB87-54EBCEBC1738}"/>
    <hyperlink ref="Y468" r:id="rId9599" display="https://www.daloopa.com/src/749661" xr:uid="{67443451-AD8F-4291-AB36-6AA8206D40DF}"/>
    <hyperlink ref="Z468" r:id="rId9600" display="https://www.daloopa.com/src/749383" xr:uid="{2D68E618-46B4-4F3A-85E5-6422697C28BA}"/>
    <hyperlink ref="AA468" r:id="rId9601" display="https://www.daloopa.com/src/749093" xr:uid="{A7AA22C4-756A-4FD0-8413-CB3D4AECFF00}"/>
    <hyperlink ref="AB468" r:id="rId9602" display="https://www.daloopa.com/src/748858" xr:uid="{07AB5E37-D880-4CFE-BE21-1DF60B5BFCC4}"/>
    <hyperlink ref="AC468" r:id="rId9603" display="https://www.daloopa.com/src/774085" xr:uid="{A73752AE-F87B-4C0D-A287-364C461FF307}"/>
    <hyperlink ref="AD468" r:id="rId9604" display="https://www.daloopa.com/src/748241" xr:uid="{2090FBA2-5956-45CC-A84F-4F28F127E28D}"/>
    <hyperlink ref="AE468" r:id="rId9605" display="https://www.daloopa.com/src/1340372" xr:uid="{139123EC-21E6-4FA5-8C95-137189640378}"/>
    <hyperlink ref="AF468" r:id="rId9606" display="https://www.daloopa.com/src/2623434" xr:uid="{CF9AE96D-51C2-422E-856F-80872B932FC6}"/>
    <hyperlink ref="AG468" r:id="rId9607" display="https://www.daloopa.com/src/4744480" xr:uid="{637C3BB0-610D-4975-8592-DA91073FF0F9}"/>
    <hyperlink ref="AH468" r:id="rId9608" display="https://www.daloopa.com/src/7981888" xr:uid="{C572FFB5-9031-42BB-8BAF-B3CDCC553A36}"/>
    <hyperlink ref="AI468" r:id="rId9609" display="https://www.daloopa.com/src/10333747" xr:uid="{D008B81F-0679-438F-B9CE-0DC38DABDC8A}"/>
    <hyperlink ref="AJ468" r:id="rId9610" display="https://www.daloopa.com/src/14719121" xr:uid="{1BB6581C-B816-445A-9F45-09697DE277E9}"/>
    <hyperlink ref="AK468" r:id="rId9611" display="https://www.daloopa.com/src/20995936" xr:uid="{0AB0E9F8-023F-499A-9138-FF0D5D71FFA5}"/>
    <hyperlink ref="AL468" r:id="rId9612" display="https://www.daloopa.com/src/32451119" xr:uid="{E78A5040-6210-4B08-8054-AA4711A8D3EB}"/>
    <hyperlink ref="AM468" r:id="rId9613" display="https://www.daloopa.com/src/38383845" xr:uid="{A6D3E765-56B2-4CB4-BE2F-87DFE4FBA4C4}"/>
    <hyperlink ref="AN468" r:id="rId9614" display="https://www.daloopa.com/src/46661089" xr:uid="{EA0404AB-329E-46D2-98A9-512726343EA2}"/>
    <hyperlink ref="AO468" r:id="rId9615" display="https://www.daloopa.com/src/53638030" xr:uid="{E378A273-024B-4BD8-82F1-F59AF9D0A953}"/>
    <hyperlink ref="AP468" r:id="rId9616" display="https://www.daloopa.com/src/58837852" xr:uid="{D0EFF4D4-5515-4B2D-91B5-D9537A65669B}"/>
    <hyperlink ref="AQ468" r:id="rId9617" display="https://www.daloopa.com/src/63129159" xr:uid="{853F7895-CBA1-4E8B-A2E5-843DDB1154D8}"/>
    <hyperlink ref="AR468" r:id="rId9618" display="https://www.daloopa.com/src/67046861" xr:uid="{38C1521E-7673-4DE4-BA5B-81DFD1B2E370}"/>
    <hyperlink ref="BF468" r:id="rId9619" display="https://www.daloopa.com/src/38164591" xr:uid="{4323723D-5F39-4B07-8DD7-2A006051D899}"/>
    <hyperlink ref="BG468" r:id="rId9620" display="https://www.daloopa.com/src/38164443" xr:uid="{69AEB020-D94B-4A69-B1BD-8EFA5B4DA663}"/>
    <hyperlink ref="BH468" r:id="rId9621" display="https://www.daloopa.com/src/38164258" xr:uid="{08C4559F-5C55-4E84-9DF5-4EF89676187D}"/>
    <hyperlink ref="BI468" r:id="rId9622" display="https://www.daloopa.com/src/38164196" xr:uid="{3350CFA2-091C-4D28-B255-2355CC9EDC2E}"/>
    <hyperlink ref="BJ468" r:id="rId9623" display="https://www.daloopa.com/src/38164115" xr:uid="{34983698-63FA-4AE7-957F-8BEBACF4E68A}"/>
    <hyperlink ref="BK468" r:id="rId9624" display="https://www.daloopa.com/src/38163954" xr:uid="{2D21B141-323D-4636-AE2E-63FA77A50645}"/>
    <hyperlink ref="BL468" r:id="rId9625" display="https://www.daloopa.com/src/38162643" xr:uid="{46CFF8CD-88C6-4AAE-8872-4F65E976A235}"/>
    <hyperlink ref="BM468" r:id="rId9626" display="https://www.daloopa.com/src/14719127" xr:uid="{7E424A8D-D6C7-4E4D-B8B5-46829F48C440}"/>
    <hyperlink ref="BN468" r:id="rId9627" display="https://www.daloopa.com/src/46664751" xr:uid="{B3539FD9-1EFD-4634-A575-6BF40D72567B}"/>
    <hyperlink ref="BO468" r:id="rId9628" tooltip="https://www.daloopa.com/src/67051996" display="-2565.0" xr:uid="{A15A1276-BF75-4234-9DD5-9FF1BDFE5033}"/>
    <hyperlink ref="A469" r:id="rId9629" xr:uid="{6C5E7201-47A0-4EB1-B323-EE6C9FC40B91}"/>
    <hyperlink ref="C469" r:id="rId9630" xr:uid="{F0D6379B-D6F4-4725-A3CC-949880D252A7}"/>
    <hyperlink ref="X469" r:id="rId9631" display="https://www.daloopa.com/src/749886" xr:uid="{1F4FBF78-DE25-47D8-92D1-48E691172085}"/>
    <hyperlink ref="Y469" r:id="rId9632" display="https://www.daloopa.com/src/749658" xr:uid="{A3262F51-322E-4DE1-B2C3-DC2E4F374F5A}"/>
    <hyperlink ref="Z469" r:id="rId9633" display="https://www.daloopa.com/src/749380" xr:uid="{801F2AF4-67FB-4381-9133-DFE5C9C333F7}"/>
    <hyperlink ref="AA469" r:id="rId9634" display="https://www.daloopa.com/src/749090" xr:uid="{1B94BA7F-05A3-4C05-A04F-A0D6A67EFB82}"/>
    <hyperlink ref="AB469" r:id="rId9635" display="https://www.daloopa.com/src/748855" xr:uid="{1298C502-070D-4063-90C0-C1ED200408AA}"/>
    <hyperlink ref="AC469" r:id="rId9636" display="https://www.daloopa.com/src/774082" xr:uid="{AABE2452-64C6-46E1-9F8C-CF4132DC6089}"/>
    <hyperlink ref="AD469" r:id="rId9637" display="https://www.daloopa.com/src/748238" xr:uid="{2A6D4D0F-4C03-438F-8BB1-10CAC3D1E3A5}"/>
    <hyperlink ref="AE469" r:id="rId9638" display="https://www.daloopa.com/src/1340369" xr:uid="{99594B45-E08C-46AE-BCDE-36CA79DF8883}"/>
    <hyperlink ref="AF469" r:id="rId9639" display="https://www.daloopa.com/src/2623431" xr:uid="{F0C4F381-EE2E-4E41-994F-9F2097864A2A}"/>
    <hyperlink ref="AG469" r:id="rId9640" display="https://www.daloopa.com/src/4744477" xr:uid="{B2DF7DDA-C6A1-48D8-8ADC-77A93CC3CD4E}"/>
    <hyperlink ref="AH469" r:id="rId9641" display="https://www.daloopa.com/src/7981885" xr:uid="{6F02D003-EB4D-434A-AA85-007E60D1F4FF}"/>
    <hyperlink ref="AI469" r:id="rId9642" display="https://www.daloopa.com/src/10333750" xr:uid="{E31806EB-1CEF-462C-B554-867D79523F31}"/>
    <hyperlink ref="AJ469" r:id="rId9643" display="https://www.daloopa.com/src/14719118" xr:uid="{0E0FD3F4-4088-45DC-84D1-4A4FABB76698}"/>
    <hyperlink ref="AK469" r:id="rId9644" display="https://www.daloopa.com/src/20995939" xr:uid="{818CAE94-D967-4391-AB90-FE8E5A6FE174}"/>
    <hyperlink ref="AL469" r:id="rId9645" display="https://www.daloopa.com/src/32451120" xr:uid="{437B63CE-FEA9-4BFE-8895-292D6A7A7785}"/>
    <hyperlink ref="AM469" r:id="rId9646" display="https://www.daloopa.com/src/38383849" xr:uid="{3AE25F9C-143D-49CA-9943-3A3AC6921A00}"/>
    <hyperlink ref="AN469" r:id="rId9647" display="https://www.daloopa.com/src/46661090" xr:uid="{BC48A083-AD3D-4DA0-8E2D-18F7CE362E8F}"/>
    <hyperlink ref="AO469" r:id="rId9648" display="https://www.daloopa.com/src/53638027" xr:uid="{53092987-0889-4A43-9065-D5073D6EAFA4}"/>
    <hyperlink ref="AP469" r:id="rId9649" display="https://www.daloopa.com/src/58837850" xr:uid="{9596425B-EAE4-4D45-9A95-453B97D41937}"/>
    <hyperlink ref="AQ469" r:id="rId9650" display="https://www.daloopa.com/src/63129162" xr:uid="{24B058DA-CFFD-4B67-A1EF-7069748194E7}"/>
    <hyperlink ref="AR469" r:id="rId9651" display="https://www.daloopa.com/src/67046865" xr:uid="{666544DD-5C5D-44FB-9BE7-6AF86571E90C}"/>
    <hyperlink ref="BJ469" r:id="rId9652" display="https://www.daloopa.com/src/38164117" xr:uid="{5B2DA8F8-77BD-4B23-A717-93EB84ED1CA2}"/>
    <hyperlink ref="BK469" r:id="rId9653" display="https://www.daloopa.com/src/38163958" xr:uid="{46365B4E-8472-42B6-8C39-95DD800A30CB}"/>
    <hyperlink ref="BL469" r:id="rId9654" display="https://www.daloopa.com/src/38162640" xr:uid="{B74828C3-3AD7-4DED-BED8-6B7E4F798DD3}"/>
    <hyperlink ref="BM469" r:id="rId9655" display="https://www.daloopa.com/src/14719124" xr:uid="{B92936B6-5768-4212-B8CC-F2F4D5970238}"/>
    <hyperlink ref="BN469" r:id="rId9656" display="https://www.daloopa.com/src/46664755" xr:uid="{EDC09628-B1BA-48AB-B108-7A3BDA26E5D4}"/>
    <hyperlink ref="BO469" r:id="rId9657" tooltip="https://www.daloopa.com/src/67051998" display="5324.0" xr:uid="{B976DF57-88E8-4416-A915-3B3421E66506}"/>
    <hyperlink ref="A470" r:id="rId9658" xr:uid="{29D4FE6D-9252-4ED0-8CB4-A76096B44D87}"/>
    <hyperlink ref="C470" r:id="rId9659" xr:uid="{9D7FFDDB-8286-49E6-9DF2-8A9346B975E1}"/>
    <hyperlink ref="E470" r:id="rId9660" display="https://www.daloopa.com/src/754273" xr:uid="{14A401F5-A349-4DAA-BB83-8D49C7F18195}"/>
    <hyperlink ref="F470" r:id="rId9661" display="https://www.daloopa.com/src/754198" xr:uid="{835D150C-C28F-4D70-AE92-276AEEDB7768}"/>
    <hyperlink ref="G470" r:id="rId9662" display="https://www.daloopa.com/src/753999" xr:uid="{3414B18C-CBFC-4E2A-BF2D-DBC90011688A}"/>
    <hyperlink ref="H470" r:id="rId9663" display="https://www.daloopa.com/src/753836" xr:uid="{46C0EAA5-895D-4CDC-BBAE-B99EC3FE198E}"/>
    <hyperlink ref="I470" r:id="rId9664" display="https://www.daloopa.com/src/753661" xr:uid="{4EBFA6CE-8C5C-4665-838E-031E17685DB4}"/>
    <hyperlink ref="J470" r:id="rId9665" display="https://www.daloopa.com/src/753538" xr:uid="{4C7C577C-AD95-45F7-99FF-2A03A6EA05D7}"/>
    <hyperlink ref="K470" r:id="rId9666" display="https://www.daloopa.com/src/753391" xr:uid="{060D6E5E-D5EB-436D-AA65-9F3699AD9828}"/>
    <hyperlink ref="L470" r:id="rId9667" display="https://www.daloopa.com/src/753153" xr:uid="{F20C6729-7004-4D99-AA9A-17640B02DAAD}"/>
    <hyperlink ref="M470" r:id="rId9668" display="https://www.daloopa.com/src/774091" xr:uid="{55C9266A-6AC7-44F7-B4A9-63A26171E133}"/>
    <hyperlink ref="N470" r:id="rId9669" display="https://www.daloopa.com/src/752767" xr:uid="{2061A7A5-52CE-4991-99C2-E2E4E03DC5FD}"/>
    <hyperlink ref="O470" r:id="rId9670" display="https://www.daloopa.com/src/752575" xr:uid="{FC3C275A-4EE0-4AE5-8A2B-53CB251C4361}"/>
    <hyperlink ref="P470" r:id="rId9671" display="https://www.daloopa.com/src/752433" xr:uid="{47768B01-A83D-4A3A-97DA-1E3036B55C80}"/>
    <hyperlink ref="Q470" r:id="rId9672" display="https://www.daloopa.com/src/752104" xr:uid="{064838C6-E032-480E-925F-87655696948D}"/>
    <hyperlink ref="R470" r:id="rId9673" display="https://www.daloopa.com/src/751700" xr:uid="{FD35F47C-8D48-45AC-9DB5-E0F474F6C38B}"/>
    <hyperlink ref="S470" r:id="rId9674" display="https://www.daloopa.com/src/751416" xr:uid="{442EEEAC-FC32-4993-A967-C01B045ED78D}"/>
    <hyperlink ref="T470" r:id="rId9675" display="https://www.daloopa.com/src/750942" xr:uid="{5435E70E-FF96-4380-B139-47466706CE89}"/>
    <hyperlink ref="U470" r:id="rId9676" display="https://www.daloopa.com/src/750524" xr:uid="{2B9F7581-7638-4DEF-9370-2D47DE4EB620}"/>
    <hyperlink ref="V470" r:id="rId9677" display="https://www.daloopa.com/src/750433" xr:uid="{2B1A0ED6-A884-4A13-A3B0-CCC70A1880F9}"/>
    <hyperlink ref="W470" r:id="rId9678" display="https://www.daloopa.com/src/750245" xr:uid="{91077A57-CFA6-43A8-B7AB-8B3E2F4639AB}"/>
    <hyperlink ref="X470" r:id="rId9679" display="https://www.daloopa.com/src/749890" xr:uid="{164E5BD9-EE60-4194-99E4-DEA13B0E56DC}"/>
    <hyperlink ref="Y470" r:id="rId9680" display="https://www.daloopa.com/src/749662" xr:uid="{C5B775E4-BD39-401B-86D4-F7ABA7A99CF9}"/>
    <hyperlink ref="Z470" r:id="rId9681" display="https://www.daloopa.com/src/749384" xr:uid="{B54A082A-AB39-4278-B60A-ECB3D285F30C}"/>
    <hyperlink ref="AA470" r:id="rId9682" display="https://www.daloopa.com/src/749094" xr:uid="{1359BAC1-8CD2-4DE5-AB91-13C3C29195FB}"/>
    <hyperlink ref="AB470" r:id="rId9683" display="https://www.daloopa.com/src/748859" xr:uid="{75066EDB-04C5-400F-87F1-CC2004B24F94}"/>
    <hyperlink ref="AC470" r:id="rId9684" display="https://www.daloopa.com/src/774086" xr:uid="{20621874-B932-42DF-9E7C-C66EB57A4A6D}"/>
    <hyperlink ref="AD470" r:id="rId9685" display="https://www.daloopa.com/src/748242" xr:uid="{6D3D29BB-DECD-4864-9DA7-A43CEADE4569}"/>
    <hyperlink ref="AE470" r:id="rId9686" display="https://www.daloopa.com/src/1340373" xr:uid="{A17DFA86-B147-4584-ABCA-8170F76C0CB5}"/>
    <hyperlink ref="AF470" r:id="rId9687" display="https://www.daloopa.com/src/2623435" xr:uid="{15DF6C61-E110-4C8E-A502-E4DA6636C0D0}"/>
    <hyperlink ref="AG470" r:id="rId9688" display="https://www.daloopa.com/src/4744481" xr:uid="{421AAF19-1F62-4AA8-BB3C-88CF2A8EF721}"/>
    <hyperlink ref="AH470" r:id="rId9689" display="https://www.daloopa.com/src/7981889" xr:uid="{6F7B142C-77C4-452B-AE6E-287C3D94AC13}"/>
    <hyperlink ref="AI470" r:id="rId9690" display="https://www.daloopa.com/src/10333746" xr:uid="{5D152B16-1AE1-4811-B94D-FE6E6C17A89F}"/>
    <hyperlink ref="AJ470" r:id="rId9691" display="https://www.daloopa.com/src/14719122" xr:uid="{935D3992-FB2D-45D1-84F5-753A81540FA0}"/>
    <hyperlink ref="AK470" r:id="rId9692" display="https://www.daloopa.com/src/20995937" xr:uid="{6B033913-F84D-4D51-8736-77EAA26895A7}"/>
    <hyperlink ref="AL470" r:id="rId9693" display="https://www.daloopa.com/src/32451117" xr:uid="{14F98022-E94B-445A-B0E8-D9E0E5405A4F}"/>
    <hyperlink ref="AM470" r:id="rId9694" display="https://www.daloopa.com/src/38383847" xr:uid="{5C6818F8-73F7-422E-8792-8729BFB6B7CC}"/>
    <hyperlink ref="AN470" r:id="rId9695" display="https://www.daloopa.com/src/46661088" xr:uid="{BD8CDA46-5B5C-449B-A72A-A9157D63336D}"/>
    <hyperlink ref="AO470" r:id="rId9696" display="https://www.daloopa.com/src/53638026" xr:uid="{19C95D17-127C-44F5-905B-A991C2A57AD4}"/>
    <hyperlink ref="AP470" r:id="rId9697" display="https://www.daloopa.com/src/58837848" xr:uid="{8875B526-BB6C-4F03-ACB7-BCC4326612FC}"/>
    <hyperlink ref="AQ470" r:id="rId9698" display="https://www.daloopa.com/src/63129158" xr:uid="{A86AD0A0-793E-4921-AE27-CBD77ECB3325}"/>
    <hyperlink ref="AR470" r:id="rId9699" display="https://www.daloopa.com/src/67046863" xr:uid="{B04D4F49-CD9F-4458-A938-4E29527E4E92}"/>
    <hyperlink ref="BF470" r:id="rId9700" display="https://www.daloopa.com/src/38164593" xr:uid="{71DD9045-F3FF-4909-B659-1F6C46154B9E}"/>
    <hyperlink ref="BG470" r:id="rId9701" display="https://www.daloopa.com/src/38164445" xr:uid="{E0A27266-6CA5-44D7-8EA9-E8A5B8A5AD96}"/>
    <hyperlink ref="BH470" r:id="rId9702" display="https://www.daloopa.com/src/38164257" xr:uid="{8D0D71F1-7123-4DEF-9D0F-73ADADE09006}"/>
    <hyperlink ref="BI470" r:id="rId9703" display="https://www.daloopa.com/src/38164195" xr:uid="{36A46377-F2B7-425D-B9A9-534FDD6E10BF}"/>
    <hyperlink ref="BJ470" r:id="rId9704" display="https://www.daloopa.com/src/38164116" xr:uid="{8DFC6C35-C9E9-41CD-B69E-6FA7605E00D3}"/>
    <hyperlink ref="BK470" r:id="rId9705" display="https://www.daloopa.com/src/38163955" xr:uid="{688B8737-4482-4392-89E9-507ACDB628E8}"/>
    <hyperlink ref="BL470" r:id="rId9706" display="https://www.daloopa.com/src/38162644" xr:uid="{390C42A2-DDA0-4B35-B2BA-14E517AF0823}"/>
    <hyperlink ref="BM470" r:id="rId9707" display="https://www.daloopa.com/src/14719128" xr:uid="{B20C6EFF-CA65-4D38-803E-9407FCB7B58C}"/>
    <hyperlink ref="BN470" r:id="rId9708" display="https://www.daloopa.com/src/46664752" xr:uid="{E108E5DF-BBB9-4D79-A431-56EEF1608775}"/>
    <hyperlink ref="BO470" r:id="rId9709" tooltip="https://www.daloopa.com/src/67051997" display="-37601.0" xr:uid="{EC53F001-9FE3-4589-9A9E-4E79C72C71B4}"/>
    <hyperlink ref="A473" r:id="rId9710" xr:uid="{A21473EA-7154-4ADC-B9E7-855959E8FB6E}"/>
    <hyperlink ref="C473" r:id="rId9711" xr:uid="{D980F883-1688-4F04-8E09-244ADBD8AB71}"/>
    <hyperlink ref="AH473" r:id="rId9712" display="https://www.daloopa.com/src/7981890" xr:uid="{483DB13E-A50E-4990-8AA9-B75FB22D93F5}"/>
    <hyperlink ref="AI473" r:id="rId9713" display="https://www.daloopa.com/src/10333777" xr:uid="{9B119B49-9F21-498C-B3A4-00A653B6F9C5}"/>
    <hyperlink ref="AJ473" r:id="rId9714" display="https://www.daloopa.com/src/14719129" xr:uid="{F0F3DCD8-E972-4C2A-8794-43ABA1D267BB}"/>
    <hyperlink ref="AK473" r:id="rId9715" display="https://www.daloopa.com/src/20995944" xr:uid="{ABAC6EAA-3F4E-4769-A514-E75B0389E846}"/>
    <hyperlink ref="AL473" r:id="rId9716" display="https://www.daloopa.com/src/32451125" xr:uid="{833A4E66-7DE4-41F9-8A28-7091A5209B9C}"/>
    <hyperlink ref="AM473" r:id="rId9717" display="https://www.daloopa.com/src/38383856" xr:uid="{22B8C37B-8A06-4FB9-8B6B-0ABBB6133F02}"/>
    <hyperlink ref="AN473" r:id="rId9718" display="https://www.daloopa.com/src/46661125" xr:uid="{C82BFDF5-74DD-4459-9B25-C9769A7777E1}"/>
    <hyperlink ref="AO473" r:id="rId9719" display="https://www.daloopa.com/src/53638071" xr:uid="{FE4763F3-32AE-4E0C-88B3-0003C9F35977}"/>
    <hyperlink ref="AP473" r:id="rId9720" display="https://www.daloopa.com/src/58837864" xr:uid="{3F2AAD67-8512-4C87-8EC1-2AA804C57AE7}"/>
    <hyperlink ref="AQ473" r:id="rId9721" display="https://www.daloopa.com/src/63129239" xr:uid="{17D6AF0E-ACD2-4618-B01F-07A488A30E54}"/>
    <hyperlink ref="AR473" r:id="rId9722" display="https://www.daloopa.com/src/67046881" xr:uid="{7B3BB7C5-1127-4398-85BE-F61EE1339B93}"/>
    <hyperlink ref="BM473" r:id="rId9723" display="https://www.daloopa.com/src/14719136" xr:uid="{E58FFF04-B04F-47D1-BC99-CDF0FBB285F2}"/>
    <hyperlink ref="BN473" r:id="rId9724" display="https://www.daloopa.com/src/46664787" xr:uid="{EAE6729C-7BB9-4469-B1FB-AB2CED0FCFD1}"/>
    <hyperlink ref="BO473" r:id="rId9725" tooltip="https://www.daloopa.com/src/67052040" display="41553.0" xr:uid="{C4EAE824-4682-4774-A972-F60F7AD1D850}"/>
    <hyperlink ref="A474" r:id="rId9726" xr:uid="{F88F2D90-A665-4F98-83E7-99F5FD4B6C89}"/>
    <hyperlink ref="C474" r:id="rId9727" xr:uid="{7E5CF433-E093-479A-BB74-47B044ED0409}"/>
    <hyperlink ref="AH474" r:id="rId9728" display="https://www.daloopa.com/src/7981891" xr:uid="{1D18FF69-ECAD-4829-A94C-ACF3AB74CCDB}"/>
    <hyperlink ref="AI474" r:id="rId9729" display="https://www.daloopa.com/src/10333775" xr:uid="{67719889-2DF1-4ECA-A36E-DF4D8B37F2B2}"/>
    <hyperlink ref="AJ474" r:id="rId9730" display="https://www.daloopa.com/src/14719130" xr:uid="{B5D4F99A-32CB-40E1-A6B5-F8837353C816}"/>
    <hyperlink ref="AK474" r:id="rId9731" display="https://www.daloopa.com/src/20995945" xr:uid="{CFF1FCD3-F977-4542-AD4B-5F529B5A65E0}"/>
    <hyperlink ref="AL474" r:id="rId9732" display="https://www.daloopa.com/src/32451124" xr:uid="{36465F0E-5052-43DE-8FC4-C25ACFBF7615}"/>
    <hyperlink ref="AM474" r:id="rId9733" display="https://www.daloopa.com/src/38383855" xr:uid="{0A3079D4-7275-4F71-85D0-AB30BBDD49F8}"/>
    <hyperlink ref="AN474" r:id="rId9734" display="https://www.daloopa.com/src/46661121" xr:uid="{9B338C29-3505-4C20-9E42-A73D3FFBCB4A}"/>
    <hyperlink ref="AO474" r:id="rId9735" display="https://www.daloopa.com/src/53638070" xr:uid="{2B7D2EDA-0037-438C-BC2B-324C79CF391A}"/>
    <hyperlink ref="AP474" r:id="rId9736" display="https://www.daloopa.com/src/58837863" xr:uid="{EAF8EC65-1AA2-4185-B645-1EEAE2D56C71}"/>
    <hyperlink ref="AQ474" r:id="rId9737" display="https://www.daloopa.com/src/63129236" xr:uid="{E8FBCC76-F49E-43AE-AFB2-AD0FA31A7AD4}"/>
    <hyperlink ref="AR474" r:id="rId9738" display="https://www.daloopa.com/src/67046878" xr:uid="{A1C1A20F-6BE3-4E03-9544-766F985673BD}"/>
    <hyperlink ref="BM474" r:id="rId9739" display="https://www.daloopa.com/src/14719137" xr:uid="{B70BC077-E818-4DDA-B487-E76E713C2FD3}"/>
    <hyperlink ref="BN474" r:id="rId9740" display="https://www.daloopa.com/src/46664782" xr:uid="{CD558A22-FCDF-4EA3-974B-D23134BAF58B}"/>
    <hyperlink ref="BO474" r:id="rId9741" tooltip="https://www.daloopa.com/src/67052037" display="-37554.0" xr:uid="{48E4C327-A41B-4BA4-9835-9A54681B0E74}"/>
    <hyperlink ref="A475" r:id="rId9742" xr:uid="{938440F8-B791-4987-87A0-B8364F17539B}"/>
    <hyperlink ref="C475" r:id="rId9743" xr:uid="{68E1A20E-E03A-44EF-B221-522AF0ACB85F}"/>
    <hyperlink ref="AH475" r:id="rId9744" display="https://www.daloopa.com/src/7981892" xr:uid="{BC02C175-6134-4646-A312-3D77E730A395}"/>
    <hyperlink ref="AJ475" r:id="rId9745" display="https://www.daloopa.com/src/14719131" xr:uid="{35B333CA-FE3F-4B5F-A2FC-F0AA49F7453B}"/>
    <hyperlink ref="AK475" r:id="rId9746" display="https://www.daloopa.com/src/20995946" xr:uid="{E6533871-A3B3-4F3C-B421-734C77F66B7B}"/>
    <hyperlink ref="AL475" r:id="rId9747" display="https://www.daloopa.com/src/32451126" xr:uid="{4A89AE6A-E13F-4050-A9BA-E4269053550F}"/>
    <hyperlink ref="AM475" r:id="rId9748" display="https://www.daloopa.com/src/38383858" xr:uid="{D6B1216C-F987-4B86-9531-BC75F17D9CBF}"/>
    <hyperlink ref="AN475" r:id="rId9749" display="https://www.daloopa.com/src/46661127" xr:uid="{F32CE74E-2C7D-4698-94C4-4C8E27C3D409}"/>
    <hyperlink ref="AP475" r:id="rId9750" display="https://www.daloopa.com/src/58837861" xr:uid="{CAFFC486-AA29-44F0-BD20-2A25D403DD56}"/>
    <hyperlink ref="AQ475" r:id="rId9751" display="https://www.daloopa.com/src/63129237" xr:uid="{4A66AA06-4B08-4E6F-BF85-5E65B50167AF}"/>
    <hyperlink ref="AR475" r:id="rId9752" display="https://www.daloopa.com/src/67046876" xr:uid="{8F209B9B-E3E0-4C5D-9DAB-CADBC08C16DB}"/>
    <hyperlink ref="BM475" r:id="rId9753" display="https://www.daloopa.com/src/14719138" xr:uid="{623D02AF-622A-48DD-B472-AAA7062CD10F}"/>
    <hyperlink ref="BN475" r:id="rId9754" display="https://www.daloopa.com/src/46664783" xr:uid="{5DBEB90E-2D38-4706-82C4-5478E70AB7CE}"/>
    <hyperlink ref="BO475" r:id="rId9755" tooltip="https://www.daloopa.com/src/67052039" display="21166.0" xr:uid="{3657E0B7-27B4-49E3-BBCB-CC8A0B2F126E}"/>
    <hyperlink ref="A476" r:id="rId9756" xr:uid="{F0A7AE56-D68C-4296-B930-64C085C9C4C2}"/>
    <hyperlink ref="C476" r:id="rId9757" xr:uid="{DDE0417B-AD68-41E8-9F46-499ECC088416}"/>
    <hyperlink ref="AG476" r:id="rId9758" display="https://www.daloopa.com/src/4744483" xr:uid="{19768744-7BE6-46E7-9CAB-6A316C25120D}"/>
    <hyperlink ref="AH476" r:id="rId9759" display="https://www.daloopa.com/src/7981893" xr:uid="{E55E0CAD-FE43-476F-BF7C-E0EFB1B7DE06}"/>
    <hyperlink ref="AI476" r:id="rId9760" display="https://www.daloopa.com/src/10333774" xr:uid="{ED15D6D3-78E4-40C0-9A30-5B1A0B32AE93}"/>
    <hyperlink ref="AJ476" r:id="rId9761" display="https://www.daloopa.com/src/14719132" xr:uid="{4531991F-ECB5-4A61-9A53-89E41ABB8789}"/>
    <hyperlink ref="AK476" r:id="rId9762" display="https://www.daloopa.com/src/20995949" xr:uid="{5003FCD0-5702-4167-AAC8-C2D20062F1D3}"/>
    <hyperlink ref="AL476" r:id="rId9763" display="https://www.daloopa.com/src/32451129" xr:uid="{E9742031-F62E-4B5A-9246-FF40B8808C24}"/>
    <hyperlink ref="AM476" r:id="rId9764" display="https://www.daloopa.com/src/38383857" xr:uid="{A8BDDB9F-EB86-417F-9CC8-46A5D954E27B}"/>
    <hyperlink ref="AN476" r:id="rId9765" display="https://www.daloopa.com/src/46661124" xr:uid="{B60B6498-8040-4B16-B6EB-CB751B771810}"/>
    <hyperlink ref="AP476" r:id="rId9766" display="https://www.daloopa.com/src/58837867" xr:uid="{B1534B7A-C5F8-451E-99DB-A74F60CA3807}"/>
    <hyperlink ref="AR476" r:id="rId9767" display="https://www.daloopa.com/src/67046880" xr:uid="{A1DE2CAC-ED38-4E13-9F3E-6E92D67F82C6}"/>
    <hyperlink ref="BM476" r:id="rId9768" display="https://www.daloopa.com/src/14719139" xr:uid="{2BF742C3-6639-4542-891B-C29CF21A0B4D}"/>
    <hyperlink ref="BN476" r:id="rId9769" display="https://www.daloopa.com/src/46664784" xr:uid="{3E1C3D47-2ECE-4C00-B7B2-8A96044DBFC6}"/>
    <hyperlink ref="BO476" r:id="rId9770" tooltip="https://www.daloopa.com/src/67052041" display="-1258.0" xr:uid="{1032CF5E-ABBB-437D-B240-2F95ED0645D2}"/>
    <hyperlink ref="A477" r:id="rId9771" xr:uid="{A9C44ACF-C43A-4D63-BD10-840EA73C9FFA}"/>
    <hyperlink ref="C477" r:id="rId9772" xr:uid="{EA08EAF0-6761-480E-937E-CAA7AB687F4C}"/>
    <hyperlink ref="L477" r:id="rId9773" display="https://www.daloopa.com/src/753161" xr:uid="{B72C9F98-8024-4495-8B95-47FFDFB2D4FE}"/>
    <hyperlink ref="M477" r:id="rId9774" display="https://www.daloopa.com/src/752949" xr:uid="{2D113E59-22C3-483F-AE31-7458640057EC}"/>
    <hyperlink ref="N477" r:id="rId9775" display="https://www.daloopa.com/src/752780" xr:uid="{06165FF1-FD43-48C4-9AF1-82E7F88B1DB9}"/>
    <hyperlink ref="O477" r:id="rId9776" display="https://www.daloopa.com/src/752587" xr:uid="{9C0E6FCC-9574-4921-A22D-E89DA1816FE8}"/>
    <hyperlink ref="P477" r:id="rId9777" display="https://www.daloopa.com/src/752435" xr:uid="{1467EF2E-07B1-46CF-8C77-839B0FDB380B}"/>
    <hyperlink ref="Q477" r:id="rId9778" display="https://www.daloopa.com/src/752123" xr:uid="{BB9058C6-D3A0-4298-8DCA-C9E9D81C4AEB}"/>
    <hyperlink ref="R477" r:id="rId9779" display="https://www.daloopa.com/src/751722" xr:uid="{66CB9743-8B84-41D9-A9AC-0AC7D7C0D755}"/>
    <hyperlink ref="S477" r:id="rId9780" display="https://www.daloopa.com/src/751456" xr:uid="{A16789F7-66C7-4D90-8B8F-3E27653B104C}"/>
    <hyperlink ref="T477" r:id="rId9781" display="https://www.daloopa.com/src/750976" xr:uid="{8E162D08-3A71-4ED1-BB4E-71997B8CD74C}"/>
    <hyperlink ref="U477" r:id="rId9782" display="https://www.daloopa.com/src/750542" xr:uid="{4AB7860F-DBE3-478C-87DB-00CE48A5C5AC}"/>
    <hyperlink ref="V477" r:id="rId9783" display="https://www.daloopa.com/src/750437" xr:uid="{13392C96-10FE-479A-B3BE-7E6318A22220}"/>
    <hyperlink ref="W477" r:id="rId9784" display="https://www.daloopa.com/src/750258" xr:uid="{5A6E629C-42EA-4433-AB8A-9FC54F09AB05}"/>
    <hyperlink ref="X477" r:id="rId9785" display="https://www.daloopa.com/src/749905" xr:uid="{947260E9-6751-4B94-B22A-501EA5FCC642}"/>
    <hyperlink ref="Y477" r:id="rId9786" display="https://www.daloopa.com/src/749683" xr:uid="{2ADF3C4A-F298-4BCB-9DBF-05974696A073}"/>
    <hyperlink ref="Z477" r:id="rId9787" display="https://www.daloopa.com/src/749398" xr:uid="{54BC5806-9C12-4D2E-9B39-74B6D9DA3359}"/>
    <hyperlink ref="AA477" r:id="rId9788" display="https://www.daloopa.com/src/749109" xr:uid="{5BFC638C-00DD-4362-91BE-2180BC9CE94D}"/>
    <hyperlink ref="AB477" r:id="rId9789" display="https://www.daloopa.com/src/748873" xr:uid="{0FF533F9-5FE9-4F34-8142-1545D05855ED}"/>
    <hyperlink ref="AC477" r:id="rId9790" display="https://www.daloopa.com/src/748641" xr:uid="{3A186817-4730-497A-B113-89F928B5CA8D}"/>
    <hyperlink ref="AD477" r:id="rId9791" display="https://www.daloopa.com/src/748272" xr:uid="{5B70A512-8146-49A7-BB47-1FF2206BE64E}"/>
    <hyperlink ref="AE477" r:id="rId9792" display="https://www.daloopa.com/src/1340376" xr:uid="{33543ED4-D8DF-4D39-B916-43D35866409D}"/>
    <hyperlink ref="AF477" r:id="rId9793" display="https://www.daloopa.com/src/2623438" xr:uid="{4F3778E6-C830-402B-A8F4-3221409C769D}"/>
    <hyperlink ref="AG477" r:id="rId9794" display="https://www.daloopa.com/src/4744484" xr:uid="{2AC4C7FF-7AB7-403E-91F5-FE5673C48B40}"/>
    <hyperlink ref="AH477" r:id="rId9795" display="https://www.daloopa.com/src/7981894" xr:uid="{E1992B1E-D2A6-46FA-90C6-76B8EB1CC8AA}"/>
    <hyperlink ref="AI477" r:id="rId9796" display="https://www.daloopa.com/src/10333776" xr:uid="{86BAF42A-5B91-474B-B3D7-40C9D0EE6CFC}"/>
    <hyperlink ref="AJ477" r:id="rId9797" display="https://www.daloopa.com/src/14719133" xr:uid="{1BCC0375-1F37-4579-9EEE-432F41C0C33A}"/>
    <hyperlink ref="AK477" r:id="rId9798" display="https://www.daloopa.com/src/20995948" xr:uid="{926F1753-8287-4A93-A243-BFFDE33C3087}"/>
    <hyperlink ref="AL477" r:id="rId9799" display="https://www.daloopa.com/src/32451128" xr:uid="{C42FA969-14CB-434C-8ADB-7E8A7B3098A6}"/>
    <hyperlink ref="AM477" r:id="rId9800" display="https://www.daloopa.com/src/38383853" xr:uid="{B883E143-A472-46F7-A6BF-32B8FDCE9A2C}"/>
    <hyperlink ref="AN477" r:id="rId9801" display="https://www.daloopa.com/src/46661122" xr:uid="{4F08716E-71DF-4884-A7DC-611D93F0607E}"/>
    <hyperlink ref="AO477" r:id="rId9802" display="https://www.daloopa.com/src/53638069" xr:uid="{22F9D739-A5E4-4BD4-8D7E-09D006E61525}"/>
    <hyperlink ref="AP477" r:id="rId9803" display="https://www.daloopa.com/src/58837862" xr:uid="{DA0C1CB1-BE3D-4FEF-8599-DB5CD3B895C2}"/>
    <hyperlink ref="AQ477" r:id="rId9804" display="https://www.daloopa.com/src/63129238" xr:uid="{4298BB6B-15AA-492A-A109-488C7C52EDBD}"/>
    <hyperlink ref="AR477" r:id="rId9805" display="https://www.daloopa.com/src/67046879" xr:uid="{9CBBE91B-70DE-4AF1-8EB3-FFB8F6519548}"/>
    <hyperlink ref="BG477" r:id="rId9806" display="https://www.daloopa.com/src/38165692" xr:uid="{47469536-66CD-486B-92A3-B0285AD1985F}"/>
    <hyperlink ref="BH477" r:id="rId9807" display="https://www.daloopa.com/src/38165565" xr:uid="{2E8BAEF5-85D4-476B-99E6-6D71AB307B74}"/>
    <hyperlink ref="BI477" r:id="rId9808" display="https://www.daloopa.com/src/38165462" xr:uid="{99948CE7-C325-4388-A046-09A83D5BF6DD}"/>
    <hyperlink ref="BJ477" r:id="rId9809" display="https://www.daloopa.com/src/38165392" xr:uid="{B6BD46DC-7A8A-4833-B633-5E13FBD215D3}"/>
    <hyperlink ref="BK477" r:id="rId9810" display="https://www.daloopa.com/src/38164927" xr:uid="{0B58E5F3-DA60-4585-BA9E-9EF397518E10}"/>
    <hyperlink ref="BL477" r:id="rId9811" display="https://www.daloopa.com/src/38164789" xr:uid="{DF7B52F4-5C84-43B0-8BC8-91F4F5567AD4}"/>
    <hyperlink ref="BM477" r:id="rId9812" display="https://www.daloopa.com/src/14719140" xr:uid="{6CE90B9C-4330-4B11-913E-42A19A544E6F}"/>
    <hyperlink ref="BN477" r:id="rId9813" display="https://www.daloopa.com/src/46664781" xr:uid="{B5F1D204-A6E5-479A-9F32-D329EEEF2917}"/>
    <hyperlink ref="BO477" r:id="rId9814" tooltip="https://www.daloopa.com/src/67052042" display="-7941.0" xr:uid="{B47D752B-1335-4481-82BB-7556B1B434FF}"/>
    <hyperlink ref="A478" r:id="rId9815" xr:uid="{5B08D9FC-B831-4306-979B-19A9FDCE9B3E}"/>
    <hyperlink ref="C478" r:id="rId9816" xr:uid="{16C10F9C-ABD6-47D1-8578-C0B52CA507BD}"/>
    <hyperlink ref="L478" r:id="rId9817" display="https://www.daloopa.com/src/753162" xr:uid="{708B5D27-56AC-407A-8399-54BEB3DFA18E}"/>
    <hyperlink ref="M478" r:id="rId9818" display="https://www.daloopa.com/src/752950" xr:uid="{E1BE8909-253D-4DCC-9A98-7F21C9DE4915}"/>
    <hyperlink ref="N478" r:id="rId9819" display="https://www.daloopa.com/src/752781" xr:uid="{2F5D1197-3CD6-4B20-AF6E-1885E0C31147}"/>
    <hyperlink ref="O478" r:id="rId9820" display="https://www.daloopa.com/src/752588" xr:uid="{A86C253F-9C08-41EC-AD92-16677617ED5C}"/>
    <hyperlink ref="P478" r:id="rId9821" display="https://www.daloopa.com/src/752438" xr:uid="{95FC3765-DCA0-469E-8F44-7F1A333DBFB2}"/>
    <hyperlink ref="Q478" r:id="rId9822" display="https://www.daloopa.com/src/752124" xr:uid="{946A40F1-952F-4590-9D56-E8A506915E3A}"/>
    <hyperlink ref="R478" r:id="rId9823" display="https://www.daloopa.com/src/751724" xr:uid="{092EF73B-1502-4F02-AB82-DC654E68DD9B}"/>
    <hyperlink ref="S478" r:id="rId9824" display="https://www.daloopa.com/src/751457" xr:uid="{F8FBE434-442F-41A9-B363-A68C335986E6}"/>
    <hyperlink ref="T478" r:id="rId9825" display="https://www.daloopa.com/src/750975" xr:uid="{4240DE05-E56C-4C38-9585-775F3B254786}"/>
    <hyperlink ref="U478" r:id="rId9826" display="https://www.daloopa.com/src/750543" xr:uid="{0E3D6FDB-0CB5-497F-B5F3-96F45D8519D0}"/>
    <hyperlink ref="V478" r:id="rId9827" display="https://www.daloopa.com/src/750438" xr:uid="{1FFBE07C-09CB-49CF-B749-2AA37E56855A}"/>
    <hyperlink ref="W478" r:id="rId9828" display="https://www.daloopa.com/src/750259" xr:uid="{703D845C-2B8A-4569-B9BA-A204340CD9AC}"/>
    <hyperlink ref="X478" r:id="rId9829" display="https://www.daloopa.com/src/749904" xr:uid="{F1A340E2-9A76-48B1-8BE5-FF7EC02ADD77}"/>
    <hyperlink ref="Y478" r:id="rId9830" display="https://www.daloopa.com/src/749684" xr:uid="{070FEFEC-B0E4-4EE5-9205-CB6E8FE11E8B}"/>
    <hyperlink ref="Z478" r:id="rId9831" display="https://www.daloopa.com/src/749399" xr:uid="{82F95FB6-BAC9-49DA-995A-C7CA9BF8992C}"/>
    <hyperlink ref="AA478" r:id="rId9832" display="https://www.daloopa.com/src/749110" xr:uid="{AF7C4EF4-7939-440D-8DA1-902A7CCC881C}"/>
    <hyperlink ref="AB478" r:id="rId9833" display="https://www.daloopa.com/src/748874" xr:uid="{5EEE01E8-2180-49BA-B52A-EFFFAC8BAED4}"/>
    <hyperlink ref="AC478" r:id="rId9834" display="https://www.daloopa.com/src/748642" xr:uid="{40658015-F6B5-44B0-834D-B3ABE92F5EEF}"/>
    <hyperlink ref="AD478" r:id="rId9835" display="https://www.daloopa.com/src/748273" xr:uid="{A3F6302B-7E11-4BB4-BD10-489713DF76AC}"/>
    <hyperlink ref="AF478" r:id="rId9836" display="https://www.daloopa.com/src/2623439" xr:uid="{9A897876-2C97-405F-8893-396AD1379C10}"/>
    <hyperlink ref="AG478" r:id="rId9837" display="https://www.daloopa.com/src/4744485" xr:uid="{C16E093B-A1B8-491F-B624-454CBBFEC120}"/>
    <hyperlink ref="AH478" r:id="rId9838" display="https://www.daloopa.com/src/7981895" xr:uid="{EE0CD21A-6ED2-4B90-A14B-B0553297FC48}"/>
    <hyperlink ref="AI478" r:id="rId9839" display="https://www.daloopa.com/src/10333778" xr:uid="{EF0AD12D-6C27-48A9-B4A0-2D2A3D39BD0A}"/>
    <hyperlink ref="AJ478" r:id="rId9840" display="https://www.daloopa.com/src/14719134" xr:uid="{B14F3EB7-706C-4A76-B572-18CDEDD2AE42}"/>
    <hyperlink ref="AK478" r:id="rId9841" display="https://www.daloopa.com/src/20995947" xr:uid="{01D238A4-48C2-4E29-99E6-DED36E24BB0B}"/>
    <hyperlink ref="AL478" r:id="rId9842" display="https://www.daloopa.com/src/32451123" xr:uid="{994375A5-958F-4E9C-B1F9-425D5F1A3B32}"/>
    <hyperlink ref="AM478" r:id="rId9843" display="https://www.daloopa.com/src/38383859" xr:uid="{4AEC980E-2111-48D0-A54C-E07314ECC8F3}"/>
    <hyperlink ref="AN478" r:id="rId9844" display="https://www.daloopa.com/src/46661126" xr:uid="{46D6F07B-F026-41DA-A381-B1424D882F4F}"/>
    <hyperlink ref="AO478" r:id="rId9845" display="https://www.daloopa.com/src/53638073" xr:uid="{31261662-04CF-4A75-BC7B-15EA2314E70C}"/>
    <hyperlink ref="AP478" r:id="rId9846" display="https://www.daloopa.com/src/58837868" xr:uid="{22F56197-53C9-40C8-8F98-CCA6091061E6}"/>
    <hyperlink ref="AQ478" r:id="rId9847" display="https://www.daloopa.com/src/63129240" xr:uid="{84930B59-583F-464C-A1EA-0AA28A4B2835}"/>
    <hyperlink ref="AR478" r:id="rId9848" display="https://www.daloopa.com/src/67046877" xr:uid="{FAD8718A-C4AE-46C7-B2EA-DD183CFEB4DE}"/>
    <hyperlink ref="BG478" r:id="rId9849" display="https://www.daloopa.com/src/38165690" xr:uid="{FA519F4E-57F4-4D5A-86CE-04463BA00833}"/>
    <hyperlink ref="BH478" r:id="rId9850" display="https://www.daloopa.com/src/38165560" xr:uid="{03451F1A-A802-4737-BE6E-41AC37AE0567}"/>
    <hyperlink ref="BI478" r:id="rId9851" display="https://www.daloopa.com/src/38165464" xr:uid="{88344DC1-88B1-4F82-AB8E-A996761DA48A}"/>
    <hyperlink ref="BJ478" r:id="rId9852" display="https://www.daloopa.com/src/38165394" xr:uid="{5366E57D-3B59-40F2-BFC2-CA4FF5F5A028}"/>
    <hyperlink ref="BK478" r:id="rId9853" display="https://www.daloopa.com/src/38164928" xr:uid="{2BD4D755-BD9C-46D0-9525-351F2AB3CF5C}"/>
    <hyperlink ref="BL478" r:id="rId9854" display="https://www.daloopa.com/src/38164788" xr:uid="{5DDBF3D6-C743-4832-8B78-E297E69B921A}"/>
    <hyperlink ref="BM478" r:id="rId9855" display="https://www.daloopa.com/src/14719141" xr:uid="{2653F864-AB9A-4E83-B9A5-3A46C5C4D50A}"/>
    <hyperlink ref="BN478" r:id="rId9856" display="https://www.daloopa.com/src/46664786" xr:uid="{0CA36D6D-4273-4E00-B860-E1C3C9A965B4}"/>
    <hyperlink ref="BO478" r:id="rId9857" tooltip="https://www.daloopa.com/src/67052044" display="-248.0" xr:uid="{97670905-A85A-4F70-9140-8F2A7B748769}"/>
    <hyperlink ref="A479" r:id="rId9858" xr:uid="{04545002-7D38-40D6-9DBD-65B820903917}"/>
    <hyperlink ref="C479" r:id="rId9859" xr:uid="{C2354CEF-E087-4F91-8EEB-768F2841E2F4}"/>
    <hyperlink ref="H479" r:id="rId9860" display="https://www.daloopa.com/src/753842" xr:uid="{B7450DAF-FB18-4A2A-93FD-ECEE97EE8E50}"/>
    <hyperlink ref="I479" r:id="rId9861" display="https://www.daloopa.com/src/753666" xr:uid="{475FAAA4-39E0-464F-9861-116C0650A273}"/>
    <hyperlink ref="L479" r:id="rId9862" display="https://www.daloopa.com/src/753158" xr:uid="{0CD6B34A-042B-4156-8BED-9FF3AEC8BF3E}"/>
    <hyperlink ref="M479" r:id="rId9863" display="https://www.daloopa.com/src/752946" xr:uid="{CBB76466-6F0E-42FB-93EE-E883D4CCCD16}"/>
    <hyperlink ref="N479" r:id="rId9864" display="https://www.daloopa.com/src/752777" xr:uid="{7924DF6B-5240-4958-92FC-B32C91DE66E5}"/>
    <hyperlink ref="O479" r:id="rId9865" display="https://www.daloopa.com/src/752592" xr:uid="{6AB0FB84-9D64-4DDD-943D-8CF2E35ECADE}"/>
    <hyperlink ref="P479" r:id="rId9866" display="https://www.daloopa.com/src/752434" xr:uid="{628FE3E3-B048-4D05-8BD3-986DAD5F2F0C}"/>
    <hyperlink ref="Q479" r:id="rId9867" display="https://www.daloopa.com/src/752120" xr:uid="{816DE97D-92E7-46EF-97B1-632376044094}"/>
    <hyperlink ref="R479" r:id="rId9868" display="https://www.daloopa.com/src/751719" xr:uid="{63FF961A-0D73-4647-960F-01EDF3BC4D83}"/>
    <hyperlink ref="S479" r:id="rId9869" display="https://www.daloopa.com/src/751453" xr:uid="{7BFA1ECD-41FE-4DFA-9EFB-771284762103}"/>
    <hyperlink ref="T479" r:id="rId9870" display="https://www.daloopa.com/src/750973" xr:uid="{72B8D43C-5B1B-42E4-9664-903B156A2678}"/>
    <hyperlink ref="BF479" r:id="rId9871" display="https://www.daloopa.com/src/38165807" xr:uid="{14D7F846-A677-48F6-A370-383B720C639D}"/>
    <hyperlink ref="BG479" r:id="rId9872" display="https://www.daloopa.com/src/38165691" xr:uid="{02AEC4BB-85A2-423D-AA4F-D259EE5BD8BF}"/>
    <hyperlink ref="BH479" r:id="rId9873" display="https://www.daloopa.com/src/38165562" xr:uid="{6DAA53DC-E54C-4E2E-AB6C-A31B3D2606FC}"/>
    <hyperlink ref="BI479" r:id="rId9874" display="https://www.daloopa.com/src/38165467" xr:uid="{2AB08ACD-A156-4CAA-B288-81B2165D9B24}"/>
    <hyperlink ref="A480" r:id="rId9875" xr:uid="{FE7F699A-3476-4E95-8681-CB9F77672DB9}"/>
    <hyperlink ref="C480" r:id="rId9876" xr:uid="{6338A9B8-9274-4E0D-AC5B-30759E84F811}"/>
    <hyperlink ref="AO480" r:id="rId9877" display="https://www.daloopa.com/src/53638068" xr:uid="{50AF03D4-BFF8-4D5B-BB57-F38B37D47554}"/>
    <hyperlink ref="AP480" r:id="rId9878" display="https://www.daloopa.com/src/58837865" xr:uid="{CDE40D33-16E1-469F-98D4-F70AD67EB9E2}"/>
    <hyperlink ref="BO480" r:id="rId9879" tooltip="https://www.daloopa.com/src/67052038" display="-6000.0" xr:uid="{92DD6F96-AA13-4C09-90C7-421EFAD750CD}"/>
    <hyperlink ref="A481" r:id="rId9880" xr:uid="{23962680-3391-4551-B416-B5F100062249}"/>
    <hyperlink ref="C481" r:id="rId9881" xr:uid="{B2BFFF90-85BD-4A93-B85E-49B31FACB788}"/>
    <hyperlink ref="E481" r:id="rId9882" display="https://www.daloopa.com/src/754274" xr:uid="{C7927457-88C5-4689-A5C6-3FDE6549B2A7}"/>
    <hyperlink ref="F481" r:id="rId9883" display="https://www.daloopa.com/src/754199" xr:uid="{B26ECCD9-2A72-4C6C-9A86-8EF74688C5CA}"/>
    <hyperlink ref="G481" r:id="rId9884" display="https://www.daloopa.com/src/754006" xr:uid="{B5D3B0C2-A85C-423F-9BE8-139642C55D21}"/>
    <hyperlink ref="H481" r:id="rId9885" display="https://www.daloopa.com/src/753843" xr:uid="{B4473275-D7B9-4505-8610-B9EE52454139}"/>
    <hyperlink ref="I481" r:id="rId9886" display="https://www.daloopa.com/src/753667" xr:uid="{CC543C71-272E-485D-BDD8-68732A75904F}"/>
    <hyperlink ref="J481" r:id="rId9887" display="https://www.daloopa.com/src/753540" xr:uid="{CC0DCC04-D805-4AE6-80BE-72DBA18A68AB}"/>
    <hyperlink ref="K481" r:id="rId9888" display="https://www.daloopa.com/src/753396" xr:uid="{DEB2A126-3E54-45EF-98EF-61E96ED1B8EC}"/>
    <hyperlink ref="L481" r:id="rId9889" display="https://www.daloopa.com/src/753159" xr:uid="{00199719-42B1-4B4D-8847-4DB1AA61338E}"/>
    <hyperlink ref="M481" r:id="rId9890" display="https://www.daloopa.com/src/752947" xr:uid="{D92FD71B-B7D6-49C8-949D-B64B642752B5}"/>
    <hyperlink ref="N481" r:id="rId9891" display="https://www.daloopa.com/src/752778" xr:uid="{FBA7F602-1F81-47CF-A0FB-00FE948238E0}"/>
    <hyperlink ref="O481" r:id="rId9892" display="https://www.daloopa.com/src/752590" xr:uid="{3F5387CC-BB83-4D10-A653-8721884C1940}"/>
    <hyperlink ref="P481" r:id="rId9893" display="https://www.daloopa.com/src/752436" xr:uid="{8B9B10EB-A237-4939-B4A2-B00B60DD4401}"/>
    <hyperlink ref="Q481" r:id="rId9894" display="https://www.daloopa.com/src/752121" xr:uid="{E2509C3A-706E-4CB6-90CA-E9F1787E14A4}"/>
    <hyperlink ref="R481" r:id="rId9895" display="https://www.daloopa.com/src/751721" xr:uid="{F685CB45-CD3E-4D7E-B91A-B023642D3932}"/>
    <hyperlink ref="S481" r:id="rId9896" display="https://www.daloopa.com/src/751454" xr:uid="{D8B3F891-3651-47D7-A459-A07B295A6E92}"/>
    <hyperlink ref="T481" r:id="rId9897" display="https://www.daloopa.com/src/750974" xr:uid="{35FAA760-9B40-4EB2-9B94-D5AEAE3E6896}"/>
    <hyperlink ref="U481" r:id="rId9898" display="https://www.daloopa.com/src/750540" xr:uid="{CC11E77B-A954-447F-B515-2B639D69AE74}"/>
    <hyperlink ref="V481" r:id="rId9899" display="https://www.daloopa.com/src/750435" xr:uid="{A4953038-37F3-4111-AEA4-C366C242BCFB}"/>
    <hyperlink ref="W481" r:id="rId9900" display="https://www.daloopa.com/src/750256" xr:uid="{EC981A8C-7C3E-41D0-A74F-D2CE965825FA}"/>
    <hyperlink ref="X481" r:id="rId9901" display="https://www.daloopa.com/src/749907" xr:uid="{712901C1-E529-4613-9F00-037036B587E7}"/>
    <hyperlink ref="Y481" r:id="rId9902" display="https://www.daloopa.com/src/749681" xr:uid="{C454A69B-621E-45D2-8F01-14E29ADC811F}"/>
    <hyperlink ref="Z481" r:id="rId9903" display="https://www.daloopa.com/src/749396" xr:uid="{DD82A1E3-1950-4569-B0E8-71C276956DCA}"/>
    <hyperlink ref="AA481" r:id="rId9904" display="https://www.daloopa.com/src/749107" xr:uid="{4D408CA5-44AC-48DF-B5FB-8C260AF8FCCD}"/>
    <hyperlink ref="AB481" r:id="rId9905" display="https://www.daloopa.com/src/748871" xr:uid="{30EF1A7A-FF5E-4C8E-828F-17ED28929270}"/>
    <hyperlink ref="AC481" r:id="rId9906" display="https://www.daloopa.com/src/748639" xr:uid="{45FA0B72-057F-4A4C-80C5-42CEA52024F2}"/>
    <hyperlink ref="AD481" r:id="rId9907" display="https://www.daloopa.com/src/748270" xr:uid="{92583E9F-E14B-446F-A056-161F73503E4D}"/>
    <hyperlink ref="AE481" r:id="rId9908" display="https://www.daloopa.com/src/1340374" xr:uid="{E1894382-AE2A-4668-B563-C0D8A388B8A6}"/>
    <hyperlink ref="AF481" r:id="rId9909" display="https://www.daloopa.com/src/2623436" xr:uid="{3EF82DE6-E200-4104-80FC-4BC2E3CADE61}"/>
    <hyperlink ref="AG481" r:id="rId9910" display="https://www.daloopa.com/src/4744482" xr:uid="{371418D7-2AA9-4375-9F6C-5D60CADA3E87}"/>
    <hyperlink ref="BF481" r:id="rId9911" display="https://www.daloopa.com/src/38165806" xr:uid="{271B0240-17F7-45FD-BA8A-0ABB9B2B808B}"/>
    <hyperlink ref="BG481" r:id="rId9912" display="https://www.daloopa.com/src/38165694" xr:uid="{315B63E0-77DC-4691-ACD7-9D10B1650595}"/>
    <hyperlink ref="BH481" r:id="rId9913" display="https://www.daloopa.com/src/38165561" xr:uid="{3971FF54-A0A8-49EF-98CC-5AAA2D056CCF}"/>
    <hyperlink ref="BI481" r:id="rId9914" display="https://www.daloopa.com/src/38165466" xr:uid="{4E49D4B1-7403-4E65-8B7A-A8745E8E204C}"/>
    <hyperlink ref="BJ481" r:id="rId9915" display="https://www.daloopa.com/src/38165391" xr:uid="{18CD1E91-66F7-4DD8-BB91-19311DBF8892}"/>
    <hyperlink ref="BK481" r:id="rId9916" display="https://www.daloopa.com/src/38164930" xr:uid="{7C02FEE5-3D30-48A8-83F2-928B82A2E280}"/>
    <hyperlink ref="BL481" r:id="rId9917" display="https://www.daloopa.com/src/38164787" xr:uid="{175E295C-70C7-499F-8DC5-9FB2C686BB2A}"/>
    <hyperlink ref="A482" r:id="rId9918" xr:uid="{9DC3B7C1-29E3-4793-B8D1-1107F6F0A66A}"/>
    <hyperlink ref="C482" r:id="rId9919" xr:uid="{74C6E17A-9C31-46FA-B13F-F7C34BD82E90}"/>
    <hyperlink ref="E482" r:id="rId9920" display="https://www.daloopa.com/src/754275" xr:uid="{62DA9C02-4975-4FD8-B740-6D6526662A18}"/>
    <hyperlink ref="F482" r:id="rId9921" display="https://www.daloopa.com/src/754200" xr:uid="{9DC6E3A0-A1FC-4065-84E2-27F6FD39BE89}"/>
    <hyperlink ref="G482" r:id="rId9922" display="https://www.daloopa.com/src/754007" xr:uid="{6F0D08FB-D6E5-4E9A-BD11-07BF85585E87}"/>
    <hyperlink ref="H482" r:id="rId9923" display="https://www.daloopa.com/src/753844" xr:uid="{5469A0F3-1D0E-42CE-909F-26FECDA6375D}"/>
    <hyperlink ref="I482" r:id="rId9924" display="https://www.daloopa.com/src/753668" xr:uid="{D6ABF466-3D72-4923-AEE2-01A672638551}"/>
    <hyperlink ref="J482" r:id="rId9925" display="https://www.daloopa.com/src/753541" xr:uid="{0AB5A16D-3AB7-4204-B3A9-991CB2B88533}"/>
    <hyperlink ref="K482" r:id="rId9926" display="https://www.daloopa.com/src/753397" xr:uid="{BA0DE0D1-459E-4A65-9253-24F26BB460A1}"/>
    <hyperlink ref="L482" r:id="rId9927" display="https://www.daloopa.com/src/753160" xr:uid="{38580AA0-F4C0-4538-BFEC-A00C4547CC88}"/>
    <hyperlink ref="M482" r:id="rId9928" display="https://www.daloopa.com/src/752948" xr:uid="{1B90A936-8380-4473-91A1-9C943BEDC8A3}"/>
    <hyperlink ref="N482" r:id="rId9929" display="https://www.daloopa.com/src/752779" xr:uid="{47C05B1E-8737-4AC4-9849-A643B1C46919}"/>
    <hyperlink ref="O482" r:id="rId9930" display="https://www.daloopa.com/src/752591" xr:uid="{22056AEA-9E95-49A1-9ABB-746D5DBC0FC9}"/>
    <hyperlink ref="P482" r:id="rId9931" display="https://www.daloopa.com/src/752437" xr:uid="{4E8FCEB6-41EB-4739-B04C-0095C3EBAFBA}"/>
    <hyperlink ref="Q482" r:id="rId9932" display="https://www.daloopa.com/src/752122" xr:uid="{15CADADE-20B1-430C-B7CB-A316248FC961}"/>
    <hyperlink ref="R482" r:id="rId9933" display="https://www.daloopa.com/src/751720" xr:uid="{8AB9BC8F-9A41-4871-BAE0-A0FCD269B526}"/>
    <hyperlink ref="S482" r:id="rId9934" display="https://www.daloopa.com/src/751455" xr:uid="{BDEBA344-E7AE-4EDC-A654-344BFEF72370}"/>
    <hyperlink ref="T482" r:id="rId9935" display="https://www.daloopa.com/src/750978" xr:uid="{A405C16B-AE52-45B8-B5B6-6711E40E0DFF}"/>
    <hyperlink ref="U482" r:id="rId9936" display="https://www.daloopa.com/src/750541" xr:uid="{76E88943-49EC-4135-97AB-1977D262351C}"/>
    <hyperlink ref="V482" r:id="rId9937" display="https://www.daloopa.com/src/750436" xr:uid="{AE6E9FC4-CCA1-462D-9F69-D9484C81A66A}"/>
    <hyperlink ref="W482" r:id="rId9938" display="https://www.daloopa.com/src/750257" xr:uid="{EED87533-82A5-4885-A4EA-70AAA46FFA6D}"/>
    <hyperlink ref="X482" r:id="rId9939" display="https://www.daloopa.com/src/749906" xr:uid="{D40C2B80-1643-49B9-B98B-58448D52BB3A}"/>
    <hyperlink ref="Y482" r:id="rId9940" display="https://www.daloopa.com/src/749682" xr:uid="{CBCCEC5E-7A22-4E2B-B9F7-B759891A01F7}"/>
    <hyperlink ref="Z482" r:id="rId9941" display="https://www.daloopa.com/src/749397" xr:uid="{B838E9F9-FA38-44C4-8F34-77E4A5C3A49F}"/>
    <hyperlink ref="AA482" r:id="rId9942" display="https://www.daloopa.com/src/749108" xr:uid="{B7AB4E9F-AE91-483C-9D95-448B7B40C6DC}"/>
    <hyperlink ref="AB482" r:id="rId9943" display="https://www.daloopa.com/src/748872" xr:uid="{800BA980-77E6-451B-9F0A-603849E67E1E}"/>
    <hyperlink ref="AC482" r:id="rId9944" display="https://www.daloopa.com/src/748640" xr:uid="{A1D1D675-05B5-4740-86FB-C681C92F634C}"/>
    <hyperlink ref="AD482" r:id="rId9945" display="https://www.daloopa.com/src/748271" xr:uid="{F96B89AE-96AC-4FDE-9E40-5EB4B1D3701E}"/>
    <hyperlink ref="AE482" r:id="rId9946" display="https://www.daloopa.com/src/1340375" xr:uid="{4B9E1F6F-6CD2-499A-96F5-33E1D0D9EA99}"/>
    <hyperlink ref="AF482" r:id="rId9947" display="https://www.daloopa.com/src/2623437" xr:uid="{029CE899-97F3-4292-8946-AFB2457DD990}"/>
    <hyperlink ref="BF482" r:id="rId9948" display="https://www.daloopa.com/src/38165808" xr:uid="{CC481B61-3B36-47C2-89C7-02F5FCA2EAD5}"/>
    <hyperlink ref="BG482" r:id="rId9949" display="https://www.daloopa.com/src/38165689" xr:uid="{A46794C4-84A4-4EEB-BAB3-24EB2C774068}"/>
    <hyperlink ref="BH482" r:id="rId9950" display="https://www.daloopa.com/src/38165563" xr:uid="{E6A08A22-E8DA-4251-9531-3C885073BCAC}"/>
    <hyperlink ref="BI482" r:id="rId9951" display="https://www.daloopa.com/src/38165465" xr:uid="{C074024E-B9F8-41B4-A061-D41AE4AE1B5A}"/>
    <hyperlink ref="BJ482" r:id="rId9952" display="https://www.daloopa.com/src/38165390" xr:uid="{08D65EAE-A6D2-4357-B671-7512FAEF6A0B}"/>
    <hyperlink ref="BK482" r:id="rId9953" display="https://www.daloopa.com/src/38164929" xr:uid="{49DD6440-93C9-4316-87CA-43BE46E28EC3}"/>
    <hyperlink ref="BL482" r:id="rId9954" display="https://www.daloopa.com/src/38164785" xr:uid="{7F9B3121-C32A-4BC1-9628-933F71D91EC7}"/>
    <hyperlink ref="A483" r:id="rId9955" xr:uid="{5FB76681-92DD-4136-A83E-E7A3047E70F2}"/>
    <hyperlink ref="C483" r:id="rId9956" xr:uid="{C2F90D72-275C-46DE-8DB9-2A09E5ACE7E4}"/>
    <hyperlink ref="E483" r:id="rId9957" display="https://www.daloopa.com/src/754276" xr:uid="{50EB2A34-C2A2-409A-A6F8-8D509DBD4B05}"/>
    <hyperlink ref="F483" r:id="rId9958" display="https://www.daloopa.com/src/754201" xr:uid="{E99FB5E0-7B49-4C99-BA86-A270FD82498C}"/>
    <hyperlink ref="G483" r:id="rId9959" display="https://www.daloopa.com/src/754008" xr:uid="{CBF21EB7-365E-448A-99E8-019737721751}"/>
    <hyperlink ref="H483" r:id="rId9960" display="https://www.daloopa.com/src/753845" xr:uid="{4A994519-74D3-44AC-9A59-10591B1E170F}"/>
    <hyperlink ref="I483" r:id="rId9961" display="https://www.daloopa.com/src/753669" xr:uid="{034EB71B-7369-4375-9456-893CA03EFF3E}"/>
    <hyperlink ref="J483" r:id="rId9962" display="https://www.daloopa.com/src/753542" xr:uid="{95AFD595-8CE4-4F5D-BE9C-2187769EB31F}"/>
    <hyperlink ref="K483" r:id="rId9963" display="https://www.daloopa.com/src/753398" xr:uid="{AB040609-A47A-4622-B8A7-715B5A3A591E}"/>
    <hyperlink ref="L483" r:id="rId9964" display="https://www.daloopa.com/src/753163" xr:uid="{E1022AD8-C00B-4FC4-835B-2350663BA744}"/>
    <hyperlink ref="M483" r:id="rId9965" display="https://www.daloopa.com/src/752951" xr:uid="{A2635A41-2EB2-47AB-A197-22B043E86028}"/>
    <hyperlink ref="N483" r:id="rId9966" display="https://www.daloopa.com/src/752782" xr:uid="{7B381627-7D54-4938-BECA-EB230786510F}"/>
    <hyperlink ref="O483" r:id="rId9967" display="https://www.daloopa.com/src/752589" xr:uid="{03F92C11-A926-45C8-AC54-E595316EFC85}"/>
    <hyperlink ref="P483" r:id="rId9968" display="https://www.daloopa.com/src/752439" xr:uid="{4714B09C-9BAE-4226-89ED-A90F0E1379DA}"/>
    <hyperlink ref="Q483" r:id="rId9969" display="https://www.daloopa.com/src/752125" xr:uid="{5A78BA80-3997-4F20-9A40-E079B5652AAA}"/>
    <hyperlink ref="R483" r:id="rId9970" display="https://www.daloopa.com/src/751723" xr:uid="{6FDB4A19-225A-4D52-BF16-EB95109FA5F9}"/>
    <hyperlink ref="S483" r:id="rId9971" display="https://www.daloopa.com/src/751458" xr:uid="{1ECC616B-4F17-4240-9CC1-09C702A8DCD3}"/>
    <hyperlink ref="T483" r:id="rId9972" display="https://www.daloopa.com/src/750977" xr:uid="{0F3FC022-240E-4A4B-8B18-4D774E28D992}"/>
    <hyperlink ref="U483" r:id="rId9973" display="https://www.daloopa.com/src/750544" xr:uid="{7AF9B277-CDA4-4141-B395-11BE7B7418BA}"/>
    <hyperlink ref="V483" r:id="rId9974" display="https://www.daloopa.com/src/750439" xr:uid="{FA8F4539-146C-4785-88B1-05610B528128}"/>
    <hyperlink ref="W483" r:id="rId9975" display="https://www.daloopa.com/src/750260" xr:uid="{ED48669E-1337-4E79-8AF5-E4932653EC53}"/>
    <hyperlink ref="X483" r:id="rId9976" display="https://www.daloopa.com/src/749903" xr:uid="{226547BC-1FDF-47F9-B479-CD503933BB94}"/>
    <hyperlink ref="Y483" r:id="rId9977" display="https://www.daloopa.com/src/749685" xr:uid="{BC3A8D6B-9F24-413A-B567-AB7033538EDA}"/>
    <hyperlink ref="Z483" r:id="rId9978" display="https://www.daloopa.com/src/749400" xr:uid="{99DE3E22-879B-445C-80EB-FDC0692C6F70}"/>
    <hyperlink ref="AA483" r:id="rId9979" display="https://www.daloopa.com/src/749111" xr:uid="{3E8ADE01-E00C-4820-91C0-6F3405C388F0}"/>
    <hyperlink ref="AB483" r:id="rId9980" display="https://www.daloopa.com/src/748875" xr:uid="{4AD38960-8AE7-4055-96AA-47B897322D84}"/>
    <hyperlink ref="AC483" r:id="rId9981" display="https://www.daloopa.com/src/748643" xr:uid="{005FA99C-9DC3-49A2-B2AA-1273ECE4C626}"/>
    <hyperlink ref="AD483" r:id="rId9982" display="https://www.daloopa.com/src/748274" xr:uid="{804C0ABE-22AD-4FFC-9C8D-AAC3BA7DD254}"/>
    <hyperlink ref="AE483" r:id="rId9983" display="https://www.daloopa.com/src/1340377" xr:uid="{8BEE5FBD-DF47-4F70-9BD8-3CFBD5D1A465}"/>
    <hyperlink ref="AF483" r:id="rId9984" display="https://www.daloopa.com/src/2623440" xr:uid="{11ACD242-B84C-426F-8E96-B3500C038AC2}"/>
    <hyperlink ref="AG483" r:id="rId9985" display="https://www.daloopa.com/src/4744486" xr:uid="{9EE87928-D55F-4639-98BA-6B2E5F7504CA}"/>
    <hyperlink ref="AH483" r:id="rId9986" display="https://www.daloopa.com/src/7981896" xr:uid="{C501FAC8-5C50-4EF8-8228-BF7E542B21C6}"/>
    <hyperlink ref="AI483" r:id="rId9987" display="https://www.daloopa.com/src/10333779" xr:uid="{C954B2FC-9724-4B7F-A1BA-6A38C5C71737}"/>
    <hyperlink ref="AJ483" r:id="rId9988" display="https://www.daloopa.com/src/14719135" xr:uid="{064DD14A-BD77-4B8F-B9C7-CA9870B277EC}"/>
    <hyperlink ref="AK483" r:id="rId9989" display="https://www.daloopa.com/src/20995950" xr:uid="{2954F8BF-18F8-47C7-B348-4D1BF764D758}"/>
    <hyperlink ref="AL483" r:id="rId9990" display="https://www.daloopa.com/src/32451127" xr:uid="{587B119E-3E6A-4F99-9B68-4F7B15443963}"/>
    <hyperlink ref="AM483" r:id="rId9991" display="https://www.daloopa.com/src/38383854" xr:uid="{05713832-1485-46BC-A197-3D2A4C72AE72}"/>
    <hyperlink ref="AN483" r:id="rId9992" display="https://www.daloopa.com/src/46661123" xr:uid="{D0A2F7DA-0F9B-4FDA-A9B9-EC0DEFA55892}"/>
    <hyperlink ref="AO483" r:id="rId9993" display="https://www.daloopa.com/src/53638072" xr:uid="{F99A119A-E9AD-4D9E-A5B2-5D81C2893598}"/>
    <hyperlink ref="AP483" r:id="rId9994" display="https://www.daloopa.com/src/58837866" xr:uid="{641F6F51-7FCB-4F3A-A2A0-1B998C6E57A1}"/>
    <hyperlink ref="AQ483" r:id="rId9995" display="https://www.daloopa.com/src/63129241" xr:uid="{D601074C-0802-491B-8392-AFADD18F2EEF}"/>
    <hyperlink ref="AR483" r:id="rId9996" display="https://www.daloopa.com/src/67046882" xr:uid="{9DA5646E-F5EA-4177-900A-E3BA90864D39}"/>
    <hyperlink ref="BF483" r:id="rId9997" display="https://www.daloopa.com/src/38165805" xr:uid="{21D8C9B6-07D4-49E0-B937-D4D29B956C70}"/>
    <hyperlink ref="BG483" r:id="rId9998" display="https://www.daloopa.com/src/38165693" xr:uid="{AF5222E1-3FBE-4B09-BF97-0D397FE908F9}"/>
    <hyperlink ref="BH483" r:id="rId9999" display="https://www.daloopa.com/src/38165564" xr:uid="{BBF1C598-CBF0-4050-9B82-C6BF867F9682}"/>
    <hyperlink ref="BI483" r:id="rId10000" display="https://www.daloopa.com/src/38165463" xr:uid="{616E2270-B553-443F-A9BD-C2871B049BA5}"/>
    <hyperlink ref="BJ483" r:id="rId10001" display="https://www.daloopa.com/src/38165393" xr:uid="{455BE62D-1428-4045-819B-AB4EFD9AF65A}"/>
    <hyperlink ref="BK483" r:id="rId10002" display="https://www.daloopa.com/src/38164926" xr:uid="{833E6EA2-453E-4115-B0C0-C9158A220DCF}"/>
    <hyperlink ref="BL483" r:id="rId10003" display="https://www.daloopa.com/src/38164786" xr:uid="{93BBBC26-FFF7-4C0A-B7F5-C7AEF6500133}"/>
    <hyperlink ref="BM483" r:id="rId10004" display="https://www.daloopa.com/src/14719142" xr:uid="{C667D473-5FF2-45DC-9AE6-5342866A8421}"/>
    <hyperlink ref="BN483" r:id="rId10005" display="https://www.daloopa.com/src/46664785" xr:uid="{01BF0747-4D25-4515-B475-7EA8382F5C63}"/>
    <hyperlink ref="BO483" r:id="rId10006" tooltip="https://www.daloopa.com/src/67052043" display="9718.0" xr:uid="{829CEE27-7585-4A87-956E-0246703E8603}"/>
    <hyperlink ref="A485" r:id="rId10007" xr:uid="{898A646D-DACC-414A-978B-44EC2C061CF6}"/>
    <hyperlink ref="C485" r:id="rId10008" xr:uid="{FE3F8BE6-0A0B-4D79-A6E9-28C8262B4673}"/>
    <hyperlink ref="E485" r:id="rId10009" display="https://www.daloopa.com/src/754278" xr:uid="{048839D0-B1BA-44F0-B368-D34E87457590}"/>
    <hyperlink ref="F485" r:id="rId10010" display="https://www.daloopa.com/src/754108" xr:uid="{57F795FA-CA89-4351-97BB-96F2FACB1325}"/>
    <hyperlink ref="G485" r:id="rId10011" display="https://www.daloopa.com/src/754015" xr:uid="{44DCD087-DBD3-4769-85B0-9D39205615C1}"/>
    <hyperlink ref="H485" r:id="rId10012" display="https://www.daloopa.com/src/753858" xr:uid="{DA051F90-5751-41D9-8904-6E2AECE06546}"/>
    <hyperlink ref="I485" r:id="rId10013" display="https://www.daloopa.com/src/774111" xr:uid="{47A50B05-09F4-44D9-8406-ACA929F8A7DD}"/>
    <hyperlink ref="J485" r:id="rId10014" display="https://www.daloopa.com/src/753547" xr:uid="{D421E4AA-60B7-426B-816C-CDB7C7821DD1}"/>
    <hyperlink ref="K485" r:id="rId10015" display="https://www.daloopa.com/src/753406" xr:uid="{51790CB0-30AA-4231-907B-E09B16C71D35}"/>
    <hyperlink ref="L485" r:id="rId10016" display="https://www.daloopa.com/src/753169" xr:uid="{053FCD1F-6B01-4B4D-90F3-751B162B7DE8}"/>
    <hyperlink ref="M485" r:id="rId10017" display="https://www.daloopa.com/src/752987" xr:uid="{73E256C3-B71C-4320-AD8B-FBB27F6EE359}"/>
    <hyperlink ref="N485" r:id="rId10018" display="https://www.daloopa.com/src/752787" xr:uid="{730A5BB8-DC2F-4C8B-94D0-63C2F7BB438F}"/>
    <hyperlink ref="O485" r:id="rId10019" display="https://www.daloopa.com/src/752603" xr:uid="{9418D6E7-769E-44A2-A828-A3FB28AFB893}"/>
    <hyperlink ref="P485" r:id="rId10020" display="https://www.daloopa.com/src/752442" xr:uid="{C956FFC8-B812-45D0-8F83-5520261BD390}"/>
    <hyperlink ref="Q485" r:id="rId10021" display="https://www.daloopa.com/src/752131" xr:uid="{2935FFE1-39BC-42C6-B4CE-84CDE3940A5D}"/>
    <hyperlink ref="R485" r:id="rId10022" display="https://www.daloopa.com/src/751747" xr:uid="{39B402C0-89FF-4D0D-BF58-77C169C21333}"/>
    <hyperlink ref="S485" r:id="rId10023" display="https://www.daloopa.com/src/751468" xr:uid="{CC3C58BA-7DF2-4791-89BE-05D0D8E1F92D}"/>
    <hyperlink ref="T485" r:id="rId10024" display="https://www.daloopa.com/src/794086" xr:uid="{26C48999-756E-4EA3-B82F-077E8FC1AF1C}"/>
    <hyperlink ref="U485" r:id="rId10025" display="https://www.daloopa.com/src/750584" xr:uid="{9666E88A-0E33-442F-86C8-3C16D68A4565}"/>
    <hyperlink ref="V485" r:id="rId10026" display="https://www.daloopa.com/src/750441" xr:uid="{61146BC9-B3A9-4060-AD34-CACB3CDDB08D}"/>
    <hyperlink ref="W485" r:id="rId10027" display="https://www.daloopa.com/src/750272" xr:uid="{267BD218-3EE6-458E-9276-07CD9D682330}"/>
    <hyperlink ref="X485" r:id="rId10028" display="https://www.daloopa.com/src/749975" xr:uid="{3E015E14-ED06-4F90-9DFE-4D352C966FB2}"/>
    <hyperlink ref="Y485" r:id="rId10029" display="https://www.daloopa.com/src/749705" xr:uid="{34D1E07A-BAD9-4504-A660-E1987B843BA3}"/>
    <hyperlink ref="Z485" r:id="rId10030" display="https://www.daloopa.com/src/749409" xr:uid="{CE97B274-04B3-4D04-B536-0B63205950B6}"/>
    <hyperlink ref="AA485" r:id="rId10031" display="https://www.daloopa.com/src/749116" xr:uid="{218E93D5-7661-4E06-BE0A-83A29F6F31CA}"/>
    <hyperlink ref="AB485" r:id="rId10032" display="https://www.daloopa.com/src/748883" xr:uid="{4770C0C3-20BE-47A4-8F54-CB895C99617B}"/>
    <hyperlink ref="AC485" r:id="rId10033" display="https://www.daloopa.com/src/748650" xr:uid="{0293193E-4090-4C30-901E-7403DC27EBFB}"/>
    <hyperlink ref="AD485" r:id="rId10034" display="https://www.daloopa.com/src/748396" xr:uid="{634D991C-E3CA-4B94-9EEE-1F628E3A458B}"/>
    <hyperlink ref="AE485" r:id="rId10035" display="https://www.daloopa.com/src/1340390" xr:uid="{6FF64B17-5097-4C38-8CA7-91B7D3890587}"/>
    <hyperlink ref="AF485" r:id="rId10036" display="https://www.daloopa.com/src/2623442" xr:uid="{D95E0DBA-D9CF-4E5C-B48E-94845C765D3D}"/>
    <hyperlink ref="AG485" r:id="rId10037" display="https://www.daloopa.com/src/4744492" xr:uid="{FA6A19A2-1917-4675-A410-D42A52F4B5C5}"/>
    <hyperlink ref="AH485" r:id="rId10038" display="https://www.daloopa.com/src/7982005" xr:uid="{22B052A9-F5F4-4723-AD04-E5C910676499}"/>
    <hyperlink ref="AI485" r:id="rId10039" display="https://www.daloopa.com/src/10333828" xr:uid="{DDBEF6E1-39CA-4641-86E1-4530C5339687}"/>
    <hyperlink ref="AJ485" r:id="rId10040" display="https://www.daloopa.com/src/14719144" xr:uid="{1DE58C67-3D9F-496D-A66D-83C1318A8624}"/>
    <hyperlink ref="AK485" r:id="rId10041" display="https://www.daloopa.com/src/20995953" xr:uid="{560E2D5C-320B-4333-B9C6-13DEA468C54E}"/>
    <hyperlink ref="AL485" r:id="rId10042" display="https://www.daloopa.com/src/32451132" xr:uid="{DE1B96C5-5F42-4752-BE26-3DE62A07071B}"/>
    <hyperlink ref="AM485" r:id="rId10043" display="https://www.daloopa.com/src/38383897" xr:uid="{BBE6E039-C724-49F0-958F-5E5C1945B86E}"/>
    <hyperlink ref="AN485" r:id="rId10044" display="https://www.daloopa.com/src/46661153" xr:uid="{89F09B01-8874-4FF5-9112-D9878F78995E}"/>
    <hyperlink ref="AO485" r:id="rId10045" display="https://www.daloopa.com/src/53638108" xr:uid="{83C98E8A-3997-471A-B810-FB7DFD7FB65B}"/>
    <hyperlink ref="AP485" r:id="rId10046" display="https://www.daloopa.com/src/58837879" xr:uid="{792B2D98-8301-427C-83CF-E0F056D89F0D}"/>
    <hyperlink ref="AQ485" r:id="rId10047" display="https://www.daloopa.com/src/63129072" xr:uid="{91E42FD6-2A11-46E8-9EB7-5DBACD4057B4}"/>
    <hyperlink ref="AR485" r:id="rId10048" display="https://www.daloopa.com/src/67046943" xr:uid="{3EBC3828-D941-4405-BC32-C65D5587B9DB}"/>
    <hyperlink ref="BF485" r:id="rId10049" display="https://www.daloopa.com/src/38167258" xr:uid="{021D0493-4C58-401F-A001-AFDE3EA16245}"/>
    <hyperlink ref="BG485" r:id="rId10050" display="https://www.daloopa.com/src/38167166" xr:uid="{AE5EC4A7-41F3-402A-AE29-713EBA843FE6}"/>
    <hyperlink ref="BH485" r:id="rId10051" display="https://www.daloopa.com/src/38167120" xr:uid="{9ECFBC8A-C18C-4D78-8006-041EBFF32375}"/>
    <hyperlink ref="BI485" r:id="rId10052" display="https://www.daloopa.com/src/38167032" xr:uid="{C3AE347A-0E5A-45EE-95A0-781D07CE8CB3}"/>
    <hyperlink ref="BJ485" r:id="rId10053" display="https://www.daloopa.com/src/38166990" xr:uid="{03D34330-39FA-4BB4-87E3-973F6875F803}"/>
    <hyperlink ref="BK485" r:id="rId10054" display="https://www.daloopa.com/src/38166897" xr:uid="{3FE4371E-2822-4F9C-8511-8E4FC96B55FA}"/>
    <hyperlink ref="BL485" r:id="rId10055" display="https://www.daloopa.com/src/38166693" xr:uid="{D1D9B64D-4CA1-4F11-8C2E-06EAC2492A96}"/>
    <hyperlink ref="BM485" r:id="rId10056" display="https://www.daloopa.com/src/14719148" xr:uid="{C8CCC4FE-A6B6-451E-A9A3-BB8A968FEA53}"/>
    <hyperlink ref="BN485" r:id="rId10057" display="https://www.daloopa.com/src/46664810" xr:uid="{22E7DE9E-8CA7-4D8C-8545-8F17BE58A669}"/>
    <hyperlink ref="BO485" r:id="rId10058" tooltip="https://www.daloopa.com/src/67052061" display="-1093.0" xr:uid="{5BBAA275-C927-44BA-9DE7-8E1C535F4DF5}"/>
    <hyperlink ref="A486" r:id="rId10059" xr:uid="{AB6C593C-3B2D-445C-B4A8-15829FBCFB71}"/>
    <hyperlink ref="C486" r:id="rId10060" xr:uid="{D35CE82D-1DE6-4763-9E42-D4C2924D545E}"/>
    <hyperlink ref="E486" r:id="rId10061" display="https://www.daloopa.com/src/754279" xr:uid="{1C609FAD-5DAB-47EE-9598-CF56BC4BA45C}"/>
    <hyperlink ref="F486" r:id="rId10062" display="https://www.daloopa.com/src/754109" xr:uid="{495F37E5-7AE7-4869-9C8F-D30D5D674620}"/>
    <hyperlink ref="G486" r:id="rId10063" display="https://www.daloopa.com/src/754016" xr:uid="{90A8173B-F411-4712-9AF8-76D55C889973}"/>
    <hyperlink ref="H486" r:id="rId10064" display="https://www.daloopa.com/src/753860" xr:uid="{21E390AE-DA27-4CCF-A71D-5622D5468543}"/>
    <hyperlink ref="I486" r:id="rId10065" display="https://www.daloopa.com/src/774112" xr:uid="{DEA35706-95C4-4768-A786-B9D700598089}"/>
    <hyperlink ref="J486" r:id="rId10066" display="https://www.daloopa.com/src/753546" xr:uid="{B1AB0787-9138-4041-92D8-F325DC68BC85}"/>
    <hyperlink ref="K486" r:id="rId10067" display="https://www.daloopa.com/src/753407" xr:uid="{8C8D69F1-6F0B-47BB-8A23-7028B86AAC48}"/>
    <hyperlink ref="L486" r:id="rId10068" display="https://www.daloopa.com/src/753170" xr:uid="{AC5619CA-D15C-41F7-AB82-807A0307E2FE}"/>
    <hyperlink ref="M486" r:id="rId10069" display="https://www.daloopa.com/src/752988" xr:uid="{2068A021-2F79-4816-8F87-B0E775329ABE}"/>
    <hyperlink ref="N486" r:id="rId10070" display="https://www.daloopa.com/src/752788" xr:uid="{81599ED9-B35B-4DEE-AC4B-C44D9AF3B0E7}"/>
    <hyperlink ref="O486" r:id="rId10071" display="https://www.daloopa.com/src/752604" xr:uid="{C36CD61B-639C-47FA-963C-C224FA9C3991}"/>
    <hyperlink ref="P486" r:id="rId10072" display="https://www.daloopa.com/src/752441" xr:uid="{1B0B45B9-A74B-47CC-BE43-44C0FE7CE026}"/>
    <hyperlink ref="Q486" r:id="rId10073" display="https://www.daloopa.com/src/752130" xr:uid="{86CF0AAD-C7C4-46D7-A3A4-D6D8E8FC56DD}"/>
    <hyperlink ref="R486" r:id="rId10074" display="https://www.daloopa.com/src/751748" xr:uid="{302CEF6D-0325-42F4-8E6F-5F8FBE3C8667}"/>
    <hyperlink ref="S486" r:id="rId10075" display="https://www.daloopa.com/src/751469" xr:uid="{52B3DF52-755F-440B-968A-D40A5BC81EE3}"/>
    <hyperlink ref="T486" r:id="rId10076" display="https://www.daloopa.com/src/794087" xr:uid="{46AB31F2-ED4A-4C11-974F-D0009F5C05D4}"/>
    <hyperlink ref="U486" r:id="rId10077" display="https://www.daloopa.com/src/750585" xr:uid="{D63064AE-E9E6-4053-B8DA-4165270D8B09}"/>
    <hyperlink ref="V486" r:id="rId10078" display="https://www.daloopa.com/src/750442" xr:uid="{C37A8586-6137-4120-9C7E-D4BB01B0FE60}"/>
    <hyperlink ref="W486" r:id="rId10079" display="https://www.daloopa.com/src/750273" xr:uid="{236C4154-5EE6-40FF-AC7C-F86015352AEA}"/>
    <hyperlink ref="X486" r:id="rId10080" display="https://www.daloopa.com/src/749976" xr:uid="{D7235594-F891-474E-B143-DEBBAAA25063}"/>
    <hyperlink ref="Y486" r:id="rId10081" display="https://www.daloopa.com/src/749706" xr:uid="{31FA87F2-35B8-4B4D-8FA2-2356D00A84C1}"/>
    <hyperlink ref="Z486" r:id="rId10082" display="https://www.daloopa.com/src/749410" xr:uid="{55AA51AB-B8DD-4894-808A-2DA06066467C}"/>
    <hyperlink ref="AA486" r:id="rId10083" display="https://www.daloopa.com/src/749117" xr:uid="{608215DC-4C75-4C9C-ADFA-69EAB0D4E32E}"/>
    <hyperlink ref="AB486" r:id="rId10084" display="https://www.daloopa.com/src/748884" xr:uid="{9D50E0D1-9FBC-47D1-ADFC-C73842AA2A06}"/>
    <hyperlink ref="AC486" r:id="rId10085" display="https://www.daloopa.com/src/748651" xr:uid="{6121FE74-AF25-4A88-80C2-8D3FC0449D92}"/>
    <hyperlink ref="AD486" r:id="rId10086" display="https://www.daloopa.com/src/748397" xr:uid="{A32180AD-31D6-4D2A-96CF-72806169F00A}"/>
    <hyperlink ref="AE486" r:id="rId10087" display="https://www.daloopa.com/src/1340391" xr:uid="{D3039D1D-E8AB-4955-9A63-8502034393DD}"/>
    <hyperlink ref="AF486" r:id="rId10088" display="https://www.daloopa.com/src/2623443" xr:uid="{70A63CF7-3001-4238-9387-99E7B0E71535}"/>
    <hyperlink ref="AG486" r:id="rId10089" display="https://www.daloopa.com/src/4744493" xr:uid="{A1D8167B-F250-46D3-A708-9BF1F67D9BF4}"/>
    <hyperlink ref="AH486" r:id="rId10090" display="https://www.daloopa.com/src/7982006" xr:uid="{291D58C9-F395-46CF-8DD2-8D615F9B6975}"/>
    <hyperlink ref="AI486" r:id="rId10091" display="https://www.daloopa.com/src/10333826" xr:uid="{C6CC5443-7559-461F-B4E7-07E9E69DFC31}"/>
    <hyperlink ref="AJ486" r:id="rId10092" display="https://www.daloopa.com/src/14719145" xr:uid="{558E6276-BE96-4E8D-8E9A-1D14BB02D857}"/>
    <hyperlink ref="AK486" r:id="rId10093" display="https://www.daloopa.com/src/20995954" xr:uid="{AF729209-E345-4F90-95D5-B94E9384766C}"/>
    <hyperlink ref="AL486" r:id="rId10094" display="https://www.daloopa.com/src/32451130" xr:uid="{285E670C-0E67-4B03-9420-6757BDA82B4B}"/>
    <hyperlink ref="AM486" r:id="rId10095" display="https://www.daloopa.com/src/38383895" xr:uid="{096496E8-EC8E-459A-B425-3466C1B42C87}"/>
    <hyperlink ref="AN486" r:id="rId10096" display="https://www.daloopa.com/src/46661155" xr:uid="{7F44ED5A-D8AA-453F-B1A2-8F2B782FFAB4}"/>
    <hyperlink ref="AO486" r:id="rId10097" display="https://www.daloopa.com/src/53638107" xr:uid="{FEB402E6-F685-4C3F-9D11-555A1EADFDA4}"/>
    <hyperlink ref="AP486" r:id="rId10098" display="https://www.daloopa.com/src/58837878" xr:uid="{F2512EEB-6898-4960-AE19-46FFBEA1E12F}"/>
    <hyperlink ref="AQ486" r:id="rId10099" display="https://www.daloopa.com/src/63129071" xr:uid="{CC1C4BD6-EF33-4B50-B765-70E3205A9865}"/>
    <hyperlink ref="AR486" r:id="rId10100" display="https://www.daloopa.com/src/67046945" xr:uid="{16669E23-3AD4-42EB-BD12-0FC870711AFA}"/>
    <hyperlink ref="BF486" r:id="rId10101" display="https://www.daloopa.com/src/38167257" xr:uid="{6041F694-FE4E-4A8D-9F43-AC16F183C199}"/>
    <hyperlink ref="BG486" r:id="rId10102" display="https://www.daloopa.com/src/38167168" xr:uid="{156B5AAB-8D10-4DB2-BF8E-9BE4727EF44F}"/>
    <hyperlink ref="BH486" r:id="rId10103" display="https://www.daloopa.com/src/38167121" xr:uid="{B6DADE26-5B0E-4616-B3D8-58F7AC62BAC9}"/>
    <hyperlink ref="BI486" r:id="rId10104" display="https://www.daloopa.com/src/38167029" xr:uid="{47150CE6-5FB6-4DE4-9251-5C4E3CA6AF33}"/>
    <hyperlink ref="BJ486" r:id="rId10105" display="https://www.daloopa.com/src/38166991" xr:uid="{986642C2-CE91-482A-A48F-386563ABFB1B}"/>
    <hyperlink ref="BK486" r:id="rId10106" display="https://www.daloopa.com/src/38166896" xr:uid="{CC01F4A6-040B-47E7-81BA-D23DA6D53F3B}"/>
    <hyperlink ref="BL486" r:id="rId10107" display="https://www.daloopa.com/src/38166695" xr:uid="{046BB375-A6B2-4557-8FD0-33F73AB80619}"/>
    <hyperlink ref="BM486" r:id="rId10108" display="https://www.daloopa.com/src/14719149" xr:uid="{8C042C81-7043-43F8-83FC-63EC37F39AD4}"/>
    <hyperlink ref="BN486" r:id="rId10109" display="https://www.daloopa.com/src/46664809" xr:uid="{D26EDDC3-55F8-47C7-8E57-DD6DE0F75830}"/>
    <hyperlink ref="BO486" r:id="rId10110" tooltip="https://www.daloopa.com/src/67052060" display="17776.0" xr:uid="{6056A74C-69D7-4CB9-8AA1-0D8ABAFA34FC}"/>
    <hyperlink ref="A488" r:id="rId10111" xr:uid="{30DB39F9-3C90-4A88-840A-A38033E94F23}"/>
    <hyperlink ref="C488" r:id="rId10112" xr:uid="{DCEEBE72-A830-442A-AD5E-A8158BF1CE92}"/>
    <hyperlink ref="E488" r:id="rId10113" display="https://www.daloopa.com/src/754277" xr:uid="{3A5837B2-A5C8-43AE-93E8-8661A5FFFD2B}"/>
    <hyperlink ref="F488" r:id="rId10114" display="https://www.daloopa.com/src/754107" xr:uid="{1A9A028D-4014-4F16-94A9-CD572F212F32}"/>
    <hyperlink ref="G488" r:id="rId10115" display="https://www.daloopa.com/src/754014" xr:uid="{5EF3543B-D34E-4FCF-BAD3-61B5B177871F}"/>
    <hyperlink ref="H488" r:id="rId10116" display="https://www.daloopa.com/src/753857" xr:uid="{3CB780F5-F16B-4C5C-A70C-4E4CAACF2CFD}"/>
    <hyperlink ref="I488" r:id="rId10117" display="https://www.daloopa.com/src/774110" xr:uid="{55E6E2F2-0787-4A68-98C1-C75C21BE186E}"/>
    <hyperlink ref="J488" r:id="rId10118" display="https://www.daloopa.com/src/753544" xr:uid="{D1A098B0-1972-46B5-9F6C-1D7B9DDBA551}"/>
    <hyperlink ref="K488" r:id="rId10119" display="https://www.daloopa.com/src/753405" xr:uid="{2B74BD94-54A4-40EA-AA20-DFCCE5A488CA}"/>
    <hyperlink ref="L488" r:id="rId10120" display="https://www.daloopa.com/src/753168" xr:uid="{1D3C5982-CC2C-4BD6-984A-A5F13588A618}"/>
    <hyperlink ref="M488" r:id="rId10121" display="https://www.daloopa.com/src/752986" xr:uid="{CC95C2AE-4446-4BED-A9F1-033932310D90}"/>
    <hyperlink ref="N488" r:id="rId10122" display="https://www.daloopa.com/src/752786" xr:uid="{F8A66ED2-91B2-4D2E-AD10-25303F0DD956}"/>
    <hyperlink ref="O488" r:id="rId10123" display="https://www.daloopa.com/src/752602" xr:uid="{E8C39502-FB22-4899-9591-406EDA7777C1}"/>
    <hyperlink ref="P488" r:id="rId10124" display="https://www.daloopa.com/src/752440" xr:uid="{4DD02EB2-B205-4700-9A2A-B1FCC4B388FA}"/>
    <hyperlink ref="Q488" r:id="rId10125" display="https://www.daloopa.com/src/752129" xr:uid="{11AC9BCF-F4C5-4533-8D1F-24EE8CE32D6D}"/>
    <hyperlink ref="R488" r:id="rId10126" display="https://www.daloopa.com/src/751746" xr:uid="{9A15C37A-DB80-45EE-B425-C14D1FE66EEF}"/>
    <hyperlink ref="S488" r:id="rId10127" display="https://www.daloopa.com/src/751467" xr:uid="{FFC71D83-B7F0-4E96-B110-3A7AB9C0AD6B}"/>
    <hyperlink ref="T488" r:id="rId10128" display="https://www.daloopa.com/src/794085" xr:uid="{B3E2B37E-95C1-45D5-81A7-2438DBA7948E}"/>
    <hyperlink ref="U488" r:id="rId10129" display="https://www.daloopa.com/src/750583" xr:uid="{EF92CCF2-D43D-424F-A4CD-62E2197C5A75}"/>
    <hyperlink ref="V488" r:id="rId10130" display="https://www.daloopa.com/src/750440" xr:uid="{A6CABB44-EFC8-4DCD-B95E-CA03D82DB9D3}"/>
    <hyperlink ref="W488" r:id="rId10131" display="https://www.daloopa.com/src/750271" xr:uid="{9A240564-EB43-4C3F-A838-4E63621D9B00}"/>
    <hyperlink ref="X488" r:id="rId10132" display="https://www.daloopa.com/src/749974" xr:uid="{6815FFBD-8751-4332-B29D-837560D76F1D}"/>
    <hyperlink ref="Y488" r:id="rId10133" display="https://www.daloopa.com/src/749704" xr:uid="{0391A8D5-A4F9-45E1-AEDD-F8FB387148D9}"/>
    <hyperlink ref="Z488" r:id="rId10134" display="https://www.daloopa.com/src/749411" xr:uid="{8C143745-C4B6-46AD-AF92-FCF4E99C02D2}"/>
    <hyperlink ref="AA488" r:id="rId10135" display="https://www.daloopa.com/src/749115" xr:uid="{331A10FC-A5CC-4A2A-928C-14F74D5A0731}"/>
    <hyperlink ref="AB488" r:id="rId10136" display="https://www.daloopa.com/src/748882" xr:uid="{DBC3784B-AB10-4973-A842-54D8F8252F09}"/>
    <hyperlink ref="AC488" r:id="rId10137" display="https://www.daloopa.com/src/748649" xr:uid="{BCB19F48-AAFD-477C-990B-F6C7EAE07935}"/>
    <hyperlink ref="AD488" r:id="rId10138" display="https://www.daloopa.com/src/748395" xr:uid="{EEB27E50-D82B-4CDE-A68C-19D149DD8E96}"/>
    <hyperlink ref="AE488" r:id="rId10139" display="https://www.daloopa.com/src/1340389" xr:uid="{C28BECE4-5917-40A2-A491-51AC20AE1F0D}"/>
    <hyperlink ref="AF488" r:id="rId10140" display="https://www.daloopa.com/src/2623441" xr:uid="{65073428-1FED-45BD-B592-B48B75D4230E}"/>
    <hyperlink ref="AG488" r:id="rId10141" display="https://www.daloopa.com/src/4744491" xr:uid="{762EF8AB-6A82-43B7-9A74-C9375C3FFE9E}"/>
    <hyperlink ref="AH488" r:id="rId10142" display="https://www.daloopa.com/src/7982004" xr:uid="{896E153F-BAB1-4399-A00F-64FEC440B666}"/>
    <hyperlink ref="AI488" r:id="rId10143" display="https://www.daloopa.com/src/10333825" xr:uid="{C574E54E-80A8-4AAD-954B-58F8C5AD6DAA}"/>
    <hyperlink ref="AJ488" r:id="rId10144" display="https://www.daloopa.com/src/14719143" xr:uid="{D326F8FF-F0B4-4E00-BA9B-0EBE1A75A562}"/>
    <hyperlink ref="AK488" r:id="rId10145" display="https://www.daloopa.com/src/20996199" xr:uid="{9159F79D-E5BA-455A-97BF-A5C4A41E63CC}"/>
    <hyperlink ref="AL488" r:id="rId10146" display="https://www.daloopa.com/src/32452195" xr:uid="{86F3776F-01E7-4FB1-B599-459DA5FD831E}"/>
    <hyperlink ref="AM488" r:id="rId10147" display="https://www.daloopa.com/src/38383894" xr:uid="{738A1856-0DBC-40D7-8A10-E2ADE92EBFA9}"/>
    <hyperlink ref="AN488" r:id="rId10148" display="https://www.daloopa.com/src/46661152" xr:uid="{A8224777-F602-439C-B66E-D2F95FBE2FD4}"/>
    <hyperlink ref="AO488" r:id="rId10149" display="https://www.daloopa.com/src/53638109" xr:uid="{CF3F3440-B840-45CA-B7C8-ACABE7111CA7}"/>
    <hyperlink ref="AP488" r:id="rId10150" display="https://www.daloopa.com/src/58837876" xr:uid="{30DEAD1E-AE72-425C-89C4-7F7A9CD28C28}"/>
    <hyperlink ref="AQ488" r:id="rId10151" display="https://www.daloopa.com/src/63129069" xr:uid="{4B92324D-5ECD-44D5-BABB-4EB98AB5BB55}"/>
    <hyperlink ref="AR488" r:id="rId10152" display="https://www.daloopa.com/src/67051964" xr:uid="{80B8D35A-AB4E-44F2-8CD0-650F4825C8FC}"/>
    <hyperlink ref="BF488" r:id="rId10153" display="https://www.daloopa.com/src/38167255" xr:uid="{7BCE4219-5523-4A89-AF37-E9F577F4FCDA}"/>
    <hyperlink ref="BG488" r:id="rId10154" display="https://www.daloopa.com/src/38167169" xr:uid="{89BD425C-38AA-435A-9294-871B77CDCA10}"/>
    <hyperlink ref="BH488" r:id="rId10155" display="https://www.daloopa.com/src/38167123" xr:uid="{044E267D-BA43-4932-BB3F-5698C7A18EB2}"/>
    <hyperlink ref="BI488" r:id="rId10156" display="https://www.daloopa.com/src/38167030" xr:uid="{0B70EF5F-1A4D-40B7-A803-359150B5BD88}"/>
    <hyperlink ref="BJ488" r:id="rId10157" display="https://www.daloopa.com/src/38166988" xr:uid="{6054C384-19FA-4EBC-BD10-8C2EFA66078A}"/>
    <hyperlink ref="BK488" r:id="rId10158" display="https://www.daloopa.com/src/38166894" xr:uid="{C16C9469-42FB-4E03-A148-2B6F881E46C6}"/>
    <hyperlink ref="BL488" r:id="rId10159" display="https://www.daloopa.com/src/38166692" xr:uid="{06743B7B-351B-4903-8A16-B11CC1B8F22C}"/>
    <hyperlink ref="BM488" r:id="rId10160" display="https://www.daloopa.com/src/14719147" xr:uid="{0CE364A4-17BA-49A0-8B7F-BBA922C6D474}"/>
    <hyperlink ref="BN488" r:id="rId10161" display="https://www.daloopa.com/src/46664807" xr:uid="{126BDFCB-616F-4BD4-9B8F-CD17946CE68C}"/>
    <hyperlink ref="BO488" r:id="rId10162" tooltip="https://www.daloopa.com/src/67051981" display="36477.0" xr:uid="{BA5996C2-D860-44B4-BFF7-93827396BB96}"/>
    <hyperlink ref="A489" r:id="rId10163" xr:uid="{F1ED245B-1692-4B53-BCD1-412716B6B4FF}"/>
    <hyperlink ref="C489" r:id="rId10164" xr:uid="{3ECAAF60-B95D-42B5-8D14-4FAA2FF2A429}"/>
    <hyperlink ref="E489" r:id="rId10165" display="https://www.daloopa.com/src/754280" xr:uid="{484A3CE9-2024-4C45-946B-CE808692E5B9}"/>
    <hyperlink ref="F489" r:id="rId10166" display="https://www.daloopa.com/src/754110" xr:uid="{9A876AD2-AED5-41F6-961B-8949DA5F6B1B}"/>
    <hyperlink ref="G489" r:id="rId10167" display="https://www.daloopa.com/src/754017" xr:uid="{72F635C0-3D72-41DD-A491-337173ED6109}"/>
    <hyperlink ref="H489" r:id="rId10168" display="https://www.daloopa.com/src/753859" xr:uid="{612C9EAA-7883-485E-A771-992CBB511053}"/>
    <hyperlink ref="I489" r:id="rId10169" display="https://www.daloopa.com/src/774113" xr:uid="{32EDD541-CBA3-4303-999C-5814E6535063}"/>
    <hyperlink ref="J489" r:id="rId10170" display="https://www.daloopa.com/src/753545" xr:uid="{58E4EB49-D6A3-4EC7-8D09-307B1D478A48}"/>
    <hyperlink ref="K489" r:id="rId10171" display="https://www.daloopa.com/src/753408" xr:uid="{EA68BA97-1698-4F94-9972-2EE73FF88ED9}"/>
    <hyperlink ref="L489" r:id="rId10172" display="https://www.daloopa.com/src/753171" xr:uid="{1D3F4AC5-6DFE-4995-8318-BBA78ADBFBE0}"/>
    <hyperlink ref="M489" r:id="rId10173" display="https://www.daloopa.com/src/752989" xr:uid="{5387C5F8-554A-4DFC-BEAA-939AC9F9AEF2}"/>
    <hyperlink ref="N489" r:id="rId10174" display="https://www.daloopa.com/src/752789" xr:uid="{9314F541-F4B3-4EC3-A511-1986FFA0E072}"/>
    <hyperlink ref="O489" r:id="rId10175" display="https://www.daloopa.com/src/752605" xr:uid="{1CCD69CD-587A-4101-9747-78FB4DCBCAA3}"/>
    <hyperlink ref="P489" r:id="rId10176" display="https://www.daloopa.com/src/752443" xr:uid="{CF6074DD-D431-41F2-A16E-3DC218A0A78B}"/>
    <hyperlink ref="Q489" r:id="rId10177" display="https://www.daloopa.com/src/752132" xr:uid="{DD2CE5EE-EEC3-4AAE-81EB-0E18E90EE995}"/>
    <hyperlink ref="R489" r:id="rId10178" display="https://www.daloopa.com/src/751749" xr:uid="{DD28E94C-72C3-4155-BD2F-739ABD8DE4E3}"/>
    <hyperlink ref="S489" r:id="rId10179" display="https://www.daloopa.com/src/751470" xr:uid="{A8D99F91-CB65-41D2-ABAE-DA2FEBB21EF3}"/>
    <hyperlink ref="T489" r:id="rId10180" display="https://www.daloopa.com/src/794088" xr:uid="{AA02BABB-8F90-443A-BB78-21AAB923B157}"/>
    <hyperlink ref="U489" r:id="rId10181" display="https://www.daloopa.com/src/750586" xr:uid="{A1028BAE-5107-457B-B75B-AE8F93DAA0A0}"/>
    <hyperlink ref="V489" r:id="rId10182" display="https://www.daloopa.com/src/750443" xr:uid="{33DA6C01-6107-4337-BB26-4039CFC2BB39}"/>
    <hyperlink ref="W489" r:id="rId10183" display="https://www.daloopa.com/src/750274" xr:uid="{C332ADC0-F8CC-43C7-A8C6-3FC0675FE617}"/>
    <hyperlink ref="X489" r:id="rId10184" display="https://www.daloopa.com/src/749977" xr:uid="{23BFE3D1-3BC8-4D06-8853-D921C3FDE5BC}"/>
    <hyperlink ref="Y489" r:id="rId10185" display="https://www.daloopa.com/src/749707" xr:uid="{8BA9D705-3C4F-4773-9177-CBCAD6582E2D}"/>
    <hyperlink ref="Z489" r:id="rId10186" display="https://www.daloopa.com/src/749408" xr:uid="{7515675D-9E70-4559-A72E-7202C839A76B}"/>
    <hyperlink ref="AA489" r:id="rId10187" display="https://www.daloopa.com/src/749118" xr:uid="{7B302547-790D-4EBE-A586-B14634825483}"/>
    <hyperlink ref="AB489" r:id="rId10188" display="https://www.daloopa.com/src/748885" xr:uid="{A26C11E0-DD42-45F5-A53A-7E94AD7B3C67}"/>
    <hyperlink ref="AC489" r:id="rId10189" display="https://www.daloopa.com/src/748652" xr:uid="{EB71497D-966D-4021-AB92-913728F4A737}"/>
    <hyperlink ref="AD489" r:id="rId10190" display="https://www.daloopa.com/src/748398" xr:uid="{9B40AAB1-253F-45AF-A825-FD5A5DC6EA13}"/>
    <hyperlink ref="AE489" r:id="rId10191" display="https://www.daloopa.com/src/1340392" xr:uid="{DE3177CF-861A-43CB-B8BD-AD95F23760DC}"/>
    <hyperlink ref="AF489" r:id="rId10192" display="https://www.daloopa.com/src/2623444" xr:uid="{ABC22D4D-2B20-4F9C-A363-840E3547CF09}"/>
    <hyperlink ref="AG489" r:id="rId10193" display="https://www.daloopa.com/src/4744494" xr:uid="{24E54F68-7591-4E64-9A9A-A72C62FA9164}"/>
    <hyperlink ref="AH489" r:id="rId10194" display="https://www.daloopa.com/src/7982007" xr:uid="{C98D8772-38EF-44D5-8794-62D12B59BBD5}"/>
    <hyperlink ref="AI489" r:id="rId10195" display="https://www.daloopa.com/src/10333827" xr:uid="{5227849B-F801-462F-88F1-73788FF7A777}"/>
    <hyperlink ref="AJ489" r:id="rId10196" display="https://www.daloopa.com/src/14719146" xr:uid="{E99E9780-5EB6-4848-A3CD-822E87E538D5}"/>
    <hyperlink ref="AK489" r:id="rId10197" display="https://www.daloopa.com/src/20995955" xr:uid="{6BB434D9-E65B-42CC-A356-F78BBA23C10E}"/>
    <hyperlink ref="AL489" r:id="rId10198" display="https://www.daloopa.com/src/32451131" xr:uid="{3D6CA9FB-E697-45EA-863B-ECB2CF03E2CE}"/>
    <hyperlink ref="AM489" r:id="rId10199" display="https://www.daloopa.com/src/38383896" xr:uid="{51835E68-7581-47CF-BB62-F254FCDF8FF0}"/>
    <hyperlink ref="AN489" r:id="rId10200" display="https://www.daloopa.com/src/46661154" xr:uid="{2372BCFB-22CF-4ABB-BB23-F005E56946C4}"/>
    <hyperlink ref="AO489" r:id="rId10201" display="https://www.daloopa.com/src/53638106" xr:uid="{883A0C71-5619-4183-93C9-ADB4F14BEF81}"/>
    <hyperlink ref="AP489" r:id="rId10202" display="https://www.daloopa.com/src/58837877" xr:uid="{379A970D-4F13-42C8-AE8D-440357F01BB4}"/>
    <hyperlink ref="AQ489" r:id="rId10203" display="https://www.daloopa.com/src/63129070" xr:uid="{61C402B6-DD82-4745-BEAD-B6AF1403E400}"/>
    <hyperlink ref="AR489" r:id="rId10204" display="https://www.daloopa.com/src/67046944" xr:uid="{997ACECE-DD9B-48BC-AE97-9B791EE676CE}"/>
    <hyperlink ref="BF489" r:id="rId10205" display="https://www.daloopa.com/src/38167256" xr:uid="{372DE17D-ABAF-472D-90EB-44DC0867CCB4}"/>
    <hyperlink ref="BG489" r:id="rId10206" display="https://www.daloopa.com/src/38167167" xr:uid="{698023A4-D3C0-4610-9CBD-0B431AF6BE6F}"/>
    <hyperlink ref="BH489" r:id="rId10207" display="https://www.daloopa.com/src/38167122" xr:uid="{40B8179A-E599-4330-8068-6DB52F44B558}"/>
    <hyperlink ref="BI489" r:id="rId10208" display="https://www.daloopa.com/src/38167031" xr:uid="{942B0994-A37B-4987-B8DE-B0296B354738}"/>
    <hyperlink ref="BJ489" r:id="rId10209" display="https://www.daloopa.com/src/38166989" xr:uid="{B9B1D4D9-AA0B-41D8-A8B2-A92F3911546C}"/>
    <hyperlink ref="BK489" r:id="rId10210" display="https://www.daloopa.com/src/38166895" xr:uid="{6154B92E-1E06-4717-A889-73AE4A9A83C1}"/>
    <hyperlink ref="BL489" r:id="rId10211" display="https://www.daloopa.com/src/38166694" xr:uid="{62EE284C-68E5-41ED-B0FC-734EB14A7CC6}"/>
    <hyperlink ref="BM489" r:id="rId10212" display="https://www.daloopa.com/src/14719150" xr:uid="{5E22E5CA-CDDB-45A2-9795-99F98EC01BFF}"/>
    <hyperlink ref="BN489" r:id="rId10213" display="https://www.daloopa.com/src/46664808" xr:uid="{81F3A224-D083-4C0E-A532-18C8802D809A}"/>
    <hyperlink ref="BO489" r:id="rId10214" tooltip="https://www.daloopa.com/src/67052059" display="54253.0" xr:uid="{7D1691DB-36A3-4E6C-AF5D-EDEE946A4C1F}"/>
    <hyperlink ref="A492" r:id="rId10215" xr:uid="{3640E772-9FA7-45D6-B4EA-13E935377DD8}"/>
    <hyperlink ref="C492" r:id="rId10216" xr:uid="{8C9796C8-BC45-42E0-8B31-3C949609CAF4}"/>
    <hyperlink ref="X492" r:id="rId10217" display="https://www.daloopa.com/src/65763007" xr:uid="{43E28AF5-846A-44C0-BB40-4B7A236A4D51}"/>
    <hyperlink ref="Y492" r:id="rId10218" display="https://www.daloopa.com/src/2752216" xr:uid="{6BB3806C-464C-4389-A405-838B1CF7BBD2}"/>
    <hyperlink ref="Z492" r:id="rId10219" display="https://www.daloopa.com/src/2752195" xr:uid="{DDDF291A-F7E5-42EB-B221-143CE6C79BB0}"/>
    <hyperlink ref="AA492" r:id="rId10220" display="https://www.daloopa.com/src/2752191" xr:uid="{03899741-1BE8-42D2-8E9A-EFC1D82C02B6}"/>
    <hyperlink ref="AB492" r:id="rId10221" display="https://www.daloopa.com/src/2752297" xr:uid="{16A03EC8-F0FD-42F0-85FD-1C4A00730D31}"/>
    <hyperlink ref="AC492" r:id="rId10222" display="https://www.daloopa.com/src/2752187" xr:uid="{DEB6A905-2B36-4F2D-A8EF-5920F96D3B48}"/>
    <hyperlink ref="AD492" r:id="rId10223" display="https://www.daloopa.com/src/2752183" xr:uid="{F083D9EC-EBBD-4488-AF1F-269ED1711128}"/>
    <hyperlink ref="AE492" r:id="rId10224" display="https://www.daloopa.com/src/2752179" xr:uid="{C90F940E-5EC2-4EAD-9CC9-0CD15D18A5DA}"/>
    <hyperlink ref="AF492" r:id="rId10225" display="https://www.daloopa.com/src/2751129" xr:uid="{1A5420F4-A50B-4AB2-8538-EFFD87D3D9E3}"/>
    <hyperlink ref="AG492" r:id="rId10226" display="https://www.daloopa.com/src/4797907" xr:uid="{9CE25EBE-8DEE-422A-BDCF-CF94182F88CF}"/>
    <hyperlink ref="AH492" r:id="rId10227" display="https://www.daloopa.com/src/7982445" xr:uid="{7EA3E44B-F5D4-4ACD-B8A1-277AF4B27C08}"/>
    <hyperlink ref="AI492" r:id="rId10228" display="https://www.daloopa.com/src/10353508" xr:uid="{950ACB7C-9BE1-48F6-9E12-58B8EF7FC272}"/>
    <hyperlink ref="AJ492" r:id="rId10229" display="https://www.daloopa.com/src/14826485" xr:uid="{102A7A85-F864-414C-A5E7-B79EFBAF35F5}"/>
    <hyperlink ref="AK492" r:id="rId10230" display="https://www.daloopa.com/src/21047261" xr:uid="{5C2FC78D-2AA8-4990-A6F3-D59CBEF8A7E9}"/>
    <hyperlink ref="AL492" r:id="rId10231" display="https://www.daloopa.com/src/32488422" xr:uid="{51DD81D9-9C09-4917-89CE-4AA57AA47B41}"/>
    <hyperlink ref="AM492" r:id="rId10232" display="https://www.daloopa.com/src/38461410" xr:uid="{B1404965-8CF0-4B1B-8429-AB815D7CEF14}"/>
    <hyperlink ref="AN492" r:id="rId10233" display="https://www.daloopa.com/src/46750149" xr:uid="{30564612-3BD3-4465-A80A-49C6784D459D}"/>
    <hyperlink ref="AO492" r:id="rId10234" display="https://www.daloopa.com/src/53700436" xr:uid="{E3184461-9E1A-4DB9-A89D-710530FCF7C6}"/>
    <hyperlink ref="AP492" r:id="rId10235" display="https://www.daloopa.com/src/58884568" xr:uid="{3EE7E424-7E9B-4404-98AC-D2093C95C630}"/>
    <hyperlink ref="AQ492" r:id="rId10236" display="https://www.daloopa.com/src/63184201" xr:uid="{2C552D1B-5CF0-43EB-92F6-8502912DE80F}"/>
    <hyperlink ref="AR492" r:id="rId10237" display="https://www.daloopa.com/src/67086440" xr:uid="{BB290E5E-DF89-48AB-B13B-96B167DF1D7A}"/>
    <hyperlink ref="A493" r:id="rId10238" xr:uid="{C69034F2-6496-41B9-9E7E-DF58AAF2EC7F}"/>
    <hyperlink ref="C493" r:id="rId10239" xr:uid="{162CCE94-E716-470E-9C13-10B233A4C1AF}"/>
    <hyperlink ref="X493" r:id="rId10240" display="https://www.daloopa.com/src/65763006" xr:uid="{E76DF888-D828-4EB3-B01F-4925E80DB446}"/>
    <hyperlink ref="Y493" r:id="rId10241" display="https://www.daloopa.com/src/2752217" xr:uid="{B76666F2-2B51-4A17-BE2C-301973D9C8F5}"/>
    <hyperlink ref="Z493" r:id="rId10242" display="https://www.daloopa.com/src/2752196" xr:uid="{E1047B6E-8F13-42C3-B0C4-D583D333E009}"/>
    <hyperlink ref="AA493" r:id="rId10243" display="https://www.daloopa.com/src/2752192" xr:uid="{FE358B58-DAE2-4EDF-B8AD-55B789614990}"/>
    <hyperlink ref="AB493" r:id="rId10244" display="https://www.daloopa.com/src/2752298" xr:uid="{40FFABC7-E696-4F2C-BD7D-25E37BBF0A75}"/>
    <hyperlink ref="AC493" r:id="rId10245" display="https://www.daloopa.com/src/2752188" xr:uid="{EC5F2687-C508-4392-87B2-FAE91A96AA48}"/>
    <hyperlink ref="AD493" r:id="rId10246" display="https://www.daloopa.com/src/2752184" xr:uid="{BEAFE43E-EDA2-428E-A5EA-D7B6D2038759}"/>
    <hyperlink ref="AE493" r:id="rId10247" display="https://www.daloopa.com/src/2752180" xr:uid="{395B32D6-5F72-4F12-8308-FEEFCC64468D}"/>
    <hyperlink ref="AF493" r:id="rId10248" display="https://www.daloopa.com/src/2751130" xr:uid="{6E0851E5-0ED5-46AD-A9FB-27A82F6FBC3B}"/>
    <hyperlink ref="AG493" r:id="rId10249" display="https://www.daloopa.com/src/4797908" xr:uid="{96AC9DA2-E58C-4093-93E1-5D691C48F2BD}"/>
    <hyperlink ref="AH493" r:id="rId10250" display="https://www.daloopa.com/src/7982446" xr:uid="{13517F02-C5F9-418B-9EA8-B65657EF021C}"/>
    <hyperlink ref="AI493" r:id="rId10251" display="https://www.daloopa.com/src/10353509" xr:uid="{6FF32568-DABF-4580-B1B2-30BF4AE2936A}"/>
    <hyperlink ref="AJ493" r:id="rId10252" display="https://www.daloopa.com/src/14826483" xr:uid="{98011B92-723D-4FC1-87CB-5D1778B04B2C}"/>
    <hyperlink ref="AK493" r:id="rId10253" display="https://www.daloopa.com/src/21047262" xr:uid="{296069EB-C8BD-4311-96EA-6B4D154A7440}"/>
    <hyperlink ref="AL493" r:id="rId10254" display="https://www.daloopa.com/src/32488423" xr:uid="{20C11634-34B0-4C47-9ED9-02B151B2DE73}"/>
    <hyperlink ref="AM493" r:id="rId10255" display="https://www.daloopa.com/src/38461412" xr:uid="{10D1AA83-571F-4C6E-94C1-2DE80F9B7CE2}"/>
    <hyperlink ref="AN493" r:id="rId10256" display="https://www.daloopa.com/src/46750152" xr:uid="{9E7111FB-56A3-4B8F-846B-1DF48F9C5130}"/>
    <hyperlink ref="AO493" r:id="rId10257" display="https://www.daloopa.com/src/53700439" xr:uid="{A8066C8F-3370-486E-96EB-C294D1F948A6}"/>
    <hyperlink ref="AP493" r:id="rId10258" display="https://www.daloopa.com/src/58884569" xr:uid="{25340CAF-7DA7-47AE-B465-4471830D7093}"/>
    <hyperlink ref="AQ493" r:id="rId10259" display="https://www.daloopa.com/src/63184200" xr:uid="{D6BE92D5-1597-45E6-A7BB-8E9B5AB651B3}"/>
    <hyperlink ref="AR493" r:id="rId10260" display="https://www.daloopa.com/src/67086437" xr:uid="{57A18608-27FB-4F2C-B3AC-6EF6B216E53D}"/>
    <hyperlink ref="A494" r:id="rId10261" xr:uid="{08FC75B6-FDF9-4614-8A6B-AF919C07E7B6}"/>
    <hyperlink ref="C494" r:id="rId10262" xr:uid="{AEB97F5D-1F44-4394-8702-036A068D7279}"/>
    <hyperlink ref="X494" r:id="rId10263" display="https://www.daloopa.com/src/65763004" xr:uid="{A037877B-DEE2-4895-B298-EC81AF31A49A}"/>
    <hyperlink ref="Y494" r:id="rId10264" display="https://www.daloopa.com/src/2752218" xr:uid="{7DDCAF0F-C607-4FA2-805F-924154A85BAD}"/>
    <hyperlink ref="Z494" r:id="rId10265" display="https://www.daloopa.com/src/2752197" xr:uid="{33CF0F81-329F-487F-AED1-C17FB2E19A5D}"/>
    <hyperlink ref="AA494" r:id="rId10266" display="https://www.daloopa.com/src/2752193" xr:uid="{53FB2504-E7EE-4582-9B22-45D649E72382}"/>
    <hyperlink ref="AB494" r:id="rId10267" display="https://www.daloopa.com/src/2752299" xr:uid="{435A88C4-2218-48D4-8BAC-C018279623E9}"/>
    <hyperlink ref="AC494" r:id="rId10268" display="https://www.daloopa.com/src/2752189" xr:uid="{1CE83F9A-B709-4E59-B74C-6B76F9893E36}"/>
    <hyperlink ref="AD494" r:id="rId10269" display="https://www.daloopa.com/src/2752185" xr:uid="{0B81C27E-C27F-4E61-817F-7C3C8E430FF2}"/>
    <hyperlink ref="AE494" r:id="rId10270" display="https://www.daloopa.com/src/2752181" xr:uid="{66F1C557-617D-498C-A1C0-9531B75D40BA}"/>
    <hyperlink ref="AF494" r:id="rId10271" display="https://www.daloopa.com/src/2751131" xr:uid="{A5534C1B-1F89-44F1-8736-2743DC9E2A96}"/>
    <hyperlink ref="AG494" r:id="rId10272" display="https://www.daloopa.com/src/4797909" xr:uid="{54E224F7-1644-4497-8FF0-19A9929CC493}"/>
    <hyperlink ref="AH494" r:id="rId10273" display="https://www.daloopa.com/src/7982447" xr:uid="{81684A0A-2021-4FFE-B034-E8E4192CC447}"/>
    <hyperlink ref="AI494" r:id="rId10274" display="https://www.daloopa.com/src/10353510" xr:uid="{DD6AA524-B24F-4F2C-96C1-AD47C831D016}"/>
    <hyperlink ref="AJ494" r:id="rId10275" display="https://www.daloopa.com/src/14826482" xr:uid="{1BD5119A-61F2-44CB-8BA5-B4EC645E70DA}"/>
    <hyperlink ref="AK494" r:id="rId10276" display="https://www.daloopa.com/src/21047263" xr:uid="{7FE933E6-6649-4368-9577-F0070B434E1C}"/>
    <hyperlink ref="AL494" r:id="rId10277" display="https://www.daloopa.com/src/32488424" xr:uid="{B585B3A8-02FB-4C2A-A6D7-BEBB24D845DC}"/>
    <hyperlink ref="AM494" r:id="rId10278" display="https://www.daloopa.com/src/38461411" xr:uid="{6D9FF999-333E-4035-9C51-5D754A5211CC}"/>
    <hyperlink ref="AN494" r:id="rId10279" display="https://www.daloopa.com/src/46750150" xr:uid="{F1BB2A6B-0261-4C5D-BAAD-C105E5BD6B5D}"/>
    <hyperlink ref="AO494" r:id="rId10280" display="https://www.daloopa.com/src/53700438" xr:uid="{04F72613-3800-4039-8940-C76AFAC6218D}"/>
    <hyperlink ref="AP494" r:id="rId10281" display="https://www.daloopa.com/src/58884570" xr:uid="{57D26C7A-8D5F-429D-A50D-C2A0F2BE54AC}"/>
    <hyperlink ref="AQ494" r:id="rId10282" display="https://www.daloopa.com/src/63184199" xr:uid="{FCEC6F6E-7650-4DD7-A564-4BC66B4707A4}"/>
    <hyperlink ref="AR494" r:id="rId10283" display="https://www.daloopa.com/src/67086438" xr:uid="{C5B0158D-D30A-4701-9729-9A1698A1266E}"/>
    <hyperlink ref="A495" r:id="rId10284" xr:uid="{7C1636D1-F4A7-4096-8855-FEA25C2EB39F}"/>
    <hyperlink ref="C495" r:id="rId10285" xr:uid="{17B80F1A-E01D-4B45-ACE9-96C3A06DC54C}"/>
    <hyperlink ref="X495" r:id="rId10286" display="https://www.daloopa.com/src/65763005" xr:uid="{2C3F09D3-5C19-48E7-AED9-29AAE9818731}"/>
    <hyperlink ref="Y495" r:id="rId10287" display="https://www.daloopa.com/src/2752219" xr:uid="{CB568478-B092-445B-A651-28CEB14BADD1}"/>
    <hyperlink ref="Z495" r:id="rId10288" display="https://www.daloopa.com/src/2752198" xr:uid="{361FA243-E07B-492C-A172-3928161DBF2D}"/>
    <hyperlink ref="AA495" r:id="rId10289" display="https://www.daloopa.com/src/2752194" xr:uid="{4FF36123-8892-47A0-99A9-FE303575F51A}"/>
    <hyperlink ref="AB495" r:id="rId10290" display="https://www.daloopa.com/src/2752300" xr:uid="{765DC673-1A68-4913-8152-652F166D1642}"/>
    <hyperlink ref="AC495" r:id="rId10291" display="https://www.daloopa.com/src/2752190" xr:uid="{26B3E026-2B8D-4062-8022-498F930CB601}"/>
    <hyperlink ref="AD495" r:id="rId10292" display="https://www.daloopa.com/src/2752186" xr:uid="{F93E31A6-2634-477E-91D7-16817D92A7DC}"/>
    <hyperlink ref="AE495" r:id="rId10293" display="https://www.daloopa.com/src/2752182" xr:uid="{D99FC780-BD16-4B2E-BC05-CFFCE87DBBAE}"/>
    <hyperlink ref="AF495" r:id="rId10294" display="https://www.daloopa.com/src/2751132" xr:uid="{F337DD86-5057-4676-8428-9934BACDAFE0}"/>
    <hyperlink ref="AG495" r:id="rId10295" display="https://www.daloopa.com/src/4797910" xr:uid="{4A6035B3-05E0-443C-9E2D-D7B30F88E10D}"/>
    <hyperlink ref="AH495" r:id="rId10296" display="https://www.daloopa.com/src/7982448" xr:uid="{DBF38C65-7D15-4004-92D4-8A7F5FC5AE7A}"/>
    <hyperlink ref="AI495" r:id="rId10297" display="https://www.daloopa.com/src/10353511" xr:uid="{D2F0C571-2E6C-4CC2-ADEF-646E78C0BD0D}"/>
    <hyperlink ref="AJ495" r:id="rId10298" display="https://www.daloopa.com/src/14826484" xr:uid="{36A776AE-4356-4A4D-98F1-38A294DEFFB5}"/>
    <hyperlink ref="AK495" r:id="rId10299" display="https://www.daloopa.com/src/21047260" xr:uid="{1C70C667-1DD4-4CC5-900E-40629AED0F2C}"/>
    <hyperlink ref="AL495" r:id="rId10300" display="https://www.daloopa.com/src/32488425" xr:uid="{86102CA2-5874-4BD9-9921-B22ABCBE5B10}"/>
    <hyperlink ref="AM495" r:id="rId10301" display="https://www.daloopa.com/src/38461413" xr:uid="{91900761-8088-4125-8EF9-B8F82D018847}"/>
    <hyperlink ref="AN495" r:id="rId10302" display="https://www.daloopa.com/src/46750151" xr:uid="{04372420-3EF5-481D-8F52-73F7B0CA2285}"/>
    <hyperlink ref="AO495" r:id="rId10303" display="https://www.daloopa.com/src/53700437" xr:uid="{99419176-E870-4463-A186-CE2941CDB523}"/>
    <hyperlink ref="AP495" r:id="rId10304" display="https://www.daloopa.com/src/58884571" xr:uid="{A0F347DD-6724-43F1-92E6-EB68AF810D99}"/>
    <hyperlink ref="AQ495" r:id="rId10305" display="https://www.daloopa.com/src/63184202" xr:uid="{9531D692-3AB1-425A-8858-12A972AE6EBD}"/>
    <hyperlink ref="AR495" r:id="rId10306" display="https://www.daloopa.com/src/67086439" xr:uid="{06085B02-9452-419B-AE7E-39B6D8E83D7C}"/>
    <hyperlink ref="A498" r:id="rId10307" xr:uid="{80F5B3E4-F79D-4443-A4E7-5DA4F892FC20}"/>
    <hyperlink ref="C498" r:id="rId10308" xr:uid="{72378CA3-EC78-461E-9F28-DF95C6584C5E}"/>
    <hyperlink ref="E498" r:id="rId10309" display="https://www.daloopa.com/src/38430223" xr:uid="{51AC02C5-DC0D-43E7-B6A0-A9FE2F773F9C}"/>
    <hyperlink ref="F498" r:id="rId10310" display="https://www.daloopa.com/src/38430196" xr:uid="{0B5B06D4-0FD4-47E7-8C29-F706F2A8EB0C}"/>
    <hyperlink ref="G498" r:id="rId10311" display="https://www.daloopa.com/src/38429992" xr:uid="{B3645395-2E53-4014-B57E-4DB5A2E36ED8}"/>
    <hyperlink ref="H498" r:id="rId10312" display="https://www.daloopa.com/src/38432507" xr:uid="{5190E9FD-8603-4BEC-A7EE-0E731CEF9047}"/>
    <hyperlink ref="I498" r:id="rId10313" display="https://www.daloopa.com/src/38432531" xr:uid="{8DB5D9CF-D878-41C6-B8E7-2CECDB6C2CE2}"/>
    <hyperlink ref="J498" r:id="rId10314" display="https://www.daloopa.com/src/38432556" xr:uid="{91B67CA7-6F86-40AA-98FC-3C652AE4DFD4}"/>
    <hyperlink ref="K498" r:id="rId10315" display="https://www.daloopa.com/src/38432616" xr:uid="{3C7F4FDD-3878-4B66-AA82-88CD25D46A31}"/>
    <hyperlink ref="L498" r:id="rId10316" display="https://www.daloopa.com/src/38432466" xr:uid="{4E1EA102-CCBF-4C2C-BA46-8A6B5E41021B}"/>
    <hyperlink ref="M498" r:id="rId10317" display="https://www.daloopa.com/src/38432325" xr:uid="{390189A8-7D21-40CA-AC83-F52DE1D89CD3}"/>
    <hyperlink ref="N498" r:id="rId10318" display="https://www.daloopa.com/src/38432288" xr:uid="{B8E86519-FC4A-492D-9177-9E461CB55DDB}"/>
    <hyperlink ref="O498" r:id="rId10319" display="https://www.daloopa.com/src/38432248" xr:uid="{2F2DF263-A7A0-45CA-874B-9E76083DF18F}"/>
    <hyperlink ref="P498" r:id="rId10320" display="https://www.daloopa.com/src/38432669" xr:uid="{B316751D-DD98-4210-88F4-0FACC826CDF5}"/>
    <hyperlink ref="Q498" r:id="rId10321" display="https://www.daloopa.com/src/38432141" xr:uid="{2FBB3CE4-5A37-4C4E-B0CD-F947B9F5C192}"/>
    <hyperlink ref="R498" r:id="rId10322" display="https://www.daloopa.com/src/38432111" xr:uid="{179F3348-28F3-412F-A68C-45887155A2D8}"/>
    <hyperlink ref="S498" r:id="rId10323" display="https://www.daloopa.com/src/38432087" xr:uid="{7398E41A-AF32-4D36-AF90-E9FB5314DDD3}"/>
    <hyperlink ref="T498" r:id="rId10324" display="https://www.daloopa.com/src/38432698" xr:uid="{4A730C1E-9491-467F-97B2-BF5BBD1EFFA9}"/>
    <hyperlink ref="U498" r:id="rId10325" display="https://www.daloopa.com/src/38432064" xr:uid="{25B0C7CA-F9CA-43A0-9AE4-802333926625}"/>
    <hyperlink ref="V498" r:id="rId10326" display="https://www.daloopa.com/src/38432036" xr:uid="{D67322C1-11C6-4F15-9910-1850D70637BA}"/>
    <hyperlink ref="W498" r:id="rId10327" display="https://www.daloopa.com/src/38432014" xr:uid="{473BF65F-A3EA-4ABE-A99D-C276199F3461}"/>
    <hyperlink ref="X498" r:id="rId10328" display="https://www.daloopa.com/src/38432718" xr:uid="{1B3A1683-2255-4598-ACF5-A46473121C65}"/>
    <hyperlink ref="Y498" r:id="rId10329" display="https://www.daloopa.com/src/38431907" xr:uid="{6DDDB32B-4B82-4736-80C1-CA1F73BEF2A4}"/>
    <hyperlink ref="Z498" r:id="rId10330" display="https://www.daloopa.com/src/38431882" xr:uid="{3A598D23-E971-4069-BCD4-F248F7CD8736}"/>
    <hyperlink ref="AA498" r:id="rId10331" display="https://www.daloopa.com/src/38431862" xr:uid="{AF250178-9A0C-4D0F-A337-C277B4081AEC}"/>
    <hyperlink ref="AB498" r:id="rId10332" display="https://www.daloopa.com/src/38432776" xr:uid="{03F91AAB-CF04-4777-AA8A-7824D901BC44}"/>
    <hyperlink ref="AC498" r:id="rId10333" display="https://www.daloopa.com/src/38431822" xr:uid="{C27F551C-C43E-4378-AD1C-9AC767550F16}"/>
    <hyperlink ref="AD498" r:id="rId10334" display="https://www.daloopa.com/src/38431793" xr:uid="{71FB3238-CB5D-4586-89A0-6581D9BBCE08}"/>
    <hyperlink ref="AE498" r:id="rId10335" display="https://www.daloopa.com/src/38431758" xr:uid="{DD519F61-D486-4B12-8627-5684E083F2BC}"/>
    <hyperlink ref="AF498" r:id="rId10336" display="https://www.daloopa.com/src/38432801" xr:uid="{F97D2BF0-C73B-474F-9424-DDD9393FCA15}"/>
    <hyperlink ref="AG498" r:id="rId10337" display="https://www.daloopa.com/src/38431754" xr:uid="{E64D4BC4-8E65-48AF-80AF-E145A0B73E20}"/>
    <hyperlink ref="AH498" r:id="rId10338" display="https://www.daloopa.com/src/38431714" xr:uid="{4B067A32-2FD6-4244-AB57-A62709C2AFDB}"/>
    <hyperlink ref="AI498" r:id="rId10339" display="https://www.daloopa.com/src/38431704" xr:uid="{DB724764-F524-477E-8ED7-4D6F4327DA42}"/>
    <hyperlink ref="AJ498" r:id="rId10340" display="https://www.daloopa.com/src/38432818" xr:uid="{B6E4A9DA-E55E-4EE3-9081-D3D5E8A9F70A}"/>
    <hyperlink ref="AK498" r:id="rId10341" display="https://www.daloopa.com/src/38431598" xr:uid="{EBB69F58-48C7-4933-9E5F-777A7AD34995}"/>
    <hyperlink ref="AL498" r:id="rId10342" display="https://www.daloopa.com/src/38430996" xr:uid="{F5F5BD28-C879-4B8F-8808-4AA5ADB31633}"/>
    <hyperlink ref="AM498" r:id="rId10343" display="https://www.daloopa.com/src/38974309" xr:uid="{AD0091F3-E065-4E39-958C-6C2FAF921ECC}"/>
    <hyperlink ref="AN498" r:id="rId10344" display="https://www.daloopa.com/src/46751285" xr:uid="{D9B8A78A-5796-4896-B628-C65E8053F3DA}"/>
    <hyperlink ref="AO498" r:id="rId10345" display="https://www.daloopa.com/src/53700648" xr:uid="{9020B164-CBFB-4247-9043-392E0C236A67}"/>
    <hyperlink ref="AP498" r:id="rId10346" display="https://www.daloopa.com/src/58849001" xr:uid="{69EBBA1C-7977-44FE-B5EA-0069269E4CB5}"/>
    <hyperlink ref="AQ498" r:id="rId10347" display="https://www.daloopa.com/src/63135987" xr:uid="{F3A57120-2E3D-4B0C-831A-BCECEF868B7B}"/>
    <hyperlink ref="AR498" r:id="rId10348" display="https://www.daloopa.com/src/67052925" xr:uid="{B78668CC-4489-4784-A844-0DD6D7A33D66}"/>
    <hyperlink ref="A499" r:id="rId10349" xr:uid="{36144D50-1453-4B1E-BE07-4772CE4BC6AF}"/>
    <hyperlink ref="C499" r:id="rId10350" xr:uid="{7A0F1100-8310-4EA2-9DEC-68009C3CC807}"/>
    <hyperlink ref="E499" r:id="rId10351" display="https://www.daloopa.com/src/38430221" xr:uid="{79A38456-3E9A-424E-9DB6-E79498150FC5}"/>
    <hyperlink ref="F499" r:id="rId10352" display="https://www.daloopa.com/src/38430194" xr:uid="{4FE967E5-D088-405C-96D6-AEABBAEFC6EC}"/>
    <hyperlink ref="G499" r:id="rId10353" display="https://www.daloopa.com/src/38429996" xr:uid="{E6B6050D-8FCD-4B33-9D84-290728FC9D5B}"/>
    <hyperlink ref="H499" r:id="rId10354" display="https://www.daloopa.com/src/38432509" xr:uid="{45D4FE63-960A-4D7B-82AD-D09A77E4DE9B}"/>
    <hyperlink ref="I499" r:id="rId10355" display="https://www.daloopa.com/src/38432536" xr:uid="{9F5779E5-1554-4F43-92A1-C8C31D8D6F32}"/>
    <hyperlink ref="J499" r:id="rId10356" display="https://www.daloopa.com/src/38432555" xr:uid="{433DA233-FB98-449C-B918-403EE50975A0}"/>
    <hyperlink ref="K499" r:id="rId10357" display="https://www.daloopa.com/src/38432617" xr:uid="{D6C739F8-B095-43A4-A487-DC120F29DCBC}"/>
    <hyperlink ref="L499" r:id="rId10358" display="https://www.daloopa.com/src/38432465" xr:uid="{F1E75397-9572-4B81-9686-73E74FA9C6B2}"/>
    <hyperlink ref="M499" r:id="rId10359" display="https://www.daloopa.com/src/38432327" xr:uid="{867A5336-41C1-44BD-8039-0296D1648E5E}"/>
    <hyperlink ref="N499" r:id="rId10360" display="https://www.daloopa.com/src/38432287" xr:uid="{78694458-8E9F-4D2D-BB3B-CACD95670230}"/>
    <hyperlink ref="O499" r:id="rId10361" display="https://www.daloopa.com/src/38432251" xr:uid="{69EFDD2D-E61C-4E21-9F77-A03CF61A6F86}"/>
    <hyperlink ref="P499" r:id="rId10362" display="https://www.daloopa.com/src/38432668" xr:uid="{43ECC46B-35AB-4DA1-94F0-2FCF0285899F}"/>
    <hyperlink ref="Q499" r:id="rId10363" display="https://www.daloopa.com/src/38432142" xr:uid="{E92EC029-72EF-4A03-B9E9-73A74AFCA9DD}"/>
    <hyperlink ref="R499" r:id="rId10364" display="https://www.daloopa.com/src/38432115" xr:uid="{5F22F3A6-6FC3-47EE-9ED0-E7C87B09E471}"/>
    <hyperlink ref="S499" r:id="rId10365" display="https://www.daloopa.com/src/38432083" xr:uid="{4616DC29-9317-4713-8074-1B75839CDE8C}"/>
    <hyperlink ref="T499" r:id="rId10366" display="https://www.daloopa.com/src/38432699" xr:uid="{49EDAD63-5AF8-4AEE-B5BB-9B033000D329}"/>
    <hyperlink ref="U499" r:id="rId10367" display="https://www.daloopa.com/src/38432068" xr:uid="{2D4C2667-5261-4AEA-80F7-0958A7B9A94A}"/>
    <hyperlink ref="V499" r:id="rId10368" display="https://www.daloopa.com/src/38432034" xr:uid="{EBD74AC8-5613-4063-A029-F9B0A39E98F1}"/>
    <hyperlink ref="W499" r:id="rId10369" display="https://www.daloopa.com/src/38432013" xr:uid="{364EF9A4-269D-4786-A40E-D813AB4AEA30}"/>
    <hyperlink ref="X499" r:id="rId10370" display="https://www.daloopa.com/src/38432723" xr:uid="{75B343B3-1865-4324-82A0-56C1FA2C0244}"/>
    <hyperlink ref="Y499" r:id="rId10371" display="https://www.daloopa.com/src/38431909" xr:uid="{6BAC0F26-31A0-44D9-BDC5-BE6106A5F087}"/>
    <hyperlink ref="Z499" r:id="rId10372" display="https://www.daloopa.com/src/38431880" xr:uid="{DF359236-5B47-4401-87B6-C382A21C7009}"/>
    <hyperlink ref="AA499" r:id="rId10373" display="https://www.daloopa.com/src/38431861" xr:uid="{43CAC044-92EF-466D-B8D6-4BBFB4BCE263}"/>
    <hyperlink ref="AB499" r:id="rId10374" display="https://www.daloopa.com/src/38432777" xr:uid="{9E8B435B-3730-4E84-98C3-8449F06E0FB5}"/>
    <hyperlink ref="AC499" r:id="rId10375" display="https://www.daloopa.com/src/38431821" xr:uid="{C74798D0-F087-4DCF-8BE6-81C8A2726152}"/>
    <hyperlink ref="AD499" r:id="rId10376" display="https://www.daloopa.com/src/38431799" xr:uid="{624788E5-467E-4459-A29A-D69F1CE396FC}"/>
    <hyperlink ref="AE499" r:id="rId10377" display="https://www.daloopa.com/src/38431759" xr:uid="{CB670C06-4802-420D-9C97-3851C5C3A9AF}"/>
    <hyperlink ref="AF499" r:id="rId10378" display="https://www.daloopa.com/src/38432802" xr:uid="{44FC60EF-7FCD-4BF4-8C53-0D4C1163DC2A}"/>
    <hyperlink ref="AG499" r:id="rId10379" display="https://www.daloopa.com/src/38431753" xr:uid="{F5E87327-14EF-4C9C-9522-C1A17CFCFCC6}"/>
    <hyperlink ref="AH499" r:id="rId10380" display="https://www.daloopa.com/src/38431719" xr:uid="{FC370438-D27B-4683-B835-464A430CFFBF}"/>
    <hyperlink ref="AI499" r:id="rId10381" display="https://www.daloopa.com/src/38431705" xr:uid="{02F158C8-2D92-435F-85C8-3A8F70FD0D48}"/>
    <hyperlink ref="AJ499" r:id="rId10382" display="https://www.daloopa.com/src/38432820" xr:uid="{B4A07D0E-1193-439F-9C21-C3DE2A6EEC54}"/>
    <hyperlink ref="AK499" r:id="rId10383" display="https://www.daloopa.com/src/38431597" xr:uid="{EACB72A1-BB7C-4FD4-BDA4-93B73B894B06}"/>
    <hyperlink ref="AL499" r:id="rId10384" display="https://www.daloopa.com/src/38431002" xr:uid="{C8DBA0EA-6F5E-4D4D-AEE9-A2EBD59F8ED2}"/>
    <hyperlink ref="AM499" r:id="rId10385" display="https://www.daloopa.com/src/38974312" xr:uid="{1DA31676-2A8E-4DAC-BBEE-B1DDC8470D8E}"/>
    <hyperlink ref="AN499" r:id="rId10386" display="https://www.daloopa.com/src/46751286" xr:uid="{0588CCBF-DAD6-412C-8145-D96688CB2F44}"/>
    <hyperlink ref="AO499" r:id="rId10387" display="https://www.daloopa.com/src/53700647" xr:uid="{B98273CA-B003-495E-BA14-EE9CEAD112FD}"/>
    <hyperlink ref="AP499" r:id="rId10388" display="https://www.daloopa.com/src/58849002" xr:uid="{87634875-C241-4598-A4F2-BDD3DDC0965D}"/>
    <hyperlink ref="AQ499" r:id="rId10389" display="https://www.daloopa.com/src/63135988" xr:uid="{29B12954-BE5E-48E3-86D2-DFD68306DE1F}"/>
    <hyperlink ref="AR499" r:id="rId10390" display="https://www.daloopa.com/src/67052926" xr:uid="{E079AAD5-2CAB-4E3F-8AEE-193799BD92D9}"/>
    <hyperlink ref="A500" r:id="rId10391" xr:uid="{998D69CB-0AFA-4BF0-A556-3453F37ADB1E}"/>
    <hyperlink ref="C500" r:id="rId10392" xr:uid="{36A278E5-8BCD-4EF1-B294-D9BA76791905}"/>
    <hyperlink ref="E500" r:id="rId10393" display="https://www.daloopa.com/src/38430225" xr:uid="{7EA6FF06-C22E-4E93-B5D7-280837EC1F3A}"/>
    <hyperlink ref="F500" r:id="rId10394" display="https://www.daloopa.com/src/38430195" xr:uid="{C1F24832-7A18-4810-A1DF-0AE7EA59E155}"/>
    <hyperlink ref="G500" r:id="rId10395" display="https://www.daloopa.com/src/38429993" xr:uid="{B064472C-1CA1-45C7-B343-A01878364845}"/>
    <hyperlink ref="H500" r:id="rId10396" display="https://www.daloopa.com/src/38430753" xr:uid="{3655F6C2-FDE2-4FAB-B32D-09B7DABA0121}"/>
    <hyperlink ref="I500" r:id="rId10397" display="https://www.daloopa.com/src/38429962" xr:uid="{E4329C3F-58BD-48BE-A980-EB366BDE2C43}"/>
    <hyperlink ref="J500" r:id="rId10398" display="https://www.daloopa.com/src/38429806" xr:uid="{BF2BD7F2-D7BB-469C-B648-B167453A7240}"/>
    <hyperlink ref="K500" r:id="rId10399" display="https://www.daloopa.com/src/38429688" xr:uid="{08556C5B-834C-475A-B7E6-4622B805A94D}"/>
    <hyperlink ref="L500" r:id="rId10400" display="https://www.daloopa.com/src/38430682" xr:uid="{F1E13356-14C4-4960-9B6A-5F8E2267D4DB}"/>
    <hyperlink ref="M500" r:id="rId10401" display="https://www.daloopa.com/src/38429686" xr:uid="{41BA2C93-6F68-4CD2-9878-B99096906D4E}"/>
    <hyperlink ref="N500" r:id="rId10402" display="https://www.daloopa.com/src/38429667" xr:uid="{9DD84D50-3000-4566-B63F-8B499EE01C53}"/>
    <hyperlink ref="O500" r:id="rId10403" display="https://www.daloopa.com/src/38429649" xr:uid="{2220F0C4-9F34-4FD6-A6AB-55FD40660E82}"/>
    <hyperlink ref="P500" r:id="rId10404" display="https://www.daloopa.com/src/38430642" xr:uid="{7DCCBFDD-4B25-4538-A52F-95F492262BA3}"/>
    <hyperlink ref="Q500" r:id="rId10405" display="https://www.daloopa.com/src/38429643" xr:uid="{DDD04191-C6CB-4BFF-ACF8-44A499F8F144}"/>
    <hyperlink ref="R500" r:id="rId10406" display="https://www.daloopa.com/src/38429613" xr:uid="{7AC2B4BE-EE67-4782-8540-C20DEBEC4A64}"/>
    <hyperlink ref="S500" r:id="rId10407" display="https://www.daloopa.com/src/38429561" xr:uid="{2D57084A-A5FC-4564-B100-BDB0B06C6EB0}"/>
    <hyperlink ref="T500" r:id="rId10408" display="https://www.daloopa.com/src/38430604" xr:uid="{1A46E3B2-AD6F-47BB-9A49-348A276EA8F2}"/>
    <hyperlink ref="U500" r:id="rId10409" display="https://www.daloopa.com/src/38429545" xr:uid="{C91A0577-A2BD-49F0-BDEB-A74912F08F9D}"/>
    <hyperlink ref="V500" r:id="rId10410" display="https://www.daloopa.com/src/38429511" xr:uid="{BCDE9153-1713-4651-AC11-1FA08BB5BA2C}"/>
    <hyperlink ref="W500" r:id="rId10411" display="https://www.daloopa.com/src/38429496" xr:uid="{8AC35784-69F4-448B-B4E0-EDC14E3CD87A}"/>
    <hyperlink ref="X500" r:id="rId10412" display="https://www.daloopa.com/src/38430589" xr:uid="{0B22EC7A-0B0D-4174-83ED-FC26E61B491B}"/>
    <hyperlink ref="Y500" r:id="rId10413" display="https://www.daloopa.com/src/38429480" xr:uid="{A87A22CC-8D7E-4990-BA97-26F20E5FB3DF}"/>
    <hyperlink ref="Z500" r:id="rId10414" display="https://www.daloopa.com/src/38429453" xr:uid="{5E61E5BD-4CD5-46E9-937B-A38FE4003D0B}"/>
    <hyperlink ref="AA500" r:id="rId10415" display="https://www.daloopa.com/src/38429422" xr:uid="{5214A58B-87DA-4DB6-B2B1-9DA06B5A567B}"/>
    <hyperlink ref="AB500" r:id="rId10416" display="https://www.daloopa.com/src/38430565" xr:uid="{BFBF993A-0EA3-4E61-A653-1248F0399751}"/>
    <hyperlink ref="AC500" r:id="rId10417" display="https://www.daloopa.com/src/38431823" xr:uid="{0C053129-66A8-4659-AD49-51DF0CF63831}"/>
    <hyperlink ref="AD500" r:id="rId10418" display="https://www.daloopa.com/src/38431798" xr:uid="{470C30BB-30AD-4CE8-B272-7DCAAC125DEF}"/>
    <hyperlink ref="AE500" r:id="rId10419" display="https://www.daloopa.com/src/38431762" xr:uid="{67EB456A-9B28-4C21-8732-514316D8A090}"/>
    <hyperlink ref="AF500" r:id="rId10420" display="https://www.daloopa.com/src/38432803" xr:uid="{3D81AB69-BA87-4EF3-B4BA-B525CBA9F6F8}"/>
    <hyperlink ref="AG500" r:id="rId10421" display="https://www.daloopa.com/src/38431752" xr:uid="{4AF5366F-AC2A-48EE-9C6F-B9078FAB030B}"/>
    <hyperlink ref="AH500" r:id="rId10422" display="https://www.daloopa.com/src/38431717" xr:uid="{D01F3F94-87D3-4D98-BD77-97C2B1B9083C}"/>
    <hyperlink ref="AI500" r:id="rId10423" display="https://www.daloopa.com/src/38431703" xr:uid="{9E9E1B04-BDB5-477F-A8C7-10F64CD13526}"/>
    <hyperlink ref="AJ500" r:id="rId10424" display="https://www.daloopa.com/src/38432819" xr:uid="{E24D8C9C-F6EB-4A1A-8A0F-252D5F05FE8E}"/>
    <hyperlink ref="AK500" r:id="rId10425" display="https://www.daloopa.com/src/38431596" xr:uid="{03528136-051B-42A4-A6E5-AB1429D4AD3A}"/>
    <hyperlink ref="AL500" r:id="rId10426" display="https://www.daloopa.com/src/38430999" xr:uid="{64A812CF-E985-4F88-BB37-8A3ED5C2FA45}"/>
    <hyperlink ref="AM500" r:id="rId10427" display="https://www.daloopa.com/src/38974308" xr:uid="{63A5AF62-368A-45BA-8732-481D148792A6}"/>
    <hyperlink ref="AN500" r:id="rId10428" display="https://www.daloopa.com/src/46751359" xr:uid="{0B2E0344-8B29-4580-AED4-CCD407DAA786}"/>
    <hyperlink ref="AO500" r:id="rId10429" display="https://www.daloopa.com/src/53700649" xr:uid="{9F8F71E2-18BB-428E-B9D7-97159ED22DEF}"/>
    <hyperlink ref="AP500" r:id="rId10430" display="https://www.daloopa.com/src/58885300" xr:uid="{9C6D6733-FB50-4D2D-BABB-2B508EC32BB3}"/>
    <hyperlink ref="AQ500" r:id="rId10431" display="https://www.daloopa.com/src/63184268" xr:uid="{0CB7789F-D1CD-4046-80D9-3DAE10BD7E69}"/>
    <hyperlink ref="AR500" r:id="rId10432" display="https://www.daloopa.com/src/67086828" xr:uid="{9281E6FF-61A2-44BA-A237-52C1DE07BA2B}"/>
    <hyperlink ref="A502" r:id="rId10433" xr:uid="{4B568A11-721B-47BB-88C3-C257DB8830B1}"/>
    <hyperlink ref="C502" r:id="rId10434" xr:uid="{87E6658E-AFD2-4B14-820B-C98A68861185}"/>
    <hyperlink ref="H502" r:id="rId10435" display="https://www.daloopa.com/src/38432504" xr:uid="{DDFC5B49-0C75-4BCC-BFC4-E61DDAE93702}"/>
    <hyperlink ref="I502" r:id="rId10436" display="https://www.daloopa.com/src/38432534" xr:uid="{B3557A3E-40B6-4AA7-9210-5580A529DC8D}"/>
    <hyperlink ref="J502" r:id="rId10437" display="https://www.daloopa.com/src/38432552" xr:uid="{C686A26E-D8EA-4CDA-8600-8B4DA586D869}"/>
    <hyperlink ref="K502" r:id="rId10438" display="https://www.daloopa.com/src/38432618" xr:uid="{CB437DB3-A6E6-4AB4-A42B-A23CD02FCAAC}"/>
    <hyperlink ref="L502" r:id="rId10439" display="https://www.daloopa.com/src/38432469" xr:uid="{13DF450F-0E10-4679-AA43-1979BECC312E}"/>
    <hyperlink ref="M502" r:id="rId10440" display="https://www.daloopa.com/src/38432328" xr:uid="{A1F8AE85-2267-40C8-9FC1-E5842079D1F1}"/>
    <hyperlink ref="N502" r:id="rId10441" display="https://www.daloopa.com/src/38432284" xr:uid="{FB03E88F-2FCC-4011-9C3E-D7F00B9A7D34}"/>
    <hyperlink ref="O502" r:id="rId10442" display="https://www.daloopa.com/src/38432250" xr:uid="{9771B9B4-BB77-4F64-B89F-DD45767B9804}"/>
    <hyperlink ref="P502" r:id="rId10443" display="https://www.daloopa.com/src/38432667" xr:uid="{BB20B29F-A0EC-42D8-8919-58B4AC35C066}"/>
    <hyperlink ref="Q502" r:id="rId10444" display="https://www.daloopa.com/src/38432138" xr:uid="{429365AA-99CC-4F43-8760-7A06778B8ED0}"/>
    <hyperlink ref="R502" r:id="rId10445" display="https://www.daloopa.com/src/38432113" xr:uid="{89408018-A65C-4399-84A5-2D2CDDA5B86C}"/>
    <hyperlink ref="S502" r:id="rId10446" display="https://www.daloopa.com/src/38432086" xr:uid="{1577B7C2-CD8A-4677-9EF2-4CDD2D4683A9}"/>
    <hyperlink ref="T502" r:id="rId10447" display="https://www.daloopa.com/src/38432701" xr:uid="{835A0D43-1AD2-42B1-9475-93765AB36637}"/>
    <hyperlink ref="U502" r:id="rId10448" display="https://www.daloopa.com/src/38432067" xr:uid="{7D929C40-68A2-4591-83FF-C896CCBB442F}"/>
    <hyperlink ref="V502" r:id="rId10449" display="https://www.daloopa.com/src/38432035" xr:uid="{6A3F4870-9E3F-44C1-9246-83B7ED2FAA5F}"/>
    <hyperlink ref="W502" r:id="rId10450" display="https://www.daloopa.com/src/38432012" xr:uid="{0D7C5607-BD06-459F-9990-223F080BFD78}"/>
    <hyperlink ref="X502" r:id="rId10451" display="https://www.daloopa.com/src/38432721" xr:uid="{F8A40CCC-E0ED-4916-B03C-8C5F167C263E}"/>
    <hyperlink ref="Y502" r:id="rId10452" display="https://www.daloopa.com/src/38431910" xr:uid="{A9BAD7C0-612A-4E34-A141-38ED00598D05}"/>
    <hyperlink ref="Z502" r:id="rId10453" display="https://www.daloopa.com/src/38431879" xr:uid="{63BC7358-67E8-49DF-836D-075639DEEB60}"/>
    <hyperlink ref="AA502" r:id="rId10454" display="https://www.daloopa.com/src/38431857" xr:uid="{03E3E7A8-694A-469F-BDCE-06E46C7EDC4C}"/>
    <hyperlink ref="AB502" r:id="rId10455" display="https://www.daloopa.com/src/38432779" xr:uid="{844C2C5B-D4D9-4D74-828F-FF484CF2211F}"/>
    <hyperlink ref="AC502" r:id="rId10456" display="https://www.daloopa.com/src/38431824" xr:uid="{DA205B4F-6DD6-4DF9-92BE-792511ADA855}"/>
    <hyperlink ref="AD502" r:id="rId10457" display="https://www.daloopa.com/src/38431794" xr:uid="{094C09B8-3818-48E0-9B21-877E466E88C7}"/>
    <hyperlink ref="AE502" r:id="rId10458" display="https://www.daloopa.com/src/38431763" xr:uid="{73A22BED-7D88-498D-A8B8-473EBCC756AC}"/>
    <hyperlink ref="AF502" r:id="rId10459" display="https://www.daloopa.com/src/38432799" xr:uid="{9B3BAD3B-718F-4ABC-AD4D-F5F61FE104E2}"/>
    <hyperlink ref="AG502" r:id="rId10460" display="https://www.daloopa.com/src/38431751" xr:uid="{0F6C2BF9-8034-435D-8C82-8B6837438C1E}"/>
    <hyperlink ref="AH502" r:id="rId10461" display="https://www.daloopa.com/src/38431721" xr:uid="{02C499DA-56C6-4991-8C87-6CB5BC456BA6}"/>
    <hyperlink ref="AI502" r:id="rId10462" display="https://www.daloopa.com/src/38431706" xr:uid="{B2F11C17-C307-4421-903A-6E3313F542A9}"/>
    <hyperlink ref="AJ502" r:id="rId10463" display="https://www.daloopa.com/src/38432821" xr:uid="{62C97843-FE6F-4FD3-B3D6-8514D9B361AC}"/>
    <hyperlink ref="AK502" r:id="rId10464" display="https://www.daloopa.com/src/38431595" xr:uid="{66C8A276-6C7F-43F9-BDF8-27359F0A03DD}"/>
    <hyperlink ref="AL502" r:id="rId10465" display="https://www.daloopa.com/src/38431003" xr:uid="{4994E87C-C428-4206-944B-398F191F5C9E}"/>
    <hyperlink ref="AM502" r:id="rId10466" display="https://www.daloopa.com/src/38974311" xr:uid="{AAE981CA-010A-49D9-A1D8-B8AE3FB151A3}"/>
    <hyperlink ref="AN502" r:id="rId10467" display="https://www.daloopa.com/src/46751364" xr:uid="{307715E3-32FD-4B8E-BB30-20D5DC11D0E6}"/>
    <hyperlink ref="AO502" r:id="rId10468" display="https://www.daloopa.com/src/53700658" xr:uid="{079DECBF-4369-47EF-B404-8A9A7B264A2F}"/>
    <hyperlink ref="AP502" r:id="rId10469" display="https://www.daloopa.com/src/58849003" xr:uid="{5FD00EEC-21A9-4CAA-85B5-0706CA1796FB}"/>
    <hyperlink ref="AQ502" r:id="rId10470" display="https://www.daloopa.com/src/63135989" xr:uid="{458AD3DF-D07C-4F4E-B852-2F2BD9AC7CDF}"/>
    <hyperlink ref="AR502" r:id="rId10471" display="https://www.daloopa.com/src/67052927" xr:uid="{5EF52055-52E3-4BD6-8253-D6B3AABAFC49}"/>
    <hyperlink ref="A503" r:id="rId10472" xr:uid="{B4859A2A-1EF0-40FC-B5B7-D7323763ABFB}"/>
    <hyperlink ref="C503" r:id="rId10473" xr:uid="{9B68F17B-F779-4302-A022-9E50682FBBA9}"/>
    <hyperlink ref="H503" r:id="rId10474" display="https://www.daloopa.com/src/38432508" xr:uid="{326758C4-F9EE-4CB3-BFF0-3091E7C3CCF8}"/>
    <hyperlink ref="I503" r:id="rId10475" display="https://www.daloopa.com/src/38432535" xr:uid="{A632E950-14B7-4E04-B670-55D1678D0BD4}"/>
    <hyperlink ref="J503" r:id="rId10476" display="https://www.daloopa.com/src/38432551" xr:uid="{F36EFD77-38C3-4B7E-A188-D93A7130AEDF}"/>
    <hyperlink ref="K503" r:id="rId10477" display="https://www.daloopa.com/src/38432615" xr:uid="{CC6A792C-86E1-410A-9110-A896E6C0450E}"/>
    <hyperlink ref="L503" r:id="rId10478" display="https://www.daloopa.com/src/38432471" xr:uid="{54591C25-045B-4A39-8597-1CB679DD2176}"/>
    <hyperlink ref="M503" r:id="rId10479" display="https://www.daloopa.com/src/38432330" xr:uid="{B23929A1-DAA4-45E6-8050-9318456DD2D8}"/>
    <hyperlink ref="N503" r:id="rId10480" display="https://www.daloopa.com/src/38432285" xr:uid="{D5882EBF-F4BF-4926-98E2-449ED6A661EC}"/>
    <hyperlink ref="O503" r:id="rId10481" display="https://www.daloopa.com/src/38432246" xr:uid="{78421F74-9C3D-46C4-AA2A-23F8B274282D}"/>
    <hyperlink ref="P503" r:id="rId10482" display="https://www.daloopa.com/src/38432663" xr:uid="{2DB25F5B-C299-40C0-B292-330C25F43D7F}"/>
    <hyperlink ref="Q503" r:id="rId10483" display="https://www.daloopa.com/src/38432140" xr:uid="{212FBDB9-D551-4D32-A4FD-C2EBF2E5E9C2}"/>
    <hyperlink ref="R503" r:id="rId10484" display="https://www.daloopa.com/src/38432110" xr:uid="{14706F46-BAD1-4758-8BBB-AE64DBC6E63A}"/>
    <hyperlink ref="S503" r:id="rId10485" display="https://www.daloopa.com/src/38432082" xr:uid="{66A94B84-DE6C-4D9E-8166-B7F7EC59D1A6}"/>
    <hyperlink ref="T503" r:id="rId10486" display="https://www.daloopa.com/src/38432696" xr:uid="{2B74761E-21C5-4B68-AE62-BADF94003D47}"/>
    <hyperlink ref="U503" r:id="rId10487" display="https://www.daloopa.com/src/38432063" xr:uid="{3C52EE05-27C1-41D0-A287-B4AB0673058F}"/>
    <hyperlink ref="V503" r:id="rId10488" display="https://www.daloopa.com/src/38432032" xr:uid="{0CC6216F-C8DD-4559-90D8-83E953AF0AF6}"/>
    <hyperlink ref="W503" r:id="rId10489" display="https://www.daloopa.com/src/38432011" xr:uid="{73AD6178-9890-4094-9F19-8E713A562C98}"/>
    <hyperlink ref="X503" r:id="rId10490" display="https://www.daloopa.com/src/38432720" xr:uid="{67155948-BBF3-4385-A6DC-103536237AA9}"/>
    <hyperlink ref="Y503" r:id="rId10491" display="https://www.daloopa.com/src/38431906" xr:uid="{688F09D0-2CE1-4349-8160-40CD06F4188D}"/>
    <hyperlink ref="Z503" r:id="rId10492" display="https://www.daloopa.com/src/38431878" xr:uid="{83B2A824-03C7-410A-BAAE-B867A3FE889C}"/>
    <hyperlink ref="AA503" r:id="rId10493" display="https://www.daloopa.com/src/38431860" xr:uid="{36316E91-0709-48FD-AB3B-AE090A66311F}"/>
    <hyperlink ref="AB503" r:id="rId10494" display="https://www.daloopa.com/src/38432781" xr:uid="{060E694F-B89E-4DAD-95B4-EE6BA2C2E40A}"/>
    <hyperlink ref="AC503" r:id="rId10495" display="https://www.daloopa.com/src/38431827" xr:uid="{3C11501F-79C5-46A2-85DD-9F5F402DC325}"/>
    <hyperlink ref="AD503" r:id="rId10496" display="https://www.daloopa.com/src/38431795" xr:uid="{666163B8-819F-41E3-9155-404E94F6E132}"/>
    <hyperlink ref="AE503" r:id="rId10497" display="https://www.daloopa.com/src/38431760" xr:uid="{1A9912B5-0814-4097-A18D-1C1C3D55D5BC}"/>
    <hyperlink ref="AF503" r:id="rId10498" display="https://www.daloopa.com/src/38432798" xr:uid="{11A06FBC-4363-4C90-8D85-D54309ABB43C}"/>
    <hyperlink ref="AG503" r:id="rId10499" display="https://www.daloopa.com/src/38431750" xr:uid="{99547167-8BB4-47BD-B466-A9101CBFB4A9}"/>
    <hyperlink ref="AH503" r:id="rId10500" display="https://www.daloopa.com/src/38431716" xr:uid="{B136F13B-1E7C-4413-AF74-2BA9EC415F84}"/>
    <hyperlink ref="AI503" r:id="rId10501" display="https://www.daloopa.com/src/38431702" xr:uid="{0E43F1E2-160D-413B-B4B6-3B9DF6D103BD}"/>
    <hyperlink ref="AJ503" r:id="rId10502" display="https://www.daloopa.com/src/38432816" xr:uid="{F889A138-DEA4-418A-98E0-A6800A75F644}"/>
    <hyperlink ref="AK503" r:id="rId10503" display="https://www.daloopa.com/src/38431599" xr:uid="{5FA0CD8A-8143-4AE4-BEB3-F466DDB2F47A}"/>
    <hyperlink ref="AL503" r:id="rId10504" display="https://www.daloopa.com/src/38430998" xr:uid="{CEBB8F4F-225C-41BC-A876-FB4B3C806115}"/>
    <hyperlink ref="AM503" r:id="rId10505" display="https://www.daloopa.com/src/38974307" xr:uid="{1190B8F9-3E25-4F7F-9FF1-838252E231F2}"/>
    <hyperlink ref="AN503" r:id="rId10506" display="https://www.daloopa.com/src/46751290" xr:uid="{5BF8F960-1D78-49B7-A392-4AE49F45D123}"/>
    <hyperlink ref="AO503" r:id="rId10507" display="https://www.daloopa.com/src/53700650" xr:uid="{C06DB290-68D9-4813-BD63-9C23B3159FA4}"/>
    <hyperlink ref="AP503" r:id="rId10508" display="https://www.daloopa.com/src/58849004" xr:uid="{122A2E76-AAD6-49A8-B12D-69F604A2FABA}"/>
    <hyperlink ref="AQ503" r:id="rId10509" display="https://www.daloopa.com/src/63135990" xr:uid="{5C697881-BEA0-463B-81D9-71173CF24878}"/>
    <hyperlink ref="AR503" r:id="rId10510" display="https://www.daloopa.com/src/67052928" xr:uid="{245005A8-1448-4B10-A90B-A5372E15164E}"/>
    <hyperlink ref="A504" r:id="rId10511" xr:uid="{6E40532E-8792-4D84-8EE4-5941B64A5DED}"/>
    <hyperlink ref="C504" r:id="rId10512" xr:uid="{91C18D66-EC31-42E6-957E-D9232C35DCB9}"/>
    <hyperlink ref="H504" r:id="rId10513" display="https://www.daloopa.com/src/38432505" xr:uid="{591E10FC-FDD0-434F-AC0A-AB2DD1DBFDD5}"/>
    <hyperlink ref="I504" r:id="rId10514" display="https://www.daloopa.com/src/38432532" xr:uid="{7B19D56A-35F3-4E95-898A-C2005D585CBD}"/>
    <hyperlink ref="J504" r:id="rId10515" display="https://www.daloopa.com/src/38432550" xr:uid="{ABA1B060-DA74-4B80-B48F-D19E97E1FE61}"/>
    <hyperlink ref="K504" r:id="rId10516" display="https://www.daloopa.com/src/38432621" xr:uid="{F68E368F-9F93-40DB-AB20-1FCF0EC11293}"/>
    <hyperlink ref="L504" r:id="rId10517" display="https://www.daloopa.com/src/38432470" xr:uid="{DF2F1249-8D5E-4373-AC79-B5F311717CCA}"/>
    <hyperlink ref="M504" r:id="rId10518" display="https://www.daloopa.com/src/38432324" xr:uid="{28D28BA3-A9B7-4436-AB7A-1871D0772A80}"/>
    <hyperlink ref="N504" r:id="rId10519" display="https://www.daloopa.com/src/38432286" xr:uid="{8D381174-DA7E-4FE7-AAA6-75E47BBE3EE2}"/>
    <hyperlink ref="O504" r:id="rId10520" display="https://www.daloopa.com/src/38432249" xr:uid="{90E556E1-CA6A-4C2E-8282-C5F09CBB26A4}"/>
    <hyperlink ref="P504" r:id="rId10521" display="https://www.daloopa.com/src/38432664" xr:uid="{BBC383C8-51BF-40F8-8A49-10CED99253FE}"/>
    <hyperlink ref="Q504" r:id="rId10522" display="https://www.daloopa.com/src/38432139" xr:uid="{8F6546AD-842E-45A6-94F6-BAAAD3AC49C1}"/>
    <hyperlink ref="R504" r:id="rId10523" display="https://www.daloopa.com/src/38432112" xr:uid="{2770A4C1-AF89-4870-A764-057B697AE368}"/>
    <hyperlink ref="S504" r:id="rId10524" display="https://www.daloopa.com/src/38432084" xr:uid="{1A83B62E-3779-439E-B123-337AD4023A67}"/>
    <hyperlink ref="T504" r:id="rId10525" display="https://www.daloopa.com/src/38432697" xr:uid="{AC35237A-9C7D-48E4-92E7-EBFF7AFC2904}"/>
    <hyperlink ref="U504" r:id="rId10526" display="https://www.daloopa.com/src/38432069" xr:uid="{CDFBDE96-2451-415C-85DE-8638A4D93F86}"/>
    <hyperlink ref="V504" r:id="rId10527" display="https://www.daloopa.com/src/38432031" xr:uid="{1D664124-ACE3-42AF-9D7D-F68F612046A2}"/>
    <hyperlink ref="W504" r:id="rId10528" display="https://www.daloopa.com/src/38432010" xr:uid="{D1291E4F-81C8-4E25-978D-6E277E3982D1}"/>
    <hyperlink ref="X504" r:id="rId10529" display="https://www.daloopa.com/src/38432719" xr:uid="{3A291744-A123-44D3-8535-6638E3C929E6}"/>
    <hyperlink ref="Y504" r:id="rId10530" display="https://www.daloopa.com/src/38431912" xr:uid="{05AA3578-BA65-421A-B099-C1F0FCACECCE}"/>
    <hyperlink ref="Z504" r:id="rId10531" display="https://www.daloopa.com/src/38431884" xr:uid="{8FCBE55D-E66B-4BFD-B394-3CC3F40CFF07}"/>
    <hyperlink ref="AA504" r:id="rId10532" display="https://www.daloopa.com/src/38431858" xr:uid="{D396F33D-EB8E-46CE-A0AA-089226B44743}"/>
    <hyperlink ref="AB504" r:id="rId10533" display="https://www.daloopa.com/src/38432780" xr:uid="{0ED84344-0928-4D4C-83C7-A68FAA30C763}"/>
    <hyperlink ref="AC504" r:id="rId10534" display="https://www.daloopa.com/src/38431826" xr:uid="{ACD051F2-A353-4430-A0CA-6BD3BB3CDA58}"/>
    <hyperlink ref="AD504" r:id="rId10535" display="https://www.daloopa.com/src/38431797" xr:uid="{E596D20C-610F-4C3F-BE1C-EF21AE3BFFC5}"/>
    <hyperlink ref="AE504" r:id="rId10536" display="https://www.daloopa.com/src/38431761" xr:uid="{80A4FC21-6CF0-489A-832E-7E877754691C}"/>
    <hyperlink ref="AF504" r:id="rId10537" display="https://www.daloopa.com/src/38432805" xr:uid="{3A122972-021F-4D9C-9770-E5BEE7F17206}"/>
    <hyperlink ref="AG504" r:id="rId10538" display="https://www.daloopa.com/src/38431749" xr:uid="{BAC9EFB3-E565-475E-96C6-FC01988A7735}"/>
    <hyperlink ref="AH504" r:id="rId10539" display="https://www.daloopa.com/src/38431718" xr:uid="{43482115-865D-4EA1-851A-FB1B1C11E9BF}"/>
    <hyperlink ref="AI504" r:id="rId10540" display="https://www.daloopa.com/src/38431700" xr:uid="{57259AB8-577A-48B3-9E23-B7AE9B0C8352}"/>
    <hyperlink ref="AJ504" r:id="rId10541" display="https://www.daloopa.com/src/38432817" xr:uid="{AF981E92-1996-4CE3-AC9C-898A40157933}"/>
    <hyperlink ref="AK504" r:id="rId10542" display="https://www.daloopa.com/src/38431594" xr:uid="{E3671E7B-F573-4FC5-A98F-F03EE5262E6C}"/>
    <hyperlink ref="AL504" r:id="rId10543" display="https://www.daloopa.com/src/38430997" xr:uid="{3932E4FA-2122-4E5F-B3AF-A54EE4BF6CE1}"/>
    <hyperlink ref="AM504" r:id="rId10544" display="https://www.daloopa.com/src/38974305" xr:uid="{DC19F1F6-677A-409B-B628-F4AE2987174E}"/>
    <hyperlink ref="AN504" r:id="rId10545" display="https://www.daloopa.com/src/46751363" xr:uid="{0C65AB20-9966-4CC4-9835-3B8421E3FFEA}"/>
    <hyperlink ref="AO504" r:id="rId10546" display="https://www.daloopa.com/src/53700657" xr:uid="{EAF942FF-1812-4C17-822E-0EFA59F7897A}"/>
    <hyperlink ref="AP504" r:id="rId10547" display="https://www.daloopa.com/src/58849005" xr:uid="{C6BF34F2-8A69-4915-93E3-9A87D7F50BF2}"/>
    <hyperlink ref="AQ504" r:id="rId10548" display="https://www.daloopa.com/src/63135991" xr:uid="{D32DC228-71B5-43C0-AFE2-AAB15FBF2838}"/>
    <hyperlink ref="AR504" r:id="rId10549" display="https://www.daloopa.com/src/67052929" xr:uid="{F4292E48-162D-47E2-9356-46C7EE5F2D8C}"/>
    <hyperlink ref="A507" r:id="rId10550" xr:uid="{16592F7D-610A-47E6-A20F-2D2A7EFCF9D8}"/>
    <hyperlink ref="C507" r:id="rId10551" xr:uid="{AA0F34B6-0735-4B75-B582-D976DB98CAA9}"/>
    <hyperlink ref="H507" r:id="rId10552" display="https://www.daloopa.com/src/38434249" xr:uid="{331200CC-9018-4CE7-9342-ADECAD1F29C0}"/>
    <hyperlink ref="I507" r:id="rId10553" display="https://www.daloopa.com/src/38433963" xr:uid="{519A9842-69B9-4588-BBFA-C2C8F111448A}"/>
    <hyperlink ref="J507" r:id="rId10554" display="https://www.daloopa.com/src/38433872" xr:uid="{DF472B67-2E39-4D16-96F0-D64808AD9CD5}"/>
    <hyperlink ref="K507" r:id="rId10555" display="https://www.daloopa.com/src/38433791" xr:uid="{12B076E5-973A-4EDE-899E-9E0FE789C3A1}"/>
    <hyperlink ref="L507" r:id="rId10556" display="https://www.daloopa.com/src/38434191" xr:uid="{38480A26-416C-4A6C-8EDC-48120FECBB74}"/>
    <hyperlink ref="M507" r:id="rId10557" display="https://www.daloopa.com/src/38433952" xr:uid="{4809AB19-3CD9-49A4-BE5A-69FBACF3B5C8}"/>
    <hyperlink ref="N507" r:id="rId10558" display="https://www.daloopa.com/src/38433850" xr:uid="{FFDFDA58-2CA6-434D-BB3A-8464CF9E823D}"/>
    <hyperlink ref="O507" r:id="rId10559" display="https://www.daloopa.com/src/38433771" xr:uid="{4B8DCD99-2B3B-41A7-923B-87F0F2B96055}"/>
    <hyperlink ref="P507" r:id="rId10560" display="https://www.daloopa.com/src/38434104" xr:uid="{A09A7A19-FE71-410B-8570-10353F89128D}"/>
    <hyperlink ref="Q507" r:id="rId10561" display="https://www.daloopa.com/src/38433760" xr:uid="{B8546CF3-A442-4CFF-AA86-95EF84E41451}"/>
    <hyperlink ref="R507" r:id="rId10562" display="https://www.daloopa.com/src/38433561" xr:uid="{F29C6E52-4B76-4A25-96C3-7CFF61CA842F}"/>
    <hyperlink ref="S507" r:id="rId10563" display="https://www.daloopa.com/src/38433541" xr:uid="{FAB0D6DF-59E3-4810-B83F-53A91D90994D}"/>
    <hyperlink ref="T507" r:id="rId10564" display="https://www.daloopa.com/src/38434333" xr:uid="{751869C4-F801-4DC5-B2E9-5EB6748B9D25}"/>
    <hyperlink ref="U507" r:id="rId10565" display="https://www.daloopa.com/src/38433109" xr:uid="{EF773FD9-EFA5-4404-A5F3-855FCFF7BBE5}"/>
    <hyperlink ref="V507" r:id="rId10566" display="https://www.daloopa.com/src/38433089" xr:uid="{B8707522-5C4C-405B-9F55-8A80058B27AF}"/>
    <hyperlink ref="W507" r:id="rId10567" display="https://www.daloopa.com/src/38433069" xr:uid="{21FDCF8E-32E5-4158-9E49-A2ADC5D2B0C9}"/>
    <hyperlink ref="X507" r:id="rId10568" display="https://www.daloopa.com/src/38434412" xr:uid="{BED1D0DA-C24A-48A0-BED3-8284CD623B71}"/>
    <hyperlink ref="Y507" r:id="rId10569" display="https://www.daloopa.com/src/38433046" xr:uid="{EF991E8E-ECEB-404F-AE0B-85EC21823DB6}"/>
    <hyperlink ref="Z507" r:id="rId10570" display="https://www.daloopa.com/src/38433036" xr:uid="{DDA53599-24FE-4827-BCC4-8E89EB19251F}"/>
    <hyperlink ref="AA507" r:id="rId10571" display="https://www.daloopa.com/src/38433027" xr:uid="{A6CE4296-9F15-4C74-B76F-D0E673EDB390}"/>
    <hyperlink ref="AB507" r:id="rId10572" display="https://www.daloopa.com/src/38434538" xr:uid="{6C61B3C2-8156-45B5-841C-1AB04EDA50D4}"/>
    <hyperlink ref="AC507" r:id="rId10573" display="https://www.daloopa.com/src/38432991" xr:uid="{BC9D6919-0F86-41AB-A553-D4AB4A8A1570}"/>
    <hyperlink ref="AD507" r:id="rId10574" display="https://www.daloopa.com/src/38432982" xr:uid="{00AEDDF6-6458-439D-AD67-68B109436FD0}"/>
    <hyperlink ref="AE507" r:id="rId10575" display="https://www.daloopa.com/src/38432961" xr:uid="{B407E7B3-2118-4609-A968-A9D0A21320E9}"/>
    <hyperlink ref="AF507" r:id="rId10576" display="https://www.daloopa.com/src/38434618" xr:uid="{39179ED4-D2DD-4C59-AB65-9409BE20DB1B}"/>
    <hyperlink ref="AG507" r:id="rId10577" display="https://www.daloopa.com/src/38432951" xr:uid="{B1BC6DCF-0F4A-4A49-A804-28F84E837B36}"/>
    <hyperlink ref="AH507" r:id="rId10578" display="https://www.daloopa.com/src/38432911" xr:uid="{1B7A3627-FF30-4A5B-80BE-B8C75630BD3F}"/>
    <hyperlink ref="AI507" r:id="rId10579" display="https://www.daloopa.com/src/38432898" xr:uid="{AEA174E5-AF91-421B-B5FC-C3F61D0C4CEC}"/>
    <hyperlink ref="AJ507" r:id="rId10580" display="https://www.daloopa.com/src/38434656" xr:uid="{A9412E25-7EC5-492A-A9BC-E5AE68F624AB}"/>
    <hyperlink ref="AK507" r:id="rId10581" display="https://www.daloopa.com/src/38432882" xr:uid="{E069A560-C05C-4913-AC5F-7A8F037EC978}"/>
    <hyperlink ref="AL507" r:id="rId10582" display="https://www.daloopa.com/src/38431480" xr:uid="{2B8A0323-B2E9-43D2-AA41-1250078B662A}"/>
    <hyperlink ref="AM507" r:id="rId10583" display="https://www.daloopa.com/src/38974430" xr:uid="{0A1B0C13-C6A8-4E25-BF03-C43515CBD044}"/>
    <hyperlink ref="AN507" r:id="rId10584" display="https://www.daloopa.com/src/49313239" xr:uid="{09D9E57F-F0A0-4D05-9992-7B7115FE9F93}"/>
    <hyperlink ref="AO507" r:id="rId10585" display="https://www.daloopa.com/src/53641830" xr:uid="{D25A7787-E89B-4B44-8D71-C25E6214D210}"/>
    <hyperlink ref="AP507" r:id="rId10586" display="https://www.daloopa.com/src/58848688" xr:uid="{4FE3F786-1AD0-43CE-88FE-D379F9A680BB}"/>
    <hyperlink ref="AQ507" r:id="rId10587" display="https://www.daloopa.com/src/63136619" xr:uid="{D6BD4FE5-27A3-4BCF-8BC8-52D1F454D0EC}"/>
    <hyperlink ref="AR507" r:id="rId10588" display="https://www.daloopa.com/src/67052736" xr:uid="{3DCCB689-9FA1-4DA3-999C-C512527AA274}"/>
    <hyperlink ref="A508" r:id="rId10589" xr:uid="{F9719129-556E-4A18-9649-D0A8ABB8F9E0}"/>
    <hyperlink ref="C508" r:id="rId10590" xr:uid="{ADA04C4A-3630-4F93-A6FD-12A9927587D0}"/>
    <hyperlink ref="H508" r:id="rId10591" display="https://www.daloopa.com/src/38434255" xr:uid="{8C9CE3E5-BDBC-48B5-BA47-1B6ADF275E3B}"/>
    <hyperlink ref="I508" r:id="rId10592" display="https://www.daloopa.com/src/38433967" xr:uid="{5D8E44EE-858C-40D8-B567-D41BD1FAD21E}"/>
    <hyperlink ref="J508" r:id="rId10593" display="https://www.daloopa.com/src/38433871" xr:uid="{367B76E7-299E-439D-9F5D-B999688A3D51}"/>
    <hyperlink ref="K508" r:id="rId10594" display="https://www.daloopa.com/src/38433792" xr:uid="{82F09117-E13C-4C9D-ADBC-E36763A29387}"/>
    <hyperlink ref="L508" r:id="rId10595" display="https://www.daloopa.com/src/38434192" xr:uid="{04BCA563-9880-49B8-A3D9-22DB745A0137}"/>
    <hyperlink ref="M508" r:id="rId10596" display="https://www.daloopa.com/src/38433951" xr:uid="{E48A003B-EEB6-4212-9CEB-DC62CE3B2987}"/>
    <hyperlink ref="N508" r:id="rId10597" display="https://www.daloopa.com/src/38433848" xr:uid="{CECB02CB-6C06-4FFF-B5F4-FD4DD0B1E087}"/>
    <hyperlink ref="O508" r:id="rId10598" display="https://www.daloopa.com/src/38433769" xr:uid="{70BDAC5A-5903-4782-9D73-DD182D901B4E}"/>
    <hyperlink ref="P508" r:id="rId10599" display="https://www.daloopa.com/src/38434105" xr:uid="{D0FC6AC4-BD39-43BE-9719-15AB7E2B8EF9}"/>
    <hyperlink ref="Q508" r:id="rId10600" display="https://www.daloopa.com/src/38433762" xr:uid="{D4C952BE-2ED8-4E41-B263-EDD9E557AF5B}"/>
    <hyperlink ref="R508" r:id="rId10601" display="https://www.daloopa.com/src/38433560" xr:uid="{BC283681-5A39-4500-84F4-ED85DFB8B073}"/>
    <hyperlink ref="S508" r:id="rId10602" display="https://www.daloopa.com/src/38433542" xr:uid="{224BF786-DD9B-403B-8DF4-D475A9812EE7}"/>
    <hyperlink ref="T508" r:id="rId10603" display="https://www.daloopa.com/src/38434334" xr:uid="{86981D4D-0FA1-43E2-A6D4-BE25AB2FF180}"/>
    <hyperlink ref="U508" r:id="rId10604" display="https://www.daloopa.com/src/38433113" xr:uid="{65AA2B7A-99AC-4880-802E-2C2E00BFEFBB}"/>
    <hyperlink ref="V508" r:id="rId10605" display="https://www.daloopa.com/src/38433090" xr:uid="{711811A3-6215-4C80-AA25-E51DDABBA894}"/>
    <hyperlink ref="W508" r:id="rId10606" display="https://www.daloopa.com/src/38433066" xr:uid="{6B94BA25-AA69-4034-BC21-5823E064BFED}"/>
    <hyperlink ref="X508" r:id="rId10607" display="https://www.daloopa.com/src/38434416" xr:uid="{A9E067F9-47FB-41F0-87AC-119185A3A457}"/>
    <hyperlink ref="Y508" r:id="rId10608" display="https://www.daloopa.com/src/38433047" xr:uid="{EA9CC587-FE56-41CC-97E8-CD89EE050A37}"/>
    <hyperlink ref="Z508" r:id="rId10609" display="https://www.daloopa.com/src/38433040" xr:uid="{31D1944C-1155-497C-A6DE-056362AF3C77}"/>
    <hyperlink ref="AA508" r:id="rId10610" display="https://www.daloopa.com/src/38433025" xr:uid="{AAC97149-1851-4F53-92B4-5A13B1B6E9A2}"/>
    <hyperlink ref="AB508" r:id="rId10611" display="https://www.daloopa.com/src/38434544" xr:uid="{98B7C276-7CBA-434D-8100-A5C74E8AE14A}"/>
    <hyperlink ref="AC508" r:id="rId10612" display="https://www.daloopa.com/src/38432990" xr:uid="{63FE3018-40B9-4857-ABA1-436CE26DECBF}"/>
    <hyperlink ref="AD508" r:id="rId10613" display="https://www.daloopa.com/src/38432980" xr:uid="{3FC0D33D-4D0B-42EE-84BF-589E2894116B}"/>
    <hyperlink ref="AE508" r:id="rId10614" display="https://www.daloopa.com/src/38432966" xr:uid="{95C22F28-811D-4BE6-9E64-D193DEE597E8}"/>
    <hyperlink ref="AF508" r:id="rId10615" display="https://www.daloopa.com/src/38434620" xr:uid="{16DDC722-58B6-4C9C-8636-19F41A52B488}"/>
    <hyperlink ref="AG508" r:id="rId10616" display="https://www.daloopa.com/src/38432954" xr:uid="{5649A99F-E81A-4237-8CDB-AE799AD1803C}"/>
    <hyperlink ref="AH508" r:id="rId10617" display="https://www.daloopa.com/src/38432909" xr:uid="{1E5ECC9A-643F-4EF7-9E5B-641822A3CD70}"/>
    <hyperlink ref="AI508" r:id="rId10618" display="https://www.daloopa.com/src/38432897" xr:uid="{6E41B552-AD09-44DF-8075-AE79BADDDD63}"/>
    <hyperlink ref="AJ508" r:id="rId10619" display="https://www.daloopa.com/src/38434661" xr:uid="{1208DFB1-5060-4F8D-8BF1-1DD993B85E2F}"/>
    <hyperlink ref="AK508" r:id="rId10620" display="https://www.daloopa.com/src/38432883" xr:uid="{20166029-82BA-44E5-9234-920C9EF7EA18}"/>
    <hyperlink ref="AL508" r:id="rId10621" display="https://www.daloopa.com/src/38431479" xr:uid="{524C1801-FE79-41EF-8A89-B57CE575148F}"/>
    <hyperlink ref="AM508" r:id="rId10622" display="https://www.daloopa.com/src/38974431" xr:uid="{7B81AF8E-2106-4380-8FA9-5DC91DB504D0}"/>
    <hyperlink ref="AN508" r:id="rId10623" display="https://www.daloopa.com/src/49313240" xr:uid="{32BDB335-29EF-445D-9E74-B11260D1BB7A}"/>
    <hyperlink ref="AO508" r:id="rId10624" display="https://www.daloopa.com/src/53641831" xr:uid="{94CD7BCE-788E-4C37-9AE4-788D5215A87F}"/>
    <hyperlink ref="AP508" r:id="rId10625" display="https://www.daloopa.com/src/58848689" xr:uid="{76FF6488-B409-40EF-B554-DFC6D59C7D8E}"/>
    <hyperlink ref="AQ508" r:id="rId10626" display="https://www.daloopa.com/src/63136620" xr:uid="{D8C5915D-77A7-4608-A9A3-CCB9AC5A9941}"/>
    <hyperlink ref="AR508" r:id="rId10627" display="https://www.daloopa.com/src/67052737" xr:uid="{A0F20FD0-4D67-499C-8B28-AABAAEC9C670}"/>
    <hyperlink ref="A509" r:id="rId10628" xr:uid="{5518BBAF-40C3-43A9-96F8-A7482F1AB302}"/>
    <hyperlink ref="C509" r:id="rId10629" xr:uid="{922B76F5-BDD7-40AF-BC3C-1DDA24F8B7C1}"/>
    <hyperlink ref="AC509" r:id="rId10630" display="https://www.daloopa.com/src/38432992" xr:uid="{742B1A7B-CDC9-4E52-9DC9-F85B98D5C5ED}"/>
    <hyperlink ref="AD509" r:id="rId10631" display="https://www.daloopa.com/src/38432981" xr:uid="{DFF42316-BE28-4DCE-B60E-5502F2AF5DBF}"/>
    <hyperlink ref="AE509" r:id="rId10632" display="https://www.daloopa.com/src/38432965" xr:uid="{AF5DBD1B-219C-41BD-8387-D9D052C7F1D3}"/>
    <hyperlink ref="AF509" r:id="rId10633" display="https://www.daloopa.com/src/38434619" xr:uid="{F08D4F0C-32CC-44C9-B829-5D6CA303C0C1}"/>
    <hyperlink ref="AG509" r:id="rId10634" display="https://www.daloopa.com/src/38432948" xr:uid="{172F5A8B-FD4D-4A0D-9367-BF1B23007E61}"/>
    <hyperlink ref="AH509" r:id="rId10635" display="https://www.daloopa.com/src/38432906" xr:uid="{2CF5FF46-4B2A-4BA8-BA8E-91FA4D499053}"/>
    <hyperlink ref="AI509" r:id="rId10636" display="https://www.daloopa.com/src/38432900" xr:uid="{98424CA9-68FC-4AF1-BCF9-3EF3995654BC}"/>
    <hyperlink ref="AJ509" r:id="rId10637" display="https://www.daloopa.com/src/38434657" xr:uid="{1E296461-9B77-4684-B158-BDA46E559D6C}"/>
    <hyperlink ref="AK509" r:id="rId10638" display="https://www.daloopa.com/src/38432881" xr:uid="{D9F163B9-AFAD-43D9-9887-25A9509C4442}"/>
    <hyperlink ref="AL509" r:id="rId10639" display="https://www.daloopa.com/src/38431477" xr:uid="{298524E0-E9A9-4F97-AF72-CB624B3B748C}"/>
    <hyperlink ref="AM509" r:id="rId10640" display="https://www.daloopa.com/src/38974432" xr:uid="{1031CE99-CE01-4087-91D3-5104AFAD8279}"/>
    <hyperlink ref="AN509" r:id="rId10641" display="https://www.daloopa.com/src/46751288" xr:uid="{81F86CF7-7C8E-412A-9263-2580915F2C10}"/>
    <hyperlink ref="AO509" r:id="rId10642" display="https://www.daloopa.com/src/53700659" xr:uid="{2B4D481F-ECA7-41BE-9956-7238864BD19C}"/>
    <hyperlink ref="AP509" r:id="rId10643" display="https://www.daloopa.com/src/65494716" xr:uid="{F8406E41-8965-4A00-A054-7AB7AE4FCD0A}"/>
    <hyperlink ref="AQ509" r:id="rId10644" display="https://www.daloopa.com/src/65494703" xr:uid="{86B56889-B1CA-4853-9286-B4812058C83C}"/>
    <hyperlink ref="AR509" r:id="rId10645" display="https://www.daloopa.com/src/67086805" xr:uid="{3D0FE29B-F504-426C-BEBB-79F7D8CA521C}"/>
    <hyperlink ref="A511" r:id="rId10646" xr:uid="{64F2F4D7-8AF3-4AAD-8C46-5AD9350A9DD4}"/>
    <hyperlink ref="C511" r:id="rId10647" xr:uid="{BE3C8AA0-0F8E-45AC-8419-6E21D75042AF}"/>
    <hyperlink ref="H511" r:id="rId10648" display="https://www.daloopa.com/src/38434253" xr:uid="{CBC252D1-651F-4D54-9A43-C34D4A74FE8D}"/>
    <hyperlink ref="I511" r:id="rId10649" display="https://www.daloopa.com/src/38433968" xr:uid="{74DA3590-1FC8-4F1B-A7EF-7E9C4030ACAC}"/>
    <hyperlink ref="J511" r:id="rId10650" display="https://www.daloopa.com/src/38433873" xr:uid="{6D066990-202B-4F53-BC90-3B03109FF597}"/>
    <hyperlink ref="K511" r:id="rId10651" display="https://www.daloopa.com/src/38433793" xr:uid="{67EF1690-90F0-4706-A447-9511E9F676A7}"/>
    <hyperlink ref="L511" r:id="rId10652" display="https://www.daloopa.com/src/38434193" xr:uid="{9E6C5DE9-B9C5-42F6-A186-CDEF259BFE59}"/>
    <hyperlink ref="M511" r:id="rId10653" display="https://www.daloopa.com/src/38433953" xr:uid="{A10DB111-383C-4CC4-8AD1-BC52C782813F}"/>
    <hyperlink ref="N511" r:id="rId10654" display="https://www.daloopa.com/src/38433847" xr:uid="{94E126DE-3267-40FB-A39E-CC2E3BFEDAB5}"/>
    <hyperlink ref="O511" r:id="rId10655" display="https://www.daloopa.com/src/38433770" xr:uid="{4D2FA86B-676C-49D5-9960-B5D9406EF748}"/>
    <hyperlink ref="P511" r:id="rId10656" display="https://www.daloopa.com/src/38434102" xr:uid="{7C357D96-F0FC-48AD-BD7E-68F61B1B5D91}"/>
    <hyperlink ref="Q511" r:id="rId10657" display="https://www.daloopa.com/src/38433756" xr:uid="{601033BF-BB7E-401E-A5C7-0913A1048687}"/>
    <hyperlink ref="R511" r:id="rId10658" display="https://www.daloopa.com/src/38433559" xr:uid="{E75DCFA1-5612-4661-912C-4AE5F8FE51C9}"/>
    <hyperlink ref="S511" r:id="rId10659" display="https://www.daloopa.com/src/38433543" xr:uid="{A3646ADE-0C20-4B52-BBA4-737E1C6847CC}"/>
    <hyperlink ref="T511" r:id="rId10660" display="https://www.daloopa.com/src/38434332" xr:uid="{CC7E21C4-877B-4599-82C3-7B20C1111926}"/>
    <hyperlink ref="U511" r:id="rId10661" display="https://www.daloopa.com/src/38433112" xr:uid="{DF69CA2F-68A9-499C-845D-C3467FB614B1}"/>
    <hyperlink ref="V511" r:id="rId10662" display="https://www.daloopa.com/src/38433091" xr:uid="{26B6FD42-ED57-426E-AB5A-997F2FC55BCE}"/>
    <hyperlink ref="W511" r:id="rId10663" display="https://www.daloopa.com/src/38433065" xr:uid="{55A2606A-C844-45AC-AAA6-4A450573F975}"/>
    <hyperlink ref="X511" r:id="rId10664" display="https://www.daloopa.com/src/38434414" xr:uid="{2D10FB81-6341-4C73-9355-BC1C759D5912}"/>
    <hyperlink ref="Y511" r:id="rId10665" display="https://www.daloopa.com/src/38433048" xr:uid="{AEC79C8D-6E8F-4C67-BFCA-DE5D35B2E6D3}"/>
    <hyperlink ref="Z511" r:id="rId10666" display="https://www.daloopa.com/src/38433035" xr:uid="{511AAE55-285F-4B91-8396-4963A6DCBC2A}"/>
    <hyperlink ref="AA511" r:id="rId10667" display="https://www.daloopa.com/src/38433024" xr:uid="{6B081C0C-11BF-4010-B9A5-F812C2AAF6F0}"/>
    <hyperlink ref="AB511" r:id="rId10668" display="https://www.daloopa.com/src/38434542" xr:uid="{D9C86D05-B271-4FD2-80A7-894AA8FE176F}"/>
    <hyperlink ref="AC511" r:id="rId10669" display="https://www.daloopa.com/src/38432997" xr:uid="{A39AC5D2-F6E4-4CB2-976A-A5E2749B100D}"/>
    <hyperlink ref="AD511" r:id="rId10670" display="https://www.daloopa.com/src/38432983" xr:uid="{AF924F2F-F12B-41F8-BBFF-50AA84D91832}"/>
    <hyperlink ref="AE511" r:id="rId10671" display="https://www.daloopa.com/src/38432967" xr:uid="{F98043DF-26B3-4FC9-B3B0-EFAB2BB53043}"/>
    <hyperlink ref="AF511" r:id="rId10672" display="https://www.daloopa.com/src/38434621" xr:uid="{EF009FF7-D7A8-448D-AAD9-E0ADD10DE0F3}"/>
    <hyperlink ref="AG511" r:id="rId10673" display="https://www.daloopa.com/src/38432953" xr:uid="{1EEE9E02-71AB-4830-8F97-7001C4867DC5}"/>
    <hyperlink ref="AH511" r:id="rId10674" display="https://www.daloopa.com/src/38432908" xr:uid="{44FBFC14-59F1-470F-8BDF-48361F608644}"/>
    <hyperlink ref="AI511" r:id="rId10675" display="https://www.daloopa.com/src/38432899" xr:uid="{7CA92F81-A6B4-4A02-B721-3B2D7C30A3D5}"/>
    <hyperlink ref="AJ511" r:id="rId10676" display="https://www.daloopa.com/src/38434664" xr:uid="{0D65F122-1986-4C34-B4B4-97E9CE99FD25}"/>
    <hyperlink ref="AK511" r:id="rId10677" display="https://www.daloopa.com/src/38432880" xr:uid="{A041C297-66D2-48D3-8B3C-D371F8E5F073}"/>
    <hyperlink ref="AL511" r:id="rId10678" display="https://www.daloopa.com/src/38431476" xr:uid="{6CFCD28E-B882-466C-BD3F-F266BD5FC52E}"/>
    <hyperlink ref="AM511" r:id="rId10679" display="https://www.daloopa.com/src/38974433" xr:uid="{6B473F2B-4693-4E6C-B3ED-7BD3DED8D95E}"/>
    <hyperlink ref="AN511" r:id="rId10680" display="https://www.daloopa.com/src/49313241" xr:uid="{BCED7884-6956-41A9-8F4F-89794DA33BC7}"/>
    <hyperlink ref="AO511" r:id="rId10681" display="https://www.daloopa.com/src/53641832" xr:uid="{7ACC950B-76AA-4E34-A019-964675B5907D}"/>
    <hyperlink ref="AP511" r:id="rId10682" display="https://www.daloopa.com/src/58848690" xr:uid="{791BCB0F-6190-4978-9480-B212D1A5AE01}"/>
    <hyperlink ref="AQ511" r:id="rId10683" display="https://www.daloopa.com/src/63136621" xr:uid="{75E889BC-512A-4146-A534-93598BE52F33}"/>
    <hyperlink ref="AR511" r:id="rId10684" display="https://www.daloopa.com/src/67052738" xr:uid="{993A407E-9AD5-40F5-87B6-9E16670B1C41}"/>
    <hyperlink ref="A512" r:id="rId10685" xr:uid="{483247D0-8678-47B6-8324-9C85778DF821}"/>
    <hyperlink ref="C512" r:id="rId10686" xr:uid="{F13F8FC6-E087-4308-81EF-ABD89B3BE2F9}"/>
    <hyperlink ref="AC512" r:id="rId10687" display="https://www.daloopa.com/src/38432996" xr:uid="{D30CF23C-B091-4A31-A917-D29A9B1DBF8E}"/>
    <hyperlink ref="AD512" r:id="rId10688" display="https://www.daloopa.com/src/38432988" xr:uid="{DF29E54A-9C05-4632-A573-E101920537E0}"/>
    <hyperlink ref="AE512" r:id="rId10689" display="https://www.daloopa.com/src/38432964" xr:uid="{C4E3C756-59CD-464E-B727-A772D1D397D3}"/>
    <hyperlink ref="AF512" r:id="rId10690" display="https://www.daloopa.com/src/38434617" xr:uid="{F05B7A18-E4DC-4BEA-8F84-84711B6A768F}"/>
    <hyperlink ref="AG512" r:id="rId10691" display="https://www.daloopa.com/src/38432949" xr:uid="{1A610E51-1C05-47D1-9B89-CFC9103753DF}"/>
    <hyperlink ref="AH512" r:id="rId10692" display="https://www.daloopa.com/src/38432912" xr:uid="{25081D01-7F08-4A26-B8C6-364E7E33974D}"/>
    <hyperlink ref="AI512" r:id="rId10693" display="https://www.daloopa.com/src/38432901" xr:uid="{F4C41668-53D2-4E2B-B71C-44780C21BEF7}"/>
    <hyperlink ref="AJ512" r:id="rId10694" display="https://www.daloopa.com/src/38434659" xr:uid="{46E020D8-453F-4EFD-A770-AE8D8E20E350}"/>
    <hyperlink ref="AK512" r:id="rId10695" display="https://www.daloopa.com/src/38432879" xr:uid="{FE015051-83B6-4B98-9E1A-FC9E638F5DC4}"/>
    <hyperlink ref="AL512" r:id="rId10696" display="https://www.daloopa.com/src/38431473" xr:uid="{5B9A7B9C-881A-4264-9EB4-525C372C814B}"/>
    <hyperlink ref="AM512" r:id="rId10697" display="https://www.daloopa.com/src/38974429" xr:uid="{77BD2627-3026-43F5-B1D3-9D08B6E88417}"/>
    <hyperlink ref="AN512" r:id="rId10698" display="https://www.daloopa.com/src/49313242" xr:uid="{0CAE7DD1-D415-4B6D-B306-0A9B7ABC72FE}"/>
    <hyperlink ref="AO512" r:id="rId10699" display="https://www.daloopa.com/src/53641833" xr:uid="{19567F1C-8B85-41DD-885E-2BEAD4ECDCDF}"/>
    <hyperlink ref="AP512" r:id="rId10700" display="https://www.daloopa.com/src/58848691" xr:uid="{AA948345-28FC-4E54-9762-AC56DD74BC8F}"/>
    <hyperlink ref="AQ512" r:id="rId10701" display="https://www.daloopa.com/src/63136622" xr:uid="{6200EBBF-3DE5-4BF9-88D7-8D8D098808CD}"/>
    <hyperlink ref="AR512" r:id="rId10702" display="https://www.daloopa.com/src/67052739" xr:uid="{466E285E-054A-46F7-B446-5590DE9CAA83}"/>
    <hyperlink ref="A513" r:id="rId10703" xr:uid="{FBD08E08-B9ED-46CB-8EDA-08D77C9A9E02}"/>
    <hyperlink ref="C513" r:id="rId10704" xr:uid="{DE400602-C7DA-4147-82F0-41547443BDB4}"/>
    <hyperlink ref="H513" r:id="rId10705" display="https://www.daloopa.com/src/38434250" xr:uid="{E55247F1-0108-4E10-9047-249825E569FE}"/>
    <hyperlink ref="I513" r:id="rId10706" display="https://www.daloopa.com/src/38433966" xr:uid="{6D5AA17E-1206-4E91-A105-C2293550081F}"/>
    <hyperlink ref="J513" r:id="rId10707" display="https://www.daloopa.com/src/38433870" xr:uid="{3E6C028C-3047-4162-BE69-280B4676FEEB}"/>
    <hyperlink ref="K513" r:id="rId10708" display="https://www.daloopa.com/src/38433794" xr:uid="{081C6D05-42A4-404D-A2EB-822C18BFB4B9}"/>
    <hyperlink ref="L513" r:id="rId10709" display="https://www.daloopa.com/src/38434194" xr:uid="{8C579F20-48C4-4EC2-B5E5-B4AE12C5214E}"/>
    <hyperlink ref="M513" r:id="rId10710" display="https://www.daloopa.com/src/38433957" xr:uid="{6A657A97-BA67-4D0A-8793-8814BBD49E44}"/>
    <hyperlink ref="N513" r:id="rId10711" display="https://www.daloopa.com/src/38433851" xr:uid="{495A5940-285E-49C2-8298-D95AFF2E25AB}"/>
    <hyperlink ref="O513" r:id="rId10712" display="https://www.daloopa.com/src/38433772" xr:uid="{828A5AF3-2E81-451C-8942-7441C9D36A72}"/>
    <hyperlink ref="P513" r:id="rId10713" display="https://www.daloopa.com/src/38434106" xr:uid="{D5014F38-1DBB-4233-8B37-FB007097DAC4}"/>
    <hyperlink ref="Q513" r:id="rId10714" display="https://www.daloopa.com/src/38433759" xr:uid="{2112E989-38C5-446C-9F1C-6A3AA0CB09B6}"/>
    <hyperlink ref="R513" r:id="rId10715" display="https://www.daloopa.com/src/38433555" xr:uid="{BF07979B-CC67-495D-B385-1A477CC0F738}"/>
    <hyperlink ref="S513" r:id="rId10716" display="https://www.daloopa.com/src/38433540" xr:uid="{C6D54A7B-933A-4383-B96B-644908061153}"/>
    <hyperlink ref="T513" r:id="rId10717" display="https://www.daloopa.com/src/38434328" xr:uid="{3D82B673-1DA2-46AC-BF9B-76B237B25021}"/>
    <hyperlink ref="U513" r:id="rId10718" display="https://www.daloopa.com/src/38433108" xr:uid="{4E443B65-FB53-44BC-A445-3CF1807A442E}"/>
    <hyperlink ref="V513" r:id="rId10719" display="https://www.daloopa.com/src/38433092" xr:uid="{B6625E78-40C6-48FE-B109-540313F42DB1}"/>
    <hyperlink ref="W513" r:id="rId10720" display="https://www.daloopa.com/src/38433064" xr:uid="{EBA5082D-9675-4293-8C99-3D325D057FF0}"/>
    <hyperlink ref="X513" r:id="rId10721" display="https://www.daloopa.com/src/38434415" xr:uid="{0DAB6CC6-11AA-4A3F-A44D-73F492F67BC6}"/>
    <hyperlink ref="Y513" r:id="rId10722" display="https://www.daloopa.com/src/38433049" xr:uid="{650B9A25-0373-47D7-B2A3-F6986242EC08}"/>
    <hyperlink ref="Z513" r:id="rId10723" display="https://www.daloopa.com/src/38433034" xr:uid="{BB38A92B-8748-4B7D-B4BD-ABE7C155093E}"/>
    <hyperlink ref="AA513" r:id="rId10724" display="https://www.daloopa.com/src/38433022" xr:uid="{6F553EAE-756F-4E39-8A9C-8D629CC05B6E}"/>
    <hyperlink ref="AB513" r:id="rId10725" display="https://www.daloopa.com/src/38434543" xr:uid="{4762A4B5-7A7C-425C-ACC4-61CC8DE12DCF}"/>
    <hyperlink ref="AC513" r:id="rId10726" display="https://www.daloopa.com/src/38432995" xr:uid="{D987A6E1-5151-4E9E-A87B-13E86FBC6182}"/>
    <hyperlink ref="AD513" r:id="rId10727" display="https://www.daloopa.com/src/38432986" xr:uid="{21474F74-A3C8-48C4-886D-0CA4044E4D07}"/>
    <hyperlink ref="AE513" r:id="rId10728" display="https://www.daloopa.com/src/38432963" xr:uid="{2F5701A1-43F9-4A2C-9492-2CEADC59F622}"/>
    <hyperlink ref="AF513" r:id="rId10729" display="https://www.daloopa.com/src/38434616" xr:uid="{63E739C3-72A3-4146-8555-AF30DEB87F90}"/>
    <hyperlink ref="AG513" r:id="rId10730" display="https://www.daloopa.com/src/38432952" xr:uid="{EC4B0935-5921-498E-85BC-7024491121D2}"/>
    <hyperlink ref="AH513" r:id="rId10731" display="https://www.daloopa.com/src/38432914" xr:uid="{A3777869-DFC9-4B1F-8078-FD42D571DBD2}"/>
    <hyperlink ref="AI513" r:id="rId10732" display="https://www.daloopa.com/src/38432904" xr:uid="{5E9F6B15-FB82-4A9F-B14B-57D2EEBF2A12}"/>
    <hyperlink ref="AJ513" r:id="rId10733" display="https://www.daloopa.com/src/38434658" xr:uid="{4B495741-3AAA-4B43-9D3B-8C6B45672EDD}"/>
    <hyperlink ref="AK513" r:id="rId10734" display="https://www.daloopa.com/src/38432884" xr:uid="{8EE367D9-1C4F-49A6-960C-ADEA1F1640E4}"/>
    <hyperlink ref="AL513" r:id="rId10735" display="https://www.daloopa.com/src/38431474" xr:uid="{097E70DA-4747-4A05-928C-363316318748}"/>
    <hyperlink ref="AM513" r:id="rId10736" display="https://www.daloopa.com/src/38974428" xr:uid="{CA3BC470-9A34-4B80-9BDF-3E9D4D1A68D2}"/>
    <hyperlink ref="AN513" r:id="rId10737" display="https://www.daloopa.com/src/49313243" xr:uid="{EDA0E16F-C584-494E-A1E5-860075E4AFE7}"/>
    <hyperlink ref="AO513" r:id="rId10738" display="https://www.daloopa.com/src/53641834" xr:uid="{5435DEFB-6EFE-4AC9-8682-0128254096CC}"/>
    <hyperlink ref="AP513" r:id="rId10739" display="https://www.daloopa.com/src/58848692" xr:uid="{E383B132-3283-46A2-9AD2-D32C07404BB4}"/>
    <hyperlink ref="AQ513" r:id="rId10740" display="https://www.daloopa.com/src/63136623" xr:uid="{A1681EBE-F885-4FDB-B40E-683550AAC10D}"/>
    <hyperlink ref="AR513" r:id="rId10741" display="https://www.daloopa.com/src/67052740" xr:uid="{3FDA015A-8EFB-48E9-9613-512CF8C39006}"/>
    <hyperlink ref="A514" r:id="rId10742" xr:uid="{B6BE2CC4-A7D0-4883-B0DA-A774CD7EA6EF}"/>
    <hyperlink ref="C514" r:id="rId10743" xr:uid="{31327301-3085-4C98-BCC6-33622D5374D1}"/>
    <hyperlink ref="H514" r:id="rId10744" display="https://www.daloopa.com/src/38434251" xr:uid="{46F5A644-A44A-4A72-8134-28CA421B2E33}"/>
    <hyperlink ref="I514" r:id="rId10745" display="https://www.daloopa.com/src/38433964" xr:uid="{19C8B3ED-0CC3-4CB0-B392-FC8540A29B75}"/>
    <hyperlink ref="J514" r:id="rId10746" display="https://www.daloopa.com/src/38433869" xr:uid="{5FA97C61-6C57-4BBD-9CD4-4F1B71320A76}"/>
    <hyperlink ref="K514" r:id="rId10747" display="https://www.daloopa.com/src/38433797" xr:uid="{4E77A33E-CB08-4B8F-B882-1367345CB950}"/>
    <hyperlink ref="L514" r:id="rId10748" display="https://www.daloopa.com/src/38434197" xr:uid="{D4DBB680-A1A0-45DA-8A97-6A64FE2F66BA}"/>
    <hyperlink ref="M514" r:id="rId10749" display="https://www.daloopa.com/src/38433955" xr:uid="{C0CFF588-A1F9-4C9F-8A88-780D48C6EFDD}"/>
    <hyperlink ref="N514" r:id="rId10750" display="https://www.daloopa.com/src/38433849" xr:uid="{8451CC06-E234-408F-918E-3542700D5BFA}"/>
    <hyperlink ref="O514" r:id="rId10751" display="https://www.daloopa.com/src/38433773" xr:uid="{E496A42A-2A88-4FDB-AD5B-314AACB69B5C}"/>
    <hyperlink ref="P514" r:id="rId10752" display="https://www.daloopa.com/src/38434107" xr:uid="{36392E8F-15B1-4D12-8CCF-4B53681ABE94}"/>
    <hyperlink ref="Q514" r:id="rId10753" display="https://www.daloopa.com/src/38433757" xr:uid="{6C099A28-A3CA-4317-9518-02CF14AA2D1F}"/>
    <hyperlink ref="R514" r:id="rId10754" display="https://www.daloopa.com/src/38433558" xr:uid="{9347D6A1-F7E4-4EB5-9ACA-8B5DC9AFEF38}"/>
    <hyperlink ref="S514" r:id="rId10755" display="https://www.daloopa.com/src/38433544" xr:uid="{706D2024-79BE-4DA3-83E8-8B3A506A3AB5}"/>
    <hyperlink ref="T514" r:id="rId10756" display="https://www.daloopa.com/src/38434331" xr:uid="{144E47C5-8288-4A9F-9FB9-AEE7E501936D}"/>
    <hyperlink ref="U514" r:id="rId10757" display="https://www.daloopa.com/src/38433107" xr:uid="{FFCC247E-B451-4D0E-8C9C-ED93D5FE054B}"/>
    <hyperlink ref="V514" r:id="rId10758" display="https://www.daloopa.com/src/38433093" xr:uid="{B2C52587-CDED-49F0-9857-942B746E2972}"/>
    <hyperlink ref="W514" r:id="rId10759" display="https://www.daloopa.com/src/38433067" xr:uid="{4BDA1E65-D2D6-4332-89E0-A5F29A5DC23F}"/>
    <hyperlink ref="X514" r:id="rId10760" display="https://www.daloopa.com/src/38434413" xr:uid="{3A6B30FC-4ABB-45B8-A203-A3A8FA385E83}"/>
    <hyperlink ref="Y514" r:id="rId10761" display="https://www.daloopa.com/src/38433050" xr:uid="{BA44A4C4-8BE3-4BE5-B6D7-86BE2C9204CD}"/>
    <hyperlink ref="Z514" r:id="rId10762" display="https://www.daloopa.com/src/38433038" xr:uid="{C56E2197-1352-434F-ACF0-C47FF906F858}"/>
    <hyperlink ref="AA514" r:id="rId10763" display="https://www.daloopa.com/src/38433023" xr:uid="{3329B827-898E-451E-B408-BCB6355E0832}"/>
    <hyperlink ref="AB514" r:id="rId10764" display="https://www.daloopa.com/src/38434540" xr:uid="{DA40F7A6-6655-491D-8F2A-65E3C0DF4D5A}"/>
    <hyperlink ref="AC514" r:id="rId10765" display="https://www.daloopa.com/src/38432993" xr:uid="{37EC610A-DEA0-4361-B992-786A0E9906F3}"/>
    <hyperlink ref="AD514" r:id="rId10766" display="https://www.daloopa.com/src/38432987" xr:uid="{B692D491-6CDD-41A9-8D55-4BA5C568B5E1}"/>
    <hyperlink ref="AE514" r:id="rId10767" display="https://www.daloopa.com/src/38432962" xr:uid="{BCBFBF09-BB4B-4154-A7DB-CFA4B4ECBDFE}"/>
    <hyperlink ref="AF514" r:id="rId10768" display="https://www.daloopa.com/src/38434624" xr:uid="{B140A429-EDC2-4796-B02D-8E6F8C6D3E38}"/>
    <hyperlink ref="AG514" r:id="rId10769" display="https://www.daloopa.com/src/38432950" xr:uid="{4703749C-94AD-4D31-9A89-8A04A68A924C}"/>
    <hyperlink ref="AH514" r:id="rId10770" display="https://www.daloopa.com/src/38432913" xr:uid="{2A1CF21A-B398-45C2-AD1C-D1A5A2CEFE63}"/>
    <hyperlink ref="AI514" r:id="rId10771" display="https://www.daloopa.com/src/38432902" xr:uid="{5E57FFF9-0D9B-4B3A-AB8B-D5487C91DB69}"/>
    <hyperlink ref="AJ514" r:id="rId10772" display="https://www.daloopa.com/src/38434660" xr:uid="{2E0A7EC3-7BAA-420C-A050-3205B6ED9694}"/>
    <hyperlink ref="AK514" r:id="rId10773" display="https://www.daloopa.com/src/38432885" xr:uid="{1B42889D-7542-424A-AA1B-C304AD136EA3}"/>
    <hyperlink ref="AL514" r:id="rId10774" display="https://www.daloopa.com/src/38431475" xr:uid="{D725AB00-59F2-499D-8848-C9989AD977D3}"/>
    <hyperlink ref="AM514" r:id="rId10775" display="https://www.daloopa.com/src/38974427" xr:uid="{7880B562-EABE-42E9-BC28-941F716D5C01}"/>
    <hyperlink ref="AN514" r:id="rId10776" display="https://www.daloopa.com/src/49313244" xr:uid="{FB65342B-A836-4B9F-A02D-F08F1EAE9C75}"/>
    <hyperlink ref="AO514" r:id="rId10777" display="https://www.daloopa.com/src/53641835" xr:uid="{614A8824-2FF0-482F-9F42-681CAC267AD8}"/>
    <hyperlink ref="AP514" r:id="rId10778" display="https://www.daloopa.com/src/58848693" xr:uid="{987FEC73-5087-4C22-BDC6-5108FCF34B46}"/>
    <hyperlink ref="AQ514" r:id="rId10779" display="https://www.daloopa.com/src/63136624" xr:uid="{78AF5097-53E4-47A6-9BC4-F5073EB41301}"/>
    <hyperlink ref="AR514" r:id="rId10780" display="https://www.daloopa.com/src/67052741" xr:uid="{55456030-5BB1-48B4-ADBA-7A19AB881DB9}"/>
    <hyperlink ref="A517" r:id="rId10781" xr:uid="{CD034E5D-070D-4EFC-B545-F06E426EBBF0}"/>
    <hyperlink ref="C517" r:id="rId10782" xr:uid="{5B3E0AD0-1B26-4700-AA30-6888F3A8CE41}"/>
    <hyperlink ref="E517" r:id="rId10783" display="https://www.daloopa.com/src/754287" xr:uid="{A0F34A48-16F0-47B8-8486-7348C532E71C}"/>
    <hyperlink ref="F517" r:id="rId10784" display="https://www.daloopa.com/src/754103" xr:uid="{D1BE4679-8D02-4E29-8176-796762A4BFD9}"/>
    <hyperlink ref="G517" r:id="rId10785" display="https://www.daloopa.com/src/754023" xr:uid="{3FEFAEA5-93F1-4F90-962F-99246C49AECA}"/>
    <hyperlink ref="H517" r:id="rId10786" display="https://www.daloopa.com/src/753867" xr:uid="{7BBE1E58-3C3C-4AA8-8EF8-CED84C7B36BD}"/>
    <hyperlink ref="I517" r:id="rId10787" display="https://www.daloopa.com/src/753680" xr:uid="{A6AA373E-3DA4-4622-9C7F-CB35DDE38BCE}"/>
    <hyperlink ref="J517" r:id="rId10788" display="https://www.daloopa.com/src/753549" xr:uid="{C15D56EA-6F9D-4089-AD5D-2D90A947596D}"/>
    <hyperlink ref="K517" r:id="rId10789" display="https://www.daloopa.com/src/753409" xr:uid="{1B57EEAB-8F72-4BF9-B133-7966C2BFD689}"/>
    <hyperlink ref="L517" r:id="rId10790" display="https://www.daloopa.com/src/753182" xr:uid="{03BF1D2A-3200-4F6B-BB26-251CDA2DF941}"/>
    <hyperlink ref="M517" r:id="rId10791" display="https://www.daloopa.com/src/752991" xr:uid="{62877BAF-9CF9-4A49-9097-EAB5CDE14A46}"/>
    <hyperlink ref="N517" r:id="rId10792" display="https://www.daloopa.com/src/752793" xr:uid="{83E08F3B-9B04-48D5-8FE8-E1E1447500BC}"/>
    <hyperlink ref="O517" r:id="rId10793" display="https://www.daloopa.com/src/752615" xr:uid="{37A42094-01F0-402A-8E2C-DAB671DD413C}"/>
    <hyperlink ref="P517" r:id="rId10794" display="https://www.daloopa.com/src/752444" xr:uid="{9E1705E9-0DBB-433F-8515-75D54E97953D}"/>
    <hyperlink ref="Q517" r:id="rId10795" display="https://www.daloopa.com/src/752144" xr:uid="{5A09D7C6-4522-4283-9D17-94597C3AE5C7}"/>
    <hyperlink ref="R517" r:id="rId10796" display="https://www.daloopa.com/src/751767" xr:uid="{3977BF74-0C4B-4228-BD78-73C437932AB4}"/>
    <hyperlink ref="S517" r:id="rId10797" display="https://www.daloopa.com/src/751505" xr:uid="{9A38BC24-57F2-4518-A91A-BC7AA8CFE33E}"/>
    <hyperlink ref="T517" r:id="rId10798" display="https://www.daloopa.com/src/751080" xr:uid="{3827D93C-7773-42EE-B08C-469B71A9E9A9}"/>
    <hyperlink ref="U517" r:id="rId10799" display="https://www.daloopa.com/src/750592" xr:uid="{FDFA1020-90DE-47DE-B382-7BF57F1A1C7F}"/>
    <hyperlink ref="V517" r:id="rId10800" display="https://www.daloopa.com/src/750625" xr:uid="{310AD8DF-B6EC-42BC-A9BD-5584C1620DCB}"/>
    <hyperlink ref="W517" r:id="rId10801" display="https://www.daloopa.com/src/750275" xr:uid="{D5A4660E-7103-40CA-8ACA-3E924A69F289}"/>
    <hyperlink ref="X517" r:id="rId10802" display="https://www.daloopa.com/src/749990" xr:uid="{3E5BB018-1321-4365-BFA2-D0337734AB99}"/>
    <hyperlink ref="Y517" r:id="rId10803" display="https://www.daloopa.com/src/749713" xr:uid="{B5CBF04E-412B-485F-A1B9-A21A8E47EF98}"/>
    <hyperlink ref="Z517" r:id="rId10804" display="https://www.daloopa.com/src/749418" xr:uid="{1E68E555-20A1-4F7D-9AF0-20218101A085}"/>
    <hyperlink ref="AA517" r:id="rId10805" display="https://www.daloopa.com/src/749151" xr:uid="{2808F66D-4596-4DD3-8458-EFAA5BC9BD8C}"/>
    <hyperlink ref="AB517" r:id="rId10806" display="https://www.daloopa.com/src/748897" xr:uid="{15BBC526-0AC1-4D20-A6B4-E5042877D64C}"/>
    <hyperlink ref="AC517" r:id="rId10807" display="https://www.daloopa.com/src/748678" xr:uid="{48F8DC83-06CB-42A2-8192-F7D84CB72070}"/>
    <hyperlink ref="AD517" r:id="rId10808" display="https://www.daloopa.com/src/748425" xr:uid="{F4C616D9-E8B8-4437-9562-69295B36F4DB}"/>
    <hyperlink ref="AE517" r:id="rId10809" display="https://www.daloopa.com/src/1340393" xr:uid="{18125E48-8E24-41C9-BA37-B62965D329D7}"/>
    <hyperlink ref="AF517" r:id="rId10810" display="https://www.daloopa.com/src/2623450" xr:uid="{23A99F92-DBDE-4DEA-B8E8-7C8BEDE2F980}"/>
    <hyperlink ref="AG517" r:id="rId10811" display="https://www.daloopa.com/src/4744495" xr:uid="{64CC4BE4-A90C-4C8D-8F67-4EAE7D9A8E3D}"/>
    <hyperlink ref="AH517" r:id="rId10812" display="https://www.daloopa.com/src/7982014" xr:uid="{D1656F57-7B2C-47BF-8BBF-CF9820C949A0}"/>
    <hyperlink ref="AI517" r:id="rId10813" display="https://www.daloopa.com/src/10333849" xr:uid="{90806E90-7809-4526-81B7-29DC43131CDC}"/>
    <hyperlink ref="AJ517" r:id="rId10814" display="https://www.daloopa.com/src/14719077" xr:uid="{67396E9D-E2C1-43B1-B22C-026AC24D0E07}"/>
    <hyperlink ref="AK517" r:id="rId10815" display="https://www.daloopa.com/src/20995957" xr:uid="{EA69DF3F-6E95-44D6-BFF4-B8FE41650C2B}"/>
    <hyperlink ref="AL517" r:id="rId10816" display="https://www.daloopa.com/src/32451143" xr:uid="{68855D73-8F17-49C5-8D8D-A9FC44CB7A92}"/>
    <hyperlink ref="AM517" r:id="rId10817" display="https://www.daloopa.com/src/38383925" xr:uid="{8536A0B3-DC8A-43E9-AE83-003A50D70AE4}"/>
    <hyperlink ref="AN517" r:id="rId10818" display="https://www.daloopa.com/src/46661156" xr:uid="{ECD6C0C5-6D7A-4005-81ED-E59F425C402B}"/>
    <hyperlink ref="AO517" r:id="rId10819" display="https://www.daloopa.com/src/53638128" xr:uid="{794B3B2F-E869-41E9-AE9D-E18A9C6404E3}"/>
    <hyperlink ref="AP517" r:id="rId10820" display="https://www.daloopa.com/src/58837899" xr:uid="{0F63C7EE-DCE9-4892-9A60-951045A33047}"/>
    <hyperlink ref="AQ517" r:id="rId10821" display="https://www.daloopa.com/src/63129316" xr:uid="{4F1273B4-BB77-42C2-B34B-C3013E622FDD}"/>
    <hyperlink ref="AR517" r:id="rId10822" display="https://www.daloopa.com/src/67046986" xr:uid="{1529DA7E-ECE4-47F4-9B9A-E922C67301FC}"/>
    <hyperlink ref="BF517" r:id="rId10823" display="https://www.daloopa.com/src/38167913" xr:uid="{F9FE4EA3-5B8C-4675-BBA8-4199CBE688D5}"/>
    <hyperlink ref="BG517" r:id="rId10824" display="https://www.daloopa.com/src/38167857" xr:uid="{7C250C58-B227-4273-91A2-4362C0869408}"/>
    <hyperlink ref="BH517" r:id="rId10825" display="https://www.daloopa.com/src/38167781" xr:uid="{815F8838-E0CB-4B3F-B48E-67F083526B74}"/>
    <hyperlink ref="BI517" r:id="rId10826" display="https://www.daloopa.com/src/38167751" xr:uid="{F809FA13-7C98-40BB-BE1F-13A05D5F6A0D}"/>
    <hyperlink ref="BJ517" r:id="rId10827" display="https://www.daloopa.com/src/38167691" xr:uid="{FA233083-C27C-4612-A6C6-763B5B79FF3C}"/>
    <hyperlink ref="BK517" r:id="rId10828" display="https://www.daloopa.com/src/38167661" xr:uid="{C37C6974-C695-4C61-A0A1-3C33ADFEE0C5}"/>
    <hyperlink ref="BL517" r:id="rId10829" display="https://www.daloopa.com/src/38167602" xr:uid="{3631C128-41DE-43DC-BD29-B413A876CBD1}"/>
    <hyperlink ref="BM517" r:id="rId10830" display="https://www.daloopa.com/src/14719085" xr:uid="{7E768ED5-3C9D-455D-A251-C1652831A4FB}"/>
    <hyperlink ref="BN517" r:id="rId10831" display="https://www.daloopa.com/src/46664817" xr:uid="{FB48922B-E62F-4082-BAE9-7F9F038753D6}"/>
    <hyperlink ref="BO517" r:id="rId10832" tooltip="https://www.daloopa.com/src/67052080" display="1561.0" xr:uid="{FC0C2BAC-8464-4416-9F2F-647A1DA6FEB0}"/>
    <hyperlink ref="A518" r:id="rId10833" xr:uid="{617C84D1-73EE-4C0F-B475-E80BA8F2D928}"/>
    <hyperlink ref="C518" r:id="rId10834" xr:uid="{2BF85926-4DB5-4DCA-8C8C-7C375990DFA6}"/>
    <hyperlink ref="AC518" r:id="rId10835" display="https://www.daloopa.com/src/748679" xr:uid="{49250091-2877-4811-8660-2EF1710E24BA}"/>
    <hyperlink ref="AD518" r:id="rId10836" display="https://www.daloopa.com/src/748426" xr:uid="{67BA4361-6B1D-468A-B685-E4C565850B59}"/>
    <hyperlink ref="AE518" r:id="rId10837" display="https://www.daloopa.com/src/1340394" xr:uid="{51AF1EF3-409B-4C7E-ACAC-38F97CA3675A}"/>
    <hyperlink ref="AF518" r:id="rId10838" display="https://www.daloopa.com/src/2623451" xr:uid="{159D9541-8903-4386-B8F6-F61CEC3DB6A3}"/>
    <hyperlink ref="AG518" r:id="rId10839" display="https://www.daloopa.com/src/4744496" xr:uid="{7DF83DC9-FB99-45C5-8ADF-6718BFCBCD54}"/>
    <hyperlink ref="AH518" r:id="rId10840" display="https://www.daloopa.com/src/7982015" xr:uid="{EF87CE2D-E6B7-46A6-9D62-19055E46C41B}"/>
    <hyperlink ref="AI518" r:id="rId10841" display="https://www.daloopa.com/src/10333850" xr:uid="{15871957-4FAC-4C52-862C-E4BC1F2AC53E}"/>
    <hyperlink ref="AJ518" r:id="rId10842" display="https://www.daloopa.com/src/14719078" xr:uid="{777035E8-739A-4716-9AC3-4B8730F6C70D}"/>
    <hyperlink ref="AK518" r:id="rId10843" display="https://www.daloopa.com/src/20995958" xr:uid="{D2CB7465-87DC-4541-8BF5-4D41CE08A692}"/>
    <hyperlink ref="AL518" r:id="rId10844" display="https://www.daloopa.com/src/32451142" xr:uid="{471BFA1B-D274-4DD5-83BD-B00D59B0B3EA}"/>
    <hyperlink ref="AM518" r:id="rId10845" display="https://www.daloopa.com/src/38383924" xr:uid="{BBBEA81D-20C0-4E99-A712-C78E630F122F}"/>
    <hyperlink ref="AN518" r:id="rId10846" display="https://www.daloopa.com/src/46661163" xr:uid="{A6FE392D-D0CA-48C2-A474-6A9DA6BB7EB6}"/>
    <hyperlink ref="AO518" r:id="rId10847" display="https://www.daloopa.com/src/53638130" xr:uid="{21A250BA-8B03-4E3D-8151-C5668F049177}"/>
    <hyperlink ref="AP518" r:id="rId10848" display="https://www.daloopa.com/src/58837900" xr:uid="{F9F0FE68-1E6D-460A-A93F-27610E314616}"/>
    <hyperlink ref="AQ518" r:id="rId10849" display="https://www.daloopa.com/src/63129310" xr:uid="{B2EEBD44-9C9B-4F15-8F33-7DC251AA4D79}"/>
    <hyperlink ref="AR518" r:id="rId10850" display="https://www.daloopa.com/src/67046988" xr:uid="{E311228D-8C63-4190-8E04-0AD5587571ED}"/>
    <hyperlink ref="BL518" r:id="rId10851" display="https://www.daloopa.com/src/38167603" xr:uid="{53B28242-6A3F-4C1D-810D-4C15B6C9133C}"/>
    <hyperlink ref="BM518" r:id="rId10852" display="https://www.daloopa.com/src/14719086" xr:uid="{3667B9CB-6852-4C10-83D3-42A2DE63933F}"/>
    <hyperlink ref="BN518" r:id="rId10853" display="https://www.daloopa.com/src/46664818" xr:uid="{A251EFED-0F88-4F18-BAB2-6736D65DA527}"/>
    <hyperlink ref="BO518" r:id="rId10854" tooltip="https://www.daloopa.com/src/67052081" display="8633.0" xr:uid="{F4267236-C951-4219-88D4-BE9D9F755F10}"/>
    <hyperlink ref="A519" r:id="rId10855" xr:uid="{983CE43F-17FF-4D68-886D-A6B44CB4D31B}"/>
    <hyperlink ref="C519" r:id="rId10856" xr:uid="{48DF7B50-BE17-4A14-BE70-12B261183DCC}"/>
    <hyperlink ref="AC519" r:id="rId10857" display="https://www.daloopa.com/src/748680" xr:uid="{7FA1DFA4-1A99-4211-B6BC-1200E333F48E}"/>
    <hyperlink ref="AD519" r:id="rId10858" display="https://www.daloopa.com/src/748427" xr:uid="{D40F79EF-F3D9-4E58-93EA-8C96F2698DB1}"/>
    <hyperlink ref="AE519" r:id="rId10859" display="https://www.daloopa.com/src/1340395" xr:uid="{0582368D-61DF-43A8-A3DC-C1B329A88B95}"/>
    <hyperlink ref="AF519" r:id="rId10860" display="https://www.daloopa.com/src/2623452" xr:uid="{557386D0-86BF-4FB7-BF37-741569842BF2}"/>
    <hyperlink ref="AG519" r:id="rId10861" display="https://www.daloopa.com/src/4744497" xr:uid="{4BE525E6-648B-467C-AEFE-9EBDBB0C36B0}"/>
    <hyperlink ref="AH519" r:id="rId10862" display="https://www.daloopa.com/src/7982016" xr:uid="{28BCA45E-6588-4B77-9DB5-3F50DD73B400}"/>
    <hyperlink ref="AI519" r:id="rId10863" display="https://www.daloopa.com/src/10333848" xr:uid="{4223FB44-3052-40AE-BB63-4BC52121EC46}"/>
    <hyperlink ref="AJ519" r:id="rId10864" display="https://www.daloopa.com/src/14719079" xr:uid="{2B799A00-2599-42DB-AD0F-512C03F868C4}"/>
    <hyperlink ref="AK519" r:id="rId10865" display="https://www.daloopa.com/src/20995956" xr:uid="{E94C5B42-AB9B-4716-83BC-CBF6A4315A16}"/>
    <hyperlink ref="AL519" r:id="rId10866" display="https://www.daloopa.com/src/32451141" xr:uid="{D348BCE9-FA5E-4BB3-B5CE-CF26AA7DDB9F}"/>
    <hyperlink ref="AM519" r:id="rId10867" display="https://www.daloopa.com/src/38383918" xr:uid="{3B895755-85F1-410F-BBBF-79FB1950F1A0}"/>
    <hyperlink ref="AN519" r:id="rId10868" display="https://www.daloopa.com/src/46661161" xr:uid="{D57170C8-1725-4A92-AEC6-94850E6AD08C}"/>
    <hyperlink ref="AO519" r:id="rId10869" display="https://www.daloopa.com/src/53638131" xr:uid="{9479135D-55D8-4151-8B32-D4DB276C9C81}"/>
    <hyperlink ref="AP519" r:id="rId10870" display="https://www.daloopa.com/src/58837898" xr:uid="{6D19849D-1D2E-4CBB-BFA0-3BA69929DB4D}"/>
    <hyperlink ref="AQ519" r:id="rId10871" display="https://www.daloopa.com/src/63129317" xr:uid="{35DE090A-57E5-44AF-A1D1-8428D2FD8C0F}"/>
    <hyperlink ref="AR519" r:id="rId10872" display="https://www.daloopa.com/src/67046987" xr:uid="{92DD6A9C-2883-42DA-B7C4-78BF1C05CBA3}"/>
    <hyperlink ref="BL519" r:id="rId10873" display="https://www.daloopa.com/src/38167604" xr:uid="{96D5D847-9A5B-498C-B9C7-6BFB784B340F}"/>
    <hyperlink ref="BM519" r:id="rId10874" display="https://www.daloopa.com/src/14719087" xr:uid="{7FB7573A-B940-46E0-958E-8139FC6FA7E8}"/>
    <hyperlink ref="BN519" r:id="rId10875" display="https://www.daloopa.com/src/46664814" xr:uid="{F3C9ED71-A8DE-4EAF-93A0-886FFA15B35C}"/>
    <hyperlink ref="BO519" r:id="rId10876" tooltip="https://www.daloopa.com/src/67052076" display="374.0" xr:uid="{A20201C2-88EE-4BDC-B9B0-A0B03347D66D}"/>
    <hyperlink ref="A520" r:id="rId10877" xr:uid="{CBF47791-CE4A-42C9-9561-CE51B44B2FA5}"/>
    <hyperlink ref="C520" r:id="rId10878" xr:uid="{31AE5F6F-1DFE-441B-9174-D59CAE558507}"/>
    <hyperlink ref="AC520" r:id="rId10879" display="https://www.daloopa.com/src/748681" xr:uid="{BDD4B78D-FE4A-4A4B-9E5E-B0C447897F7E}"/>
    <hyperlink ref="AD520" r:id="rId10880" display="https://www.daloopa.com/src/748428" xr:uid="{1A93F6B0-D99C-46FA-BE62-1504B5BF4075}"/>
    <hyperlink ref="AE520" r:id="rId10881" display="https://www.daloopa.com/src/1340396" xr:uid="{7C22A5F9-74BF-4D2D-87F8-32951653B8B1}"/>
    <hyperlink ref="AF520" r:id="rId10882" display="https://www.daloopa.com/src/2623453" xr:uid="{62DB2938-2CD6-44C7-880F-0BEEBEB26A85}"/>
    <hyperlink ref="AG520" r:id="rId10883" display="https://www.daloopa.com/src/4744498" xr:uid="{0E535AF8-0E26-409A-BCCE-B35271D17690}"/>
    <hyperlink ref="AH520" r:id="rId10884" display="https://www.daloopa.com/src/7982017" xr:uid="{73003346-D385-41DF-A19D-EF2EEF689CB6}"/>
    <hyperlink ref="AI520" r:id="rId10885" display="https://www.daloopa.com/src/10333846" xr:uid="{C69C2F8E-3340-49F6-8087-48CCF70057C7}"/>
    <hyperlink ref="AJ520" r:id="rId10886" display="https://www.daloopa.com/src/14719080" xr:uid="{A0B6ABFE-C449-4DED-9AF4-CBAF603B2978}"/>
    <hyperlink ref="AK520" r:id="rId10887" display="https://www.daloopa.com/src/20995959" xr:uid="{AD2A3743-2529-4AAC-888B-2666A8C9381E}"/>
    <hyperlink ref="AL520" r:id="rId10888" display="https://www.daloopa.com/src/32451136" xr:uid="{9C1E76A7-30C7-4BBA-A0A0-3D0172AB1780}"/>
    <hyperlink ref="AM520" r:id="rId10889" display="https://www.daloopa.com/src/38383919" xr:uid="{5323199F-B6F7-4867-A202-5E4999CD88B8}"/>
    <hyperlink ref="AN520" r:id="rId10890" display="https://www.daloopa.com/src/46661160" xr:uid="{610AEE86-3A5A-4785-A82B-B21958D1A6B4}"/>
    <hyperlink ref="AO520" r:id="rId10891" display="https://www.daloopa.com/src/53638132" xr:uid="{29A9F119-C7F1-4A0C-90D3-E5B189D38FA8}"/>
    <hyperlink ref="AP520" r:id="rId10892" display="https://www.daloopa.com/src/58837904" xr:uid="{756703CE-C035-49B1-8113-33DF7DEF386A}"/>
    <hyperlink ref="AQ520" r:id="rId10893" display="https://www.daloopa.com/src/63129318" xr:uid="{4C91633E-5AD6-47B2-ACC0-D354BF257CF9}"/>
    <hyperlink ref="AR520" r:id="rId10894" display="https://www.daloopa.com/src/67046983" xr:uid="{B01D3538-D499-4280-B2F6-15DF33789BE3}"/>
    <hyperlink ref="BL520" r:id="rId10895" display="https://www.daloopa.com/src/38167607" xr:uid="{1A6C3BF5-E040-45BD-A5BF-0AE72228E833}"/>
    <hyperlink ref="BM520" r:id="rId10896" display="https://www.daloopa.com/src/14719088" xr:uid="{FE1A2E8E-0817-47F7-8709-41465ABC443C}"/>
    <hyperlink ref="BN520" r:id="rId10897" display="https://www.daloopa.com/src/46664815" xr:uid="{1ABD850E-8A65-4DF6-8E3F-E5CF41AC92E7}"/>
    <hyperlink ref="BO520" r:id="rId10898" tooltip="https://www.daloopa.com/src/67052075" display="207.0" xr:uid="{27839E44-4457-4B29-A9C8-9A93372124E3}"/>
    <hyperlink ref="A521" r:id="rId10899" xr:uid="{7C72A664-40C9-4EC1-BEF2-1812454411A5}"/>
    <hyperlink ref="C521" r:id="rId10900" xr:uid="{4BC803F6-F33C-4DC8-87A9-36FFFDC6BDF6}"/>
    <hyperlink ref="E521" r:id="rId10901" display="https://www.daloopa.com/src/754288" xr:uid="{B034FC50-59DD-4127-A7CF-7032DB00FDAA}"/>
    <hyperlink ref="F521" r:id="rId10902" display="https://www.daloopa.com/src/754104" xr:uid="{E6D1AA36-6C65-4DA9-8592-93135512347C}"/>
    <hyperlink ref="G521" r:id="rId10903" display="https://www.daloopa.com/src/754024" xr:uid="{63CC04AD-E42A-46C1-938C-5BAA2AAB2DF9}"/>
    <hyperlink ref="H521" r:id="rId10904" display="https://www.daloopa.com/src/753868" xr:uid="{AEB5D452-8C71-4B13-8573-ED1D5F80B9C4}"/>
    <hyperlink ref="I521" r:id="rId10905" display="https://www.daloopa.com/src/753681" xr:uid="{D66A2CAD-366B-45C1-A050-8E92DF73866B}"/>
    <hyperlink ref="J521" r:id="rId10906" display="https://www.daloopa.com/src/753550" xr:uid="{29D1D484-7F6A-4221-AF88-BE623867A32C}"/>
    <hyperlink ref="K521" r:id="rId10907" display="https://www.daloopa.com/src/753410" xr:uid="{983D5A26-8296-459B-973D-324117BFFBA8}"/>
    <hyperlink ref="L521" r:id="rId10908" display="https://www.daloopa.com/src/753183" xr:uid="{4B821A43-98FD-4D7D-B52F-A20A8F2E9111}"/>
    <hyperlink ref="M521" r:id="rId10909" display="https://www.daloopa.com/src/752992" xr:uid="{702E65C0-75A9-470C-BA2F-D0D8BDD0BB98}"/>
    <hyperlink ref="N521" r:id="rId10910" display="https://www.daloopa.com/src/752794" xr:uid="{2DB92946-8458-435A-948C-23A325686F58}"/>
    <hyperlink ref="O521" r:id="rId10911" display="https://www.daloopa.com/src/752616" xr:uid="{74C2CEB1-73F1-463A-9FE8-60F8B5AFB032}"/>
    <hyperlink ref="P521" r:id="rId10912" display="https://www.daloopa.com/src/752446" xr:uid="{FB3983D4-59BF-45C7-AB8F-EE5336A691FB}"/>
    <hyperlink ref="Q521" r:id="rId10913" display="https://www.daloopa.com/src/752146" xr:uid="{FE45F8DA-4E72-467F-8A3B-04181B0EAE69}"/>
    <hyperlink ref="R521" r:id="rId10914" display="https://www.daloopa.com/src/751769" xr:uid="{E39E92D4-4E99-4370-9E4A-8CE6D0A8F60E}"/>
    <hyperlink ref="S521" r:id="rId10915" display="https://www.daloopa.com/src/751507" xr:uid="{E656BB5B-5075-4952-9BFF-B65BF9EDF8D5}"/>
    <hyperlink ref="T521" r:id="rId10916" display="https://www.daloopa.com/src/751083" xr:uid="{3311DD48-4495-42E9-BF73-2BDB15C435CF}"/>
    <hyperlink ref="U521" r:id="rId10917" display="https://www.daloopa.com/src/750594" xr:uid="{81A09B42-BEDA-4763-A09E-7E5F29BA814E}"/>
    <hyperlink ref="V521" r:id="rId10918" display="https://www.daloopa.com/src/750627" xr:uid="{9260F741-A281-4281-B94B-20F666D40A89}"/>
    <hyperlink ref="W521" r:id="rId10919" display="https://www.daloopa.com/src/750277" xr:uid="{B5466302-FCDB-45D5-AD8A-5EF3C0B3821D}"/>
    <hyperlink ref="X521" r:id="rId10920" display="https://www.daloopa.com/src/749992" xr:uid="{FFE9C208-1162-412E-B8EE-5ADB7513E1E9}"/>
    <hyperlink ref="Y521" r:id="rId10921" display="https://www.daloopa.com/src/749715" xr:uid="{AE179CD3-C5D2-4834-B0FA-4F1868890CAB}"/>
    <hyperlink ref="Z521" r:id="rId10922" display="https://www.daloopa.com/src/749420" xr:uid="{64922A9A-45AD-4E25-95D0-CA7BF9DAED20}"/>
    <hyperlink ref="AA521" r:id="rId10923" display="https://www.daloopa.com/src/749153" xr:uid="{50855AA4-9E90-436D-88F3-9E2331EEBE9D}"/>
    <hyperlink ref="AB521" r:id="rId10924" display="https://www.daloopa.com/src/748899" xr:uid="{5B498C85-9FB1-4EFC-9467-5193C2EE7AB0}"/>
    <hyperlink ref="AC521" r:id="rId10925" display="https://www.daloopa.com/src/748682" xr:uid="{1A6A0F01-18C0-40AA-A749-BFA4737264EE}"/>
    <hyperlink ref="AD521" r:id="rId10926" display="https://www.daloopa.com/src/748429" xr:uid="{124FC306-EB0A-4D31-9920-4F8CFC637E01}"/>
    <hyperlink ref="AE521" r:id="rId10927" display="https://www.daloopa.com/src/1340397" xr:uid="{023A3A61-BF98-4648-B7A6-026FA63B6C15}"/>
    <hyperlink ref="AF521" r:id="rId10928" display="https://www.daloopa.com/src/2623454" xr:uid="{76DB1035-2094-4B49-8A17-3D9B5E62B61A}"/>
    <hyperlink ref="AG521" r:id="rId10929" display="https://www.daloopa.com/src/4744499" xr:uid="{E0EACBBA-A350-4F8E-93C1-1BC6ED1E0241}"/>
    <hyperlink ref="AH521" r:id="rId10930" display="https://www.daloopa.com/src/7982018" xr:uid="{FA438DD2-4954-42D2-8E08-470D5B68C316}"/>
    <hyperlink ref="AI521" r:id="rId10931" display="https://www.daloopa.com/src/10333847" xr:uid="{CE5CA667-D31B-472F-81D5-90C2936647E0}"/>
    <hyperlink ref="AJ521" r:id="rId10932" display="https://www.daloopa.com/src/14719081" xr:uid="{87066DEF-9FC9-47FA-8485-2FDE35D75680}"/>
    <hyperlink ref="AK521" r:id="rId10933" display="https://www.daloopa.com/src/20995960" xr:uid="{02A899F1-1A9C-4BD3-B328-4C8D36A67FA3}"/>
    <hyperlink ref="AL521" r:id="rId10934" display="https://www.daloopa.com/src/32451140" xr:uid="{CFE5F14E-27A1-4C6E-9BB4-729F6939AA79}"/>
    <hyperlink ref="AM521" r:id="rId10935" display="https://www.daloopa.com/src/38383923" xr:uid="{CE631B5E-11E5-410B-9B0D-BB0E077BF27C}"/>
    <hyperlink ref="AN521" r:id="rId10936" display="https://www.daloopa.com/src/46661159" xr:uid="{BC4DA4C3-1523-4B5E-A9E0-8148C5654FF0}"/>
    <hyperlink ref="AO521" r:id="rId10937" display="https://www.daloopa.com/src/53638125" xr:uid="{533EF4FB-B2CF-4B4C-850A-7EA7FCF22727}"/>
    <hyperlink ref="AP521" r:id="rId10938" display="https://www.daloopa.com/src/58837901" xr:uid="{D87ECD68-2480-4686-96B1-3A5CE20E81E8}"/>
    <hyperlink ref="AQ521" r:id="rId10939" display="https://www.daloopa.com/src/63129311" xr:uid="{5B6FD642-B35E-4A50-8AAF-99A9135C2739}"/>
    <hyperlink ref="AR521" r:id="rId10940" display="https://www.daloopa.com/src/67046989" xr:uid="{62B7627E-034F-462B-AF41-CFD104D74577}"/>
    <hyperlink ref="BF521" r:id="rId10941" display="https://www.daloopa.com/src/38167911" xr:uid="{DB12A267-801D-46C0-BEEA-BD87E1DC9FD1}"/>
    <hyperlink ref="BG521" r:id="rId10942" display="https://www.daloopa.com/src/38167856" xr:uid="{EC6DB655-C39B-431D-9D10-D3AEB7E026AC}"/>
    <hyperlink ref="BH521" r:id="rId10943" display="https://www.daloopa.com/src/38167778" xr:uid="{A3BD823B-BC34-4F18-873C-B0E13FB657F7}"/>
    <hyperlink ref="BI521" r:id="rId10944" display="https://www.daloopa.com/src/38167753" xr:uid="{CEB3769E-9DBB-4653-8B8B-A74A5759BF45}"/>
    <hyperlink ref="BJ521" r:id="rId10945" display="https://www.daloopa.com/src/38167689" xr:uid="{875C5D81-9BE4-42C0-A712-1824B3E7A6BD}"/>
    <hyperlink ref="BK521" r:id="rId10946" display="https://www.daloopa.com/src/38167657" xr:uid="{70878ADD-64FC-4696-ADF5-5C4EF9248C66}"/>
    <hyperlink ref="BL521" r:id="rId10947" display="https://www.daloopa.com/src/38167606" xr:uid="{77CAD645-BB9A-4EB2-99A3-F01903DA5B3E}"/>
    <hyperlink ref="BM521" r:id="rId10948" display="https://www.daloopa.com/src/14719089" xr:uid="{B0C7EC67-7EA8-4A06-A013-E669CAFBC169}"/>
    <hyperlink ref="BN521" r:id="rId10949" display="https://www.daloopa.com/src/46664816" xr:uid="{E984047E-249B-482B-BD55-6D61B39C8FE7}"/>
    <hyperlink ref="BO521" r:id="rId10950" tooltip="https://www.daloopa.com/src/67052083" display="6035.0" xr:uid="{5ED9A9CB-787C-4CBD-A696-0C8197A25155}"/>
    <hyperlink ref="A522" r:id="rId10951" xr:uid="{FE918845-9DEB-411C-8E50-6B76D76A2FE2}"/>
    <hyperlink ref="C522" r:id="rId10952" xr:uid="{180CCB28-355C-40A7-BB9F-ABEC2FB61FC3}"/>
    <hyperlink ref="AC522" r:id="rId10953" display="https://www.daloopa.com/src/748683" xr:uid="{D32E417E-79E6-4140-A882-45B141572C58}"/>
    <hyperlink ref="AD522" r:id="rId10954" display="https://www.daloopa.com/src/748430" xr:uid="{7FC1C3B3-C360-4DC0-A641-26503B78C8BF}"/>
    <hyperlink ref="AE522" r:id="rId10955" display="https://www.daloopa.com/src/1340398" xr:uid="{187AE152-E367-46A0-89EE-9FA0EE6CA725}"/>
    <hyperlink ref="AF522" r:id="rId10956" display="https://www.daloopa.com/src/2623455" xr:uid="{8A07B47F-0EBB-4E84-94AE-8A0EFE992792}"/>
    <hyperlink ref="AG522" r:id="rId10957" display="https://www.daloopa.com/src/4744500" xr:uid="{EB757A19-8582-4469-B0E2-F79541E221A5}"/>
    <hyperlink ref="AH522" r:id="rId10958" display="https://www.daloopa.com/src/7982019" xr:uid="{A93F644D-D48C-4055-8C29-0F6DDEF64882}"/>
    <hyperlink ref="AI522" r:id="rId10959" display="https://www.daloopa.com/src/10333843" xr:uid="{8C9554DD-AA10-4AC4-A901-A3D4D81F740C}"/>
    <hyperlink ref="AJ522" r:id="rId10960" display="https://www.daloopa.com/src/14719082" xr:uid="{CC945438-7928-4CFE-88AF-81C67F81CE76}"/>
    <hyperlink ref="AK522" r:id="rId10961" display="https://www.daloopa.com/src/20995962" xr:uid="{5196AA4C-DFE6-43CA-8923-EB2629577B43}"/>
    <hyperlink ref="AL522" r:id="rId10962" display="https://www.daloopa.com/src/32451139" xr:uid="{1DECDB17-BE2F-41CC-A284-EA08054B9BFD}"/>
    <hyperlink ref="AM522" r:id="rId10963" display="https://www.daloopa.com/src/38383922" xr:uid="{6A718BA8-7326-47C8-8C51-4A809C1BEB15}"/>
    <hyperlink ref="AN522" r:id="rId10964" display="https://www.daloopa.com/src/46661158" xr:uid="{D8FE3A07-42E8-4548-8188-E952F078D0EE}"/>
    <hyperlink ref="AO522" r:id="rId10965" display="https://www.daloopa.com/src/53638126" xr:uid="{C4E4458B-3D85-479C-B7C1-5E9B8E061600}"/>
    <hyperlink ref="AP522" r:id="rId10966" display="https://www.daloopa.com/src/58837902" xr:uid="{6D6A673D-0817-4134-9012-B57784B8D485}"/>
    <hyperlink ref="AQ522" r:id="rId10967" display="https://www.daloopa.com/src/63129314" xr:uid="{1DB10568-C420-4D09-B83E-2290B8666986}"/>
    <hyperlink ref="AR522" r:id="rId10968" display="https://www.daloopa.com/src/67046991" xr:uid="{08139B50-5FDE-44AA-AAB8-0BFDCCBCB14E}"/>
    <hyperlink ref="BL522" r:id="rId10969" display="https://www.daloopa.com/src/38167605" xr:uid="{22DF8701-8F84-4633-92AA-D3962C05AA1F}"/>
    <hyperlink ref="BM522" r:id="rId10970" display="https://www.daloopa.com/src/14719090" xr:uid="{B9C4F9B7-457A-4F72-A51F-111CC42CB80A}"/>
    <hyperlink ref="BN522" r:id="rId10971" display="https://www.daloopa.com/src/46664811" xr:uid="{841242E3-9053-444D-ACCB-F379CA7CE040}"/>
    <hyperlink ref="BO522" r:id="rId10972" tooltip="https://www.daloopa.com/src/67052079" display="18800.0" xr:uid="{0BE13FC8-D30A-4539-AC00-29DB1196E2AC}"/>
    <hyperlink ref="A523" r:id="rId10973" xr:uid="{8822F83B-4403-47C1-B66E-FA6EE1B3C72D}"/>
    <hyperlink ref="C523" r:id="rId10974" xr:uid="{070CD7D2-0B6C-4894-98CA-A6CB02CE2B4B}"/>
    <hyperlink ref="E523" r:id="rId10975" display="https://www.daloopa.com/src/754289" xr:uid="{11E02BAD-60C1-480E-98DE-E99953A77DE5}"/>
    <hyperlink ref="F523" r:id="rId10976" display="https://www.daloopa.com/src/754105" xr:uid="{48DE3915-963D-4289-B3DD-9B6E67F1DB19}"/>
    <hyperlink ref="G523" r:id="rId10977" display="https://www.daloopa.com/src/754025" xr:uid="{5385DAC0-F191-4247-B7AF-1EF45C62421D}"/>
    <hyperlink ref="H523" r:id="rId10978" display="https://www.daloopa.com/src/753869" xr:uid="{F929D554-C453-4A5B-8DA7-20C02332BCEC}"/>
    <hyperlink ref="I523" r:id="rId10979" display="https://www.daloopa.com/src/753682" xr:uid="{98DB94FD-353E-4EB2-ABA9-310FBFCF901E}"/>
    <hyperlink ref="J523" r:id="rId10980" display="https://www.daloopa.com/src/753551" xr:uid="{80C9BA8F-807C-4819-93A3-9C78FA58AEC9}"/>
    <hyperlink ref="K523" r:id="rId10981" display="https://www.daloopa.com/src/753411" xr:uid="{FDE007BB-8A13-4225-8149-829770257FC1}"/>
    <hyperlink ref="L523" r:id="rId10982" display="https://www.daloopa.com/src/753184" xr:uid="{581A6A2B-CA7F-4893-9528-3A5B69D78EE9}"/>
    <hyperlink ref="M523" r:id="rId10983" display="https://www.daloopa.com/src/752993" xr:uid="{E1F92585-61F6-4C56-88C9-341DD5B420DC}"/>
    <hyperlink ref="N523" r:id="rId10984" display="https://www.daloopa.com/src/752792" xr:uid="{924A288C-4224-4A66-8972-F6B1622A5CE6}"/>
    <hyperlink ref="O523" r:id="rId10985" display="https://www.daloopa.com/src/752617" xr:uid="{32D459AE-67EF-4305-9313-1E03EACCBB01}"/>
    <hyperlink ref="P523" r:id="rId10986" display="https://www.daloopa.com/src/752447" xr:uid="{8A5A667A-4C42-464B-A71C-CBDA316C2DEB}"/>
    <hyperlink ref="Q523" r:id="rId10987" display="https://www.daloopa.com/src/752147" xr:uid="{59996859-1425-42DE-97CA-34EDB79DE9C1}"/>
    <hyperlink ref="R523" r:id="rId10988" display="https://www.daloopa.com/src/751770" xr:uid="{C1D6907D-E7B9-4AF1-99E6-90743E066122}"/>
    <hyperlink ref="S523" r:id="rId10989" display="https://www.daloopa.com/src/751508" xr:uid="{DE7C0903-3591-424C-B63F-9A599C427751}"/>
    <hyperlink ref="T523" r:id="rId10990" display="https://www.daloopa.com/src/751081" xr:uid="{2D5FF8EB-1030-4DC7-80A0-40822A6233DD}"/>
    <hyperlink ref="U523" r:id="rId10991" display="https://www.daloopa.com/src/750595" xr:uid="{F5F98982-6B70-4055-9518-BA0CC655ADB1}"/>
    <hyperlink ref="V523" r:id="rId10992" display="https://www.daloopa.com/src/750628" xr:uid="{10A6E1B6-2FA0-4F12-A168-25F2D9F16E6F}"/>
    <hyperlink ref="W523" r:id="rId10993" display="https://www.daloopa.com/src/750278" xr:uid="{28284F40-E36A-4172-B38B-32C5E311E90D}"/>
    <hyperlink ref="X523" r:id="rId10994" display="https://www.daloopa.com/src/749993" xr:uid="{8F352F9B-432D-4732-B4E5-4573A505521C}"/>
    <hyperlink ref="Y523" r:id="rId10995" display="https://www.daloopa.com/src/749716" xr:uid="{341E4C06-BEA9-4B6C-874D-BE98C6196D19}"/>
    <hyperlink ref="Z523" r:id="rId10996" display="https://www.daloopa.com/src/749421" xr:uid="{2963BAC5-7A1E-4391-B41F-3F4C3FF084F8}"/>
    <hyperlink ref="AA523" r:id="rId10997" display="https://www.daloopa.com/src/749154" xr:uid="{02DAFDCC-DFCF-4EAB-967D-1EF367CEE38D}"/>
    <hyperlink ref="AB523" r:id="rId10998" display="https://www.daloopa.com/src/748900" xr:uid="{D6F224C7-E56A-4AE4-BD65-F22F4E5254F0}"/>
    <hyperlink ref="AC523" r:id="rId10999" display="https://www.daloopa.com/src/748684" xr:uid="{506B5831-AB90-4722-80CE-C6F9043C78F2}"/>
    <hyperlink ref="AD523" r:id="rId11000" display="https://www.daloopa.com/src/748431" xr:uid="{45EF27F0-1A2B-4C7F-93E0-9B944D407002}"/>
    <hyperlink ref="AE523" r:id="rId11001" display="https://www.daloopa.com/src/1340399" xr:uid="{113191ED-3E08-4F48-8A0F-7D447CE92733}"/>
    <hyperlink ref="AF523" r:id="rId11002" display="https://www.daloopa.com/src/2623456" xr:uid="{F74F6C71-B8B8-45E4-A314-C4EAAA184259}"/>
    <hyperlink ref="AG523" r:id="rId11003" display="https://www.daloopa.com/src/4744501" xr:uid="{0A09C048-3F72-4711-BA17-B062A76276B7}"/>
    <hyperlink ref="AH523" r:id="rId11004" display="https://www.daloopa.com/src/7982020" xr:uid="{1652549E-DA25-4DCC-B52A-C0130B4DE17C}"/>
    <hyperlink ref="AI523" r:id="rId11005" display="https://www.daloopa.com/src/10333845" xr:uid="{4F63704D-378A-4666-AFA8-1AB3EFBAA54B}"/>
    <hyperlink ref="AJ523" r:id="rId11006" display="https://www.daloopa.com/src/14719083" xr:uid="{57BB79FC-2997-4305-9777-AC0162F12D7D}"/>
    <hyperlink ref="AK523" r:id="rId11007" display="https://www.daloopa.com/src/20995963" xr:uid="{0BFFCA69-E4FD-421C-B103-291EFDC03DBA}"/>
    <hyperlink ref="AL523" r:id="rId11008" display="https://www.daloopa.com/src/32451138" xr:uid="{F4C52DF6-DDBE-4D55-822F-868977BAA92B}"/>
    <hyperlink ref="AM523" r:id="rId11009" display="https://www.daloopa.com/src/38383921" xr:uid="{1BE337BD-0052-4833-BAB7-81BEF9EBAA47}"/>
    <hyperlink ref="AN523" r:id="rId11010" display="https://www.daloopa.com/src/46661157" xr:uid="{C55F7337-2B47-4D56-BF6A-1ED55D31F733}"/>
    <hyperlink ref="AO523" r:id="rId11011" display="https://www.daloopa.com/src/53638129" xr:uid="{E4C5928D-0687-4448-9CEB-CC95FC227086}"/>
    <hyperlink ref="AP523" r:id="rId11012" display="https://www.daloopa.com/src/58837903" xr:uid="{08AE8E67-4609-459F-BB20-B2E3FD295F10}"/>
    <hyperlink ref="AQ523" r:id="rId11013" display="https://www.daloopa.com/src/63129315" xr:uid="{58FDCE3A-0FE4-4DBA-940C-AB69C15A8F3C}"/>
    <hyperlink ref="AR523" r:id="rId11014" display="https://www.daloopa.com/src/67046985" xr:uid="{B7F4700A-E1F1-4415-8614-32EE10F8E9DB}"/>
    <hyperlink ref="BF523" r:id="rId11015" display="https://www.daloopa.com/src/38167910" xr:uid="{C54AA1C4-0170-4E4C-8D4F-2EB8A5F7A676}"/>
    <hyperlink ref="BG523" r:id="rId11016" display="https://www.daloopa.com/src/38167858" xr:uid="{B8DF2EE0-F607-487F-AFF4-828C5F05FD7A}"/>
    <hyperlink ref="BH523" r:id="rId11017" display="https://www.daloopa.com/src/38167782" xr:uid="{0CCFDA8B-5372-4FC7-9A17-5BD4990079AA}"/>
    <hyperlink ref="BI523" r:id="rId11018" display="https://www.daloopa.com/src/38167750" xr:uid="{3061465B-00D2-4740-A4F3-E2C24FF1AC23}"/>
    <hyperlink ref="BJ523" r:id="rId11019" display="https://www.daloopa.com/src/38167693" xr:uid="{D6DAF8C5-8E97-4635-BE96-7138AAF07EC3}"/>
    <hyperlink ref="BK523" r:id="rId11020" display="https://www.daloopa.com/src/38167658" xr:uid="{20FD7A06-0305-4C97-AE6C-1E151CDA7CD6}"/>
    <hyperlink ref="BL523" r:id="rId11021" display="https://www.daloopa.com/src/38167608" xr:uid="{378DAED0-E402-4042-AD14-DF3F5988F43E}"/>
    <hyperlink ref="BM523" r:id="rId11022" display="https://www.daloopa.com/src/14719091" xr:uid="{16C02EE2-ABA7-4361-BE52-61FB59451C35}"/>
    <hyperlink ref="BN523" r:id="rId11023" display="https://www.daloopa.com/src/46664813" xr:uid="{A91380A2-8B5F-4B6C-AD54-38F9CA0508FC}"/>
    <hyperlink ref="BO523" r:id="rId11024" tooltip="https://www.daloopa.com/src/67052077" display="675.0" xr:uid="{8500B73C-9D70-4280-AB7C-A97AC7214EFD}"/>
    <hyperlink ref="A524" r:id="rId11025" xr:uid="{86C7153B-A6D6-45E5-90A8-F1B9CFC592FB}"/>
    <hyperlink ref="C524" r:id="rId11026" xr:uid="{19C72453-0C2D-43D0-A4FB-6ADAEA32A216}"/>
    <hyperlink ref="AP524" r:id="rId11027" display="https://www.daloopa.com/src/58837897" xr:uid="{D7E13B94-6792-497F-A43D-92777AD01487}"/>
    <hyperlink ref="AQ524" r:id="rId11028" display="https://www.daloopa.com/src/63129313" xr:uid="{3E86D45C-B4A1-4312-9DB5-033003508B2E}"/>
    <hyperlink ref="AR524" r:id="rId11029" display="https://www.daloopa.com/src/67046984" xr:uid="{93F47462-2792-4A91-B272-073788D672B6}"/>
    <hyperlink ref="BO524" r:id="rId11030" tooltip="https://www.daloopa.com/src/67052082" display="3187.0" xr:uid="{52FE787C-2927-443B-A698-AE937F4DA2AE}"/>
    <hyperlink ref="A525" r:id="rId11031" xr:uid="{CD45BFA0-6C95-456D-908E-8D952D9D66F1}"/>
    <hyperlink ref="C525" r:id="rId11032" xr:uid="{1B019AE8-0FA7-4033-8113-40499BD87A3E}"/>
    <hyperlink ref="AP525" r:id="rId11033" display="https://www.daloopa.com/src/58837896" xr:uid="{79556116-EF95-4E2A-995B-B927EACBDBD9}"/>
    <hyperlink ref="AQ525" r:id="rId11034" display="https://www.daloopa.com/src/63129312" xr:uid="{810EE5AD-ECDD-4A80-A4FE-79ADE0575331}"/>
    <hyperlink ref="AR525" r:id="rId11035" display="https://www.daloopa.com/src/67046990" xr:uid="{76F02076-8BDE-4161-93AE-45B9F744B22E}"/>
    <hyperlink ref="BO525" r:id="rId11036" tooltip="https://www.daloopa.com/src/67052078" display="5158.0" xr:uid="{69ED8B70-BDCF-4DE3-A0D6-871853923987}"/>
    <hyperlink ref="A526" r:id="rId11037" xr:uid="{27C54BCE-EE12-4663-A950-C96558FD2EBB}"/>
    <hyperlink ref="C526" r:id="rId11038" xr:uid="{36CBBD93-1502-4A7F-85B3-AFF53EACB238}"/>
    <hyperlink ref="E526" r:id="rId11039" display="https://www.daloopa.com/src/754290" xr:uid="{B0F3537E-032F-4575-AB1E-8C724E4DD28B}"/>
    <hyperlink ref="F526" r:id="rId11040" display="https://www.daloopa.com/src/754106" xr:uid="{AA8B24D0-350F-4E4D-92E0-33634D56323E}"/>
    <hyperlink ref="G526" r:id="rId11041" display="https://www.daloopa.com/src/754026" xr:uid="{1AB5297C-8E57-476E-AABA-71129BAD44A9}"/>
    <hyperlink ref="H526" r:id="rId11042" display="https://www.daloopa.com/src/753870" xr:uid="{5709B05D-E5C1-44DC-995C-4878A6E1B354}"/>
    <hyperlink ref="I526" r:id="rId11043" display="https://www.daloopa.com/src/753683" xr:uid="{39847AE2-50F3-42AE-A9D6-42AEFCB44289}"/>
    <hyperlink ref="J526" r:id="rId11044" display="https://www.daloopa.com/src/753552" xr:uid="{EB9B7BEF-6E7F-4836-BDA0-5BEF2B4C7677}"/>
    <hyperlink ref="K526" r:id="rId11045" display="https://www.daloopa.com/src/753412" xr:uid="{2561F1EA-C8BB-43A1-A074-81C1749DD96E}"/>
    <hyperlink ref="L526" r:id="rId11046" display="https://www.daloopa.com/src/753185" xr:uid="{97235B47-B947-44CB-8EBE-BDE04C53300A}"/>
    <hyperlink ref="M526" r:id="rId11047" display="https://www.daloopa.com/src/752994" xr:uid="{86B41EE2-7AE5-4920-A02B-8E5BA88646B9}"/>
    <hyperlink ref="N526" r:id="rId11048" display="https://www.daloopa.com/src/752795" xr:uid="{D77F56D4-A498-4601-982E-C6C5DC93E06A}"/>
    <hyperlink ref="O526" r:id="rId11049" display="https://www.daloopa.com/src/752618" xr:uid="{F99885D5-34A1-4AA1-803B-75CB35C8D5B5}"/>
    <hyperlink ref="P526" r:id="rId11050" display="https://www.daloopa.com/src/752448" xr:uid="{0FA15C35-F6D2-4828-9AE2-FB9F9D0205AA}"/>
    <hyperlink ref="Q526" r:id="rId11051" display="https://www.daloopa.com/src/752148" xr:uid="{4BB62C3E-833C-486A-8121-0778193F616C}"/>
    <hyperlink ref="R526" r:id="rId11052" display="https://www.daloopa.com/src/751771" xr:uid="{70551F74-E05D-4CD2-8A29-8D29CD0736A8}"/>
    <hyperlink ref="S526" r:id="rId11053" display="https://www.daloopa.com/src/751509" xr:uid="{DDB20FA0-BA34-4210-8C91-5C5515BF03F4}"/>
    <hyperlink ref="T526" r:id="rId11054" display="https://www.daloopa.com/src/751084" xr:uid="{FD08A75C-6399-4A01-8E07-DED606DDB677}"/>
    <hyperlink ref="U526" r:id="rId11055" display="https://www.daloopa.com/src/750596" xr:uid="{87091ECD-D84F-451B-A2AC-46D811F5DBFE}"/>
    <hyperlink ref="V526" r:id="rId11056" display="https://www.daloopa.com/src/750629" xr:uid="{50E648BD-6D99-4053-A607-A8820409BC5D}"/>
    <hyperlink ref="W526" r:id="rId11057" display="https://www.daloopa.com/src/750279" xr:uid="{0964BF60-D594-4053-902E-D8DD83EAA99D}"/>
    <hyperlink ref="X526" r:id="rId11058" display="https://www.daloopa.com/src/749994" xr:uid="{7AD0D655-1C3F-4620-80EC-D5594A0423BB}"/>
    <hyperlink ref="Y526" r:id="rId11059" display="https://www.daloopa.com/src/749717" xr:uid="{EFBF0275-1A34-452C-9853-CA2F40F01480}"/>
    <hyperlink ref="Z526" r:id="rId11060" display="https://www.daloopa.com/src/749422" xr:uid="{F36DF67B-33E2-4A27-9929-151D15DD0F48}"/>
    <hyperlink ref="AA526" r:id="rId11061" display="https://www.daloopa.com/src/749155" xr:uid="{5843D6FC-B5F7-4875-8070-7EAA8805C756}"/>
    <hyperlink ref="AB526" r:id="rId11062" display="https://www.daloopa.com/src/748901" xr:uid="{A99173C1-08F6-464B-B62D-81BAE6AB2206}"/>
    <hyperlink ref="AC526" r:id="rId11063" display="https://www.daloopa.com/src/748685" xr:uid="{8E3634C3-1D1B-4A3E-901F-462563F6D0BD}"/>
    <hyperlink ref="AD526" r:id="rId11064" display="https://www.daloopa.com/src/748432" xr:uid="{436A721A-999A-4583-A54F-C00277D70CB2}"/>
    <hyperlink ref="AE526" r:id="rId11065" display="https://www.daloopa.com/src/1340400" xr:uid="{450CB6A8-E99A-4744-9308-973CFDEE0598}"/>
    <hyperlink ref="AF526" r:id="rId11066" display="https://www.daloopa.com/src/2623457" xr:uid="{4FC19EAF-9637-428E-8868-EBF34D2CDDAC}"/>
    <hyperlink ref="AG526" r:id="rId11067" display="https://www.daloopa.com/src/4744502" xr:uid="{CBA7BD58-2B4D-4B5A-A95D-04C3E0B012C4}"/>
    <hyperlink ref="AH526" r:id="rId11068" display="https://www.daloopa.com/src/7982021" xr:uid="{F39852F6-7FE7-4DEF-8A25-3EA5F11FFDE9}"/>
    <hyperlink ref="AI526" r:id="rId11069" display="https://www.daloopa.com/src/10333844" xr:uid="{D1CB14F7-06AC-4686-9B56-2C9E752AD9EA}"/>
    <hyperlink ref="AJ526" r:id="rId11070" display="https://www.daloopa.com/src/14719084" xr:uid="{81AEC333-398C-4BA1-A3EF-CF9B52A1201E}"/>
    <hyperlink ref="AK526" r:id="rId11071" display="https://www.daloopa.com/src/20995961" xr:uid="{5DD3ACB2-FBB9-44CD-A740-B44A6C28E1E3}"/>
    <hyperlink ref="AL526" r:id="rId11072" display="https://www.daloopa.com/src/32451137" xr:uid="{587DCA08-BB9C-436E-8689-AEAD270D8B98}"/>
    <hyperlink ref="AM526" r:id="rId11073" display="https://www.daloopa.com/src/38383920" xr:uid="{74700946-2835-4745-84A7-A91513140CF1}"/>
    <hyperlink ref="AN526" r:id="rId11074" display="https://www.daloopa.com/src/46661162" xr:uid="{7B6BCA1E-B436-476D-A450-56FE78078111}"/>
    <hyperlink ref="AO526" r:id="rId11075" display="https://www.daloopa.com/src/53638127" xr:uid="{2E875683-C352-4BCD-B046-F7E5CB9D8719}"/>
    <hyperlink ref="BF526" r:id="rId11076" display="https://www.daloopa.com/src/38167912" xr:uid="{33178563-60D2-47E3-9F13-43CD9F4A4300}"/>
    <hyperlink ref="BG526" r:id="rId11077" display="https://www.daloopa.com/src/38167859" xr:uid="{A36EFBBC-342A-4C68-BE5A-435CA4297A47}"/>
    <hyperlink ref="BH526" r:id="rId11078" display="https://www.daloopa.com/src/38167780" xr:uid="{8CAC7272-AA28-4BF1-A1F0-9B42183A30EB}"/>
    <hyperlink ref="BI526" r:id="rId11079" display="https://www.daloopa.com/src/38167749" xr:uid="{F1B8B795-7713-42AC-924A-DBD257A102E1}"/>
    <hyperlink ref="BJ526" r:id="rId11080" display="https://www.daloopa.com/src/38167692" xr:uid="{254ED495-CD74-41BC-84FA-D6FC2C0F387F}"/>
    <hyperlink ref="BK526" r:id="rId11081" display="https://www.daloopa.com/src/38167659" xr:uid="{71E31C75-39E6-4F39-BFF5-796B99FA2D0C}"/>
    <hyperlink ref="BL526" r:id="rId11082" display="https://www.daloopa.com/src/38167609" xr:uid="{B886D8C9-9488-43D6-9550-8AE1264A13C9}"/>
    <hyperlink ref="BM526" r:id="rId11083" display="https://www.daloopa.com/src/14719092" xr:uid="{F5616860-C634-49A9-BF5C-BD5F58C64DBA}"/>
    <hyperlink ref="BN526" r:id="rId11084" display="https://www.daloopa.com/src/46664812" xr:uid="{AC107DAC-95DE-4144-9F10-88C4B11B3E89}"/>
    <hyperlink ref="A527" r:id="rId11085" xr:uid="{2E801B48-64F4-4030-A866-E79F6C4EADF8}"/>
    <hyperlink ref="C527" r:id="rId11086" xr:uid="{64157AD0-6525-4435-981F-C6AFB70F68D6}"/>
    <hyperlink ref="P527" r:id="rId11087" display="https://www.daloopa.com/src/752445" xr:uid="{F940E34F-9F6A-4EFC-B1A8-A0BA6AD91EB2}"/>
    <hyperlink ref="Q527" r:id="rId11088" display="https://www.daloopa.com/src/752145" xr:uid="{27D6E79C-FDC2-47F6-B9B8-5DBDD195F8EA}"/>
    <hyperlink ref="R527" r:id="rId11089" display="https://www.daloopa.com/src/751768" xr:uid="{DAF0E722-1F2C-49AE-ABD3-0F30785C2426}"/>
    <hyperlink ref="S527" r:id="rId11090" display="https://www.daloopa.com/src/751506" xr:uid="{34411794-6A8D-491B-A402-78754CAF8EFF}"/>
    <hyperlink ref="T527" r:id="rId11091" display="https://www.daloopa.com/src/751082" xr:uid="{534321EC-5778-4338-8FD1-8E777F8D2B54}"/>
    <hyperlink ref="U527" r:id="rId11092" display="https://www.daloopa.com/src/750593" xr:uid="{BF4EB2FE-2658-4F92-8183-A2D39EAC7C1E}"/>
    <hyperlink ref="V527" r:id="rId11093" display="https://www.daloopa.com/src/750626" xr:uid="{93C3F8DD-26FA-4018-9C60-7125C6008821}"/>
    <hyperlink ref="W527" r:id="rId11094" display="https://www.daloopa.com/src/750276" xr:uid="{97DF56F4-30B5-4086-AB15-EBF2A98D307B}"/>
    <hyperlink ref="X527" r:id="rId11095" display="https://www.daloopa.com/src/749991" xr:uid="{0BAD4B93-CD54-4299-BCC3-F66CECACBFCE}"/>
    <hyperlink ref="Y527" r:id="rId11096" display="https://www.daloopa.com/src/749714" xr:uid="{77CD8C66-97DC-45D5-B5BD-3AE6C3B74350}"/>
    <hyperlink ref="Z527" r:id="rId11097" display="https://www.daloopa.com/src/749419" xr:uid="{E5DE9609-3E4B-40E4-B6D0-814CD8747AAB}"/>
    <hyperlink ref="AA527" r:id="rId11098" display="https://www.daloopa.com/src/749152" xr:uid="{F12AC972-CD8C-469D-8201-E53C4AB93D87}"/>
    <hyperlink ref="AB527" r:id="rId11099" display="https://www.daloopa.com/src/748898" xr:uid="{08565995-86F4-4D15-8CF7-ADDC4CB8219E}"/>
    <hyperlink ref="BH527" r:id="rId11100" display="https://www.daloopa.com/src/38167779" xr:uid="{6ABC8AAE-3AEA-45CA-8A6A-A336E41DA8DD}"/>
    <hyperlink ref="BI527" r:id="rId11101" display="https://www.daloopa.com/src/38167752" xr:uid="{40B7F8FA-856C-4ACD-893A-826BFB692594}"/>
    <hyperlink ref="BJ527" r:id="rId11102" display="https://www.daloopa.com/src/38167690" xr:uid="{CF5F91C0-6247-49E3-996A-01E874F3F18E}"/>
    <hyperlink ref="BK527" r:id="rId11103" display="https://www.daloopa.com/src/38167660" xr:uid="{36E91DAF-DF30-4245-AE0B-1CDB00B39604}"/>
    <hyperlink ref="A530" r:id="rId11104" xr:uid="{861C9E11-E46B-4004-84A5-3B27EA3D93E4}"/>
    <hyperlink ref="C530" r:id="rId11105" xr:uid="{964CC073-988D-4247-8438-66E82AB6552F}"/>
    <hyperlink ref="E530" r:id="rId11106" display="https://www.daloopa.com/src/815216" xr:uid="{58934BAB-2160-4658-A7D1-CF77D832947B}"/>
    <hyperlink ref="F530" r:id="rId11107" display="https://www.daloopa.com/src/815206" xr:uid="{664788DD-0D88-459E-ACFE-167101D05E69}"/>
    <hyperlink ref="G530" r:id="rId11108" display="https://www.daloopa.com/src/815196" xr:uid="{74FE677F-BC63-4DFA-930D-E37F977E1C1D}"/>
    <hyperlink ref="H530" r:id="rId11109" display="https://www.daloopa.com/src/815186" xr:uid="{ACACAEF9-EC38-4815-855A-86973B2FA300}"/>
    <hyperlink ref="I530" r:id="rId11110" display="https://www.daloopa.com/src/815176" xr:uid="{DA6D3482-151C-4D0D-9EA7-358B65A0519F}"/>
    <hyperlink ref="J530" r:id="rId11111" display="https://www.daloopa.com/src/815166" xr:uid="{786D0B44-62D2-4DF1-A1C8-D33E52D7080B}"/>
    <hyperlink ref="K530" r:id="rId11112" display="https://www.daloopa.com/src/815156" xr:uid="{25BE1FAE-B083-4013-8965-4CF97CC74EDC}"/>
    <hyperlink ref="L530" r:id="rId11113" display="https://www.daloopa.com/src/815141" xr:uid="{82FE7082-8CE4-4C27-A688-5218EE0ABC38}"/>
    <hyperlink ref="M530" r:id="rId11114" display="https://www.daloopa.com/src/815126" xr:uid="{E9424677-DB62-4353-8B16-74548042F38D}"/>
    <hyperlink ref="N530" r:id="rId11115" display="https://www.daloopa.com/src/815111" xr:uid="{CA7822EC-9541-4036-A185-067F8410BCC0}"/>
    <hyperlink ref="O530" r:id="rId11116" display="https://www.daloopa.com/src/815097" xr:uid="{6C47AC47-3F8B-4784-81AE-3F677E9276DF}"/>
    <hyperlink ref="P530" r:id="rId11117" display="https://www.daloopa.com/src/815083" xr:uid="{ABB42A88-4BE8-473E-AD82-21D8FFB0B78D}"/>
    <hyperlink ref="Q530" r:id="rId11118" display="https://www.daloopa.com/src/815069" xr:uid="{D77C5B25-5937-4763-A2FC-BDAEC9BFC9F0}"/>
    <hyperlink ref="R530" r:id="rId11119" display="https://www.daloopa.com/src/815055" xr:uid="{9A739173-882F-453F-BBE5-B3DF6DD17B10}"/>
    <hyperlink ref="S530" r:id="rId11120" display="https://www.daloopa.com/src/815041" xr:uid="{BE6B44E7-27E1-4D7A-867A-D40B46EEAD75}"/>
    <hyperlink ref="T530" r:id="rId11121" display="https://www.daloopa.com/src/815027" xr:uid="{D089C34C-E1E6-4CEB-9427-071C2A4E813D}"/>
    <hyperlink ref="U530" r:id="rId11122" display="https://www.daloopa.com/src/815013" xr:uid="{D9B082BD-6975-4AC1-ABAC-90D5AB21FD8D}"/>
    <hyperlink ref="V530" r:id="rId11123" display="https://www.daloopa.com/src/814999" xr:uid="{F6D82B55-6A5E-461D-A4C1-86190CABF0FE}"/>
    <hyperlink ref="W530" r:id="rId11124" display="https://www.daloopa.com/src/814985" xr:uid="{852A1C86-020C-41F8-9084-2F3FF9C04023}"/>
    <hyperlink ref="X530" r:id="rId11125" display="https://www.daloopa.com/src/814971" xr:uid="{C4E07B1B-D5DD-4095-9E34-D4CECE168F68}"/>
    <hyperlink ref="Y530" r:id="rId11126" display="https://www.daloopa.com/src/814957" xr:uid="{A036AE2D-6A75-454B-803F-FA1DB05D5F3F}"/>
    <hyperlink ref="Z530" r:id="rId11127" display="https://www.daloopa.com/src/814943" xr:uid="{29253FF9-7096-4940-981B-C0DBF119162C}"/>
    <hyperlink ref="AA530" r:id="rId11128" display="https://www.daloopa.com/src/814929" xr:uid="{3966BDC4-1572-4619-9B90-1BD09986C2FA}"/>
    <hyperlink ref="AB530" r:id="rId11129" display="https://www.daloopa.com/src/814915" xr:uid="{F0795469-D65B-465B-9A5D-3A52F8481B9E}"/>
    <hyperlink ref="AC530" r:id="rId11130" display="https://www.daloopa.com/src/814887" xr:uid="{7EA4C757-57AF-49DF-97A9-5DB1FDBDEFC1}"/>
    <hyperlink ref="AD530" r:id="rId11131" display="https://www.daloopa.com/src/814901" xr:uid="{4649F085-FB81-4485-87C7-9201AC44A83A}"/>
    <hyperlink ref="AE530" r:id="rId11132" display="https://www.daloopa.com/src/1266715" xr:uid="{2B03FCD4-9FC8-4FEB-AC03-A25FA97D2D69}"/>
    <hyperlink ref="AF530" r:id="rId11133" display="https://www.daloopa.com/src/2623970" xr:uid="{5D857317-3CEF-4012-8444-CB10052AA721}"/>
    <hyperlink ref="AG530" r:id="rId11134" display="https://www.daloopa.com/src/4744740" xr:uid="{65F80F90-FA40-4C87-90CF-E8210A32013D}"/>
    <hyperlink ref="AH530" r:id="rId11135" display="https://www.daloopa.com/src/7982525" xr:uid="{BBB7C8FD-FB4B-4F86-8C74-580C59CD75DF}"/>
    <hyperlink ref="AI530" r:id="rId11136" display="https://www.daloopa.com/src/10335401" xr:uid="{60445759-00E5-44CB-A771-0908322A6C71}"/>
    <hyperlink ref="AJ530" r:id="rId11137" display="https://www.daloopa.com/src/14719054" xr:uid="{065023E1-DAA9-4279-968E-1D2DA3FA18BC}"/>
    <hyperlink ref="AK530" r:id="rId11138" display="https://www.daloopa.com/src/20995570" xr:uid="{1B7744B7-76E3-4E35-BDDF-BF9E03EA08F9}"/>
    <hyperlink ref="AL530" r:id="rId11139" display="https://www.daloopa.com/src/32451649" xr:uid="{EB1EBFA6-ECBB-40F2-939E-028CC200F80F}"/>
    <hyperlink ref="AM530" r:id="rId11140" display="https://www.daloopa.com/src/38385298" xr:uid="{5B143595-70E5-4477-8B9B-425FC726BE3B}"/>
    <hyperlink ref="AN530" r:id="rId11141" display="https://www.daloopa.com/src/46662253" xr:uid="{0F68C5FD-1678-4B89-8DDE-F06736D95589}"/>
    <hyperlink ref="AO530" r:id="rId11142" display="https://www.daloopa.com/src/53638755" xr:uid="{CD7907CC-82B7-4FD3-A681-008A8D6862CC}"/>
    <hyperlink ref="AP530" r:id="rId11143" display="https://www.daloopa.com/src/58838387" xr:uid="{46B79745-CC61-4D82-8819-2968712880C0}"/>
    <hyperlink ref="AQ530" r:id="rId11144" display="https://www.daloopa.com/src/63130671" xr:uid="{AA201517-DE7D-4168-B3F7-1F342211874D}"/>
    <hyperlink ref="AR530" r:id="rId11145" display="https://www.daloopa.com/src/67048237" xr:uid="{ED3D8693-AD23-4840-999D-DFD67F43FFEC}"/>
    <hyperlink ref="A531" r:id="rId11146" xr:uid="{73B74683-CBB7-4EA6-8D7B-5857AB2B35FB}"/>
    <hyperlink ref="C531" r:id="rId11147" xr:uid="{BEAD0FEE-207C-4CF7-9A0E-3DFFFABF33D6}"/>
    <hyperlink ref="P531" r:id="rId11148" display="https://www.daloopa.com/src/815084" xr:uid="{CA018E99-9601-478C-8846-B83AA83D52F0}"/>
    <hyperlink ref="Q531" r:id="rId11149" display="https://www.daloopa.com/src/815070" xr:uid="{A9B9EF14-1169-4C08-BFDE-A4D9F437CD28}"/>
    <hyperlink ref="R531" r:id="rId11150" display="https://www.daloopa.com/src/815056" xr:uid="{189C9490-ABA2-4878-BB24-4538CBFFDD4D}"/>
    <hyperlink ref="S531" r:id="rId11151" display="https://www.daloopa.com/src/815042" xr:uid="{BE2D1BC5-CB51-4E76-B27E-2D6FC4DC1C0B}"/>
    <hyperlink ref="T531" r:id="rId11152" display="https://www.daloopa.com/src/815028" xr:uid="{1D24AE3E-74D4-430F-A04F-E143F2325503}"/>
    <hyperlink ref="U531" r:id="rId11153" display="https://www.daloopa.com/src/815014" xr:uid="{357B3DB8-8524-4E71-B393-F68575353B2D}"/>
    <hyperlink ref="V531" r:id="rId11154" display="https://www.daloopa.com/src/815000" xr:uid="{B30587D2-3A7C-4A85-9B20-77971622B392}"/>
    <hyperlink ref="W531" r:id="rId11155" display="https://www.daloopa.com/src/814986" xr:uid="{7FDF766B-73DD-4DDB-8F94-641EA50CAB26}"/>
    <hyperlink ref="X531" r:id="rId11156" display="https://www.daloopa.com/src/814972" xr:uid="{41C926BB-287F-4A47-A2C9-CE809770E2E5}"/>
    <hyperlink ref="Y531" r:id="rId11157" display="https://www.daloopa.com/src/814958" xr:uid="{A426B8D4-FED4-4BCB-844A-BA87FE984DC5}"/>
    <hyperlink ref="Z531" r:id="rId11158" display="https://www.daloopa.com/src/814944" xr:uid="{2161D76B-11D7-4EC3-8972-A6E4FAA074A0}"/>
    <hyperlink ref="AA531" r:id="rId11159" display="https://www.daloopa.com/src/814930" xr:uid="{6218BA84-3BF8-4F94-AAAB-3B603CB867EF}"/>
    <hyperlink ref="AB531" r:id="rId11160" display="https://www.daloopa.com/src/814916" xr:uid="{F21A3677-6E4C-441E-B460-B8B52D025FCF}"/>
    <hyperlink ref="AC531" r:id="rId11161" display="https://www.daloopa.com/src/814888" xr:uid="{CAA65198-432B-44CE-85CE-A806EC009E92}"/>
    <hyperlink ref="AD531" r:id="rId11162" display="https://www.daloopa.com/src/814902" xr:uid="{6D89BB8B-26C8-4685-8577-3694D89B86D1}"/>
    <hyperlink ref="AE531" r:id="rId11163" display="https://www.daloopa.com/src/1266716" xr:uid="{827723A1-1563-4784-9268-B6F3B958A585}"/>
    <hyperlink ref="AF531" r:id="rId11164" display="https://www.daloopa.com/src/2623971" xr:uid="{2303F45D-D466-428D-8B02-14D79D3669DB}"/>
    <hyperlink ref="AG531" r:id="rId11165" display="https://www.daloopa.com/src/4744741" xr:uid="{346FC4E6-8230-4A67-81AB-7F2041E8457E}"/>
    <hyperlink ref="AH531" r:id="rId11166" display="https://www.daloopa.com/src/7982526" xr:uid="{E2BC2048-85BB-4C45-B0A0-5ABA947929A3}"/>
    <hyperlink ref="AI531" r:id="rId11167" display="https://www.daloopa.com/src/10335402" xr:uid="{8273221E-2098-4241-9188-BF3BAAC7F28A}"/>
    <hyperlink ref="AJ531" r:id="rId11168" display="https://www.daloopa.com/src/14719047" xr:uid="{64334329-E040-421B-A05A-215BBBE83BF9}"/>
    <hyperlink ref="AK531" r:id="rId11169" display="https://www.daloopa.com/src/20995569" xr:uid="{D8C10B44-3FCA-493B-80C4-5D433FEF14AB}"/>
    <hyperlink ref="AL531" r:id="rId11170" display="https://www.daloopa.com/src/32451644" xr:uid="{8367C201-7151-48EC-9E52-BFD1EE545CD8}"/>
    <hyperlink ref="AM531" r:id="rId11171" display="https://www.daloopa.com/src/38385294" xr:uid="{2FD3994E-ABA3-4457-B440-42B20E64A80F}"/>
    <hyperlink ref="AN531" r:id="rId11172" display="https://www.daloopa.com/src/46662244" xr:uid="{962FDFFA-2DD1-4853-969C-F710C43C25DE}"/>
    <hyperlink ref="AO531" r:id="rId11173" display="https://www.daloopa.com/src/53638753" xr:uid="{5936B4CC-4A04-47B4-8366-26F053C52267}"/>
    <hyperlink ref="AP531" r:id="rId11174" display="https://www.daloopa.com/src/58838391" xr:uid="{8281BC30-4BE0-42F1-AECB-9252D0E5F901}"/>
    <hyperlink ref="AQ531" r:id="rId11175" display="https://www.daloopa.com/src/63130677" xr:uid="{AC936D09-7415-4A3B-89A8-60262C205AD1}"/>
    <hyperlink ref="AR531" r:id="rId11176" display="https://www.daloopa.com/src/67048241" xr:uid="{2E058677-36BF-4455-9974-2E789EB42483}"/>
    <hyperlink ref="A532" r:id="rId11177" xr:uid="{DFBCD96B-E673-46F5-917D-A326B9616D57}"/>
    <hyperlink ref="C532" r:id="rId11178" xr:uid="{A98F358E-EBD6-461D-8130-00332813A37B}"/>
    <hyperlink ref="E532" r:id="rId11179" display="https://www.daloopa.com/src/815217" xr:uid="{89956363-7E9E-46CE-9827-2166B0619988}"/>
    <hyperlink ref="F532" r:id="rId11180" display="https://www.daloopa.com/src/815207" xr:uid="{25339DA6-C8C5-41F2-9C0C-34BC57FEFB70}"/>
    <hyperlink ref="G532" r:id="rId11181" display="https://www.daloopa.com/src/815197" xr:uid="{41A13F07-F51D-4662-93DA-3797532A7DE4}"/>
    <hyperlink ref="H532" r:id="rId11182" display="https://www.daloopa.com/src/815187" xr:uid="{5FC8D2E0-EBF6-4720-AB96-1176FBE85603}"/>
    <hyperlink ref="I532" r:id="rId11183" display="https://www.daloopa.com/src/815177" xr:uid="{30343186-2F30-40FF-AA2B-DE7BB860AB0F}"/>
    <hyperlink ref="J532" r:id="rId11184" display="https://www.daloopa.com/src/815167" xr:uid="{2386150E-AC30-4160-8E02-7511398F9CE5}"/>
    <hyperlink ref="K532" r:id="rId11185" display="https://www.daloopa.com/src/815157" xr:uid="{FB82EAB9-A2C6-4EA1-B9D7-B061FCB8BC00}"/>
    <hyperlink ref="L532" r:id="rId11186" display="https://www.daloopa.com/src/815142" xr:uid="{AEF4D780-4C7D-4E83-A06D-5E7A463965C3}"/>
    <hyperlink ref="M532" r:id="rId11187" display="https://www.daloopa.com/src/815127" xr:uid="{8F3760E3-13CF-4EBB-8653-ECA7E6A9F5DB}"/>
    <hyperlink ref="N532" r:id="rId11188" display="https://www.daloopa.com/src/815112" xr:uid="{0DC5428F-7D16-4755-BAA7-3A8FE2301339}"/>
    <hyperlink ref="O532" r:id="rId11189" display="https://www.daloopa.com/src/815098" xr:uid="{433A7383-F833-4D5D-BF69-58D8613684B5}"/>
    <hyperlink ref="P532" r:id="rId11190" display="https://www.daloopa.com/src/815085" xr:uid="{DC99F630-623B-4138-A6EF-130FDEFF4A20}"/>
    <hyperlink ref="Q532" r:id="rId11191" display="https://www.daloopa.com/src/815071" xr:uid="{E613343A-7919-4E43-8DFB-1F7A0DC8C188}"/>
    <hyperlink ref="R532" r:id="rId11192" display="https://www.daloopa.com/src/815057" xr:uid="{512D6244-5BFD-4B86-9ADA-FBABA9008A99}"/>
    <hyperlink ref="S532" r:id="rId11193" display="https://www.daloopa.com/src/815043" xr:uid="{FBABCD59-1F2F-40C3-A91F-5B1AB0F1A922}"/>
    <hyperlink ref="T532" r:id="rId11194" display="https://www.daloopa.com/src/815029" xr:uid="{38640F3C-6FEC-407A-9361-95E0DCF388F5}"/>
    <hyperlink ref="U532" r:id="rId11195" display="https://www.daloopa.com/src/815015" xr:uid="{BF69E063-6355-4A4D-A773-461565D4C649}"/>
    <hyperlink ref="V532" r:id="rId11196" display="https://www.daloopa.com/src/815001" xr:uid="{8422B2F6-72FA-4D7E-A7B7-3F534E84C851}"/>
    <hyperlink ref="W532" r:id="rId11197" display="https://www.daloopa.com/src/814987" xr:uid="{E76D4CF9-7D4B-4EF3-9C95-3B72921D1D45}"/>
    <hyperlink ref="X532" r:id="rId11198" display="https://www.daloopa.com/src/814973" xr:uid="{EB3E17BB-F0B1-457C-9446-46B136408379}"/>
    <hyperlink ref="Y532" r:id="rId11199" display="https://www.daloopa.com/src/814959" xr:uid="{455382D3-6884-4848-B43D-5500101C2D1F}"/>
    <hyperlink ref="Z532" r:id="rId11200" display="https://www.daloopa.com/src/814945" xr:uid="{88176A06-209D-4BA0-97A8-42C66F2A7DF3}"/>
    <hyperlink ref="AA532" r:id="rId11201" display="https://www.daloopa.com/src/814931" xr:uid="{DDC95C4A-98F5-44CE-93FA-4152E91B210A}"/>
    <hyperlink ref="AB532" r:id="rId11202" display="https://www.daloopa.com/src/814917" xr:uid="{3982C3F8-F956-4F99-83B0-0C163B394E41}"/>
    <hyperlink ref="AC532" r:id="rId11203" display="https://www.daloopa.com/src/814889" xr:uid="{FD95CE03-0462-4594-B008-E03520C94275}"/>
    <hyperlink ref="AD532" r:id="rId11204" display="https://www.daloopa.com/src/814903" xr:uid="{0A9A6E61-A797-4A84-9EB4-1448ABC1E8A2}"/>
    <hyperlink ref="AE532" r:id="rId11205" display="https://www.daloopa.com/src/1266717" xr:uid="{4F222B99-38D0-45C9-8200-70F374893093}"/>
    <hyperlink ref="AF532" r:id="rId11206" display="https://www.daloopa.com/src/2623972" xr:uid="{EBD082C0-1316-4F6D-9DA0-A72C3475CE8D}"/>
    <hyperlink ref="AG532" r:id="rId11207" display="https://www.daloopa.com/src/4744742" xr:uid="{197F3838-B299-41AC-93D1-516EE4A26BEE}"/>
    <hyperlink ref="AH532" r:id="rId11208" display="https://www.daloopa.com/src/7982527" xr:uid="{47CDD741-CB10-460A-B54D-635F505583BC}"/>
    <hyperlink ref="AI532" r:id="rId11209" display="https://www.daloopa.com/src/10335403" xr:uid="{B5E1B0C8-2E7D-41CE-93D7-1725284F5A25}"/>
    <hyperlink ref="AJ532" r:id="rId11210" display="https://www.daloopa.com/src/14719049" xr:uid="{F941509D-877F-4118-9465-05A178ACD784}"/>
    <hyperlink ref="AK532" r:id="rId11211" display="https://www.daloopa.com/src/20995571" xr:uid="{914ADD93-A1D8-46FA-B3E0-CA9457F5C6E2}"/>
    <hyperlink ref="AL532" r:id="rId11212" display="https://www.daloopa.com/src/32451652" xr:uid="{926DD41E-EEE2-4FB9-8270-2924024604BD}"/>
    <hyperlink ref="AM532" r:id="rId11213" display="https://www.daloopa.com/src/38385299" xr:uid="{44E37416-F427-4593-8367-94ED05187E5B}"/>
    <hyperlink ref="AN532" r:id="rId11214" display="https://www.daloopa.com/src/46662255" xr:uid="{6CF91875-A7D4-42E8-87C0-9141D5E7EEB9}"/>
    <hyperlink ref="AO532" r:id="rId11215" display="https://www.daloopa.com/src/53638754" xr:uid="{33318D3D-5224-457E-9B06-C5008C89C241}"/>
    <hyperlink ref="AP532" r:id="rId11216" display="https://www.daloopa.com/src/58838398" xr:uid="{C32D83CB-41A4-40F2-A757-69967C4D27E1}"/>
    <hyperlink ref="AQ532" r:id="rId11217" display="https://www.daloopa.com/src/63130673" xr:uid="{8355C30A-995B-47E4-8FB7-A42AB0C71882}"/>
    <hyperlink ref="AR532" r:id="rId11218" display="https://www.daloopa.com/src/67048235" xr:uid="{E47ECE92-1E32-40FE-823E-F11390E91F01}"/>
    <hyperlink ref="A533" r:id="rId11219" xr:uid="{A5E5E5DA-5EDA-4EC8-A883-7FA041E6F2F2}"/>
    <hyperlink ref="C533" r:id="rId11220" xr:uid="{59F174AB-9056-4814-8EC1-F871DC90ACB0}"/>
    <hyperlink ref="E533" r:id="rId11221" display="https://www.daloopa.com/src/815218" xr:uid="{53BBD323-0CC8-4FE7-9B3C-E0882289F675}"/>
    <hyperlink ref="F533" r:id="rId11222" display="https://www.daloopa.com/src/815208" xr:uid="{02047CBD-3AFE-4746-B849-982BAF9707A3}"/>
    <hyperlink ref="G533" r:id="rId11223" display="https://www.daloopa.com/src/815198" xr:uid="{AF7FD4BC-4F58-42F3-A0E9-BDC1640D0E1A}"/>
    <hyperlink ref="H533" r:id="rId11224" display="https://www.daloopa.com/src/815188" xr:uid="{5D17456E-2256-4199-BA83-F603ED05B25A}"/>
    <hyperlink ref="I533" r:id="rId11225" display="https://www.daloopa.com/src/815178" xr:uid="{BF75920C-65BF-4D9F-8F02-5D3ABEFB25E6}"/>
    <hyperlink ref="J533" r:id="rId11226" display="https://www.daloopa.com/src/815168" xr:uid="{F66CD360-4FC7-45FB-8A04-CE26DD31F298}"/>
    <hyperlink ref="K533" r:id="rId11227" display="https://www.daloopa.com/src/815158" xr:uid="{ED4EEF21-9D7C-4B2B-8EEB-EC8D5D43B937}"/>
    <hyperlink ref="L533" r:id="rId11228" display="https://www.daloopa.com/src/815146" xr:uid="{7516DEF6-3BEE-461B-9594-5C59357CD61A}"/>
    <hyperlink ref="M533" r:id="rId11229" display="https://www.daloopa.com/src/815131" xr:uid="{00FD3F03-6DA0-4170-8E1D-EE54A7259C16}"/>
    <hyperlink ref="N533" r:id="rId11230" display="https://www.daloopa.com/src/815116" xr:uid="{A7078E65-99C4-4AE4-AB6D-8BE58222D417}"/>
    <hyperlink ref="O533" r:id="rId11231" display="https://www.daloopa.com/src/815102" xr:uid="{777554F3-273A-4455-8E59-80DAD708B6C2}"/>
    <hyperlink ref="P533" r:id="rId11232" display="https://www.daloopa.com/src/815089" xr:uid="{59EB8D6C-7761-4987-BE51-ED51B7B1639E}"/>
    <hyperlink ref="Q533" r:id="rId11233" display="https://www.daloopa.com/src/815075" xr:uid="{74AF5DCF-6A0A-4772-9A09-73D80F86EAE7}"/>
    <hyperlink ref="R533" r:id="rId11234" display="https://www.daloopa.com/src/815061" xr:uid="{57A9281A-E916-40F4-9A02-2B51A1495C05}"/>
    <hyperlink ref="S533" r:id="rId11235" display="https://www.daloopa.com/src/815047" xr:uid="{DB45948B-C34D-4431-9518-F4FE2DA7503D}"/>
    <hyperlink ref="T533" r:id="rId11236" display="https://www.daloopa.com/src/815033" xr:uid="{34F9B0E6-FE39-479A-9C6B-884DD45DECF2}"/>
    <hyperlink ref="U533" r:id="rId11237" display="https://www.daloopa.com/src/815019" xr:uid="{118D0087-1EEC-476F-99D4-CD3AB631D960}"/>
    <hyperlink ref="V533" r:id="rId11238" display="https://www.daloopa.com/src/815005" xr:uid="{1D4D7939-A992-46A8-99C6-A3D30EAF8615}"/>
    <hyperlink ref="W533" r:id="rId11239" display="https://www.daloopa.com/src/814991" xr:uid="{838A61B2-DA2F-4771-A3B1-F954B56AAF58}"/>
    <hyperlink ref="X533" r:id="rId11240" display="https://www.daloopa.com/src/814977" xr:uid="{AA94C8B5-6798-4A35-A9AD-E364E96C0B84}"/>
    <hyperlink ref="Y533" r:id="rId11241" display="https://www.daloopa.com/src/814963" xr:uid="{856C6AA6-3EF8-4289-A016-644ECF5BCF8C}"/>
    <hyperlink ref="Z533" r:id="rId11242" display="https://www.daloopa.com/src/814949" xr:uid="{09AFD13A-8647-48FC-8326-04C554D28299}"/>
    <hyperlink ref="AA533" r:id="rId11243" display="https://www.daloopa.com/src/814935" xr:uid="{9DD91F5C-C347-41C9-9B78-40A4E09DD894}"/>
    <hyperlink ref="AB533" r:id="rId11244" display="https://www.daloopa.com/src/814921" xr:uid="{CEC8FEBA-44A1-412C-8C3C-7C286E60502D}"/>
    <hyperlink ref="AC533" r:id="rId11245" display="https://www.daloopa.com/src/814894" xr:uid="{D15392FD-8AD7-4078-976A-6412084F08D4}"/>
    <hyperlink ref="AD533" r:id="rId11246" display="https://www.daloopa.com/src/814908" xr:uid="{69FD0F40-73FC-43B1-8924-46453F9211A8}"/>
    <hyperlink ref="AE533" r:id="rId11247" display="https://www.daloopa.com/src/1266722" xr:uid="{1CEC4F7D-DCD9-4229-AE10-B0ABAC9B62D4}"/>
    <hyperlink ref="AF533" r:id="rId11248" display="https://www.daloopa.com/src/2623977" xr:uid="{E8B5A809-6A2F-494C-95F2-13A263ABC744}"/>
    <hyperlink ref="AG533" r:id="rId11249" display="https://www.daloopa.com/src/4744747" xr:uid="{8AE3A4B5-CADD-4FF0-A881-8B0E4EB924E2}"/>
    <hyperlink ref="AH533" r:id="rId11250" display="https://www.daloopa.com/src/7982532" xr:uid="{1C2F7AC0-BFBC-4EAD-B39D-25700A8487A1}"/>
    <hyperlink ref="AI533" r:id="rId11251" display="https://www.daloopa.com/src/10335408" xr:uid="{853CDF2E-3DB9-42D5-ABC3-282B84C25A48}"/>
    <hyperlink ref="AJ533" r:id="rId11252" display="https://www.daloopa.com/src/14719050" xr:uid="{AA3A3D16-F12D-4DA4-9729-8905FB3B1F98}"/>
    <hyperlink ref="AK533" r:id="rId11253" display="https://www.daloopa.com/src/20995574" xr:uid="{F53B61D2-F772-407D-B650-97287C84D0A9}"/>
    <hyperlink ref="AL533" r:id="rId11254" display="https://www.daloopa.com/src/32451650" xr:uid="{A14B1560-66A8-46B6-AD20-BF0ECFAAE138}"/>
    <hyperlink ref="AM533" r:id="rId11255" display="https://www.daloopa.com/src/38385288" xr:uid="{5638F1B8-9CF3-4060-8DA1-AEA444A18F9E}"/>
    <hyperlink ref="AN533" r:id="rId11256" display="https://www.daloopa.com/src/46662252" xr:uid="{6C58B5BE-FB07-4BCA-B3A8-8DB8B5134DB4}"/>
    <hyperlink ref="AO533" r:id="rId11257" display="https://www.daloopa.com/src/53638747" xr:uid="{49BA92C2-1775-4C7E-B8DC-E9C385AA9CB9}"/>
    <hyperlink ref="AP533" r:id="rId11258" display="https://www.daloopa.com/src/58838397" xr:uid="{955C36CF-5AFF-4BE2-AD2F-0614D122E9CF}"/>
    <hyperlink ref="AQ533" r:id="rId11259" display="https://www.daloopa.com/src/63130667" xr:uid="{65FC4696-E3C3-4BF8-827B-E4B0CDA9B792}"/>
    <hyperlink ref="AR533" r:id="rId11260" display="https://www.daloopa.com/src/67048232" xr:uid="{83B25DBF-4874-4931-A8DD-7F21BFE4F0F5}"/>
    <hyperlink ref="A535" r:id="rId11261" xr:uid="{022B7624-129F-4D35-9451-F542461F46E7}"/>
    <hyperlink ref="C535" r:id="rId11262" xr:uid="{3C082249-7B45-4EDB-A2FF-CA6B806661E0}"/>
    <hyperlink ref="AC535" r:id="rId11263" display="https://www.daloopa.com/src/814890" xr:uid="{61643ECE-FCC9-42E4-841D-395BF467367C}"/>
    <hyperlink ref="AD535" r:id="rId11264" display="https://www.daloopa.com/src/814904" xr:uid="{E84B7B15-CFEB-4674-9170-E3F1B6B0C37A}"/>
    <hyperlink ref="AE535" r:id="rId11265" display="https://www.daloopa.com/src/1266718" xr:uid="{03B49A49-C494-4BC6-8DF7-05AE4AF6BAEC}"/>
    <hyperlink ref="AF535" r:id="rId11266" display="https://www.daloopa.com/src/2623973" xr:uid="{A958BAE2-4380-4BE5-9B0B-07D93D41CC75}"/>
    <hyperlink ref="AG535" r:id="rId11267" display="https://www.daloopa.com/src/4744743" xr:uid="{D1985848-F9E4-4452-9C5B-38FF896D00F7}"/>
    <hyperlink ref="AH535" r:id="rId11268" display="https://www.daloopa.com/src/7982528" xr:uid="{9074BB33-B7B8-4ABD-8E9A-A6D139229B98}"/>
    <hyperlink ref="AI535" r:id="rId11269" display="https://www.daloopa.com/src/10335404" xr:uid="{64489A62-7D23-4093-949F-E49C1C9ACD7C}"/>
    <hyperlink ref="AJ535" r:id="rId11270" display="https://www.daloopa.com/src/14719051" xr:uid="{56155685-9E6D-40B8-92A4-BAA5B49456D8}"/>
    <hyperlink ref="AK535" r:id="rId11271" display="https://www.daloopa.com/src/20995572" xr:uid="{9B011593-5292-4331-91F3-8758C48FDB8B}"/>
    <hyperlink ref="AL535" r:id="rId11272" display="https://www.daloopa.com/src/32451651" xr:uid="{FB65513C-1B1C-413B-A4FE-F51719D914A6}"/>
    <hyperlink ref="AM535" r:id="rId11273" display="https://www.daloopa.com/src/38385300" xr:uid="{B5E4AF6D-05FE-4D33-8A4F-2A31233DD623}"/>
    <hyperlink ref="AN535" r:id="rId11274" display="https://www.daloopa.com/src/46662242" xr:uid="{78B8A057-E1DD-4881-B44D-D5DA0495F5B8}"/>
    <hyperlink ref="AO535" r:id="rId11275" display="https://www.daloopa.com/src/53638752" xr:uid="{43929BB1-FA8A-4E31-ADDF-C77738CE7EAC}"/>
    <hyperlink ref="AP535" r:id="rId11276" display="https://www.daloopa.com/src/58838388" xr:uid="{8324EDBD-B971-42E5-9D22-185ED06809D9}"/>
    <hyperlink ref="AQ535" r:id="rId11277" display="https://www.daloopa.com/src/63130674" xr:uid="{C424F4E7-79DC-4A10-9B50-CA354A2B9487}"/>
    <hyperlink ref="AR535" r:id="rId11278" display="https://www.daloopa.com/src/67048229" xr:uid="{2761C03C-C02B-4BCF-9A23-9CE647813A2A}"/>
    <hyperlink ref="A536" r:id="rId11279" xr:uid="{2DCBAD93-C4CF-4365-88DD-E37882541591}"/>
    <hyperlink ref="C536" r:id="rId11280" xr:uid="{861CD41B-6282-46A6-A83F-7D6F75FD9FF7}"/>
    <hyperlink ref="AC536" r:id="rId11281" display="https://www.daloopa.com/src/814891" xr:uid="{E11AAFAD-7544-4186-B052-0FBAA8AC1F17}"/>
    <hyperlink ref="AD536" r:id="rId11282" display="https://www.daloopa.com/src/814905" xr:uid="{5D7473C0-3BEB-46E3-ABF5-4950F51EE3D2}"/>
    <hyperlink ref="AE536" r:id="rId11283" display="https://www.daloopa.com/src/1266719" xr:uid="{A8430560-8E3F-49DB-9E01-39014479854A}"/>
    <hyperlink ref="AF536" r:id="rId11284" display="https://www.daloopa.com/src/2623974" xr:uid="{C4A7B8EE-9A68-4489-9BF0-46E82A72E0B1}"/>
    <hyperlink ref="AG536" r:id="rId11285" display="https://www.daloopa.com/src/4744744" xr:uid="{DD73B877-F212-4AFE-9FE8-253924F60D63}"/>
    <hyperlink ref="AH536" r:id="rId11286" display="https://www.daloopa.com/src/7982529" xr:uid="{49FE16E0-E867-4983-92C7-84D0F08C6A20}"/>
    <hyperlink ref="AI536" r:id="rId11287" display="https://www.daloopa.com/src/10335405" xr:uid="{0F00FCF4-5218-4EA0-AACD-6988EDB0AA98}"/>
    <hyperlink ref="AJ536" r:id="rId11288" display="https://www.daloopa.com/src/14719043" xr:uid="{4E9E3535-F3FC-44F3-9AC9-AC0AE876260F}"/>
    <hyperlink ref="AK536" r:id="rId11289" display="https://www.daloopa.com/src/20995573" xr:uid="{A9F061D4-A9B7-4A30-BB62-3C41733BD8A8}"/>
    <hyperlink ref="AL536" r:id="rId11290" display="https://www.daloopa.com/src/32451640" xr:uid="{4000D51A-D384-42DD-883C-2BE7777F56D9}"/>
    <hyperlink ref="AM536" r:id="rId11291" display="https://www.daloopa.com/src/38385291" xr:uid="{4CA1396C-6437-4892-AC68-30A69BB01D9D}"/>
    <hyperlink ref="AN536" r:id="rId11292" display="https://www.daloopa.com/src/46662245" xr:uid="{4BD9C070-1FDE-452E-A96D-1533494B0F9B}"/>
    <hyperlink ref="AO536" r:id="rId11293" display="https://www.daloopa.com/src/53638748" xr:uid="{55C533DA-4E16-438D-A4C6-DC9069A5FE58}"/>
    <hyperlink ref="AP536" r:id="rId11294" display="https://www.daloopa.com/src/58838393" xr:uid="{22605557-9BB0-4E12-A9E5-55DED243D451}"/>
    <hyperlink ref="AQ536" r:id="rId11295" display="https://www.daloopa.com/src/63130679" xr:uid="{14040491-996C-4DAD-81E7-E528D37C5FBE}"/>
    <hyperlink ref="AR536" r:id="rId11296" display="https://www.daloopa.com/src/67048228" xr:uid="{D51EEF7F-F9CC-46DD-88E9-9EDF010128E0}"/>
    <hyperlink ref="A537" r:id="rId11297" xr:uid="{7409844D-76FA-43CF-AA2F-F23B2D95A33B}"/>
    <hyperlink ref="C537" r:id="rId11298" xr:uid="{BFDCE5E5-2E27-4D3B-95E8-DB73AC6CF6BC}"/>
    <hyperlink ref="AC537" r:id="rId11299" display="https://www.daloopa.com/src/814895" xr:uid="{DAFB0E5B-283E-45B4-9F94-29B311F5F5C2}"/>
    <hyperlink ref="AD537" r:id="rId11300" display="https://www.daloopa.com/src/814909" xr:uid="{ECD32066-8DDE-4458-BC52-2F9BD6807544}"/>
    <hyperlink ref="AE537" r:id="rId11301" display="https://www.daloopa.com/src/1266723" xr:uid="{F9B2E997-7CD6-47DF-8A1A-00613838BE25}"/>
    <hyperlink ref="AF537" r:id="rId11302" display="https://www.daloopa.com/src/2623978" xr:uid="{A1E73810-42B5-4EB1-AE96-88B4D325BBF3}"/>
    <hyperlink ref="AG537" r:id="rId11303" display="https://www.daloopa.com/src/4744748" xr:uid="{0DB9318E-6002-4226-B453-DC502E100B3A}"/>
    <hyperlink ref="AH537" r:id="rId11304" display="https://www.daloopa.com/src/7982533" xr:uid="{5FB934D5-EBC2-49FA-BDE9-3994A2FC2B5C}"/>
    <hyperlink ref="AI537" r:id="rId11305" display="https://www.daloopa.com/src/10335409" xr:uid="{3F6A899B-7E22-4AAB-BDE6-628A8FA429ED}"/>
    <hyperlink ref="AJ537" r:id="rId11306" display="https://www.daloopa.com/src/14719052" xr:uid="{ADB6C8ED-4EA1-49E9-BDF1-219EC34B91E2}"/>
    <hyperlink ref="AK537" r:id="rId11307" display="https://www.daloopa.com/src/20995576" xr:uid="{09FCB266-1386-494C-8A7F-8E3EBF3C3151}"/>
    <hyperlink ref="AL537" r:id="rId11308" display="https://www.daloopa.com/src/32451642" xr:uid="{AD54C986-C1A2-4862-9DFF-160ECE914DBE}"/>
    <hyperlink ref="AM537" r:id="rId11309" display="https://www.daloopa.com/src/38385296" xr:uid="{2C25422B-7FC0-42D3-B7AF-DB02E1CAC5BA}"/>
    <hyperlink ref="AN537" r:id="rId11310" display="https://www.daloopa.com/src/46662251" xr:uid="{12DD1FA8-E10A-4456-8A58-778244E773C1}"/>
    <hyperlink ref="AO537" r:id="rId11311" display="https://www.daloopa.com/src/53638751" xr:uid="{96FA5165-03D9-4445-BAE4-EA577B56E7FF}"/>
    <hyperlink ref="AP537" r:id="rId11312" display="https://www.daloopa.com/src/58838395" xr:uid="{963DB387-3DDE-4CA6-A974-50EA465853B4}"/>
    <hyperlink ref="AQ537" r:id="rId11313" display="https://www.daloopa.com/src/63130672" xr:uid="{D06FDD8C-F25C-4601-892E-C25EEB3E72A7}"/>
    <hyperlink ref="AR537" r:id="rId11314" display="https://www.daloopa.com/src/67048233" xr:uid="{49A3C3DC-6A99-4756-8A4C-1716308F24E8}"/>
    <hyperlink ref="A539" r:id="rId11315" xr:uid="{D87201B7-248E-4227-AC62-7DD7DBD24B37}"/>
    <hyperlink ref="C539" r:id="rId11316" xr:uid="{740F9057-34C9-4BBF-8FD8-59BDEA27E367}"/>
    <hyperlink ref="AC539" r:id="rId11317" display="https://www.daloopa.com/src/814892" xr:uid="{F483E4A5-A6C7-4F38-A21E-B705003CDE73}"/>
    <hyperlink ref="AD539" r:id="rId11318" display="https://www.daloopa.com/src/814906" xr:uid="{A30AF481-6290-486A-916F-1AC854C0DB54}"/>
    <hyperlink ref="AE539" r:id="rId11319" display="https://www.daloopa.com/src/1266720" xr:uid="{D5208631-02C7-4940-A30A-C8166C1409F7}"/>
    <hyperlink ref="AF539" r:id="rId11320" display="https://www.daloopa.com/src/2623975" xr:uid="{733DE60B-FA41-4EC8-9977-D02A382E4E44}"/>
    <hyperlink ref="AG539" r:id="rId11321" display="https://www.daloopa.com/src/4744745" xr:uid="{85A96C37-F27E-4DF2-BFBF-79A85F117F67}"/>
    <hyperlink ref="AH539" r:id="rId11322" display="https://www.daloopa.com/src/7982530" xr:uid="{5409C9CE-B9A7-45DF-A6C9-3801E1B06DD4}"/>
    <hyperlink ref="AI539" r:id="rId11323" display="https://www.daloopa.com/src/10335406" xr:uid="{80232CE3-0155-4B44-B503-26978F5552EF}"/>
    <hyperlink ref="AJ539" r:id="rId11324" display="https://www.daloopa.com/src/14719041" xr:uid="{0645137F-0991-4077-A779-D3BAE9D9E212}"/>
    <hyperlink ref="AK539" r:id="rId11325" display="https://www.daloopa.com/src/20995577" xr:uid="{A11F6706-6C92-4000-A841-18CC5E902ED7}"/>
    <hyperlink ref="AL539" r:id="rId11326" display="https://www.daloopa.com/src/32451647" xr:uid="{2B5205B5-7EA0-478C-ABD1-0DD35B9DD9F0}"/>
    <hyperlink ref="AM539" r:id="rId11327" display="https://www.daloopa.com/src/38385301" xr:uid="{F23BA13B-8A7C-47AE-ABAF-2FE9A00C2384}"/>
    <hyperlink ref="AN539" r:id="rId11328" display="https://www.daloopa.com/src/46662243" xr:uid="{E49AB046-F08D-44B4-AFA0-432AF32F1798}"/>
    <hyperlink ref="AO539" r:id="rId11329" display="https://www.daloopa.com/src/53638746" xr:uid="{D6DEED85-9EF1-44A2-A3E2-AD051B062A4A}"/>
    <hyperlink ref="AP539" r:id="rId11330" display="https://www.daloopa.com/src/58838389" xr:uid="{611969D8-56EE-47A0-9AC6-CED9998CF1FD}"/>
    <hyperlink ref="AQ539" r:id="rId11331" display="https://www.daloopa.com/src/63130676" xr:uid="{FC2A4B8F-1E17-4AEA-B0DB-88E49EEB37CC}"/>
    <hyperlink ref="AR539" r:id="rId11332" display="https://www.daloopa.com/src/67048240" xr:uid="{3EE32E92-6D91-41DC-A47D-56797F147EA3}"/>
    <hyperlink ref="A540" r:id="rId11333" xr:uid="{02BA7AFC-1D1C-4C3F-9888-33B2D6EB74D8}"/>
    <hyperlink ref="C540" r:id="rId11334" xr:uid="{AEAA51BC-D017-433E-A4FD-2BFFE202EDCD}"/>
    <hyperlink ref="AC540" r:id="rId11335" display="https://www.daloopa.com/src/814893" xr:uid="{1C6B5401-16AB-45D3-98AE-6BB3B9512107}"/>
    <hyperlink ref="AD540" r:id="rId11336" display="https://www.daloopa.com/src/814907" xr:uid="{834E7BD2-1856-4E08-AABB-B88CE0FB9A2A}"/>
    <hyperlink ref="AE540" r:id="rId11337" display="https://www.daloopa.com/src/1266721" xr:uid="{2201DA56-4460-493C-BD87-233E448AA56E}"/>
    <hyperlink ref="AF540" r:id="rId11338" display="https://www.daloopa.com/src/2623976" xr:uid="{DF6F166C-5476-4B23-AC39-07107122C0E5}"/>
    <hyperlink ref="AG540" r:id="rId11339" display="https://www.daloopa.com/src/4744746" xr:uid="{70E5C532-6A9A-4785-B6B6-76CF823BE1B8}"/>
    <hyperlink ref="AH540" r:id="rId11340" display="https://www.daloopa.com/src/7982531" xr:uid="{A56F1AB9-A141-4451-B878-59395EF85E99}"/>
    <hyperlink ref="AI540" r:id="rId11341" display="https://www.daloopa.com/src/10335407" xr:uid="{4F79C2F0-E128-4478-AE79-419502B5BA02}"/>
    <hyperlink ref="AJ540" r:id="rId11342" display="https://www.daloopa.com/src/14719045" xr:uid="{148DBC0C-8DE7-42DC-9487-99A965D60A6E}"/>
    <hyperlink ref="AK540" r:id="rId11343" display="https://www.daloopa.com/src/20995575" xr:uid="{7DE9202D-8DD1-47EC-91D4-DE5A6BD7694C}"/>
    <hyperlink ref="AL540" r:id="rId11344" display="https://www.daloopa.com/src/32451639" xr:uid="{026176F1-DF6D-4C1F-AAA2-2C3A0B527F86}"/>
    <hyperlink ref="AM540" r:id="rId11345" display="https://www.daloopa.com/src/38385293" xr:uid="{12CBC0D5-9F67-4DCA-99E9-EACF9E2BB779}"/>
    <hyperlink ref="AN540" r:id="rId11346" display="https://www.daloopa.com/src/46662247" xr:uid="{0304B246-1B3E-42BB-B3B0-6F040DD7511E}"/>
    <hyperlink ref="AO540" r:id="rId11347" display="https://www.daloopa.com/src/53638743" xr:uid="{A3F8CAB8-3907-47F5-B1DD-F3B7144A4999}"/>
    <hyperlink ref="AP540" r:id="rId11348" display="https://www.daloopa.com/src/58838392" xr:uid="{C60BFB9B-7FF4-490E-B0CC-83F74DA08599}"/>
    <hyperlink ref="AQ540" r:id="rId11349" display="https://www.daloopa.com/src/63130678" xr:uid="{CF7BF44D-034E-40A5-B5C8-DA7D0DDC79B6}"/>
    <hyperlink ref="AR540" r:id="rId11350" display="https://www.daloopa.com/src/67048234" xr:uid="{F4CEC5A3-153D-4331-A030-35B482195015}"/>
    <hyperlink ref="A541" r:id="rId11351" xr:uid="{7438FE58-2C55-4B2F-9BF5-7B0F7AE24343}"/>
    <hyperlink ref="C541" r:id="rId11352" xr:uid="{869B1F50-8D39-462A-81FA-CA43E43E7707}"/>
    <hyperlink ref="AC541" r:id="rId11353" display="https://www.daloopa.com/src/814896" xr:uid="{18502250-4C0D-4A85-A6F2-0CDC771241BC}"/>
    <hyperlink ref="AD541" r:id="rId11354" display="https://www.daloopa.com/src/814910" xr:uid="{E81D2C02-71F2-475E-BA4C-079B6BEB4D41}"/>
    <hyperlink ref="AE541" r:id="rId11355" display="https://www.daloopa.com/src/1266724" xr:uid="{708C8EE2-EF82-448D-85C2-71C044BA614F}"/>
    <hyperlink ref="AF541" r:id="rId11356" display="https://www.daloopa.com/src/2623979" xr:uid="{216EB3D7-BD85-4441-88A6-6E411A2A3EE7}"/>
    <hyperlink ref="AG541" r:id="rId11357" display="https://www.daloopa.com/src/4744749" xr:uid="{6BF74FEB-8444-49BC-9C4D-A7D27C9661B0}"/>
    <hyperlink ref="AH541" r:id="rId11358" display="https://www.daloopa.com/src/7982534" xr:uid="{6C9CF04B-9819-46FD-BD66-91D19FC40C2E}"/>
    <hyperlink ref="AI541" r:id="rId11359" display="https://www.daloopa.com/src/10335410" xr:uid="{A919DF99-9530-48DD-A011-8C9D835710A0}"/>
    <hyperlink ref="AJ541" r:id="rId11360" display="https://www.daloopa.com/src/14719053" xr:uid="{7E1EAB9A-9666-4946-915B-DC23552DBC82}"/>
    <hyperlink ref="AK541" r:id="rId11361" display="https://www.daloopa.com/src/20995580" xr:uid="{44A7A9DF-2A50-4ABF-A1CF-B7299E623B3D}"/>
    <hyperlink ref="AL541" r:id="rId11362" display="https://www.daloopa.com/src/32451648" xr:uid="{5E610982-B454-4F55-A928-A6843E91DE65}"/>
    <hyperlink ref="AM541" r:id="rId11363" display="https://www.daloopa.com/src/38385297" xr:uid="{13042914-394C-4D10-9ECD-21A47462F649}"/>
    <hyperlink ref="AN541" r:id="rId11364" display="https://www.daloopa.com/src/46662254" xr:uid="{1B157434-31AD-4EAB-9F57-D2ED9ACF1E97}"/>
    <hyperlink ref="AO541" r:id="rId11365" display="https://www.daloopa.com/src/53638749" xr:uid="{4D68A59D-3AE2-4FF4-8834-FB2731C05732}"/>
    <hyperlink ref="AP541" r:id="rId11366" display="https://www.daloopa.com/src/58838396" xr:uid="{1A38AA4B-1ED6-4CA7-99F2-2E6C59FBC8DF}"/>
    <hyperlink ref="AQ541" r:id="rId11367" display="https://www.daloopa.com/src/63130669" xr:uid="{D946911E-8D8A-425D-9D0D-3ED1E4870AF9}"/>
    <hyperlink ref="AR541" r:id="rId11368" display="https://www.daloopa.com/src/67048230" xr:uid="{AC3831BE-698D-452A-9836-FBA01444F5AC}"/>
    <hyperlink ref="A543" r:id="rId11369" xr:uid="{231B78F0-C901-41C5-A5E7-15AD39BEB3EE}"/>
    <hyperlink ref="C543" r:id="rId11370" xr:uid="{3AC19811-4D28-4F92-A2FF-D427D0D25D2A}"/>
    <hyperlink ref="E543" r:id="rId11371" display="https://www.daloopa.com/src/815222" xr:uid="{4E078367-4B6A-4205-9B85-2CF53C837012}"/>
    <hyperlink ref="F543" r:id="rId11372" display="https://www.daloopa.com/src/815212" xr:uid="{66098AD7-1994-4D3A-8A18-EDCFC2A6AA59}"/>
    <hyperlink ref="G543" r:id="rId11373" display="https://www.daloopa.com/src/815202" xr:uid="{AF60BBFC-D750-48D6-A991-9D3380C77A60}"/>
    <hyperlink ref="H543" r:id="rId11374" display="https://www.daloopa.com/src/815192" xr:uid="{2EFF25ED-8AC4-4006-8152-79A0D2B968A0}"/>
    <hyperlink ref="I543" r:id="rId11375" display="https://www.daloopa.com/src/815182" xr:uid="{AE21BA8F-EB6C-4F29-A575-6494DBF3AF1B}"/>
    <hyperlink ref="J543" r:id="rId11376" display="https://www.daloopa.com/src/815172" xr:uid="{48B08635-B3E3-470F-ABD0-07807E13EB46}"/>
    <hyperlink ref="K543" r:id="rId11377" display="https://www.daloopa.com/src/815161" xr:uid="{F7EFE3EA-EFCA-43AB-8CCE-7233D240CC70}"/>
    <hyperlink ref="L543" r:id="rId11378" display="https://www.daloopa.com/src/815152" xr:uid="{8CF0ADB3-F7F9-47E9-89D3-2DECE18F0288}"/>
    <hyperlink ref="M543" r:id="rId11379" display="https://www.daloopa.com/src/815137" xr:uid="{878B3288-C661-46A5-939B-C6AE206F849E}"/>
    <hyperlink ref="N543" r:id="rId11380" display="https://www.daloopa.com/src/815122" xr:uid="{AB0E9556-8679-43EE-84BC-807DBBF39E0A}"/>
    <hyperlink ref="O543" r:id="rId11381" display="https://www.daloopa.com/src/815107" xr:uid="{7261ED0C-22ED-4F55-B4D6-8A5A7288205C}"/>
    <hyperlink ref="P543" r:id="rId11382" display="https://www.daloopa.com/src/815093" xr:uid="{1CD168FF-C9CA-45BF-8168-4F6406A10146}"/>
    <hyperlink ref="Q543" r:id="rId11383" display="https://www.daloopa.com/src/815079" xr:uid="{37F3BE9D-CBCD-4F44-AC64-CD2457C18B9B}"/>
    <hyperlink ref="R543" r:id="rId11384" display="https://www.daloopa.com/src/815065" xr:uid="{0FE71C95-0FFA-44DF-842E-A2AC8158BE6B}"/>
    <hyperlink ref="S543" r:id="rId11385" display="https://www.daloopa.com/src/815051" xr:uid="{D75E910F-E1EC-456D-83D5-CCE8CFEA7995}"/>
    <hyperlink ref="T543" r:id="rId11386" display="https://www.daloopa.com/src/815037" xr:uid="{81CB7795-C418-48DF-994D-6772CCDAEFBC}"/>
    <hyperlink ref="U543" r:id="rId11387" display="https://www.daloopa.com/src/815023" xr:uid="{92D02310-2EAC-478A-B655-29D79CA00BB3}"/>
    <hyperlink ref="V543" r:id="rId11388" display="https://www.daloopa.com/src/815009" xr:uid="{665F5F2E-87A0-463B-A2DB-7BE1701FD7FD}"/>
    <hyperlink ref="W543" r:id="rId11389" display="https://www.daloopa.com/src/814995" xr:uid="{72DD7A0C-1C1F-4761-8AEF-BBA1CFF5F41F}"/>
    <hyperlink ref="X543" r:id="rId11390" display="https://www.daloopa.com/src/814981" xr:uid="{77BB9FCA-B09E-4698-B3F9-1A28E1161A4F}"/>
    <hyperlink ref="Y543" r:id="rId11391" display="https://www.daloopa.com/src/814967" xr:uid="{7EB22EB2-63C5-4F57-8D4E-E03FE37EEA93}"/>
    <hyperlink ref="Z543" r:id="rId11392" display="https://www.daloopa.com/src/814953" xr:uid="{88CDE6E0-2116-4F15-AD3A-C4E4C8B55514}"/>
    <hyperlink ref="AA543" r:id="rId11393" display="https://www.daloopa.com/src/814939" xr:uid="{0EDC9C85-866A-44D2-B19A-15238E09FEB1}"/>
    <hyperlink ref="AB543" r:id="rId11394" display="https://www.daloopa.com/src/814925" xr:uid="{CA630E0B-4501-4496-AE2C-82157CEDB292}"/>
    <hyperlink ref="AC543" r:id="rId11395" display="https://www.daloopa.com/src/814897" xr:uid="{C67712E4-FEBB-4765-BAE6-73B00AA49AB8}"/>
    <hyperlink ref="AD543" r:id="rId11396" display="https://www.daloopa.com/src/814911" xr:uid="{519E2BFF-6EDA-4229-B710-BF5594FA271F}"/>
    <hyperlink ref="AE543" r:id="rId11397" display="https://www.daloopa.com/src/1266725" xr:uid="{7BCA1822-B7C9-4435-BCBB-82B6C1A8D62E}"/>
    <hyperlink ref="AF543" r:id="rId11398" display="https://www.daloopa.com/src/2623980" xr:uid="{6902EFD4-F010-4E5C-A915-8AC864E745D7}"/>
    <hyperlink ref="AG543" r:id="rId11399" display="https://www.daloopa.com/src/4744750" xr:uid="{3FDC355F-05F5-443B-90F4-3759F02103C6}"/>
    <hyperlink ref="AH543" r:id="rId11400" display="https://www.daloopa.com/src/7982535" xr:uid="{F371406E-7012-4AEF-A1AF-D2F8DFF2EBFF}"/>
    <hyperlink ref="AI543" r:id="rId11401" display="https://www.daloopa.com/src/10335411" xr:uid="{F7FAEFC5-B2D0-4787-B3BA-B55A256C585C}"/>
    <hyperlink ref="AJ543" r:id="rId11402" display="https://www.daloopa.com/src/14719042" xr:uid="{03EC1DFC-45B9-452B-8797-989C3D83441E}"/>
    <hyperlink ref="AK543" r:id="rId11403" display="https://www.daloopa.com/src/20995579" xr:uid="{12566F9A-AC6B-4DB1-AF43-2E9E5D20FE37}"/>
    <hyperlink ref="AL543" r:id="rId11404" display="https://www.daloopa.com/src/32451646" xr:uid="{22F8A24F-DF56-44DE-8974-BFFB2E332EF6}"/>
    <hyperlink ref="AM543" r:id="rId11405" display="https://www.daloopa.com/src/38385290" xr:uid="{DAFFC9B9-FF0F-4F28-88BF-6930CE7A2F9B}"/>
    <hyperlink ref="AN543" r:id="rId11406" display="https://www.daloopa.com/src/46662246" xr:uid="{9E1A7EDF-D8B2-4D7C-ADD4-BAFA29EDBDA2}"/>
    <hyperlink ref="AO543" r:id="rId11407" display="https://www.daloopa.com/src/53638742" xr:uid="{7FC444D2-F806-49F8-A968-9DE8A137FFDE}"/>
    <hyperlink ref="AP543" r:id="rId11408" display="https://www.daloopa.com/src/58838400" xr:uid="{52E92AE5-8C25-40F5-A5CC-43DD17DC4AC1}"/>
    <hyperlink ref="AQ543" r:id="rId11409" display="https://www.daloopa.com/src/63130668" xr:uid="{33D3F273-EBD1-4E10-80A6-8E0B4278E45C}"/>
    <hyperlink ref="AR543" r:id="rId11410" display="https://www.daloopa.com/src/67048236" xr:uid="{7E18C7DB-35FE-4204-8DD5-EE6A846FA05E}"/>
    <hyperlink ref="A544" r:id="rId11411" xr:uid="{474FF38C-33C8-426A-8B7D-4A1D2D2410B4}"/>
    <hyperlink ref="C544" r:id="rId11412" xr:uid="{361A7D64-42AC-4BE1-ACA5-F1D625934428}"/>
    <hyperlink ref="E544" r:id="rId11413" display="https://www.daloopa.com/src/815223" xr:uid="{5583FE73-9405-49AC-AFEC-CBA14B39AD34}"/>
    <hyperlink ref="F544" r:id="rId11414" display="https://www.daloopa.com/src/815213" xr:uid="{CE4FB98C-9D11-4948-8F4D-94C2E5712D04}"/>
    <hyperlink ref="G544" r:id="rId11415" display="https://www.daloopa.com/src/815203" xr:uid="{9D8893F7-FAAB-4442-A27E-9FF69997D18F}"/>
    <hyperlink ref="H544" r:id="rId11416" display="https://www.daloopa.com/src/815193" xr:uid="{BEB1C2A8-5D83-4266-BF31-8C3B3E3399B1}"/>
    <hyperlink ref="I544" r:id="rId11417" display="https://www.daloopa.com/src/815183" xr:uid="{C16B9AF2-A7C5-4C04-96CE-B94B2CAA9A8A}"/>
    <hyperlink ref="J544" r:id="rId11418" display="https://www.daloopa.com/src/815173" xr:uid="{AB6F3266-C076-4A08-ADF0-D34CE4A4A8A7}"/>
    <hyperlink ref="K544" r:id="rId11419" display="https://www.daloopa.com/src/815162" xr:uid="{A97D6E13-72C5-402F-B0EB-7F75766D0F8F}"/>
    <hyperlink ref="L544" r:id="rId11420" display="https://www.daloopa.com/src/815153" xr:uid="{1C249E7A-30C7-4FE7-87B7-27C70C2E2FF3}"/>
    <hyperlink ref="M544" r:id="rId11421" display="https://www.daloopa.com/src/815138" xr:uid="{3CAD8C5E-C55B-4FC8-B042-FCEC96CB8908}"/>
    <hyperlink ref="N544" r:id="rId11422" display="https://www.daloopa.com/src/815123" xr:uid="{EFD15BAD-5362-4A71-AE8B-1E56961BC446}"/>
    <hyperlink ref="O544" r:id="rId11423" display="https://www.daloopa.com/src/815108" xr:uid="{473062EC-8E8B-4029-8AA1-7EB43D1B9967}"/>
    <hyperlink ref="P544" r:id="rId11424" display="https://www.daloopa.com/src/815094" xr:uid="{C5F2F05C-DE71-449F-B9FA-C0B80E54E89E}"/>
    <hyperlink ref="Q544" r:id="rId11425" display="https://www.daloopa.com/src/815080" xr:uid="{528B0ADB-9DC8-47A7-BE33-C648419A97D0}"/>
    <hyperlink ref="R544" r:id="rId11426" display="https://www.daloopa.com/src/815066" xr:uid="{043F0DDA-CAC9-4D15-AB99-871139D6F90A}"/>
    <hyperlink ref="S544" r:id="rId11427" display="https://www.daloopa.com/src/815052" xr:uid="{4856275D-6224-4276-90F8-4FB1CD14B365}"/>
    <hyperlink ref="T544" r:id="rId11428" display="https://www.daloopa.com/src/815038" xr:uid="{8FE59F34-704A-478A-9AFE-E3915D173B2E}"/>
    <hyperlink ref="U544" r:id="rId11429" display="https://www.daloopa.com/src/815024" xr:uid="{A4358CB0-4A43-4CD8-8FF2-AA252157793B}"/>
    <hyperlink ref="V544" r:id="rId11430" display="https://www.daloopa.com/src/815010" xr:uid="{18BEC0BA-DF4D-4176-8951-C14FA0AA9294}"/>
    <hyperlink ref="W544" r:id="rId11431" display="https://www.daloopa.com/src/814996" xr:uid="{036611DC-7232-4901-B1D2-A7F6E4A3D2E2}"/>
    <hyperlink ref="X544" r:id="rId11432" display="https://www.daloopa.com/src/814982" xr:uid="{79BFF3C4-6C72-4ABD-93B0-6FCEC5465A84}"/>
    <hyperlink ref="Y544" r:id="rId11433" display="https://www.daloopa.com/src/814968" xr:uid="{1D01E4AB-1BC6-4F5F-864B-ED6C1BC17814}"/>
    <hyperlink ref="Z544" r:id="rId11434" display="https://www.daloopa.com/src/814954" xr:uid="{6D4DEADE-95AB-4D68-AFEA-D3A200797F99}"/>
    <hyperlink ref="AA544" r:id="rId11435" display="https://www.daloopa.com/src/814940" xr:uid="{2BF609CE-D7E3-4C75-A5A1-CA0BB2A3118D}"/>
    <hyperlink ref="AB544" r:id="rId11436" display="https://www.daloopa.com/src/814926" xr:uid="{C19CF3BE-29C4-4081-A398-B9FE3A39A531}"/>
    <hyperlink ref="AC544" r:id="rId11437" display="https://www.daloopa.com/src/814898" xr:uid="{4953A091-55B6-411D-82FB-4567FA9E6A20}"/>
    <hyperlink ref="AD544" r:id="rId11438" display="https://www.daloopa.com/src/814912" xr:uid="{C3688BD8-7087-4AE8-8B36-66E962DA4D78}"/>
    <hyperlink ref="AE544" r:id="rId11439" display="https://www.daloopa.com/src/1266726" xr:uid="{C2100509-2ED1-4142-B85A-BFB5E0E557E3}"/>
    <hyperlink ref="AF544" r:id="rId11440" display="https://www.daloopa.com/src/2623981" xr:uid="{28620649-9712-4B98-A92D-28FCB1D463B2}"/>
    <hyperlink ref="AG544" r:id="rId11441" display="https://www.daloopa.com/src/4744751" xr:uid="{C399A8F4-7BF8-4D69-8D01-C7098A9A8AC6}"/>
    <hyperlink ref="AH544" r:id="rId11442" display="https://www.daloopa.com/src/7982536" xr:uid="{D19F80D3-A456-4DC1-9EE5-7469278F4CA7}"/>
    <hyperlink ref="AI544" r:id="rId11443" display="https://www.daloopa.com/src/10335412" xr:uid="{283239BA-FB01-4A03-B45A-013F3CC2BE18}"/>
    <hyperlink ref="AJ544" r:id="rId11444" display="https://www.daloopa.com/src/14719044" xr:uid="{55AA5301-0452-4F58-B874-EFD00EB4EE84}"/>
    <hyperlink ref="AK544" r:id="rId11445" display="https://www.daloopa.com/src/20995578" xr:uid="{B7C47229-BCC7-4C22-B7F7-DE4180F4BC9E}"/>
    <hyperlink ref="AL544" r:id="rId11446" display="https://www.daloopa.com/src/32451645" xr:uid="{53642085-4BE8-4623-A292-16E5398058C4}"/>
    <hyperlink ref="AM544" r:id="rId11447" display="https://www.daloopa.com/src/38385292" xr:uid="{B6075EF5-043F-441C-8C4C-E0521438B23F}"/>
    <hyperlink ref="AN544" r:id="rId11448" display="https://www.daloopa.com/src/46662248" xr:uid="{5A09086A-AEBC-44DE-A790-D388F08BF07A}"/>
    <hyperlink ref="AO544" r:id="rId11449" display="https://www.daloopa.com/src/53638745" xr:uid="{F2E3A1E1-30E3-44C9-A727-3FBF10182B96}"/>
    <hyperlink ref="AP544" r:id="rId11450" display="https://www.daloopa.com/src/58838399" xr:uid="{80F9EA7D-33B8-4F5C-8BF3-61D121EFF46F}"/>
    <hyperlink ref="AQ544" r:id="rId11451" display="https://www.daloopa.com/src/63130670" xr:uid="{6CBE9913-13BF-447E-B708-377E915409B6}"/>
    <hyperlink ref="AR544" r:id="rId11452" display="https://www.daloopa.com/src/67048238" xr:uid="{121CF62C-7636-4385-A5A6-7184A9C6C739}"/>
    <hyperlink ref="A545" r:id="rId11453" xr:uid="{B9D68632-5BAB-4372-A5D1-E1ED0EC9E50A}"/>
    <hyperlink ref="C545" r:id="rId11454" xr:uid="{7DFEDC59-B146-4EC8-AAF1-0B349C1AF7F2}"/>
    <hyperlink ref="E545" r:id="rId11455" display="https://www.daloopa.com/src/815224" xr:uid="{45A91867-6E19-4F37-B920-F530E3994A7C}"/>
    <hyperlink ref="F545" r:id="rId11456" display="https://www.daloopa.com/src/815214" xr:uid="{DCAE6A17-CF1D-419F-836D-3592491374BA}"/>
    <hyperlink ref="G545" r:id="rId11457" display="https://www.daloopa.com/src/815204" xr:uid="{F7208980-BFC7-4335-AEC4-C90EA49BF008}"/>
    <hyperlink ref="H545" r:id="rId11458" display="https://www.daloopa.com/src/815194" xr:uid="{4E7C02EF-F403-4E1B-8857-B279B2932415}"/>
    <hyperlink ref="I545" r:id="rId11459" display="https://www.daloopa.com/src/815184" xr:uid="{00228BA5-A4FC-488F-BAB6-6CE33A7FD597}"/>
    <hyperlink ref="J545" r:id="rId11460" display="https://www.daloopa.com/src/815174" xr:uid="{88EEDC55-26B9-4CE6-9CD1-47AB85E02469}"/>
    <hyperlink ref="K545" r:id="rId11461" display="https://www.daloopa.com/src/815163" xr:uid="{7507B582-2B88-4BFC-B445-344BA24AA810}"/>
    <hyperlink ref="L545" r:id="rId11462" display="https://www.daloopa.com/src/815154" xr:uid="{27F23999-2DE9-4B59-99EB-4239728E9447}"/>
    <hyperlink ref="M545" r:id="rId11463" display="https://www.daloopa.com/src/815139" xr:uid="{8806BCCF-4046-465B-A8B9-BBECA182AA4F}"/>
    <hyperlink ref="N545" r:id="rId11464" display="https://www.daloopa.com/src/815124" xr:uid="{4E3A4632-49E1-411A-B5C1-FEDC2CBD282E}"/>
    <hyperlink ref="O545" r:id="rId11465" display="https://www.daloopa.com/src/815109" xr:uid="{8FFC6781-DE1C-4EE5-8223-6588E65A8219}"/>
    <hyperlink ref="P545" r:id="rId11466" display="https://www.daloopa.com/src/815095" xr:uid="{2C4D00A1-315B-4DED-A877-7EE38143FC64}"/>
    <hyperlink ref="Q545" r:id="rId11467" display="https://www.daloopa.com/src/815081" xr:uid="{B11308C1-9D74-412B-8F07-C184AB8CA553}"/>
    <hyperlink ref="R545" r:id="rId11468" display="https://www.daloopa.com/src/815067" xr:uid="{201F1D22-519C-452B-93CE-1350AD229E98}"/>
    <hyperlink ref="S545" r:id="rId11469" display="https://www.daloopa.com/src/815053" xr:uid="{151C990F-1D86-4D45-AE4F-EF2CE938F169}"/>
    <hyperlink ref="T545" r:id="rId11470" display="https://www.daloopa.com/src/815039" xr:uid="{23C8A495-23B2-4814-A273-807B76E21830}"/>
    <hyperlink ref="U545" r:id="rId11471" display="https://www.daloopa.com/src/815025" xr:uid="{2BAA2878-A85D-48F7-AFB7-2F7298C696CF}"/>
    <hyperlink ref="V545" r:id="rId11472" display="https://www.daloopa.com/src/815011" xr:uid="{772FAEB2-F0D8-4B8A-90E7-0A2C23900E57}"/>
    <hyperlink ref="W545" r:id="rId11473" display="https://www.daloopa.com/src/814997" xr:uid="{C681D532-B1D8-4CB0-A53D-28A5E4475F7B}"/>
    <hyperlink ref="X545" r:id="rId11474" display="https://www.daloopa.com/src/814983" xr:uid="{8D5ECA99-2380-43FE-8E23-C992174E2823}"/>
    <hyperlink ref="Y545" r:id="rId11475" display="https://www.daloopa.com/src/814969" xr:uid="{E891FB7D-C303-461C-9A10-530A2E0C7629}"/>
    <hyperlink ref="Z545" r:id="rId11476" display="https://www.daloopa.com/src/814955" xr:uid="{97D033FE-8329-4FA0-9B86-6BDA465BAE0C}"/>
    <hyperlink ref="AA545" r:id="rId11477" display="https://www.daloopa.com/src/814941" xr:uid="{8F87187C-DCE0-4422-8C56-96A305DE82C1}"/>
    <hyperlink ref="AB545" r:id="rId11478" display="https://www.daloopa.com/src/814927" xr:uid="{B12B6C0D-DC57-424F-802B-A9D3CD07A626}"/>
    <hyperlink ref="AC545" r:id="rId11479" display="https://www.daloopa.com/src/814899" xr:uid="{9C6916AB-77E7-45C6-8029-E3792551E049}"/>
    <hyperlink ref="AD545" r:id="rId11480" display="https://www.daloopa.com/src/814913" xr:uid="{1241D097-D46D-4BB9-999B-F1E984E5696A}"/>
    <hyperlink ref="AE545" r:id="rId11481" display="https://www.daloopa.com/src/1266727" xr:uid="{051F3BFA-0D87-4914-B931-3FCF473D2D01}"/>
    <hyperlink ref="AF545" r:id="rId11482" display="https://www.daloopa.com/src/2623982" xr:uid="{3F4F75F9-40E1-4017-8D3B-B2D4FAAD83D7}"/>
    <hyperlink ref="AG545" r:id="rId11483" display="https://www.daloopa.com/src/4744752" xr:uid="{57B5DC37-BF8D-4939-84AE-276F9FE1FC9B}"/>
    <hyperlink ref="AH545" r:id="rId11484" display="https://www.daloopa.com/src/7982537" xr:uid="{F7727CBD-3C73-4356-9317-2E29CE9B9DAB}"/>
    <hyperlink ref="AI545" r:id="rId11485" display="https://www.daloopa.com/src/10335413" xr:uid="{6E79919A-8353-4C0D-BAC5-D2ADA4A7A883}"/>
    <hyperlink ref="AJ545" r:id="rId11486" display="https://www.daloopa.com/src/14719048" xr:uid="{CA923EEC-2963-4026-A022-EF48A473D5A3}"/>
    <hyperlink ref="AK545" r:id="rId11487" display="https://www.daloopa.com/src/20995581" xr:uid="{6AA29DA0-A9A1-4D87-9CC5-75ACF09ACB96}"/>
    <hyperlink ref="AL545" r:id="rId11488" display="https://www.daloopa.com/src/32451641" xr:uid="{E1F49582-9BBD-42BD-8265-355158663E1E}"/>
    <hyperlink ref="AM545" r:id="rId11489" display="https://www.daloopa.com/src/38385295" xr:uid="{BD0A91B7-294F-454D-AFC2-6E42066D51AC}"/>
    <hyperlink ref="AN545" r:id="rId11490" display="https://www.daloopa.com/src/46662250" xr:uid="{299EF31D-4E69-412D-95AD-C73711FC1357}"/>
    <hyperlink ref="AO545" r:id="rId11491" display="https://www.daloopa.com/src/53638750" xr:uid="{EDE0A4CA-C844-4416-A5C1-F3A1C2F10918}"/>
    <hyperlink ref="AP545" r:id="rId11492" display="https://www.daloopa.com/src/58838390" xr:uid="{032588AA-02D4-49AC-9136-0B3B2F183034}"/>
    <hyperlink ref="AQ545" r:id="rId11493" display="https://www.daloopa.com/src/63130675" xr:uid="{E78CEEFE-9046-421C-AEB7-99102177F364}"/>
    <hyperlink ref="AR545" r:id="rId11494" display="https://www.daloopa.com/src/67048239" xr:uid="{CED02878-F4A8-4344-B743-BE520FFB0F35}"/>
    <hyperlink ref="A546" r:id="rId11495" xr:uid="{EA099E17-B426-4E7D-AC0D-961D4EC9252F}"/>
    <hyperlink ref="C546" r:id="rId11496" xr:uid="{E6D6A8AE-8675-404F-AF4F-7B62E0845F48}"/>
    <hyperlink ref="E546" r:id="rId11497" display="https://www.daloopa.com/src/815225" xr:uid="{11177547-949E-44E5-9353-33637CA57DB0}"/>
    <hyperlink ref="F546" r:id="rId11498" display="https://www.daloopa.com/src/815215" xr:uid="{9CB3E380-A6D6-40AF-AEC6-307B49A5F7A6}"/>
    <hyperlink ref="G546" r:id="rId11499" display="https://www.daloopa.com/src/815205" xr:uid="{AA5B208F-387C-4CF1-A37A-F2C06108E879}"/>
    <hyperlink ref="H546" r:id="rId11500" display="https://www.daloopa.com/src/815195" xr:uid="{8DE44931-2188-4344-9A4F-4E19E50E460E}"/>
    <hyperlink ref="I546" r:id="rId11501" display="https://www.daloopa.com/src/815185" xr:uid="{76FDB06B-F48C-4217-94B7-6807D5CC32CE}"/>
    <hyperlink ref="J546" r:id="rId11502" display="https://www.daloopa.com/src/815175" xr:uid="{9A04C2D6-13AE-495B-BC01-AA03B67BB2CC}"/>
    <hyperlink ref="K546" r:id="rId11503" display="https://www.daloopa.com/src/815164" xr:uid="{2D0FB1ED-7D80-4F45-8255-ABF001989A8E}"/>
    <hyperlink ref="L546" r:id="rId11504" display="https://www.daloopa.com/src/815155" xr:uid="{8E425BE9-4409-4B58-9B82-82B41889C277}"/>
    <hyperlink ref="M546" r:id="rId11505" display="https://www.daloopa.com/src/815140" xr:uid="{ADCDB046-5749-4A49-B3AB-C58BF618E997}"/>
    <hyperlink ref="N546" r:id="rId11506" display="https://www.daloopa.com/src/815125" xr:uid="{B45DCD21-2442-4705-A104-AE4CB0F5753C}"/>
    <hyperlink ref="O546" r:id="rId11507" display="https://www.daloopa.com/src/815110" xr:uid="{49F8E451-13A3-481B-A911-45B0FF024ABD}"/>
    <hyperlink ref="P546" r:id="rId11508" display="https://www.daloopa.com/src/815096" xr:uid="{519D58B4-44BC-4DAB-A918-7DD0CDF8C9BF}"/>
    <hyperlink ref="Q546" r:id="rId11509" display="https://www.daloopa.com/src/815082" xr:uid="{FE4BB86F-785F-41EF-A2B8-78A6FC74A2DF}"/>
    <hyperlink ref="R546" r:id="rId11510" display="https://www.daloopa.com/src/815068" xr:uid="{594C3A82-A711-40CD-B4D3-50682979F99D}"/>
    <hyperlink ref="S546" r:id="rId11511" display="https://www.daloopa.com/src/815054" xr:uid="{22F9F138-DB3D-47EB-B25D-2A554F9871FA}"/>
    <hyperlink ref="T546" r:id="rId11512" display="https://www.daloopa.com/src/815040" xr:uid="{A2EB1B04-8BB2-4AA5-96F8-FD6225F20EC8}"/>
    <hyperlink ref="U546" r:id="rId11513" display="https://www.daloopa.com/src/815026" xr:uid="{DFC07846-9B89-4866-81F6-7FDF69E634E1}"/>
    <hyperlink ref="V546" r:id="rId11514" display="https://www.daloopa.com/src/815012" xr:uid="{F33C5611-F8F2-4D34-BEEB-B0C042435F59}"/>
    <hyperlink ref="W546" r:id="rId11515" display="https://www.daloopa.com/src/814998" xr:uid="{41F8222F-B846-49C8-9DBE-7CC42E6771A8}"/>
    <hyperlink ref="X546" r:id="rId11516" display="https://www.daloopa.com/src/814984" xr:uid="{D99A1678-B0A2-4FC4-AABE-EE4BE8665EDA}"/>
    <hyperlink ref="Y546" r:id="rId11517" display="https://www.daloopa.com/src/814970" xr:uid="{C5D4D3C8-CBD5-4925-A6C8-72F03CD7EC03}"/>
    <hyperlink ref="Z546" r:id="rId11518" display="https://www.daloopa.com/src/814956" xr:uid="{5C3FE24A-316A-4D53-8011-7A49B7B9E88B}"/>
    <hyperlink ref="AA546" r:id="rId11519" display="https://www.daloopa.com/src/814942" xr:uid="{42BE5FED-DE85-44CF-977D-E0ED9B6CFEF2}"/>
    <hyperlink ref="AB546" r:id="rId11520" display="https://www.daloopa.com/src/814928" xr:uid="{F0AB09DD-B4DA-4BCA-B368-03685D5A8612}"/>
    <hyperlink ref="AC546" r:id="rId11521" display="https://www.daloopa.com/src/814900" xr:uid="{A7F88EFA-F062-4A20-BE66-ECCE482E2E53}"/>
    <hyperlink ref="AD546" r:id="rId11522" display="https://www.daloopa.com/src/814914" xr:uid="{491D580C-5AE1-48EB-BC08-A71D46BE46FD}"/>
    <hyperlink ref="AE546" r:id="rId11523" display="https://www.daloopa.com/src/1266728" xr:uid="{94F838FC-7DFC-4088-9D55-A09FE41B18BE}"/>
    <hyperlink ref="AF546" r:id="rId11524" display="https://www.daloopa.com/src/2623983" xr:uid="{7B190F4E-A05B-4AC9-8E49-14E6B662DC95}"/>
    <hyperlink ref="AG546" r:id="rId11525" display="https://www.daloopa.com/src/4744753" xr:uid="{F642E344-61CD-49B7-AC77-6E5F6226A685}"/>
    <hyperlink ref="AH546" r:id="rId11526" display="https://www.daloopa.com/src/7982538" xr:uid="{EFCFDDC7-492C-4116-AB46-FA79AD1996C9}"/>
    <hyperlink ref="AI546" r:id="rId11527" display="https://www.daloopa.com/src/10335414" xr:uid="{06C6D820-9AD8-43FE-B221-C8610598A684}"/>
    <hyperlink ref="AJ546" r:id="rId11528" display="https://www.daloopa.com/src/14719046" xr:uid="{036EA35E-3C74-41D7-8851-89073E380FD1}"/>
    <hyperlink ref="AK546" r:id="rId11529" display="https://www.daloopa.com/src/20995582" xr:uid="{A8B3CA92-9855-46E4-8D03-F9AE13CE48BB}"/>
    <hyperlink ref="AL546" r:id="rId11530" display="https://www.daloopa.com/src/32451643" xr:uid="{F954E8FD-EEBB-494F-A4A3-9BCC9D89E93D}"/>
    <hyperlink ref="AM546" r:id="rId11531" display="https://www.daloopa.com/src/38385289" xr:uid="{C46BEB13-4240-41CA-BDF7-C57C3DB8F4C1}"/>
    <hyperlink ref="AN546" r:id="rId11532" display="https://www.daloopa.com/src/46662249" xr:uid="{AFB37D17-E384-47B8-BEBA-8FB0478ACB6F}"/>
    <hyperlink ref="AO546" r:id="rId11533" display="https://www.daloopa.com/src/53638744" xr:uid="{7E0C6D88-D48F-48E1-B806-043491483FC3}"/>
    <hyperlink ref="AP546" r:id="rId11534" display="https://www.daloopa.com/src/58838394" xr:uid="{770E7969-6A71-41A6-8482-D4E76CA9DE5F}"/>
    <hyperlink ref="AQ546" r:id="rId11535" display="https://www.daloopa.com/src/63130680" xr:uid="{9CC23E98-7387-40C0-9A7C-469ACC0756D1}"/>
    <hyperlink ref="AR546" r:id="rId11536" display="https://www.daloopa.com/src/67048231" xr:uid="{E95D6EDE-D09B-457D-A48D-A49D363DC4C1}"/>
    <hyperlink ref="A547" r:id="rId11537" xr:uid="{FC6EFBE8-E0B9-4DE5-AEE8-A94F67B9B02E}"/>
    <hyperlink ref="C547" r:id="rId11538" xr:uid="{C77F64E5-3FEA-4156-BC41-BDF141A75796}"/>
    <hyperlink ref="L547" r:id="rId11539" display="https://www.daloopa.com/src/815143" xr:uid="{23CC9902-2103-45BA-94DE-FE14C0670FBA}"/>
    <hyperlink ref="M547" r:id="rId11540" display="https://www.daloopa.com/src/815128" xr:uid="{474E3E2A-7F87-4C58-BB31-96751B790876}"/>
    <hyperlink ref="N547" r:id="rId11541" display="https://www.daloopa.com/src/815113" xr:uid="{E9C18D9D-A5BB-4CDB-B2F1-4746C9EBA666}"/>
    <hyperlink ref="O547" r:id="rId11542" display="https://www.daloopa.com/src/815099" xr:uid="{E581D44B-CA33-44F6-8DA4-68681AFF9BBD}"/>
    <hyperlink ref="P547" r:id="rId11543" display="https://www.daloopa.com/src/815086" xr:uid="{47A8EEA2-0AED-47EC-B492-7C4630B3EDF3}"/>
    <hyperlink ref="Q547" r:id="rId11544" display="https://www.daloopa.com/src/815072" xr:uid="{4721995B-EF37-4DDE-B87B-DB551BA84DC0}"/>
    <hyperlink ref="R547" r:id="rId11545" display="https://www.daloopa.com/src/815058" xr:uid="{D81A19A5-6B0A-47E3-A816-8A6917E287E9}"/>
    <hyperlink ref="S547" r:id="rId11546" display="https://www.daloopa.com/src/815044" xr:uid="{51EBAB4D-4F36-4DBD-AC14-771B5C2803CE}"/>
    <hyperlink ref="T547" r:id="rId11547" display="https://www.daloopa.com/src/815030" xr:uid="{EA33D69A-7EC3-41E7-B3D1-D93FD388E56F}"/>
    <hyperlink ref="U547" r:id="rId11548" display="https://www.daloopa.com/src/815016" xr:uid="{EF53538E-F6F1-4202-BB34-3E8ADF9F7A34}"/>
    <hyperlink ref="V547" r:id="rId11549" display="https://www.daloopa.com/src/815002" xr:uid="{5A02B3F5-7FC8-4F98-BEBC-2EE721BCB260}"/>
    <hyperlink ref="W547" r:id="rId11550" display="https://www.daloopa.com/src/814988" xr:uid="{361BE596-6BF1-4EB7-B104-8A30D6E246ED}"/>
    <hyperlink ref="X547" r:id="rId11551" display="https://www.daloopa.com/src/814974" xr:uid="{A5BC9F51-A950-4862-A3A7-1F069BD2D7BD}"/>
    <hyperlink ref="Y547" r:id="rId11552" display="https://www.daloopa.com/src/814960" xr:uid="{F1B85DB4-3592-4885-B98B-4EEFE76C98C6}"/>
    <hyperlink ref="Z547" r:id="rId11553" display="https://www.daloopa.com/src/814946" xr:uid="{87CE34A9-FAED-4CA6-A5DD-847321F57BC7}"/>
    <hyperlink ref="AA547" r:id="rId11554" display="https://www.daloopa.com/src/814932" xr:uid="{136FAF67-BC31-4EA1-AFAE-4B3A1F918C3C}"/>
    <hyperlink ref="AB547" r:id="rId11555" display="https://www.daloopa.com/src/814918" xr:uid="{2ACD0C77-28CD-43DD-86A4-DDED0D08E41E}"/>
    <hyperlink ref="A548" r:id="rId11556" xr:uid="{13425B12-013D-499D-9790-F24164A633E4}"/>
    <hyperlink ref="C548" r:id="rId11557" xr:uid="{B1852AEE-EF17-4464-96FC-66D07BE797CC}"/>
    <hyperlink ref="L548" r:id="rId11558" display="https://www.daloopa.com/src/815144" xr:uid="{1F55315D-CF99-4F8B-A985-4444908E191F}"/>
    <hyperlink ref="M548" r:id="rId11559" display="https://www.daloopa.com/src/815129" xr:uid="{8ECF7321-A0DF-4B95-BCE6-9FF21B329164}"/>
    <hyperlink ref="N548" r:id="rId11560" display="https://www.daloopa.com/src/815114" xr:uid="{C4D087DD-7DDE-4C8B-A413-8F02FFC56A80}"/>
    <hyperlink ref="O548" r:id="rId11561" display="https://www.daloopa.com/src/815100" xr:uid="{4DDAD567-916B-4538-BADD-55FB514D9EFA}"/>
    <hyperlink ref="P548" r:id="rId11562" display="https://www.daloopa.com/src/815087" xr:uid="{40B542C7-0B5B-4633-BE56-6CDD71220D5B}"/>
    <hyperlink ref="Q548" r:id="rId11563" display="https://www.daloopa.com/src/815073" xr:uid="{6A3C4288-957A-4B98-9C6C-E733DC9A1BD7}"/>
    <hyperlink ref="R548" r:id="rId11564" display="https://www.daloopa.com/src/815059" xr:uid="{565ACAF0-47E0-4998-838E-DEB0D27101B3}"/>
    <hyperlink ref="S548" r:id="rId11565" display="https://www.daloopa.com/src/815045" xr:uid="{CA07C144-E706-449B-B7ED-2B9E8C09C737}"/>
    <hyperlink ref="T548" r:id="rId11566" display="https://www.daloopa.com/src/815031" xr:uid="{9C354127-9694-4F58-B4CA-AF7657BE3A03}"/>
    <hyperlink ref="U548" r:id="rId11567" display="https://www.daloopa.com/src/815017" xr:uid="{79A1597C-34BE-4EA6-B655-2006DC2F2BD3}"/>
    <hyperlink ref="V548" r:id="rId11568" display="https://www.daloopa.com/src/815003" xr:uid="{9D921DCC-D05D-4425-8B7C-4EE4EF10C686}"/>
    <hyperlink ref="W548" r:id="rId11569" display="https://www.daloopa.com/src/814989" xr:uid="{59E90AC5-B47C-4590-8D85-03161114CB92}"/>
    <hyperlink ref="X548" r:id="rId11570" display="https://www.daloopa.com/src/814975" xr:uid="{B59779F8-9E9F-42D1-A540-A06A38309F53}"/>
    <hyperlink ref="Y548" r:id="rId11571" display="https://www.daloopa.com/src/814961" xr:uid="{EE24CBA7-A6C4-4BA0-AD74-B50E20A0EE81}"/>
    <hyperlink ref="Z548" r:id="rId11572" display="https://www.daloopa.com/src/814947" xr:uid="{721165E5-8839-4368-83FC-A2192CAE9933}"/>
    <hyperlink ref="AA548" r:id="rId11573" display="https://www.daloopa.com/src/814933" xr:uid="{5105CB27-3106-4FC2-98E2-4CE473B046A6}"/>
    <hyperlink ref="AB548" r:id="rId11574" display="https://www.daloopa.com/src/814919" xr:uid="{BBFF91B6-AB80-4AD0-8800-EFAE412F2BCB}"/>
    <hyperlink ref="A549" r:id="rId11575" xr:uid="{CF8B7E36-F88B-4C91-8145-1DBED43B660C}"/>
    <hyperlink ref="C549" r:id="rId11576" xr:uid="{5801C599-5386-474A-9D69-58E140FF9EF3}"/>
    <hyperlink ref="L549" r:id="rId11577" display="https://www.daloopa.com/src/815145" xr:uid="{C7EAAD5F-ACF6-4FB6-9FAC-0F3D7E3C5216}"/>
    <hyperlink ref="M549" r:id="rId11578" display="https://www.daloopa.com/src/815130" xr:uid="{A0B56229-EC98-40BD-9D1C-E2F57E61E684}"/>
    <hyperlink ref="N549" r:id="rId11579" display="https://www.daloopa.com/src/815115" xr:uid="{FF814807-049B-4325-AC0D-9B85357B6923}"/>
    <hyperlink ref="O549" r:id="rId11580" display="https://www.daloopa.com/src/815101" xr:uid="{5896D175-FE89-46E1-846C-815C55EC0FD1}"/>
    <hyperlink ref="P549" r:id="rId11581" display="https://www.daloopa.com/src/815088" xr:uid="{3819C4FC-5C1A-40A1-A5AB-2ED7C8524E42}"/>
    <hyperlink ref="Q549" r:id="rId11582" display="https://www.daloopa.com/src/815074" xr:uid="{D6B2E2D7-AB9E-4900-868F-0FB13E2B133A}"/>
    <hyperlink ref="R549" r:id="rId11583" display="https://www.daloopa.com/src/815060" xr:uid="{9062BC7F-348A-4BC2-A477-2DE5501617F8}"/>
    <hyperlink ref="S549" r:id="rId11584" display="https://www.daloopa.com/src/815046" xr:uid="{9AF0725C-9AD4-4871-AA6F-55369353BF3A}"/>
    <hyperlink ref="T549" r:id="rId11585" display="https://www.daloopa.com/src/815032" xr:uid="{E1A34B43-99C0-4BFC-9FC7-871D73AD7796}"/>
    <hyperlink ref="U549" r:id="rId11586" display="https://www.daloopa.com/src/815018" xr:uid="{6B4CF63B-AB9D-4294-B28A-549F7621ED49}"/>
    <hyperlink ref="V549" r:id="rId11587" display="https://www.daloopa.com/src/815004" xr:uid="{C3F57F68-0009-4F9C-9B7B-46A26323ED5E}"/>
    <hyperlink ref="W549" r:id="rId11588" display="https://www.daloopa.com/src/814990" xr:uid="{650560CD-7150-41F7-A58E-299EA00A66CB}"/>
    <hyperlink ref="X549" r:id="rId11589" display="https://www.daloopa.com/src/814976" xr:uid="{C4D62758-0714-42E3-A4DC-FF447DFE4E6C}"/>
    <hyperlink ref="Y549" r:id="rId11590" display="https://www.daloopa.com/src/814962" xr:uid="{91E898E2-11F0-411E-BA19-3B78143F1197}"/>
    <hyperlink ref="Z549" r:id="rId11591" display="https://www.daloopa.com/src/814948" xr:uid="{C8B6EB14-AF41-48E4-BB9B-2A6074F1001D}"/>
    <hyperlink ref="AA549" r:id="rId11592" display="https://www.daloopa.com/src/814934" xr:uid="{6651CE73-6730-452F-B4F7-F6994EE24567}"/>
    <hyperlink ref="AB549" r:id="rId11593" display="https://www.daloopa.com/src/814920" xr:uid="{59A5D2AE-609A-4694-A37B-12E7C9AFC1D9}"/>
    <hyperlink ref="A550" r:id="rId11594" xr:uid="{6CC576D2-94D0-4BDE-AD65-9407577D4F73}"/>
    <hyperlink ref="C550" r:id="rId11595" xr:uid="{9D0BDC8F-9908-452E-BBE1-D184400CA371}"/>
    <hyperlink ref="E550" r:id="rId11596" display="https://www.daloopa.com/src/815220" xr:uid="{75930BF5-2AE4-4801-A96B-5C4D06909913}"/>
    <hyperlink ref="F550" r:id="rId11597" display="https://www.daloopa.com/src/815210" xr:uid="{96ED2203-572B-4AF3-B5F9-01AA4D5A5909}"/>
    <hyperlink ref="G550" r:id="rId11598" display="https://www.daloopa.com/src/815200" xr:uid="{0FC9FA33-ACE1-4530-9587-EEAF6B54B4B8}"/>
    <hyperlink ref="H550" r:id="rId11599" display="https://www.daloopa.com/src/815190" xr:uid="{59C316F9-EDBB-44E3-BEC2-3C4BC3A70F2F}"/>
    <hyperlink ref="I550" r:id="rId11600" display="https://www.daloopa.com/src/815180" xr:uid="{A9D5A38E-CE2A-4D48-9E3F-4A4D74A24B8C}"/>
    <hyperlink ref="J550" r:id="rId11601" display="https://www.daloopa.com/src/815170" xr:uid="{2A22D4C6-2D7C-4176-9C6F-F50095F8C100}"/>
    <hyperlink ref="K550" r:id="rId11602" display="https://www.daloopa.com/src/815165" xr:uid="{09D9D7D8-8D4D-4616-A4E7-BD3BDE9DEA2B}"/>
    <hyperlink ref="L550" r:id="rId11603" display="https://www.daloopa.com/src/815148" xr:uid="{8259DFD5-2FED-4C43-AEA1-94ABA8180999}"/>
    <hyperlink ref="M550" r:id="rId11604" display="https://www.daloopa.com/src/815133" xr:uid="{C29AB61C-3055-4446-8E6F-F167BC6DD2DB}"/>
    <hyperlink ref="N550" r:id="rId11605" display="https://www.daloopa.com/src/815118" xr:uid="{F9398DD3-535B-4F7D-BC02-838EF48A8BD2}"/>
    <hyperlink ref="O550" r:id="rId11606" display="https://www.daloopa.com/src/815104" xr:uid="{9D98F4DC-2401-444A-B2BC-21186959AC85}"/>
    <hyperlink ref="P550" r:id="rId11607" display="https://www.daloopa.com/src/815090" xr:uid="{4175C83E-F50B-4B50-AEA0-7D80EBF908BF}"/>
    <hyperlink ref="Q550" r:id="rId11608" display="https://www.daloopa.com/src/815078" xr:uid="{308944B8-199C-4D9C-AF5B-0EC546EAEB05}"/>
    <hyperlink ref="R550" r:id="rId11609" display="https://www.daloopa.com/src/815064" xr:uid="{7C5B7433-A2A6-4F28-AF23-7D9789A403D2}"/>
    <hyperlink ref="S550" r:id="rId11610" display="https://www.daloopa.com/src/815050" xr:uid="{1DB1E12C-3A78-471F-B035-9D76D9AEF094}"/>
    <hyperlink ref="T550" r:id="rId11611" display="https://www.daloopa.com/src/815036" xr:uid="{04C5293F-92A5-4963-8DF1-CD0C15B8EA60}"/>
    <hyperlink ref="U550" r:id="rId11612" display="https://www.daloopa.com/src/815022" xr:uid="{5084380E-C979-4201-B868-674FAEE741C8}"/>
    <hyperlink ref="V550" r:id="rId11613" display="https://www.daloopa.com/src/815008" xr:uid="{57FCA281-3CEC-481D-BD84-FBD9CD1BED64}"/>
    <hyperlink ref="W550" r:id="rId11614" display="https://www.daloopa.com/src/814994" xr:uid="{408A1211-849A-4E9A-9C59-38AB76A34D9E}"/>
    <hyperlink ref="X550" r:id="rId11615" display="https://www.daloopa.com/src/814980" xr:uid="{EC5FCD70-9DA1-4DBD-996A-4D843C8FFFCE}"/>
    <hyperlink ref="Y550" r:id="rId11616" display="https://www.daloopa.com/src/814966" xr:uid="{DB2E9E63-EB9B-4BC3-B253-FCBAA1685332}"/>
    <hyperlink ref="Z550" r:id="rId11617" display="https://www.daloopa.com/src/814952" xr:uid="{D39BEECB-CDBF-40E5-8C1E-A4DDA150BC8B}"/>
    <hyperlink ref="AA550" r:id="rId11618" display="https://www.daloopa.com/src/814938" xr:uid="{0ABF3B8F-FA5C-4CF6-8BAD-731EA03D8299}"/>
    <hyperlink ref="AB550" r:id="rId11619" display="https://www.daloopa.com/src/814924" xr:uid="{59C37996-C6F4-41B4-8B57-9D63A8AABDA0}"/>
    <hyperlink ref="A551" r:id="rId11620" xr:uid="{24227923-F215-4354-8E0B-0167067973E1}"/>
    <hyperlink ref="C551" r:id="rId11621" xr:uid="{CB84B56E-1ACA-4CA7-8796-A540DDA063D5}"/>
    <hyperlink ref="L551" r:id="rId11622" display="https://www.daloopa.com/src/815150" xr:uid="{52B01C7D-B2D4-41D9-AF56-59D9A89E474A}"/>
    <hyperlink ref="M551" r:id="rId11623" display="https://www.daloopa.com/src/815135" xr:uid="{A90E47BA-18A6-481E-BAD6-4CBF1E74C389}"/>
    <hyperlink ref="N551" r:id="rId11624" display="https://www.daloopa.com/src/815120" xr:uid="{3637F73E-181E-41D8-8ED1-EEBB603CCFF3}"/>
    <hyperlink ref="O551" r:id="rId11625" display="https://www.daloopa.com/src/815105" xr:uid="{0D42CB44-28D4-44A0-9731-949D3C3FB0B4}"/>
    <hyperlink ref="P551" r:id="rId11626" display="https://www.daloopa.com/src/815091" xr:uid="{2690E8F6-AF65-45AE-85C0-355C9C703977}"/>
    <hyperlink ref="Q551" r:id="rId11627" display="https://www.daloopa.com/src/815076" xr:uid="{9AF30DA5-C946-497C-9843-781107277C31}"/>
    <hyperlink ref="R551" r:id="rId11628" display="https://www.daloopa.com/src/815062" xr:uid="{35CE09F4-C91E-413C-8383-F0C18EC34674}"/>
    <hyperlink ref="S551" r:id="rId11629" display="https://www.daloopa.com/src/815048" xr:uid="{9CB0C2E2-36B1-424D-8F12-C34E1FA4A7D9}"/>
    <hyperlink ref="T551" r:id="rId11630" display="https://www.daloopa.com/src/815034" xr:uid="{814AA1F9-6AB5-4594-AAB1-866F11D4DD02}"/>
    <hyperlink ref="U551" r:id="rId11631" display="https://www.daloopa.com/src/815020" xr:uid="{C57E8BB2-BC16-4CC5-8E12-83F3580923DF}"/>
    <hyperlink ref="V551" r:id="rId11632" display="https://www.daloopa.com/src/815006" xr:uid="{0437BB44-FD33-41F1-8782-6D3542EB1E1F}"/>
    <hyperlink ref="W551" r:id="rId11633" display="https://www.daloopa.com/src/814992" xr:uid="{123375CD-C6E9-474A-84C5-81486FF1C017}"/>
    <hyperlink ref="X551" r:id="rId11634" display="https://www.daloopa.com/src/814978" xr:uid="{075A8C0A-0688-4942-969F-3E469194E264}"/>
    <hyperlink ref="Y551" r:id="rId11635" display="https://www.daloopa.com/src/814964" xr:uid="{32AD3643-EE8B-4F90-826B-05C509EB031F}"/>
    <hyperlink ref="Z551" r:id="rId11636" display="https://www.daloopa.com/src/814950" xr:uid="{0424D1A5-8ED7-4524-A700-64A101A5EAB4}"/>
    <hyperlink ref="AA551" r:id="rId11637" display="https://www.daloopa.com/src/814936" xr:uid="{6FF6134F-CF94-4503-9043-2A15E85C5295}"/>
    <hyperlink ref="AB551" r:id="rId11638" display="https://www.daloopa.com/src/814922" xr:uid="{75215512-F834-423F-9FAC-FE470F561229}"/>
    <hyperlink ref="A552" r:id="rId11639" xr:uid="{7193E9B1-BF87-4FC7-98F3-17E2F545B212}"/>
    <hyperlink ref="C552" r:id="rId11640" xr:uid="{79CF1E78-D783-49EB-BD67-E623CE4A3A28}"/>
    <hyperlink ref="L552" r:id="rId11641" display="https://www.daloopa.com/src/815151" xr:uid="{240C1E5C-4122-482A-8DB0-FBD17AE95964}"/>
    <hyperlink ref="M552" r:id="rId11642" display="https://www.daloopa.com/src/815136" xr:uid="{11D0EA96-BBB5-4CB0-9597-297B08CACAE0}"/>
    <hyperlink ref="N552" r:id="rId11643" display="https://www.daloopa.com/src/815121" xr:uid="{B812434C-D158-44DC-8452-7EAE13FB25E0}"/>
    <hyperlink ref="O552" r:id="rId11644" display="https://www.daloopa.com/src/815106" xr:uid="{B3215632-632E-4231-89AD-955F7FE8DDF7}"/>
    <hyperlink ref="P552" r:id="rId11645" display="https://www.daloopa.com/src/815092" xr:uid="{6B5EC699-AF4F-474F-8205-D9A729878EB3}"/>
    <hyperlink ref="Q552" r:id="rId11646" display="https://www.daloopa.com/src/815077" xr:uid="{905F8E79-8BD4-45EE-A210-422F1E40B731}"/>
    <hyperlink ref="R552" r:id="rId11647" display="https://www.daloopa.com/src/815063" xr:uid="{4B8903FB-4F41-4AA4-BE94-87959E7AB09D}"/>
    <hyperlink ref="S552" r:id="rId11648" display="https://www.daloopa.com/src/815049" xr:uid="{EB8B732A-436F-49CF-832F-2DEFE28DB764}"/>
    <hyperlink ref="T552" r:id="rId11649" display="https://www.daloopa.com/src/815035" xr:uid="{49A5AB80-9445-43C0-971A-166CBCDAC097}"/>
    <hyperlink ref="U552" r:id="rId11650" display="https://www.daloopa.com/src/815021" xr:uid="{9538804A-04DB-4A37-A527-763D0A2CDEFC}"/>
    <hyperlink ref="V552" r:id="rId11651" display="https://www.daloopa.com/src/815007" xr:uid="{BF150A27-D234-44BE-8021-50F21F5243C8}"/>
    <hyperlink ref="W552" r:id="rId11652" display="https://www.daloopa.com/src/814993" xr:uid="{BCC0AD03-42B7-48E0-9F9C-D1E9ACF2382F}"/>
    <hyperlink ref="X552" r:id="rId11653" display="https://www.daloopa.com/src/814979" xr:uid="{D32B02CA-7EF1-4FFA-AFD8-52194447CB8D}"/>
    <hyperlink ref="Y552" r:id="rId11654" display="https://www.daloopa.com/src/814965" xr:uid="{5739F79A-114C-427D-8F9B-292A825AA4F1}"/>
    <hyperlink ref="Z552" r:id="rId11655" display="https://www.daloopa.com/src/814951" xr:uid="{36C193D9-6719-4A37-BB46-A9919BD1D9F1}"/>
    <hyperlink ref="AA552" r:id="rId11656" display="https://www.daloopa.com/src/814937" xr:uid="{E00366F1-6B83-478F-B126-06C8F14B1FE0}"/>
    <hyperlink ref="AB552" r:id="rId11657" display="https://www.daloopa.com/src/814923" xr:uid="{9D39A32C-6ED4-4F49-875A-0EE16207DC23}"/>
    <hyperlink ref="A553" r:id="rId11658" xr:uid="{36928F2B-260E-4620-A368-42E090B7ED2E}"/>
    <hyperlink ref="C553" r:id="rId11659" xr:uid="{84C4BB78-7562-4DF7-BC34-074C808B97A5}"/>
    <hyperlink ref="E553" r:id="rId11660" display="https://www.daloopa.com/src/815219" xr:uid="{3D889F8E-F89D-4593-B083-3B1A0CD197F4}"/>
    <hyperlink ref="F553" r:id="rId11661" display="https://www.daloopa.com/src/815209" xr:uid="{F1669BAC-420E-498D-834A-96C7BAF8C38C}"/>
    <hyperlink ref="G553" r:id="rId11662" display="https://www.daloopa.com/src/815199" xr:uid="{7ADF56B0-D43B-4E2C-A9CD-0AA795FDFC59}"/>
    <hyperlink ref="H553" r:id="rId11663" display="https://www.daloopa.com/src/815189" xr:uid="{4C01FD47-6810-4359-8763-E287FB7D5B98}"/>
    <hyperlink ref="I553" r:id="rId11664" display="https://www.daloopa.com/src/815179" xr:uid="{1D902873-B2C9-47B1-95A6-7EEB520F041B}"/>
    <hyperlink ref="J553" r:id="rId11665" display="https://www.daloopa.com/src/815169" xr:uid="{C578ABE0-4FD3-451D-A688-F57B2A29485E}"/>
    <hyperlink ref="K553" r:id="rId11666" display="https://www.daloopa.com/src/815159" xr:uid="{8759FB30-8180-4B34-9BDC-34114B25C4ED}"/>
    <hyperlink ref="L553" r:id="rId11667" display="https://www.daloopa.com/src/815147" xr:uid="{C7138A5B-8090-4DEA-99DC-20A3FE501BF3}"/>
    <hyperlink ref="M553" r:id="rId11668" display="https://www.daloopa.com/src/815132" xr:uid="{27EB6F09-F998-4AEC-8165-A74917F48C44}"/>
    <hyperlink ref="N553" r:id="rId11669" display="https://www.daloopa.com/src/815117" xr:uid="{CE3A0687-95D4-4A05-A073-A34481120690}"/>
    <hyperlink ref="O553" r:id="rId11670" display="https://www.daloopa.com/src/815103" xr:uid="{A34F3C5A-57C1-4D4A-BC38-D525BC9AE5EF}"/>
    <hyperlink ref="A554" r:id="rId11671" xr:uid="{80DED5F4-2ED7-4696-975F-279147B2E3FA}"/>
    <hyperlink ref="C554" r:id="rId11672" xr:uid="{7EC966EA-B0E9-429D-B5C8-53E04B8326D3}"/>
    <hyperlink ref="E554" r:id="rId11673" display="https://www.daloopa.com/src/815221" xr:uid="{E5DD3425-C2C9-4117-8A18-E9DD3110EC89}"/>
    <hyperlink ref="F554" r:id="rId11674" display="https://www.daloopa.com/src/815211" xr:uid="{0BF9C066-E4E2-42F3-8356-CA8871FBCDD8}"/>
    <hyperlink ref="G554" r:id="rId11675" display="https://www.daloopa.com/src/815201" xr:uid="{4E0CF593-96EE-4126-94E2-39CA9342F53F}"/>
    <hyperlink ref="H554" r:id="rId11676" display="https://www.daloopa.com/src/815191" xr:uid="{FD2BCA45-259D-4CB9-ABB2-C52763B5D70A}"/>
    <hyperlink ref="I554" r:id="rId11677" display="https://www.daloopa.com/src/815181" xr:uid="{58C582C1-0740-4016-8DC2-BF5B6857B313}"/>
    <hyperlink ref="J554" r:id="rId11678" display="https://www.daloopa.com/src/815171" xr:uid="{3EB47DBA-2E76-45B4-B0A6-C6AD7372EF84}"/>
    <hyperlink ref="K554" r:id="rId11679" display="https://www.daloopa.com/src/815160" xr:uid="{98E661E0-1631-4C39-80F5-93C232CAD805}"/>
    <hyperlink ref="L554" r:id="rId11680" display="https://www.daloopa.com/src/815149" xr:uid="{135E27E1-6E22-4D8C-9986-8272C2BEF1C8}"/>
    <hyperlink ref="M554" r:id="rId11681" display="https://www.daloopa.com/src/815134" xr:uid="{36E9C4CF-7867-4DC4-873A-610A753B6957}"/>
    <hyperlink ref="N554" r:id="rId11682" display="https://www.daloopa.com/src/815119" xr:uid="{B044693E-5849-43BD-9AF7-316D361998FD}"/>
    <hyperlink ref="A557" r:id="rId11683" xr:uid="{A626B681-BE93-4956-BDD5-C0F4527BF5C9}"/>
    <hyperlink ref="C557" r:id="rId11684" xr:uid="{86728894-BEC8-4583-970E-7C30BB04D737}"/>
    <hyperlink ref="H557" r:id="rId11685" display="https://www.daloopa.com/src/1034030" xr:uid="{704D7C19-B626-4392-8509-898579B7DCC8}"/>
    <hyperlink ref="L557" r:id="rId11686" display="https://www.daloopa.com/src/1034013" xr:uid="{A591C9D1-3703-4D91-90FA-3CC591B0903F}"/>
    <hyperlink ref="P557" r:id="rId11687" display="https://www.daloopa.com/src/1033987" xr:uid="{60F2A73B-A5B8-406F-B277-174E33003634}"/>
    <hyperlink ref="T557" r:id="rId11688" display="https://www.daloopa.com/src/1033980" xr:uid="{1D157100-B381-4293-B937-1B2CFFD12C96}"/>
    <hyperlink ref="X557" r:id="rId11689" display="https://www.daloopa.com/src/1033921" xr:uid="{5020D093-9583-4D3D-9C88-6ADF30C0EBED}"/>
    <hyperlink ref="AB557" r:id="rId11690" display="https://www.daloopa.com/src/1033832" xr:uid="{6611203B-1E29-43AA-97C6-0F52F5A024A0}"/>
    <hyperlink ref="AF557" r:id="rId11691" display="https://www.daloopa.com/src/2750828" xr:uid="{8FD5FD20-C1CD-4D7F-B58B-812CB2FF5518}"/>
    <hyperlink ref="AJ557" r:id="rId11692" display="https://www.daloopa.com/src/14826053" xr:uid="{2995D8ED-19FC-41E3-97FB-BE704E960079}"/>
    <hyperlink ref="AN557" r:id="rId11693" display="https://www.daloopa.com/src/46750119" xr:uid="{00753D42-DE31-4B58-8831-0B23AE34A592}"/>
    <hyperlink ref="AR557" r:id="rId11694" display="https://www.daloopa.com/src/67088483" xr:uid="{7A965A83-924A-46D0-BD12-1A888C0232D8}"/>
    <hyperlink ref="A558" r:id="rId11695" xr:uid="{85396175-0C3B-4C48-83E1-86BE15C86484}"/>
    <hyperlink ref="C558" r:id="rId11696" xr:uid="{56889C17-9388-4A09-A4BA-61726580E59F}"/>
    <hyperlink ref="AB558" r:id="rId11697" display="https://www.daloopa.com/src/1033833" xr:uid="{D2F86009-7BA5-4197-9FF4-5480C4F709D7}"/>
    <hyperlink ref="AF558" r:id="rId11698" display="https://www.daloopa.com/src/2750829" xr:uid="{9122B5E8-19EF-4DEE-AEC2-FD87EA5893D9}"/>
    <hyperlink ref="AJ558" r:id="rId11699" display="https://www.daloopa.com/src/14826056" xr:uid="{71C0B45A-229C-4E39-9A88-DB6C0C7E329B}"/>
    <hyperlink ref="AN558" r:id="rId11700" display="https://www.daloopa.com/src/46750122" xr:uid="{E0A74A84-D4C2-4438-A126-1C668F773829}"/>
    <hyperlink ref="AR558" r:id="rId11701" display="https://www.daloopa.com/src/67088486" xr:uid="{3448C360-8483-4D09-A46E-0E71AFE53723}"/>
    <hyperlink ref="A559" r:id="rId11702" xr:uid="{C4CF258B-1364-4804-9D52-915C49565786}"/>
    <hyperlink ref="C559" r:id="rId11703" xr:uid="{39C78372-6BB5-4A27-B113-136759BF785A}"/>
    <hyperlink ref="H559" r:id="rId11704" display="https://www.daloopa.com/src/1034031" xr:uid="{654B8DF3-B411-419F-B256-B6FB08BF8180}"/>
    <hyperlink ref="L559" r:id="rId11705" display="https://www.daloopa.com/src/1034014" xr:uid="{B09D8A01-FB17-4AEE-98D1-9B07DA0477AD}"/>
    <hyperlink ref="P559" r:id="rId11706" display="https://www.daloopa.com/src/1033988" xr:uid="{E92B5DDF-E6FD-4DC0-829B-90038F457715}"/>
    <hyperlink ref="T559" r:id="rId11707" display="https://www.daloopa.com/src/1033981" xr:uid="{DD87C857-9F36-4B56-B369-477E6DB0B862}"/>
    <hyperlink ref="X559" r:id="rId11708" display="https://www.daloopa.com/src/1033922" xr:uid="{66F0A76B-AB16-4968-96B1-32622931E7DE}"/>
    <hyperlink ref="A560" r:id="rId11709" xr:uid="{25300AE9-45C5-4A8D-8BA8-F4E665FC55B4}"/>
    <hyperlink ref="C560" r:id="rId11710" xr:uid="{F263B2D1-73CE-4791-8E6F-EC76EEEFECED}"/>
    <hyperlink ref="H560" r:id="rId11711" display="https://www.daloopa.com/src/1034032" xr:uid="{C355B7EE-398F-47F3-8993-3B916398248D}"/>
    <hyperlink ref="L560" r:id="rId11712" display="https://www.daloopa.com/src/1034015" xr:uid="{AD64E9A1-2E3B-4E43-A033-27D9187A19E7}"/>
    <hyperlink ref="P560" r:id="rId11713" display="https://www.daloopa.com/src/1033989" xr:uid="{273CD33C-1FC2-4064-A777-0029AAD6A409}"/>
    <hyperlink ref="T560" r:id="rId11714" display="https://www.daloopa.com/src/1033982" xr:uid="{1DB26C32-D37A-4220-9847-C7C7478C318A}"/>
    <hyperlink ref="X560" r:id="rId11715" display="https://www.daloopa.com/src/1033923" xr:uid="{EF661AA9-F6F0-4BA1-ACB4-462DA1AC92A7}"/>
    <hyperlink ref="AB560" r:id="rId11716" display="https://www.daloopa.com/src/1033834" xr:uid="{A9F45111-F3D3-44CA-AA44-A1FF2AB3E83D}"/>
    <hyperlink ref="AF560" r:id="rId11717" display="https://www.daloopa.com/src/2750830" xr:uid="{5B07C559-9765-4964-9699-AF432105ADAC}"/>
    <hyperlink ref="AJ560" r:id="rId11718" display="https://www.daloopa.com/src/14826057" xr:uid="{E170DF8E-5E76-4C8F-AEE4-BCC11FE9C315}"/>
    <hyperlink ref="AN560" r:id="rId11719" display="https://www.daloopa.com/src/46750118" xr:uid="{B3359C51-95A0-4F2C-B94C-36232B1F9985}"/>
    <hyperlink ref="AR560" r:id="rId11720" display="https://www.daloopa.com/src/67088480" xr:uid="{5A36475E-C7A0-42F0-B05C-256978A8ACD2}"/>
    <hyperlink ref="A561" r:id="rId11721" xr:uid="{591989FA-9A6C-4BE6-863B-18B8D0D508A7}"/>
    <hyperlink ref="C561" r:id="rId11722" xr:uid="{F674CD07-C9E6-4CB2-A3C1-5D21680B4DB3}"/>
    <hyperlink ref="H561" r:id="rId11723" display="https://www.daloopa.com/src/1034033" xr:uid="{E50D7835-01A8-4FCD-B21A-497CD22A4380}"/>
    <hyperlink ref="L561" r:id="rId11724" display="https://www.daloopa.com/src/1034016" xr:uid="{FF188374-FE39-4941-82EA-CC13352C55D5}"/>
    <hyperlink ref="P561" r:id="rId11725" display="https://www.daloopa.com/src/1033990" xr:uid="{EAFF3A1B-ACEC-4FAA-9EA0-1EDEF6ABECED}"/>
    <hyperlink ref="T561" r:id="rId11726" display="https://www.daloopa.com/src/1033983" xr:uid="{429A30DE-CB0E-44C3-A747-90A62B4CB782}"/>
    <hyperlink ref="X561" r:id="rId11727" display="https://www.daloopa.com/src/1033924" xr:uid="{77152E4E-D4DA-4DB2-8DE8-92A6C286BE51}"/>
    <hyperlink ref="AB561" r:id="rId11728" display="https://www.daloopa.com/src/1033835" xr:uid="{1F3CFB8E-D07A-4D27-B634-EC6CE32F5646}"/>
    <hyperlink ref="AF561" r:id="rId11729" display="https://www.daloopa.com/src/2750831" xr:uid="{C856A03B-F300-4D9E-A712-D4FBFE4F0ED0}"/>
    <hyperlink ref="AJ561" r:id="rId11730" display="https://www.daloopa.com/src/14826054" xr:uid="{B91D6650-F5C0-4ECF-9458-883C7B517DCD}"/>
    <hyperlink ref="AN561" r:id="rId11731" display="https://www.daloopa.com/src/46750117" xr:uid="{89B1C84F-A499-4AC6-9391-109F0A412D9F}"/>
    <hyperlink ref="AR561" r:id="rId11732" display="https://www.daloopa.com/src/67088481" xr:uid="{5A1FFD20-6E82-491E-8F56-859EF26BD7E2}"/>
    <hyperlink ref="A562" r:id="rId11733" xr:uid="{520AC582-49EF-4678-A04A-F06A9D8B486D}"/>
    <hyperlink ref="C562" r:id="rId11734" xr:uid="{E7B67D78-6F5A-46D1-AAB1-2E6891B6DE40}"/>
    <hyperlink ref="H562" r:id="rId11735" display="https://www.daloopa.com/src/1034034" xr:uid="{F53BA7E3-ADE3-45CE-918C-A03D6C367451}"/>
    <hyperlink ref="L562" r:id="rId11736" display="https://www.daloopa.com/src/1034017" xr:uid="{688A6C14-7FFC-4DEA-B2B0-486182A84C2E}"/>
    <hyperlink ref="P562" r:id="rId11737" display="https://www.daloopa.com/src/1033991" xr:uid="{DCBCF570-BCD3-4DD8-A211-8CE35AC8725C}"/>
    <hyperlink ref="T562" r:id="rId11738" display="https://www.daloopa.com/src/1033984" xr:uid="{358217D2-9F1C-4171-9D08-6F7C8F932F9E}"/>
    <hyperlink ref="X562" r:id="rId11739" display="https://www.daloopa.com/src/1033925" xr:uid="{FB79B2CE-9E80-43EA-B6BB-C1F51A5D8CBF}"/>
    <hyperlink ref="AB562" r:id="rId11740" display="https://www.daloopa.com/src/1033836" xr:uid="{B0871D17-B6AE-41FC-BBEF-828BEE0FD837}"/>
    <hyperlink ref="AF562" r:id="rId11741" display="https://www.daloopa.com/src/2750832" xr:uid="{3BE31B46-35A3-410C-A740-FE56CFCB3C18}"/>
    <hyperlink ref="AJ562" r:id="rId11742" display="https://www.daloopa.com/src/14826058" xr:uid="{387494D4-1B21-41CF-B6B8-20332FD06854}"/>
    <hyperlink ref="AN562" r:id="rId11743" display="https://www.daloopa.com/src/46750121" xr:uid="{CE352757-2AFA-468D-AFE7-01B29DCD9E7F}"/>
    <hyperlink ref="AR562" r:id="rId11744" display="https://www.daloopa.com/src/67088485" xr:uid="{9B62546B-99DF-42E5-8EFF-50B456A9E2C5}"/>
    <hyperlink ref="A564" r:id="rId11745" xr:uid="{0D94A796-EA91-48BC-B875-BE37206A052B}"/>
    <hyperlink ref="C564" r:id="rId11746" xr:uid="{C6532B83-6C63-4BE3-8A0E-EA6C1BF4100A}"/>
    <hyperlink ref="H564" r:id="rId11747" display="https://www.daloopa.com/src/1034035" xr:uid="{78A434C5-85EA-4761-B247-53F1A9340F5D}"/>
    <hyperlink ref="L564" r:id="rId11748" display="https://www.daloopa.com/src/1034018" xr:uid="{5386F4D7-220A-4803-AF5B-20B82C654C58}"/>
    <hyperlink ref="P564" r:id="rId11749" display="https://www.daloopa.com/src/1033992" xr:uid="{BD36609A-CA30-4F29-AD1B-698100F074A3}"/>
    <hyperlink ref="T564" r:id="rId11750" display="https://www.daloopa.com/src/1033985" xr:uid="{42EA5A1D-BF88-4DA6-A61C-6BDABDA8147A}"/>
    <hyperlink ref="X564" r:id="rId11751" display="https://www.daloopa.com/src/1033927" xr:uid="{97BDBB81-B3E4-43ED-9B78-9DC2158100E4}"/>
    <hyperlink ref="AB564" r:id="rId11752" display="https://www.daloopa.com/src/1033837" xr:uid="{CBFE5D89-29D0-46EE-BDCD-00763F4FF959}"/>
    <hyperlink ref="AF564" r:id="rId11753" display="https://www.daloopa.com/src/2750833" xr:uid="{B8A5AA43-2E57-4B9C-8BDC-939D90B98639}"/>
    <hyperlink ref="AJ564" r:id="rId11754" display="https://www.daloopa.com/src/14826055" xr:uid="{74006139-FA01-4612-ACF2-AA341FE6B1AF}"/>
    <hyperlink ref="AN564" r:id="rId11755" display="https://www.daloopa.com/src/46750116" xr:uid="{CCA2C032-7D2F-4A9F-B7B8-6AF9BD3A2826}"/>
    <hyperlink ref="AR564" r:id="rId11756" display="https://www.daloopa.com/src/67088482" xr:uid="{C55B5AC6-3D77-4BC1-8900-1ACDF5F63D63}"/>
    <hyperlink ref="A565" r:id="rId11757" xr:uid="{89EB96EF-C817-4111-B9E9-CDD2DA3FBD82}"/>
    <hyperlink ref="C565" r:id="rId11758" xr:uid="{36CF9E5B-2BBA-49E9-BC64-EEAE764EBD68}"/>
    <hyperlink ref="H565" r:id="rId11759" display="https://www.daloopa.com/src/1034036" xr:uid="{7BFE3AFF-263E-4CB6-8760-D7EEABC26BF0}"/>
    <hyperlink ref="L565" r:id="rId11760" display="https://www.daloopa.com/src/1034019" xr:uid="{54A56B2A-7CD6-46AD-8F28-001C381B8027}"/>
    <hyperlink ref="P565" r:id="rId11761" display="https://www.daloopa.com/src/1033993" xr:uid="{AFA0E6F9-FB4E-45C8-B138-E7ACFFFA4CBE}"/>
    <hyperlink ref="T565" r:id="rId11762" display="https://www.daloopa.com/src/1033986" xr:uid="{CBD11692-7A12-4250-BDDC-504ED69B7048}"/>
    <hyperlink ref="X565" r:id="rId11763" display="https://www.daloopa.com/src/1033926" xr:uid="{EA20F728-6617-406A-A736-982D30151AFA}"/>
    <hyperlink ref="AB565" r:id="rId11764" display="https://www.daloopa.com/src/1033838" xr:uid="{633BC419-E257-4470-82E5-64898D851543}"/>
    <hyperlink ref="AF565" r:id="rId11765" display="https://www.daloopa.com/src/2750834" xr:uid="{95E87355-F96A-4274-ABD0-E0949461680C}"/>
    <hyperlink ref="AJ565" r:id="rId11766" display="https://www.daloopa.com/src/14826059" xr:uid="{6504172B-3D51-4EF6-AC77-231047CFB373}"/>
    <hyperlink ref="AN565" r:id="rId11767" display="https://www.daloopa.com/src/46750120" xr:uid="{358075CB-CBA0-41A6-B8EB-A1C89F0485BC}"/>
    <hyperlink ref="AR565" r:id="rId11768" display="https://www.daloopa.com/src/67088484" xr:uid="{B542FABB-E7EA-48BC-A634-B11C9815318E}"/>
    <hyperlink ref="A568" r:id="rId11769" xr:uid="{8C99E7CE-1CC3-4B09-83A1-2D474909CC19}"/>
    <hyperlink ref="C568" r:id="rId11770" xr:uid="{09BF03BC-D1AD-42B1-8760-FE266CF7A1E5}"/>
    <hyperlink ref="E568" r:id="rId11771" display="https://www.daloopa.com/src/1020396" xr:uid="{3C09BE4F-759D-431F-ABA0-E7D2DC2CEF3A}"/>
    <hyperlink ref="F568" r:id="rId11772" display="https://www.daloopa.com/src/1020395" xr:uid="{526EABEF-0E0E-4C7A-9F99-89AA8F698369}"/>
    <hyperlink ref="G568" r:id="rId11773" display="https://www.daloopa.com/src/1020390" xr:uid="{D6432309-426D-4FCC-872C-B436B7E50C2B}"/>
    <hyperlink ref="H568" r:id="rId11774" display="https://www.daloopa.com/src/1020385" xr:uid="{1E35FB47-BCCA-43C2-B7B4-6FC947DEAD30}"/>
    <hyperlink ref="I568" r:id="rId11775" display="https://www.daloopa.com/src/1020356" xr:uid="{5F4932D9-DDAA-41A5-B822-7F949880EBC2}"/>
    <hyperlink ref="J568" r:id="rId11776" display="https://www.daloopa.com/src/1020355" xr:uid="{20EC0596-B75A-4BF4-B343-5F22FEA7678D}"/>
    <hyperlink ref="K568" r:id="rId11777" display="https://www.daloopa.com/src/1020354" xr:uid="{ACB490ED-4129-4238-81ED-D0532BF2AB58}"/>
    <hyperlink ref="L568" r:id="rId11778" display="https://www.daloopa.com/src/1020348" xr:uid="{4F2917E7-2C5B-4852-8DB1-A39F2ABFB141}"/>
    <hyperlink ref="M568" r:id="rId11779" display="https://www.daloopa.com/src/1020347" xr:uid="{0FEDB1BB-A368-429C-834F-A36B83DA9D61}"/>
    <hyperlink ref="N568" r:id="rId11780" display="https://www.daloopa.com/src/1020346" xr:uid="{20A77552-8EBD-4793-B032-7F5C9D39C232}"/>
    <hyperlink ref="O568" r:id="rId11781" display="https://www.daloopa.com/src/1020345" xr:uid="{D57CD40F-4D74-4D15-B759-51BCAF5F58F2}"/>
    <hyperlink ref="P568" r:id="rId11782" display="https://www.daloopa.com/src/1020330" xr:uid="{9A2DFD54-6FEA-4884-8855-B175FAA0F4B6}"/>
    <hyperlink ref="Q568" r:id="rId11783" display="https://www.daloopa.com/src/1020329" xr:uid="{A6206FD8-9E8C-4345-AA84-09CAEB8C7B91}"/>
    <hyperlink ref="R568" r:id="rId11784" display="https://www.daloopa.com/src/1020328" xr:uid="{F1337C00-7FCD-42AE-AFA8-12FBEB3D5858}"/>
    <hyperlink ref="S568" r:id="rId11785" display="https://www.daloopa.com/src/1020327" xr:uid="{61D7FB3F-6FAF-4D60-B3D5-AAF248878F92}"/>
    <hyperlink ref="T568" r:id="rId11786" display="https://www.daloopa.com/src/1020326" xr:uid="{718F6980-1095-40D3-A705-37166B341636}"/>
    <hyperlink ref="U568" r:id="rId11787" display="https://www.daloopa.com/src/1020325" xr:uid="{39168B55-22F7-471A-AD36-6510069C2638}"/>
    <hyperlink ref="V568" r:id="rId11788" display="https://www.daloopa.com/src/1020319" xr:uid="{CECC6DAE-5805-4B75-9E2D-36F0D8B3CF78}"/>
    <hyperlink ref="W568" r:id="rId11789" display="https://www.daloopa.com/src/1020318" xr:uid="{DD49B74E-13DE-4C6C-AEB8-054C34F9E54F}"/>
    <hyperlink ref="X568" r:id="rId11790" display="https://www.daloopa.com/src/1020317" xr:uid="{BF667562-0056-422D-A6E1-FB4C09B54B85}"/>
    <hyperlink ref="Y568" r:id="rId11791" display="https://www.daloopa.com/src/1020316" xr:uid="{ED496D90-BBB9-43D0-9262-7C38524B9C90}"/>
    <hyperlink ref="Z568" r:id="rId11792" display="https://www.daloopa.com/src/1020290" xr:uid="{90B2445C-0F29-4861-B500-4010B13C0FEA}"/>
    <hyperlink ref="AA568" r:id="rId11793" display="https://www.daloopa.com/src/1020284" xr:uid="{92665AC1-1819-4907-8DA7-EB081D1E0570}"/>
    <hyperlink ref="AB568" r:id="rId11794" display="https://www.daloopa.com/src/1020275" xr:uid="{D9D60D2A-9035-42BF-A192-613A9129C24B}"/>
    <hyperlink ref="AC568" r:id="rId11795" display="https://www.daloopa.com/src/1020268" xr:uid="{38272C3F-4E80-470E-918E-A309494A5B71}"/>
    <hyperlink ref="AD568" r:id="rId11796" display="https://www.daloopa.com/src/1020267" xr:uid="{610FA463-ADAD-4DF0-82DC-68AF8A895EB4}"/>
    <hyperlink ref="AE568" r:id="rId11797" display="https://www.daloopa.com/src/1340731" xr:uid="{9C1D470C-351D-41ED-9303-F854A625CCC0}"/>
    <hyperlink ref="AF568" r:id="rId11798" display="https://www.daloopa.com/src/2750733" xr:uid="{45C0F511-DD79-4FD7-994A-3C2685B4D882}"/>
    <hyperlink ref="AG568" r:id="rId11799" display="https://www.daloopa.com/src/4797932" xr:uid="{5AA66A01-0496-44A9-A74B-3A62AA1AACC4}"/>
    <hyperlink ref="AH568" r:id="rId11800" display="https://www.daloopa.com/src/7982491" xr:uid="{43EE9C07-A02A-4656-A313-42406DC99698}"/>
    <hyperlink ref="AI568" r:id="rId11801" display="https://www.daloopa.com/src/10353438" xr:uid="{DB332D49-356C-4AC9-B790-D41B4F795AE5}"/>
    <hyperlink ref="AJ568" r:id="rId11802" display="https://www.daloopa.com/src/14822065" xr:uid="{34A4F98F-90E3-4303-AF32-A2FFCA7EAED5}"/>
    <hyperlink ref="AK568" r:id="rId11803" display="https://www.daloopa.com/src/21046909" xr:uid="{E584DAB1-555B-456F-8425-4547D296DCDE}"/>
    <hyperlink ref="AL568" r:id="rId11804" display="https://www.daloopa.com/src/32486922" xr:uid="{18BCB4BE-6920-4216-A980-C872E04AB444}"/>
    <hyperlink ref="AM568" r:id="rId11805" display="https://www.daloopa.com/src/38461239" xr:uid="{E771E48D-1A40-4997-9441-F73970A818B6}"/>
    <hyperlink ref="AN568" r:id="rId11806" display="https://www.daloopa.com/src/46749492" xr:uid="{E709D16D-FAC7-4170-80D5-944572D46A76}"/>
    <hyperlink ref="AO568" r:id="rId11807" display="https://www.daloopa.com/src/53700321" xr:uid="{9D5FACE0-CC14-4E7F-8413-A3F4D288126C}"/>
    <hyperlink ref="AP568" r:id="rId11808" display="https://www.daloopa.com/src/58884358" xr:uid="{B4F031D0-72E0-485A-BE05-2FA4C1ED54B5}"/>
    <hyperlink ref="AQ568" r:id="rId11809" display="https://www.daloopa.com/src/63184546" xr:uid="{D4A35B6E-AF8C-4D90-9859-DA3EE8D3ECCB}"/>
    <hyperlink ref="AR568" r:id="rId11810" display="https://www.daloopa.com/src/67084935" xr:uid="{7BDC97B2-E1F2-468B-BBAC-775AD1E167B8}"/>
    <hyperlink ref="A569" r:id="rId11811" xr:uid="{CBD4DDCC-9719-4EC5-8B43-FFA96440D9FE}"/>
    <hyperlink ref="C569" r:id="rId11812" xr:uid="{CCF964A7-A262-419A-ABA4-EC21CB5FFC23}"/>
    <hyperlink ref="H569" r:id="rId11813" display="https://www.daloopa.com/src/1034938" xr:uid="{A6199073-4BD5-4F98-960F-58ECE0FB0A6A}"/>
    <hyperlink ref="L569" r:id="rId11814" display="https://www.daloopa.com/src/1034939" xr:uid="{4221FE43-454A-4473-A851-C387E9FBA65D}"/>
    <hyperlink ref="P569" r:id="rId11815" display="https://www.daloopa.com/src/1034940" xr:uid="{C304475B-D497-4235-93D9-F56B374FAFC3}"/>
    <hyperlink ref="T569" r:id="rId11816" display="https://www.daloopa.com/src/1034941" xr:uid="{11EA12A3-C746-4D4A-946E-755A6E94A16C}"/>
    <hyperlink ref="X569" r:id="rId11817" display="https://www.daloopa.com/src/1034942" xr:uid="{9683B23F-9130-4EC5-AE4A-C1F2D4187735}"/>
    <hyperlink ref="AB569" r:id="rId11818" display="https://www.daloopa.com/src/1034943" xr:uid="{F8CD488D-8BFD-4109-B934-92ADC9E30BE2}"/>
    <hyperlink ref="AF569" r:id="rId11819" display="https://www.daloopa.com/src/2750835" xr:uid="{7A9F967F-2F39-4F7A-B772-782BBCF09681}"/>
    <hyperlink ref="AJ569" r:id="rId11820" display="https://www.daloopa.com/src/14821451" xr:uid="{D7016CFB-7798-4B9F-9E43-31509D6C7103}"/>
    <hyperlink ref="AN569" r:id="rId11821" display="https://www.daloopa.com/src/46754962" xr:uid="{C5351134-0EFF-4848-8EB3-B34C8C2CAE6C}"/>
    <hyperlink ref="AR569" r:id="rId11822" display="https://www.daloopa.com/src/67084927" xr:uid="{06261859-80AD-4EE3-9DBA-AB6B68A603AB}"/>
    <hyperlink ref="A570" r:id="rId11823" xr:uid="{A67DE028-F097-4F1B-BBD6-766473C0B53B}"/>
    <hyperlink ref="C570" r:id="rId11824" xr:uid="{397069F5-78D1-4BA9-BCCE-E90B2ABAD610}"/>
    <hyperlink ref="W570" r:id="rId11825" display="https://www.daloopa.com/src/18493254" xr:uid="{06B820AD-B71E-4322-AB36-44AC53386D3C}"/>
    <hyperlink ref="X570" r:id="rId11826" display="https://www.daloopa.com/src/18493244" xr:uid="{560AA824-2E83-47B3-9C5A-29796DF82076}"/>
    <hyperlink ref="Y570" r:id="rId11827" display="https://www.daloopa.com/src/65479655" xr:uid="{85895A3A-FF7B-4DF5-B5EE-FF816424F4B3}"/>
    <hyperlink ref="AA570" r:id="rId11828" display="https://www.daloopa.com/src/18493181" xr:uid="{87580B7B-938B-48F1-96F4-04F12A9E1E6E}"/>
    <hyperlink ref="AQ570" r:id="rId11829" display="https://www.daloopa.com/src/65479232" xr:uid="{88BCAC2E-6C0A-4282-8EFF-5DADFC3E2AD7}"/>
    <hyperlink ref="A571" r:id="rId11830" xr:uid="{35B96734-E579-4BD6-AEF0-AE236241AE76}"/>
    <hyperlink ref="C571" r:id="rId11831" xr:uid="{85765832-8F9B-489F-B9D6-87B2532DD6E4}"/>
    <hyperlink ref="BH571" r:id="rId11832" display="https://www.daloopa.com/src/18481608" xr:uid="{FA9BF312-AA59-4B61-AE5D-33BDA74FE53F}"/>
    <hyperlink ref="A572" r:id="rId11833" xr:uid="{8B1337C3-89D5-4FD7-AF2C-2ACB833708E2}"/>
    <hyperlink ref="C572" r:id="rId11834" xr:uid="{541BC03A-9C9E-4E8F-AD00-A02522BB650E}"/>
    <hyperlink ref="P572" r:id="rId11835" display="https://www.daloopa.com/src/49253549" xr:uid="{C2658970-78A1-4570-9C49-007357C781CD}"/>
    <hyperlink ref="T572" r:id="rId11836" display="https://www.daloopa.com/src/38990325" xr:uid="{C553C1C1-1871-43B8-9DAB-A322FC3BA1D2}"/>
    <hyperlink ref="X572" r:id="rId11837" display="https://www.daloopa.com/src/39004453" xr:uid="{7E024CC2-09D6-4D6E-9B26-CEABA46C6D43}"/>
    <hyperlink ref="Y572" r:id="rId11838" display="https://www.daloopa.com/src/38989126" xr:uid="{69E42925-A590-4055-947A-91D1F7995480}"/>
    <hyperlink ref="Z572" r:id="rId11839" display="https://www.daloopa.com/src/38988978" xr:uid="{A317C0AC-74D8-45F4-A637-1E83645CB6D0}"/>
    <hyperlink ref="AA572" r:id="rId11840" display="https://www.daloopa.com/src/49253220" xr:uid="{D323B681-5FA9-47BF-990E-3A7BBB5D2BD9}"/>
    <hyperlink ref="AB572" r:id="rId11841" display="https://www.daloopa.com/src/38463452" xr:uid="{0506D179-8CD9-4860-8BBC-910336799FC2}"/>
    <hyperlink ref="AC572" r:id="rId11842" display="https://www.daloopa.com/src/38463569" xr:uid="{2FFB2BF2-3160-48EC-9C6E-97E362BAD958}"/>
    <hyperlink ref="AD572" r:id="rId11843" display="https://www.daloopa.com/src/38463668" xr:uid="{14C171AD-E85B-4E5C-ACDD-3C0C182E7F7E}"/>
    <hyperlink ref="AE572" r:id="rId11844" display="https://www.daloopa.com/src/38463705" xr:uid="{A35AD155-F3E7-45CB-82F3-923436A0D369}"/>
    <hyperlink ref="AF572" r:id="rId11845" display="https://www.daloopa.com/src/38463352" xr:uid="{2491BC5A-BF00-44F2-BB9E-79F18416FFA7}"/>
    <hyperlink ref="AG572" r:id="rId11846" display="https://www.daloopa.com/src/38463814" xr:uid="{94C3D061-6E6E-492D-AFEF-D61287102EF0}"/>
    <hyperlink ref="AH572" r:id="rId11847" display="https://www.daloopa.com/src/38463826" xr:uid="{7296F888-3AB1-4725-B366-79B4B307AA09}"/>
    <hyperlink ref="AI572" r:id="rId11848" display="https://www.daloopa.com/src/38463843" xr:uid="{BA996E16-AFAE-4DEB-8886-67381D201278}"/>
    <hyperlink ref="AJ572" r:id="rId11849" display="https://www.daloopa.com/src/38463315" xr:uid="{B9FF1299-1521-49BE-8A82-97C146B62730}"/>
    <hyperlink ref="AK572" r:id="rId11850" display="https://www.daloopa.com/src/38463892" xr:uid="{A7728209-D381-45A5-BC13-6A455E13C857}"/>
    <hyperlink ref="AL572" r:id="rId11851" display="https://www.daloopa.com/src/38463921" xr:uid="{F24B2ED4-F42E-429A-9AF4-78600E9DF685}"/>
    <hyperlink ref="AM572" r:id="rId11852" display="https://www.daloopa.com/src/38976704" xr:uid="{CAE9EAD4-6085-4B00-819B-EEB1CC67D17E}"/>
    <hyperlink ref="AN572" r:id="rId11853" display="https://www.daloopa.com/src/46752109" xr:uid="{B7F853EC-B1C2-40BA-B23F-C295EEC663CE}"/>
    <hyperlink ref="AO572" r:id="rId11854" display="https://www.daloopa.com/src/53700888" xr:uid="{1FE34C09-57A5-4AFE-8113-0F816AD33741}"/>
    <hyperlink ref="AP572" r:id="rId11855" display="https://www.daloopa.com/src/58886030" xr:uid="{B1984106-2AB7-475E-9C2E-2717BB0306F6}"/>
    <hyperlink ref="AQ572" r:id="rId11856" display="https://www.daloopa.com/src/63184721" xr:uid="{666D466B-BBC6-4746-98ED-9A0F98D02593}"/>
    <hyperlink ref="AR572" r:id="rId11857" display="https://www.daloopa.com/src/67085545" xr:uid="{8378EEAD-0A42-4710-9BCD-63ACB6880494}"/>
    <hyperlink ref="A573" r:id="rId11858" xr:uid="{E21B600E-BFBC-483D-BFA8-3E7E8F293B52}"/>
    <hyperlink ref="C573" r:id="rId11859" xr:uid="{040DC4F5-3DAF-4398-AD3B-34611B90597F}"/>
    <hyperlink ref="Y573" r:id="rId11860" display="https://www.daloopa.com/src/38989127" xr:uid="{066D558F-39A5-4E81-9989-14F4D31E6500}"/>
    <hyperlink ref="Z573" r:id="rId11861" display="https://www.daloopa.com/src/38988896" xr:uid="{2A99FBB0-C7C7-47E0-8CC6-6CAB39954969}"/>
    <hyperlink ref="AA573" r:id="rId11862" display="https://www.daloopa.com/src/38988689" xr:uid="{5361A12A-F5D0-40D6-9F74-276D6E4222F3}"/>
    <hyperlink ref="AB573" r:id="rId11863" display="https://www.daloopa.com/src/38461106" xr:uid="{CF81C5AD-B3AE-47A3-ABAB-64E61694DD31}"/>
    <hyperlink ref="AC573" r:id="rId11864" display="https://www.daloopa.com/src/38460946" xr:uid="{92DD04DE-44A0-4CDD-B3C5-8EDFA049E378}"/>
    <hyperlink ref="AD573" r:id="rId11865" display="https://www.daloopa.com/src/38460933" xr:uid="{C85A2D9A-81EE-4794-A2A5-A1C887DD8723}"/>
    <hyperlink ref="AE573" r:id="rId11866" display="https://www.daloopa.com/src/38460924" xr:uid="{1B584E5B-897C-41C8-8B20-11E59A3EB7A4}"/>
    <hyperlink ref="AF573" r:id="rId11867" display="https://www.daloopa.com/src/38461115" xr:uid="{AB93C476-CBFC-40D6-AFAE-D1AD36B2F189}"/>
    <hyperlink ref="AG573" r:id="rId11868" display="https://www.daloopa.com/src/38460866" xr:uid="{2390FD0E-25C6-4577-8214-596608765371}"/>
    <hyperlink ref="AH573" r:id="rId11869" display="https://www.daloopa.com/src/38460843" xr:uid="{0D7FF5F6-885B-4115-A111-DD8A21130C07}"/>
    <hyperlink ref="AI573" r:id="rId11870" display="https://www.daloopa.com/src/38460833" xr:uid="{D9866D13-0E1B-420C-8BAD-E6C7685E933E}"/>
    <hyperlink ref="AJ573" r:id="rId11871" display="https://www.daloopa.com/src/38461116" xr:uid="{A2507E1D-5ACB-45DF-A2A8-39368F4A4CC9}"/>
    <hyperlink ref="AK573" r:id="rId11872" display="https://www.daloopa.com/src/38460708" xr:uid="{54E73F55-0F8B-44B4-A17A-9032C9DEA4AD}"/>
    <hyperlink ref="AL573" r:id="rId11873" display="https://www.daloopa.com/src/38460667" xr:uid="{1561FCE0-1816-49FB-BB29-ED29C0525389}"/>
    <hyperlink ref="AM573" r:id="rId11874" display="https://www.daloopa.com/src/38976763" xr:uid="{71D148BA-1E1B-48AC-9656-B9CA563AE539}"/>
    <hyperlink ref="AN573" r:id="rId11875" display="https://www.daloopa.com/src/46752110" xr:uid="{E69C81F5-C23C-4186-B014-1733ED06672C}"/>
    <hyperlink ref="AO573" r:id="rId11876" display="https://www.daloopa.com/src/53700868" xr:uid="{3675AD0E-799A-4BEC-BFF5-59C088F7910A}"/>
    <hyperlink ref="AP573" r:id="rId11877" display="https://www.daloopa.com/src/58886058" xr:uid="{8CFCEF18-7CA1-404E-9563-EFC75B137B0D}"/>
    <hyperlink ref="AQ573" r:id="rId11878" display="https://www.daloopa.com/src/63184723" xr:uid="{DCE70629-8C61-40D4-9845-E357ED113A86}"/>
    <hyperlink ref="AR573" r:id="rId11879" display="https://www.daloopa.com/src/67085546" xr:uid="{B623BED8-2245-4D18-9D76-DD3167A5DA85}"/>
    <hyperlink ref="A574" r:id="rId11880" xr:uid="{FD156547-2F4C-446A-A272-406A83EDC849}"/>
    <hyperlink ref="C574" r:id="rId11881" xr:uid="{4E4026D2-A827-44B5-93FD-8C697E0194FC}"/>
    <hyperlink ref="AB574" r:id="rId11882" display="https://www.daloopa.com/src/38461549" xr:uid="{AB9196B0-AF12-40AA-84EE-CAF1F9DD157B}"/>
    <hyperlink ref="AC574" r:id="rId11883" display="https://www.daloopa.com/src/38459455" xr:uid="{49F324C8-01AE-4AC4-AC0C-B9937EEB0F88}"/>
    <hyperlink ref="AD574" r:id="rId11884" display="https://www.daloopa.com/src/38459425" xr:uid="{180CB08A-B8CB-47CA-BC75-DAFB082B2387}"/>
    <hyperlink ref="AE574" r:id="rId11885" display="https://www.daloopa.com/src/38459375" xr:uid="{C72D6D30-C96C-4B0A-A00A-016F0221054F}"/>
    <hyperlink ref="AF574" r:id="rId11886" display="https://www.daloopa.com/src/38460098" xr:uid="{E193D995-FAC5-4829-8B11-4F0004BCF2E2}"/>
    <hyperlink ref="AG574" r:id="rId11887" display="https://www.daloopa.com/src/38458982" xr:uid="{7267D14E-55E5-4E96-A33C-03FD2583C84A}"/>
    <hyperlink ref="AH574" r:id="rId11888" display="https://www.daloopa.com/src/38458921" xr:uid="{6D88D74E-2EED-4B91-A7E8-BBA7337AD06A}"/>
    <hyperlink ref="AI574" r:id="rId11889" display="https://www.daloopa.com/src/38458802" xr:uid="{59BC8094-05C0-40A0-B138-8B04E2F27216}"/>
    <hyperlink ref="AJ574" r:id="rId11890" display="https://www.daloopa.com/src/38460138" xr:uid="{3938A1AE-340C-479F-A8C8-9BDC3F1B5475}"/>
    <hyperlink ref="AK574" r:id="rId11891" display="https://www.daloopa.com/src/38458738" xr:uid="{7D75039E-D812-4EA1-8619-43B83773C5A7}"/>
    <hyperlink ref="AL574" r:id="rId11892" display="https://www.daloopa.com/src/38458613" xr:uid="{D1BCBE93-FE0E-47E9-9245-B0D684A7EABC}"/>
    <hyperlink ref="AM574" r:id="rId11893" display="https://www.daloopa.com/src/38977668" xr:uid="{643AA8BA-525D-4DDD-9ADA-26E54397A11A}"/>
    <hyperlink ref="AN574" r:id="rId11894" display="https://www.daloopa.com/src/46751893" xr:uid="{E84BC119-B8E5-4FE5-9356-3893F781A0DB}"/>
    <hyperlink ref="AO574" r:id="rId11895" display="https://www.daloopa.com/src/53700850" xr:uid="{61CC4EBB-A97B-4F6C-86B8-BB5EA5F6D673}"/>
    <hyperlink ref="AP574" r:id="rId11896" display="https://www.daloopa.com/src/58885995" xr:uid="{FB524F42-720D-4724-AB8E-EE17ED305DBB}"/>
    <hyperlink ref="AQ574" r:id="rId11897" display="https://www.daloopa.com/src/63184692" xr:uid="{BC6430CD-23C8-4227-8AC5-96E5EFC67C01}"/>
    <hyperlink ref="AR574" r:id="rId11898" display="https://www.daloopa.com/src/67085207" xr:uid="{E5B17750-9570-4B0A-AB5C-BD609DB708DD}"/>
    <hyperlink ref="A577" r:id="rId11899" xr:uid="{33BEC73B-8B51-4988-9F22-66B99EADC3ED}"/>
    <hyperlink ref="C577" r:id="rId11900" xr:uid="{E17D2E9D-CA0B-42C1-8922-50779C00589E}"/>
    <hyperlink ref="AB577" r:id="rId11901" display="https://www.daloopa.com/src/18449714" xr:uid="{D1A01548-01CB-48D9-B1BD-E4C3AE8B58B1}"/>
    <hyperlink ref="AF577" r:id="rId11902" display="https://www.daloopa.com/src/18445273" xr:uid="{5054D739-68BA-41C0-9FC3-CE3BAA29E98C}"/>
    <hyperlink ref="AJ577" r:id="rId11903" display="https://www.daloopa.com/src/18444408" xr:uid="{42B4F4CF-2DDA-4857-8E5D-CFE855B7A842}"/>
    <hyperlink ref="A578" r:id="rId11904" xr:uid="{C56B842A-2811-4651-9418-62AA5DDB5AA0}"/>
    <hyperlink ref="C578" r:id="rId11905" xr:uid="{164CDB4E-6167-4C31-A84C-91D8085B22E0}"/>
    <hyperlink ref="AB578" r:id="rId11906" display="https://www.daloopa.com/src/18449713" xr:uid="{9FF4168E-7AD7-4F1D-B051-35DD394BF4EA}"/>
    <hyperlink ref="AF578" r:id="rId11907" display="https://www.daloopa.com/src/18445272" xr:uid="{54233C53-1D9B-4030-ACC1-30357E8FE467}"/>
    <hyperlink ref="AJ578" r:id="rId11908" display="https://www.daloopa.com/src/18444407" xr:uid="{C2D35588-C420-4FDA-BF7E-B8AB299856DF}"/>
    <hyperlink ref="A579" r:id="rId11909" xr:uid="{808B5DCA-FDEC-4D4C-A04E-24253C47D5D7}"/>
    <hyperlink ref="C579" r:id="rId11910" xr:uid="{D0CBD1B0-4727-4BC2-B7B4-5736B216CDFC}"/>
    <hyperlink ref="AB579" r:id="rId11911" display="https://www.daloopa.com/src/18449715" xr:uid="{1EA98994-C44B-4ABB-857A-09B2C0DA173C}"/>
    <hyperlink ref="AF579" r:id="rId11912" display="https://www.daloopa.com/src/18445274" xr:uid="{33EE059F-B11A-4CE5-83A6-25312EDC10CE}"/>
    <hyperlink ref="AJ579" r:id="rId11913" display="https://www.daloopa.com/src/18444404" xr:uid="{BCD31576-A4B1-4712-8900-E1C4D90DAE23}"/>
    <hyperlink ref="A580" r:id="rId11914" xr:uid="{CAEBE274-BE8B-4D8C-B393-3D5E96C0778B}"/>
    <hyperlink ref="C580" r:id="rId11915" xr:uid="{9C3E725F-B830-4FC7-B5E5-E8C178F5FA78}"/>
    <hyperlink ref="AJ580" r:id="rId11916" display="https://www.daloopa.com/src/18444405" xr:uid="{77662BA9-6894-4919-B76A-7F31B6D1418B}"/>
    <hyperlink ref="A583" r:id="rId11917" xr:uid="{459557F2-62D5-4AB3-BA3A-0CE99CB347EC}"/>
    <hyperlink ref="C583" r:id="rId11918" xr:uid="{1BAF1027-81FD-43DB-87F9-01DA012222D1}"/>
    <hyperlink ref="E583" r:id="rId11919" display="https://www.daloopa.com/src/19679117" xr:uid="{763B5D7C-EDF9-47F5-B95A-4A9633F2604E}"/>
    <hyperlink ref="F583" r:id="rId11920" display="https://www.daloopa.com/src/19679069" xr:uid="{AD23C93D-FB20-4081-802F-4376A6DF3B81}"/>
    <hyperlink ref="G583" r:id="rId11921" display="https://www.daloopa.com/src/19679011" xr:uid="{DAEF74AA-D9AB-443D-8E74-686555535AFC}"/>
    <hyperlink ref="H583" r:id="rId11922" display="https://www.daloopa.com/src/19678919" xr:uid="{FBD8C552-5700-42FB-8A70-B12ABF56066C}"/>
    <hyperlink ref="I583" r:id="rId11923" display="https://www.daloopa.com/src/19678761" xr:uid="{3E2890A8-0CC8-42FC-B629-A31BFE128075}"/>
    <hyperlink ref="J583" r:id="rId11924" display="https://www.daloopa.com/src/19678693" xr:uid="{1FF8F357-C6E7-4ED3-8B76-14E74DC183C5}"/>
    <hyperlink ref="K583" r:id="rId11925" display="https://www.daloopa.com/src/19678315" xr:uid="{2F14A0C5-66E7-4BDA-B058-F51FC915078F}"/>
    <hyperlink ref="L583" r:id="rId11926" display="https://www.daloopa.com/src/19677512" xr:uid="{263B003C-6F3F-4984-8EEA-CADB48BBCE9A}"/>
    <hyperlink ref="M583" r:id="rId11927" display="https://www.daloopa.com/src/19677598" xr:uid="{23B55ADF-E508-4175-AA3B-66A6813A6D6B}"/>
    <hyperlink ref="N583" r:id="rId11928" display="https://www.daloopa.com/src/19678192" xr:uid="{4B7D3350-E0C4-4730-97B7-E2042945C5BE}"/>
    <hyperlink ref="O583" r:id="rId11929" display="https://www.daloopa.com/src/19677958" xr:uid="{A799668F-E233-4484-9B31-30D2061D7E2D}"/>
    <hyperlink ref="P583" r:id="rId11930" display="https://www.daloopa.com/src/19677900" xr:uid="{818BAB11-3488-44A6-AFCC-D1297A36B5AB}"/>
    <hyperlink ref="Q583" r:id="rId11931" display="https://www.daloopa.com/src/19677837" xr:uid="{A11109F7-1789-4D86-A02F-1C316BC82E2F}"/>
    <hyperlink ref="R583" r:id="rId11932" display="https://www.daloopa.com/src/19677767" xr:uid="{88AF8786-06AB-4672-B42B-2B1CF0027333}"/>
    <hyperlink ref="S583" r:id="rId11933" display="https://www.daloopa.com/src/19677725" xr:uid="{ABCB620A-DA8A-40EF-B5D8-3A4D3DC69503}"/>
    <hyperlink ref="T583" r:id="rId11934" display="https://www.daloopa.com/src/19677696" xr:uid="{0FCDE4CA-813E-4C1F-90A3-38A17AFEFDBC}"/>
    <hyperlink ref="U583" r:id="rId11935" display="https://www.daloopa.com/src/19676979" xr:uid="{396F9AB3-54DB-46EC-B913-4E51CC819310}"/>
    <hyperlink ref="V583" r:id="rId11936" display="https://www.daloopa.com/src/19676909" xr:uid="{FA3CF59F-9B68-420A-BCC2-ED75B40FA4A3}"/>
    <hyperlink ref="W583" r:id="rId11937" display="https://www.daloopa.com/src/19676857" xr:uid="{7F566EA6-F090-46B4-A5C8-C326CE9702D8}"/>
    <hyperlink ref="X583" r:id="rId11938" display="https://www.daloopa.com/src/19676682" xr:uid="{E58AA149-B348-4556-989F-1540AD493850}"/>
    <hyperlink ref="Y583" r:id="rId11939" display="https://www.daloopa.com/src/19676370" xr:uid="{7DF967C5-C440-4A44-9EB5-353190EFF0D2}"/>
    <hyperlink ref="Z583" r:id="rId11940" display="https://www.daloopa.com/src/19676327" xr:uid="{0E0DAE07-B33C-4718-A810-D35D6E6475E5}"/>
    <hyperlink ref="AA583" r:id="rId11941" display="https://www.daloopa.com/src/19676236" xr:uid="{4D3DBAAC-4765-4BCF-9A5D-1C679ABD743E}"/>
    <hyperlink ref="AB583" r:id="rId11942" display="https://www.daloopa.com/src/19675997" xr:uid="{F4CBF106-C6F1-48B1-9F62-EB0B6F411EF9}"/>
    <hyperlink ref="AC583" r:id="rId11943" display="https://www.daloopa.com/src/19675725" xr:uid="{B470D780-2585-40E2-AC41-6E76A5CD0B27}"/>
    <hyperlink ref="AD583" r:id="rId11944" display="https://www.daloopa.com/src/19675659" xr:uid="{9F369088-D6B3-45D5-BD75-ACFF08733B83}"/>
    <hyperlink ref="AE583" r:id="rId11945" display="https://www.daloopa.com/src/19675451" xr:uid="{DD71E369-21A6-43CB-943F-6EB06EE0679E}"/>
    <hyperlink ref="AF583" r:id="rId11946" display="https://www.daloopa.com/src/19675270" xr:uid="{DE1D5AAF-225C-4497-BAEF-F7E36C17F64B}"/>
    <hyperlink ref="AG583" r:id="rId11947" display="https://www.daloopa.com/src/19675382" xr:uid="{F48E44D3-6735-421C-AB9C-B7CBC4AE5309}"/>
    <hyperlink ref="AH583" r:id="rId11948" display="https://www.daloopa.com/src/19673711" xr:uid="{5242101D-89DE-4064-A928-5BDF8178FD0D}"/>
    <hyperlink ref="AI583" r:id="rId11949" display="https://www.daloopa.com/src/19673539" xr:uid="{7520577D-2063-4A4D-947A-2ACB91F4043F}"/>
    <hyperlink ref="AJ583" r:id="rId11950" display="https://www.daloopa.com/src/19673386" xr:uid="{DF2AE1DA-65E4-4B62-9833-B01A1F766A02}"/>
    <hyperlink ref="AK583" r:id="rId11951" display="https://www.daloopa.com/src/21047392" xr:uid="{AB1356D1-0DA8-4D31-A0C1-E0144C0B73B4}"/>
    <hyperlink ref="AL583" r:id="rId11952" display="https://www.daloopa.com/src/32487995" xr:uid="{157AA59B-EB94-4723-80D2-F261A417E9D7}"/>
    <hyperlink ref="AM583" r:id="rId11953" display="https://www.daloopa.com/src/38461943" xr:uid="{AE532C52-DEEC-40A6-BE7F-5FD1963826D2}"/>
    <hyperlink ref="AN583" r:id="rId11954" display="https://www.daloopa.com/src/46750748" xr:uid="{624CCD86-9FCB-436F-A808-02AC1B4EF033}"/>
    <hyperlink ref="AO583" r:id="rId11955" display="https://www.daloopa.com/src/53700576" xr:uid="{9D7D0789-7ED6-4EE2-A509-B44F4728F8DA}"/>
    <hyperlink ref="AP583" r:id="rId11956" display="https://www.daloopa.com/src/58884916" xr:uid="{F9064489-9CDC-45A3-A2F5-04260815B76C}"/>
    <hyperlink ref="AQ583" r:id="rId11957" display="https://www.daloopa.com/src/63184428" xr:uid="{57BC8964-D81D-403F-BB57-BB21FE6841EC}"/>
    <hyperlink ref="A584" r:id="rId11958" xr:uid="{875B572E-2DA7-4AA8-A368-AFD7C2C81F1A}"/>
    <hyperlink ref="C584" r:id="rId11959" xr:uid="{BE7F2002-77F3-4351-9380-DF84BEC974B8}"/>
    <hyperlink ref="AH584" r:id="rId11960" display="https://www.daloopa.com/src/19673710" xr:uid="{6F028DCE-EC1C-4BA3-8364-C248EC7DA093}"/>
    <hyperlink ref="AI584" r:id="rId11961" display="https://www.daloopa.com/src/19673536" xr:uid="{B6891259-406B-4B49-A3BD-13E5B777A3B3}"/>
    <hyperlink ref="AJ584" r:id="rId11962" display="https://www.daloopa.com/src/19673382" xr:uid="{8959D078-B2A3-4296-BDED-84174D75AA3F}"/>
    <hyperlink ref="AK584" r:id="rId11963" display="https://www.daloopa.com/src/21047391" xr:uid="{311DA1A5-6A63-4576-AAE4-63B351E75D3E}"/>
    <hyperlink ref="AL584" r:id="rId11964" display="https://www.daloopa.com/src/32487996" xr:uid="{D06D4A46-D73D-42FC-82A6-E55344D1199E}"/>
    <hyperlink ref="AM584" r:id="rId11965" display="https://www.daloopa.com/src/38461946" xr:uid="{AB0103A5-87FA-48E5-A7A3-5210A8625B14}"/>
    <hyperlink ref="AN584" r:id="rId11966" display="https://www.daloopa.com/src/46750749" xr:uid="{C8B2C9C7-9C8D-4472-A252-D2380B7CC71D}"/>
    <hyperlink ref="AO584" r:id="rId11967" display="https://www.daloopa.com/src/53700579" xr:uid="{CED53D7E-C4E4-41D3-9702-CE8698EF7715}"/>
    <hyperlink ref="AP584" r:id="rId11968" display="https://www.daloopa.com/src/58884913" xr:uid="{B9BF0D93-7AA8-4C95-8F00-BE2886A6AF82}"/>
    <hyperlink ref="AQ584" r:id="rId11969" display="https://www.daloopa.com/src/63184425" xr:uid="{67C286D4-CC9B-427A-A480-91B4D1AE8D7D}"/>
    <hyperlink ref="AR584" r:id="rId11970" display="https://www.daloopa.com/src/67089419" xr:uid="{FB6ECD18-D546-425C-861A-F4E6F6B4A5F3}"/>
    <hyperlink ref="A585" r:id="rId11971" xr:uid="{2EF6A910-DE76-4642-A801-3CC55D7D5F66}"/>
    <hyperlink ref="C585" r:id="rId11972" xr:uid="{6F361ECD-AF72-4E36-8B73-7D1AF9B6E46E}"/>
    <hyperlink ref="AH585" r:id="rId11973" display="https://www.daloopa.com/src/19673709" xr:uid="{DA6A1621-1533-48C0-A25D-F4E022BA0818}"/>
    <hyperlink ref="AI585" r:id="rId11974" display="https://www.daloopa.com/src/19673538" xr:uid="{23EBA539-C342-4C17-AE52-210A0DD0D6AD}"/>
    <hyperlink ref="AJ585" r:id="rId11975" display="https://www.daloopa.com/src/19673384" xr:uid="{BD0F7C75-A96E-4A6C-9905-4D7AEC24EECB}"/>
    <hyperlink ref="AK585" r:id="rId11976" display="https://www.daloopa.com/src/21047388" xr:uid="{B6EFA0DD-4B36-4C70-8208-DC52F2A25825}"/>
    <hyperlink ref="AL585" r:id="rId11977" display="https://www.daloopa.com/src/32487997" xr:uid="{E7BA54FF-8B8A-49DD-8F8A-00D6F4B42B72}"/>
    <hyperlink ref="AM585" r:id="rId11978" display="https://www.daloopa.com/src/38461947" xr:uid="{94CE7E6B-3EF1-4475-96C6-C0A11A9396F7}"/>
    <hyperlink ref="AN585" r:id="rId11979" display="https://www.daloopa.com/src/46750752" xr:uid="{4BCCB5CB-889A-4048-A444-2D804F72A2C2}"/>
    <hyperlink ref="AO585" r:id="rId11980" display="https://www.daloopa.com/src/53700582" xr:uid="{2CD6D2E2-A108-4AD9-B6DE-8A3CB7E6F9CA}"/>
    <hyperlink ref="AP585" r:id="rId11981" display="https://www.daloopa.com/src/58884921" xr:uid="{91E3AC31-2CA4-412B-87E4-3CA1BDE63796}"/>
    <hyperlink ref="AQ585" r:id="rId11982" display="https://www.daloopa.com/src/63184426" xr:uid="{9B72C85D-7DB5-4013-BEFD-DE1BEDF66966}"/>
    <hyperlink ref="AR585" r:id="rId11983" display="https://www.daloopa.com/src/67089420" xr:uid="{74152E46-9938-4D83-99F4-C2FE0E7A71E7}"/>
    <hyperlink ref="A586" r:id="rId11984" xr:uid="{368B8B86-3824-46C3-A906-2C83C0DA83EA}"/>
    <hyperlink ref="C586" r:id="rId11985" xr:uid="{F65343D8-346A-4DA2-AD45-FAF95AB503C2}"/>
    <hyperlink ref="AH586" r:id="rId11986" display="https://www.daloopa.com/src/19673708" xr:uid="{0BAC84E4-D4CA-409B-9851-57662B2EEDAC}"/>
    <hyperlink ref="AI586" r:id="rId11987" display="https://www.daloopa.com/src/19673537" xr:uid="{31082063-569F-4F3B-9153-FE50A884B23A}"/>
    <hyperlink ref="AJ586" r:id="rId11988" display="https://www.daloopa.com/src/19673385" xr:uid="{5EABE6EF-6BB9-4CD9-82B5-D3FB7E022A9F}"/>
    <hyperlink ref="AK586" r:id="rId11989" display="https://www.daloopa.com/src/21047397" xr:uid="{F08FBDD9-775A-409F-92CE-4B7B84586574}"/>
    <hyperlink ref="AL586" r:id="rId11990" display="https://www.daloopa.com/src/32488004" xr:uid="{44AB781A-9906-4E43-907F-5B5E5709B947}"/>
    <hyperlink ref="AM586" r:id="rId11991" display="https://www.daloopa.com/src/38461945" xr:uid="{729730EE-FFF0-4DEC-8DC3-372C7A76E243}"/>
    <hyperlink ref="AN586" r:id="rId11992" display="https://www.daloopa.com/src/46750754" xr:uid="{2A4092EC-AF71-41BD-911B-F2D269C5DCC9}"/>
    <hyperlink ref="AO586" r:id="rId11993" display="https://www.daloopa.com/src/53700580" xr:uid="{69F48045-7645-4C43-8554-BCB29C198AFF}"/>
    <hyperlink ref="AP586" r:id="rId11994" display="https://www.daloopa.com/src/58884914" xr:uid="{751379AF-458A-42A2-80E3-A63331F57DE3}"/>
    <hyperlink ref="AQ586" r:id="rId11995" display="https://www.daloopa.com/src/63184432" xr:uid="{D60E7C11-9514-4C8F-B4D3-ABFED8AFF165}"/>
    <hyperlink ref="AR586" r:id="rId11996" display="https://www.daloopa.com/src/67089422" xr:uid="{749FAE3B-BCA6-4EED-9742-59FEA8A103E2}"/>
    <hyperlink ref="A587" r:id="rId11997" xr:uid="{46963847-DBEF-4F24-B993-E642D119DB93}"/>
    <hyperlink ref="C587" r:id="rId11998" xr:uid="{4C410681-85E1-439F-9786-4989BB570747}"/>
    <hyperlink ref="AL587" r:id="rId11999" display="https://www.daloopa.com/src/32488005" xr:uid="{1F2828B5-D3BA-450C-A2ED-F030DB0D1D28}"/>
    <hyperlink ref="AM587" r:id="rId12000" display="https://www.daloopa.com/src/38461944" xr:uid="{F84B4890-2D20-42BA-B120-6338C0FBB248}"/>
    <hyperlink ref="AN587" r:id="rId12001" display="https://www.daloopa.com/src/46750753" xr:uid="{DB623A1D-B613-4070-BF8C-2FC11E1A946D}"/>
    <hyperlink ref="AO587" r:id="rId12002" display="https://www.daloopa.com/src/53700583" xr:uid="{47C4C11E-8681-474C-81E2-50B6B66498D2}"/>
    <hyperlink ref="AP587" r:id="rId12003" display="https://www.daloopa.com/src/58884920" xr:uid="{21D9ABB1-2300-4F94-9CA3-C03812333B70}"/>
    <hyperlink ref="AQ587" r:id="rId12004" display="https://www.daloopa.com/src/63184433" xr:uid="{54C93B5C-DDD8-446F-BDE6-5A39952F4444}"/>
    <hyperlink ref="AR587" r:id="rId12005" display="https://www.daloopa.com/src/67089421" xr:uid="{D5FCF71A-6C34-45A8-966F-7A40B7234E96}"/>
    <hyperlink ref="A588" r:id="rId12006" xr:uid="{445E1814-AB57-44B3-94FA-F922D26F70C6}"/>
    <hyperlink ref="C588" r:id="rId12007" xr:uid="{F070A9D1-F301-4465-86D9-06348D2D997D}"/>
    <hyperlink ref="AP588" r:id="rId12008" display="https://www.daloopa.com/src/58884917" xr:uid="{FAD477D3-A1B4-4497-98EC-C04E634DF10F}"/>
    <hyperlink ref="AQ588" r:id="rId12009" display="https://www.daloopa.com/src/63184429" xr:uid="{BDD061DA-A476-4A35-8768-420C73AFFDBE}"/>
    <hyperlink ref="AR588" r:id="rId12010" display="https://www.daloopa.com/src/67089423" xr:uid="{B22716D6-8408-423B-B354-2B35AB460D78}"/>
    <hyperlink ref="A589" r:id="rId12011" xr:uid="{49545828-96A9-43E7-BAEA-613AAF364AD7}"/>
    <hyperlink ref="C589" r:id="rId12012" xr:uid="{87296963-4154-4AE8-B934-10F41166B790}"/>
    <hyperlink ref="AR589" r:id="rId12013" display="https://www.daloopa.com/src/67089429" xr:uid="{902B0D6D-2F6A-4E6B-988A-4C33CFB48A97}"/>
    <hyperlink ref="A590" r:id="rId12014" xr:uid="{4BF504F7-1250-413A-8B79-BFAB9DF242A6}"/>
    <hyperlink ref="C590" r:id="rId12015" xr:uid="{3A3797BC-BEA7-4E2F-9D55-F6E7D9808EA3}"/>
    <hyperlink ref="E590" r:id="rId12016" display="https://www.daloopa.com/src/19679119" xr:uid="{401B5E91-6FEE-4CBE-BBBC-3E4DE6F2230B}"/>
    <hyperlink ref="F590" r:id="rId12017" display="https://www.daloopa.com/src/19679074" xr:uid="{CB86EF17-02F1-497D-AF27-807A57F1E7D2}"/>
    <hyperlink ref="G590" r:id="rId12018" display="https://www.daloopa.com/src/19679006" xr:uid="{CF7948D7-D87A-4E8D-B084-F347215F654F}"/>
    <hyperlink ref="H590" r:id="rId12019" display="https://www.daloopa.com/src/19678917" xr:uid="{305AC5C7-F9E1-430A-B65A-03D627DEF7C6}"/>
    <hyperlink ref="I590" r:id="rId12020" display="https://www.daloopa.com/src/19678759" xr:uid="{E0CE1B5E-D3C6-4C4C-BAFC-736D2431AB86}"/>
    <hyperlink ref="J590" r:id="rId12021" display="https://www.daloopa.com/src/19678688" xr:uid="{273110CD-280A-4E29-8CC5-065DE7535C7F}"/>
    <hyperlink ref="K590" r:id="rId12022" display="https://www.daloopa.com/src/19678312" xr:uid="{C6F136AF-FA46-4898-A113-DBA589587683}"/>
    <hyperlink ref="L590" r:id="rId12023" display="https://www.daloopa.com/src/19677510" xr:uid="{184E9291-042D-468F-98D6-D9A37E943726}"/>
    <hyperlink ref="M590" r:id="rId12024" display="https://www.daloopa.com/src/19677604" xr:uid="{F3569094-CC33-4F7B-99CA-92A0A79250FB}"/>
    <hyperlink ref="N590" r:id="rId12025" display="https://www.daloopa.com/src/19678187" xr:uid="{B6BEA527-8EA0-43C8-BDA1-642B7E5DDED2}"/>
    <hyperlink ref="O590" r:id="rId12026" display="https://www.daloopa.com/src/19677962" xr:uid="{24A1317E-869E-4B9E-9EC9-E5613731DC1A}"/>
    <hyperlink ref="A591" r:id="rId12027" xr:uid="{8C4EE317-137D-441F-8475-9002CA8F2AF3}"/>
    <hyperlink ref="C591" r:id="rId12028" xr:uid="{C88D59D1-30B2-4DB4-8124-51B06EC8A43A}"/>
    <hyperlink ref="E591" r:id="rId12029" display="https://www.daloopa.com/src/19679116" xr:uid="{AB2974E0-F9E3-4E98-8C6B-036A8BF3537C}"/>
    <hyperlink ref="F591" r:id="rId12030" display="https://www.daloopa.com/src/19679070" xr:uid="{1DDEC2F7-A271-4057-9590-D677BF7F81E5}"/>
    <hyperlink ref="G591" r:id="rId12031" display="https://www.daloopa.com/src/19679010" xr:uid="{F1CB101E-3C64-4C4B-962E-D90E75D57207}"/>
    <hyperlink ref="H591" r:id="rId12032" display="https://www.daloopa.com/src/19678920" xr:uid="{97A9E7C7-F79E-4355-B8B8-A7C16F1A0E70}"/>
    <hyperlink ref="I591" r:id="rId12033" display="https://www.daloopa.com/src/19678762" xr:uid="{6BF45DE8-DC11-44AA-9183-4E614E68BA7A}"/>
    <hyperlink ref="J591" r:id="rId12034" display="https://www.daloopa.com/src/19678692" xr:uid="{A404A4CA-1C8A-422B-9731-ADFDC092DDA1}"/>
    <hyperlink ref="K591" r:id="rId12035" display="https://www.daloopa.com/src/19678313" xr:uid="{0D94DC85-4C1E-4A54-9D01-6869EC83ED43}"/>
    <hyperlink ref="L591" r:id="rId12036" display="https://www.daloopa.com/src/19677511" xr:uid="{D5384E68-2E57-459A-99E9-E9F5AAAD1EE6}"/>
    <hyperlink ref="M591" r:id="rId12037" display="https://www.daloopa.com/src/19677600" xr:uid="{250F6144-9F74-4CC8-8617-9A8A3235ED50}"/>
    <hyperlink ref="N591" r:id="rId12038" display="https://www.daloopa.com/src/19678185" xr:uid="{A3C7059D-BDBB-45D4-B223-038A2B7378E4}"/>
    <hyperlink ref="O591" r:id="rId12039" display="https://www.daloopa.com/src/19677961" xr:uid="{265F17AF-FB1D-4C38-A34F-DD1DF11E3B24}"/>
    <hyperlink ref="P591" r:id="rId12040" display="https://www.daloopa.com/src/19677894" xr:uid="{752C58F3-6374-48A5-BC20-0062B289F7FF}"/>
    <hyperlink ref="Q591" r:id="rId12041" display="https://www.daloopa.com/src/19677836" xr:uid="{B9AA6978-D5DA-4610-8DF8-D2FFF9AF86ED}"/>
    <hyperlink ref="R591" r:id="rId12042" display="https://www.daloopa.com/src/19677769" xr:uid="{6A5BFBAF-1E94-44D2-B5EC-FF6F9563BC62}"/>
    <hyperlink ref="S591" r:id="rId12043" display="https://www.daloopa.com/src/19677722" xr:uid="{8EA050FF-9ADB-4C33-84C7-2CFF19A10064}"/>
    <hyperlink ref="T591" r:id="rId12044" display="https://www.daloopa.com/src/19677688" xr:uid="{167C2719-4247-4709-A721-C5CEEA0B0C18}"/>
    <hyperlink ref="U591" r:id="rId12045" display="https://www.daloopa.com/src/19676980" xr:uid="{C8B1D870-FE41-4DBF-8AB6-899DBFB221FD}"/>
    <hyperlink ref="V591" r:id="rId12046" display="https://www.daloopa.com/src/19676919" xr:uid="{895CB765-2896-4FAD-9B71-73740B42E247}"/>
    <hyperlink ref="W591" r:id="rId12047" display="https://www.daloopa.com/src/19676859" xr:uid="{BC3D57C1-8197-4F9C-A940-5025CFDF3F8C}"/>
    <hyperlink ref="A592" r:id="rId12048" xr:uid="{161A8FCB-9735-45E0-B783-67E60FC947F1}"/>
    <hyperlink ref="C592" r:id="rId12049" xr:uid="{46C4BA33-B201-46DC-B936-B37F30F2F765}"/>
    <hyperlink ref="L592" r:id="rId12050" display="https://www.daloopa.com/src/19677513" xr:uid="{3B49F24C-157E-47CE-A0FB-329B7171ADA1}"/>
    <hyperlink ref="M592" r:id="rId12051" display="https://www.daloopa.com/src/19677605" xr:uid="{FE7FF488-8D00-46FB-8DF3-3569CECE30CD}"/>
    <hyperlink ref="N592" r:id="rId12052" display="https://www.daloopa.com/src/19678196" xr:uid="{A473015D-2F1B-4C06-9DB4-00F6E5AD06A7}"/>
    <hyperlink ref="O592" r:id="rId12053" display="https://www.daloopa.com/src/19677959" xr:uid="{C1A7B698-7D93-4C39-91EE-B060230E3210}"/>
    <hyperlink ref="P592" r:id="rId12054" display="https://www.daloopa.com/src/19677898" xr:uid="{3D5CBDC9-1F30-489B-AFFE-4029485F5CDA}"/>
    <hyperlink ref="Q592" r:id="rId12055" display="https://www.daloopa.com/src/19677838" xr:uid="{37FA015C-F4BA-4778-A620-54B3B75EA352}"/>
    <hyperlink ref="R592" r:id="rId12056" display="https://www.daloopa.com/src/19677776" xr:uid="{FBB96787-2BE3-42B4-94D9-13C31CDEE564}"/>
    <hyperlink ref="S592" r:id="rId12057" display="https://www.daloopa.com/src/19677723" xr:uid="{9AACA22F-A63E-4192-8D04-4153798C0AA4}"/>
    <hyperlink ref="T592" r:id="rId12058" display="https://www.daloopa.com/src/19677689" xr:uid="{75ADA5FD-67CF-4D61-A3B3-B21A86AAE3FA}"/>
    <hyperlink ref="U592" r:id="rId12059" display="https://www.daloopa.com/src/19676981" xr:uid="{24D628A3-6F08-4BDC-96BF-F1E390B6003F}"/>
    <hyperlink ref="V592" r:id="rId12060" display="https://www.daloopa.com/src/19676915" xr:uid="{CE6E9879-240D-49D1-B219-8FB21E0B62F3}"/>
    <hyperlink ref="W592" r:id="rId12061" display="https://www.daloopa.com/src/19676860" xr:uid="{F3BAA924-B71A-4752-9420-68BC94E9985D}"/>
    <hyperlink ref="X592" r:id="rId12062" display="https://www.daloopa.com/src/19676684" xr:uid="{43F90BE0-6B24-4640-9A98-490701A402D2}"/>
    <hyperlink ref="Y592" r:id="rId12063" display="https://www.daloopa.com/src/19676382" xr:uid="{ECD73E3A-69CD-4475-8CE1-B6AEEA57DD0E}"/>
    <hyperlink ref="Z592" r:id="rId12064" display="https://www.daloopa.com/src/19676326" xr:uid="{828BB29E-B11E-4764-A956-E72A4B4E2112}"/>
    <hyperlink ref="AA592" r:id="rId12065" display="https://www.daloopa.com/src/19676245" xr:uid="{68D4275E-0333-47A1-92DE-A9048C70C57A}"/>
    <hyperlink ref="AB592" r:id="rId12066" display="https://www.daloopa.com/src/19675984" xr:uid="{9FA1E703-58A1-432A-959F-0B3E43D8B105}"/>
    <hyperlink ref="AC592" r:id="rId12067" display="https://www.daloopa.com/src/19675719" xr:uid="{0B1044C2-FA89-497B-8D75-7572AAFB4552}"/>
    <hyperlink ref="AD592" r:id="rId12068" display="https://www.daloopa.com/src/19675664" xr:uid="{72FB6BB7-2D84-4F5F-BFE3-86368EDDF5E1}"/>
    <hyperlink ref="AE592" r:id="rId12069" display="https://www.daloopa.com/src/19675457" xr:uid="{57EBCFCF-6697-41F9-B06C-3F1F389EB84B}"/>
    <hyperlink ref="A593" r:id="rId12070" xr:uid="{F2993932-98DA-4300-900E-E1D26AB17C13}"/>
    <hyperlink ref="C593" r:id="rId12071" xr:uid="{95DD1C4A-F12C-4353-B657-E319B3DD161C}"/>
    <hyperlink ref="W593" r:id="rId12072" display="https://www.daloopa.com/src/19676854" xr:uid="{7255BD3D-3BFC-4F9D-AAFB-769783139ABC}"/>
    <hyperlink ref="X593" r:id="rId12073" display="https://www.daloopa.com/src/19676683" xr:uid="{A7753B86-A10E-4FB6-BCD8-BA4BF533D34C}"/>
    <hyperlink ref="Y593" r:id="rId12074" display="https://www.daloopa.com/src/19676373" xr:uid="{B85B4992-5280-4B0A-81D4-1EA7DB3F151B}"/>
    <hyperlink ref="Z593" r:id="rId12075" display="https://www.daloopa.com/src/19676331" xr:uid="{4D90754C-BD00-4704-BDB4-8F6CA87C8BCC}"/>
    <hyperlink ref="AA593" r:id="rId12076" display="https://www.daloopa.com/src/19676237" xr:uid="{896FC19A-6FD3-4476-BBB8-9D0289BC34FA}"/>
    <hyperlink ref="AB593" r:id="rId12077" display="https://www.daloopa.com/src/19675994" xr:uid="{EF918CA7-7361-4A3E-BC15-D97446EBC1F9}"/>
    <hyperlink ref="AC593" r:id="rId12078" display="https://www.daloopa.com/src/19675718" xr:uid="{8178C612-9BA5-43EE-A9BC-89C16E7C7A5C}"/>
    <hyperlink ref="AD593" r:id="rId12079" display="https://www.daloopa.com/src/19675663" xr:uid="{95D039C6-FC32-4FF9-9C82-188EFCF91ADF}"/>
    <hyperlink ref="AE593" r:id="rId12080" display="https://www.daloopa.com/src/19675453" xr:uid="{2A29CFE1-4AA0-42C3-B871-00755615B9CD}"/>
    <hyperlink ref="AF593" r:id="rId12081" display="https://www.daloopa.com/src/19675269" xr:uid="{5777DD08-E3F6-4C2C-AA58-7AB36D4F759F}"/>
    <hyperlink ref="AG593" r:id="rId12082" display="https://www.daloopa.com/src/19675376" xr:uid="{78888B0B-3F91-4481-AD12-56D0DB665A08}"/>
    <hyperlink ref="A594" r:id="rId12083" xr:uid="{61A077B0-C072-4458-BCBE-C73668790201}"/>
    <hyperlink ref="C594" r:id="rId12084" xr:uid="{9F52F7D2-6657-42BF-887D-7C3E8B092C3B}"/>
    <hyperlink ref="L594" r:id="rId12085" display="https://www.daloopa.com/src/19677514" xr:uid="{DF6F2A3F-A1A7-4CC0-AD9B-C17C101CEEF1}"/>
    <hyperlink ref="M594" r:id="rId12086" display="https://www.daloopa.com/src/19677603" xr:uid="{538C4462-37DE-4DFF-BC34-D815A076E56A}"/>
    <hyperlink ref="N594" r:id="rId12087" display="https://www.daloopa.com/src/19678186" xr:uid="{9D4E0BF2-FE60-4263-A15B-FEC29F3C57A0}"/>
    <hyperlink ref="O594" r:id="rId12088" display="https://www.daloopa.com/src/19677960" xr:uid="{7D8530F2-2A49-454C-A74E-951C1A71F896}"/>
    <hyperlink ref="P594" r:id="rId12089" display="https://www.daloopa.com/src/19677896" xr:uid="{B33B1771-858E-46C5-865F-243FA44B78E1}"/>
    <hyperlink ref="Q594" r:id="rId12090" display="https://www.daloopa.com/src/19677845" xr:uid="{1019CE5A-5606-453B-BA14-9BD90293280D}"/>
    <hyperlink ref="R594" r:id="rId12091" display="https://www.daloopa.com/src/19677775" xr:uid="{BC7B5380-8317-4668-BB82-235C76FC4826}"/>
    <hyperlink ref="S594" r:id="rId12092" display="https://www.daloopa.com/src/19677724" xr:uid="{8A70FEAD-2756-486C-9F59-DF05561A6948}"/>
    <hyperlink ref="T594" r:id="rId12093" display="https://www.daloopa.com/src/19677687" xr:uid="{B63E845C-B76A-49B9-89B7-66AB8FF294BE}"/>
    <hyperlink ref="U594" r:id="rId12094" display="https://www.daloopa.com/src/19676978" xr:uid="{0AE50219-5433-40CC-99FA-29FED06AF3AC}"/>
    <hyperlink ref="V594" r:id="rId12095" display="https://www.daloopa.com/src/19676911" xr:uid="{7A9A8515-DFAD-4CF1-A74D-C1CB8B95DCD1}"/>
    <hyperlink ref="W594" r:id="rId12096" display="https://www.daloopa.com/src/19676858" xr:uid="{850ECE5F-5BBD-4852-AAEA-0CE4591B9731}"/>
    <hyperlink ref="X594" r:id="rId12097" display="https://www.daloopa.com/src/19676681" xr:uid="{A9E2FFBF-7AAF-4C74-A146-6BC01F6EA85B}"/>
    <hyperlink ref="Y594" r:id="rId12098" display="https://www.daloopa.com/src/19676367" xr:uid="{93E6C765-7A27-43A5-A0ED-4C0B080CFA6D}"/>
    <hyperlink ref="Z594" r:id="rId12099" display="https://www.daloopa.com/src/19676329" xr:uid="{210DD184-817A-414F-827E-A0FCE41586C7}"/>
    <hyperlink ref="AA594" r:id="rId12100" display="https://www.daloopa.com/src/19676249" xr:uid="{F7E2725F-2B98-420F-9B79-DF528CDA520C}"/>
    <hyperlink ref="AB594" r:id="rId12101" display="https://www.daloopa.com/src/19675998" xr:uid="{A4765774-7B41-4D38-97DA-5E52A5C994A0}"/>
    <hyperlink ref="AC594" r:id="rId12102" display="https://www.daloopa.com/src/19675724" xr:uid="{D5269AC1-814E-40C5-B8F4-7501C983FC16}"/>
    <hyperlink ref="AD594" r:id="rId12103" display="https://www.daloopa.com/src/19675661" xr:uid="{15CC0ED2-716E-458A-B3CD-7D0F0CA3472C}"/>
    <hyperlink ref="AE594" r:id="rId12104" display="https://www.daloopa.com/src/19675454" xr:uid="{86927A9D-E78A-4E28-8F85-9A9300C3ACC0}"/>
    <hyperlink ref="AF594" r:id="rId12105" display="https://www.daloopa.com/src/19675268" xr:uid="{6990178E-6802-4CB7-995D-DB2D8BC56E8F}"/>
    <hyperlink ref="AG594" r:id="rId12106" display="https://www.daloopa.com/src/19675381" xr:uid="{1A378DBE-6CE2-46A4-A49B-525334B6F3D0}"/>
    <hyperlink ref="A595" r:id="rId12107" xr:uid="{DDFD8D38-1827-4C0C-843A-527AE0DDF2B8}"/>
    <hyperlink ref="C595" r:id="rId12108" xr:uid="{FD2CEC88-0EEA-48C5-9C26-6BC6571E4487}"/>
    <hyperlink ref="W595" r:id="rId12109" display="https://www.daloopa.com/src/19676856" xr:uid="{8449F6B6-461D-46C4-B418-2C90BD956CAA}"/>
    <hyperlink ref="X595" r:id="rId12110" display="https://www.daloopa.com/src/19676685" xr:uid="{182795F4-3106-4414-9A1F-A08C7B094C54}"/>
    <hyperlink ref="Y595" r:id="rId12111" display="https://www.daloopa.com/src/19676375" xr:uid="{095E758E-A685-4376-8064-4725A97D7F77}"/>
    <hyperlink ref="Z595" r:id="rId12112" display="https://www.daloopa.com/src/19676335" xr:uid="{08A81D69-CDFB-4056-81F1-FE19A481798E}"/>
    <hyperlink ref="AA595" r:id="rId12113" display="https://www.daloopa.com/src/19676244" xr:uid="{8A63D8D0-E0B9-4E23-8348-B466D4750F4C}"/>
    <hyperlink ref="AB595" r:id="rId12114" display="https://www.daloopa.com/src/19675996" xr:uid="{B6FA3B60-CB07-4E56-96E1-5C3FA3401E2C}"/>
    <hyperlink ref="AC595" r:id="rId12115" display="https://www.daloopa.com/src/19675726" xr:uid="{C2048E42-0F70-49A1-A540-AB6448FBB8F9}"/>
    <hyperlink ref="AD595" r:id="rId12116" display="https://www.daloopa.com/src/19675658" xr:uid="{E60BFD01-92DA-4990-AAD9-A0ECC4569954}"/>
    <hyperlink ref="AE595" r:id="rId12117" display="https://www.daloopa.com/src/19675452" xr:uid="{386DD4CB-7119-4A28-AB7E-0C11A4B7CB81}"/>
    <hyperlink ref="AF595" r:id="rId12118" display="https://www.daloopa.com/src/19675271" xr:uid="{0EE05A0E-E430-4737-BB99-B6CA1FFE9164}"/>
    <hyperlink ref="AG595" r:id="rId12119" display="https://www.daloopa.com/src/19675372" xr:uid="{69B867C3-652D-45AA-8F8D-15B12527060E}"/>
    <hyperlink ref="A596" r:id="rId12120" xr:uid="{86A2E02E-3C0D-4CEA-A4B9-7E09841E96B4}"/>
    <hyperlink ref="C596" r:id="rId12121" xr:uid="{A368974E-859C-4ED5-8F54-983A83D23CF7}"/>
    <hyperlink ref="W596" r:id="rId12122" display="https://www.daloopa.com/src/19676855" xr:uid="{898770F5-A702-47AB-AE85-F6C58EF7FE30}"/>
    <hyperlink ref="X596" r:id="rId12123" display="https://www.daloopa.com/src/19676688" xr:uid="{3E3D5FA9-D3DD-4E21-88E6-A7725D31E627}"/>
    <hyperlink ref="Y596" r:id="rId12124" display="https://www.daloopa.com/src/19676369" xr:uid="{27319282-9177-448A-A544-1D521A34CA3F}"/>
    <hyperlink ref="Z596" r:id="rId12125" display="https://www.daloopa.com/src/19676325" xr:uid="{FE1C987C-23BE-416B-B982-0ED073880CB2}"/>
    <hyperlink ref="AA596" r:id="rId12126" display="https://www.daloopa.com/src/19676240" xr:uid="{71BC6008-9091-4D2A-83DF-37CA8E01ADA0}"/>
    <hyperlink ref="AB596" r:id="rId12127" display="https://www.daloopa.com/src/19675995" xr:uid="{14730E2F-0600-4CEA-8356-31E04A38F60D}"/>
    <hyperlink ref="AC596" r:id="rId12128" display="https://www.daloopa.com/src/19675722" xr:uid="{F3844969-7361-4239-8C79-BA9B9008593C}"/>
    <hyperlink ref="AD596" r:id="rId12129" display="https://www.daloopa.com/src/19675656" xr:uid="{405EA580-B6E1-48DF-8FE4-475E7EE9CB09}"/>
    <hyperlink ref="AE596" r:id="rId12130" display="https://www.daloopa.com/src/19675455" xr:uid="{9E13F44F-DDFD-430E-9182-006FE85E835A}"/>
    <hyperlink ref="AF596" r:id="rId12131" display="https://www.daloopa.com/src/19675272" xr:uid="{785D25C0-B072-4816-9D2D-F524DA207696}"/>
    <hyperlink ref="AG596" r:id="rId12132" display="https://www.daloopa.com/src/19675386" xr:uid="{25E982EA-654A-439F-BB90-BFCA82FA444A}"/>
    <hyperlink ref="A597" r:id="rId12133" xr:uid="{BC0B65C1-854D-40D3-AC3B-EE35D4046839}"/>
    <hyperlink ref="C597" r:id="rId12134" xr:uid="{E9176F33-F1D1-4A5A-B369-53169BB5EEA2}"/>
    <hyperlink ref="L597" r:id="rId12135" display="https://www.daloopa.com/src/19677515" xr:uid="{82C6FA02-FE44-4F0F-ACD8-4F057ED8243A}"/>
    <hyperlink ref="M597" r:id="rId12136" display="https://www.daloopa.com/src/19677596" xr:uid="{D3D81C2A-4E20-463D-B30E-6A49446EFCC2}"/>
    <hyperlink ref="N597" r:id="rId12137" display="https://www.daloopa.com/src/19678188" xr:uid="{FB64097E-CF39-41CB-8480-44364AE43750}"/>
    <hyperlink ref="O597" r:id="rId12138" display="https://www.daloopa.com/src/19677963" xr:uid="{21B46DA0-AD0C-44A2-998A-2A3F0CDAAE21}"/>
    <hyperlink ref="P597" r:id="rId12139" display="https://www.daloopa.com/src/19677901" xr:uid="{05B79194-89EF-473D-8F09-77CD39BB924D}"/>
    <hyperlink ref="Q597" r:id="rId12140" display="https://www.daloopa.com/src/19677839" xr:uid="{45D4301F-28FC-4C4C-84EF-9945E097E869}"/>
    <hyperlink ref="R597" r:id="rId12141" display="https://www.daloopa.com/src/19677774" xr:uid="{AD2AB94A-6AB4-44DB-B7EC-5496D4A91247}"/>
    <hyperlink ref="S597" r:id="rId12142" display="https://www.daloopa.com/src/19677726" xr:uid="{E74360BE-EA6F-42F1-9F98-E0B77117FA02}"/>
    <hyperlink ref="T597" r:id="rId12143" display="https://www.daloopa.com/src/19677697" xr:uid="{5BAD6013-12AB-4E98-9B92-7427E0B10DE8}"/>
    <hyperlink ref="U597" r:id="rId12144" display="https://www.daloopa.com/src/19676976" xr:uid="{C0AFE57E-2D39-4052-BD55-198012539078}"/>
    <hyperlink ref="V597" r:id="rId12145" display="https://www.daloopa.com/src/19676914" xr:uid="{F3121E2B-C417-4E01-93D6-095B9DC508D7}"/>
    <hyperlink ref="W597" r:id="rId12146" display="https://www.daloopa.com/src/19676853" xr:uid="{475DD492-0185-46EA-9B38-CABF880EFA3A}"/>
    <hyperlink ref="X597" r:id="rId12147" display="https://www.daloopa.com/src/19676686" xr:uid="{762A7A4C-91B6-4F5B-ACAD-1B346263770F}"/>
    <hyperlink ref="Y597" r:id="rId12148" display="https://www.daloopa.com/src/19676376" xr:uid="{8C5E26F0-84FA-47D1-987B-CB07C7876213}"/>
    <hyperlink ref="Z597" r:id="rId12149" display="https://www.daloopa.com/src/19676330" xr:uid="{4382038A-553C-4F36-B32F-98D3C5CC3A43}"/>
    <hyperlink ref="AA597" r:id="rId12150" display="https://www.daloopa.com/src/19676239" xr:uid="{DAC8C56C-F159-4111-951E-A597D0F62BEC}"/>
    <hyperlink ref="AB597" r:id="rId12151" display="https://www.daloopa.com/src/19675993" xr:uid="{5044DFDE-AB88-4EA8-A220-B014997588BD}"/>
    <hyperlink ref="AC597" r:id="rId12152" display="https://www.daloopa.com/src/19675717" xr:uid="{ECC75BBF-2C96-44F7-B64F-354AF92850FD}"/>
    <hyperlink ref="AD597" r:id="rId12153" display="https://www.daloopa.com/src/19675653" xr:uid="{82AD6D0A-4939-4623-A535-7BDA9DD69B93}"/>
    <hyperlink ref="AE597" r:id="rId12154" display="https://www.daloopa.com/src/19675448" xr:uid="{73CD12CE-4881-4F28-A6B3-55B8673C82A7}"/>
    <hyperlink ref="AF597" r:id="rId12155" display="https://www.daloopa.com/src/19675273" xr:uid="{3789CD9E-55A9-4496-9A07-27E299EE77B2}"/>
    <hyperlink ref="AG597" r:id="rId12156" display="https://www.daloopa.com/src/19675374" xr:uid="{AF23F943-AAA6-4CE2-A0B2-8EA199E3F179}"/>
    <hyperlink ref="A598" r:id="rId12157" xr:uid="{A84C76EB-8BA9-45BC-A8EC-9C71AFAA6205}"/>
    <hyperlink ref="C598" r:id="rId12158" xr:uid="{3657A988-F2B6-46E1-A95F-3841CB408DC0}"/>
    <hyperlink ref="W598" r:id="rId12159" display="https://www.daloopa.com/src/19676852" xr:uid="{ED2D1FAE-FD17-4269-B4DA-B0C2DFF62432}"/>
    <hyperlink ref="X598" r:id="rId12160" display="https://www.daloopa.com/src/19676694" xr:uid="{E9653C1D-2F15-4358-AF27-AAE69FDA3973}"/>
    <hyperlink ref="Y598" r:id="rId12161" display="https://www.daloopa.com/src/19676364" xr:uid="{D3C1EAE8-4DB9-47C3-8E73-88EA7C6DFAFE}"/>
    <hyperlink ref="Z598" r:id="rId12162" display="https://www.daloopa.com/src/19676323" xr:uid="{84C01840-E48E-49CF-8F2C-6419CCCA6619}"/>
    <hyperlink ref="AA598" r:id="rId12163" display="https://www.daloopa.com/src/19676235" xr:uid="{0DBB30CB-4284-421F-A8D0-D5B2BA11CC34}"/>
    <hyperlink ref="AB598" r:id="rId12164" display="https://www.daloopa.com/src/19675992" xr:uid="{24D14877-9A19-43C7-B3DE-210F0B1746BD}"/>
    <hyperlink ref="AC598" r:id="rId12165" display="https://www.daloopa.com/src/19675734" xr:uid="{53922812-4A2E-4CA3-9C8E-8F3ADEC79626}"/>
    <hyperlink ref="AD598" r:id="rId12166" display="https://www.daloopa.com/src/19675665" xr:uid="{6EFDBEFB-21E9-4749-8EC4-29F38CC1E408}"/>
    <hyperlink ref="AE598" r:id="rId12167" display="https://www.daloopa.com/src/19675463" xr:uid="{838B3CF3-E004-440B-94FC-193061FE685D}"/>
    <hyperlink ref="AF598" r:id="rId12168" display="https://www.daloopa.com/src/19675274" xr:uid="{65AA75DA-42C1-4B61-A28B-B7298F9337B6}"/>
    <hyperlink ref="AG598" r:id="rId12169" display="https://www.daloopa.com/src/19675378" xr:uid="{ED7921D9-2C2F-4578-AC4A-5F2C68CA1277}"/>
    <hyperlink ref="A599" r:id="rId12170" xr:uid="{E4D6A0BB-0C15-4094-A552-51584F103093}"/>
    <hyperlink ref="C599" r:id="rId12171" xr:uid="{93BA257D-7456-47EC-8CFA-3FFA4C73E5FE}"/>
    <hyperlink ref="W599" r:id="rId12172" display="https://www.daloopa.com/src/19676846" xr:uid="{01616DDF-DC45-4159-9F96-D1BA0614D127}"/>
    <hyperlink ref="X599" r:id="rId12173" display="https://www.daloopa.com/src/19676695" xr:uid="{796A67CE-C3B2-4CCF-BFB2-D7C26187B701}"/>
    <hyperlink ref="Y599" r:id="rId12174" display="https://www.daloopa.com/src/19676374" xr:uid="{6EB19B97-1EFD-4567-9F1D-14E7F8EFFF7F}"/>
    <hyperlink ref="Z599" r:id="rId12175" display="https://www.daloopa.com/src/19676334" xr:uid="{F161F89B-5196-434F-8401-34D0A4945316}"/>
    <hyperlink ref="AA599" r:id="rId12176" display="https://www.daloopa.com/src/19676238" xr:uid="{A9EC255F-C1C7-4730-B944-DEE9F5892261}"/>
    <hyperlink ref="AB599" r:id="rId12177" display="https://www.daloopa.com/src/19675991" xr:uid="{B738AAF1-A859-4B21-B4E2-494C49B7670B}"/>
    <hyperlink ref="AC599" r:id="rId12178" display="https://www.daloopa.com/src/19675720" xr:uid="{822AE351-EE15-411A-B61E-3953B0E3559F}"/>
    <hyperlink ref="AD599" r:id="rId12179" display="https://www.daloopa.com/src/19675662" xr:uid="{B85CB982-9B0A-4F57-A32A-2F31790256AC}"/>
    <hyperlink ref="AE599" r:id="rId12180" display="https://www.daloopa.com/src/19675462" xr:uid="{76D0D969-527F-46F7-A845-809ADAFFBBD3}"/>
    <hyperlink ref="AF599" r:id="rId12181" display="https://www.daloopa.com/src/19675275" xr:uid="{B568F772-E590-40DD-B41D-85BD5EB20797}"/>
    <hyperlink ref="AG599" r:id="rId12182" display="https://www.daloopa.com/src/19675383" xr:uid="{5EA2ECCC-DEA1-455E-AF27-CA63C0B849F3}"/>
    <hyperlink ref="A600" r:id="rId12183" xr:uid="{928BC157-0AD7-4565-994D-51CDAA007C0D}"/>
    <hyperlink ref="C600" r:id="rId12184" xr:uid="{F80F5528-760E-48B9-ACDA-14C0FB11265C}"/>
    <hyperlink ref="L600" r:id="rId12185" display="https://www.daloopa.com/src/19677516" xr:uid="{933315DC-20FF-4317-824C-4A46D86FF9C3}"/>
    <hyperlink ref="M600" r:id="rId12186" display="https://www.daloopa.com/src/19677599" xr:uid="{54120A4E-8099-48CC-BF8A-9E0675CE4D7F}"/>
    <hyperlink ref="N600" r:id="rId12187" display="https://www.daloopa.com/src/19678189" xr:uid="{1E951EA9-0143-4789-8DAC-876DE5ABF1AF}"/>
    <hyperlink ref="O600" r:id="rId12188" display="https://www.daloopa.com/src/19677964" xr:uid="{EF79FC37-580B-4992-AF97-954ED29C63DB}"/>
    <hyperlink ref="P600" r:id="rId12189" display="https://www.daloopa.com/src/19677899" xr:uid="{EB52D7AE-6D3F-4485-B8DC-C335B23208C0}"/>
    <hyperlink ref="Q600" r:id="rId12190" display="https://www.daloopa.com/src/19677835" xr:uid="{732C2F22-1805-4036-AC0A-973E499A42E5}"/>
    <hyperlink ref="R600" r:id="rId12191" display="https://www.daloopa.com/src/19677773" xr:uid="{A105FC17-FC8F-48E3-AE06-B9EA7E9B3388}"/>
    <hyperlink ref="S600" r:id="rId12192" display="https://www.daloopa.com/src/19677728" xr:uid="{5EA6FD20-29BE-41B5-B42B-184F382DA318}"/>
    <hyperlink ref="T600" r:id="rId12193" display="https://www.daloopa.com/src/19677694" xr:uid="{1A62DFDB-E9CF-49A6-8379-215B632B0C50}"/>
    <hyperlink ref="U600" r:id="rId12194" display="https://www.daloopa.com/src/19676971" xr:uid="{8AC9DA4C-CAFC-481B-9DA6-D0B77F42340C}"/>
    <hyperlink ref="V600" r:id="rId12195" display="https://www.daloopa.com/src/19676913" xr:uid="{9A6AF84E-E741-4F22-B6F1-8ACD249F3E7C}"/>
    <hyperlink ref="W600" r:id="rId12196" display="https://www.daloopa.com/src/19676847" xr:uid="{69594A58-F108-4905-B9A3-E1B7F14E19ED}"/>
    <hyperlink ref="X600" r:id="rId12197" display="https://www.daloopa.com/src/19676693" xr:uid="{02974D32-4AD3-4BB7-832B-4386FA461DC6}"/>
    <hyperlink ref="Y600" r:id="rId12198" display="https://www.daloopa.com/src/19676366" xr:uid="{3F9FD2B4-8DB7-490F-999D-6F70E5A2C9DD}"/>
    <hyperlink ref="Z600" r:id="rId12199" display="https://www.daloopa.com/src/19676322" xr:uid="{2F288209-66AB-47A1-B73A-BC4AD0C6F962}"/>
    <hyperlink ref="AA600" r:id="rId12200" display="https://www.daloopa.com/src/19676241" xr:uid="{2D20B02A-43E2-41E9-B3C8-254EB0E3BD0F}"/>
    <hyperlink ref="AB600" r:id="rId12201" display="https://www.daloopa.com/src/19675990" xr:uid="{767B5459-B0FA-4027-9813-DD87D545CF60}"/>
    <hyperlink ref="AC600" r:id="rId12202" display="https://www.daloopa.com/src/19675716" xr:uid="{DC0B5781-DD0D-485B-8C41-0F73B50617C5}"/>
    <hyperlink ref="AD600" r:id="rId12203" display="https://www.daloopa.com/src/19675654" xr:uid="{11729747-D901-4F71-AD48-684198C3D6FD}"/>
    <hyperlink ref="AE600" r:id="rId12204" display="https://www.daloopa.com/src/19675458" xr:uid="{1CBC1377-6E66-4F55-A7A3-91251B73DB21}"/>
    <hyperlink ref="AF600" r:id="rId12205" display="https://www.daloopa.com/src/19675282" xr:uid="{E598EE82-0D89-4B6F-8DCA-09F0DA98DA19}"/>
    <hyperlink ref="AG600" r:id="rId12206" display="https://www.daloopa.com/src/19675380" xr:uid="{EFC2DBBC-F412-4300-B349-8C9A597E4C66}"/>
    <hyperlink ref="A601" r:id="rId12207" xr:uid="{BEDB83C8-2603-47A1-89CA-165C94C56B44}"/>
    <hyperlink ref="C601" r:id="rId12208" xr:uid="{45039843-326C-42BE-BE0F-8524060F0359}"/>
    <hyperlink ref="W601" r:id="rId12209" display="https://www.daloopa.com/src/19676848" xr:uid="{2031698E-44A5-415C-84FE-38049DEFCA0E}"/>
    <hyperlink ref="X601" r:id="rId12210" display="https://www.daloopa.com/src/19676691" xr:uid="{32D01D03-ABD0-4F26-8A2D-4FB00EF400F3}"/>
    <hyperlink ref="Y601" r:id="rId12211" display="https://www.daloopa.com/src/19676372" xr:uid="{44B85BBA-27EC-4635-9584-01A16AD309D7}"/>
    <hyperlink ref="Z601" r:id="rId12212" display="https://www.daloopa.com/src/19676332" xr:uid="{C70AA605-5830-4815-B03C-6D51D6B66832}"/>
    <hyperlink ref="AA601" r:id="rId12213" display="https://www.daloopa.com/src/19676243" xr:uid="{A6743468-DAAF-4C41-9471-E03DD8FA49D7}"/>
    <hyperlink ref="AB601" r:id="rId12214" display="https://www.daloopa.com/src/19675988" xr:uid="{7FB85682-C878-46EA-BFE4-FFD84E56234C}"/>
    <hyperlink ref="AC601" r:id="rId12215" display="https://www.daloopa.com/src/19675723" xr:uid="{D248835B-C322-40AE-B25E-B9193E9C0FCD}"/>
    <hyperlink ref="AD601" r:id="rId12216" display="https://www.daloopa.com/src/19675652" xr:uid="{ACEF7A1F-F737-4B8E-A91D-AFF9C2DB00F9}"/>
    <hyperlink ref="AE601" r:id="rId12217" display="https://www.daloopa.com/src/19675456" xr:uid="{FA56A5EF-ECC5-481E-A762-F7D72BD987FA}"/>
    <hyperlink ref="AF601" r:id="rId12218" display="https://www.daloopa.com/src/19675281" xr:uid="{37DDD4DF-437D-4A19-879C-030F9FC70C4A}"/>
    <hyperlink ref="AG601" r:id="rId12219" display="https://www.daloopa.com/src/19675377" xr:uid="{4813F34D-C373-4F98-8DEA-9581FB9FD4AC}"/>
    <hyperlink ref="A602" r:id="rId12220" xr:uid="{AA2D5342-C638-40ED-B798-DC7F91039B51}"/>
    <hyperlink ref="C602" r:id="rId12221" xr:uid="{9054F7F2-BB0C-4A29-81FD-9232FEE5F381}"/>
    <hyperlink ref="L602" r:id="rId12222" display="https://www.daloopa.com/src/19677517" xr:uid="{2218671F-85C5-4884-AAF3-65CF63C91BA0}"/>
    <hyperlink ref="M602" r:id="rId12223" display="https://www.daloopa.com/src/19677597" xr:uid="{47414986-81D1-4741-8B38-297DD3F21DA4}"/>
    <hyperlink ref="N602" r:id="rId12224" display="https://www.daloopa.com/src/19678190" xr:uid="{8E514A78-976C-45EB-8815-D3C2364B160F}"/>
    <hyperlink ref="O602" r:id="rId12225" display="https://www.daloopa.com/src/19677969" xr:uid="{3268A848-7DCD-409E-A93D-4DE91581F3C5}"/>
    <hyperlink ref="P602" r:id="rId12226" display="https://www.daloopa.com/src/19677897" xr:uid="{13248110-B913-4AFC-B57C-F3279CF239B9}"/>
    <hyperlink ref="Q602" r:id="rId12227" display="https://www.daloopa.com/src/19677841" xr:uid="{9FE7A827-4FED-4D21-8901-4D52BD4B2EE5}"/>
    <hyperlink ref="R602" r:id="rId12228" display="https://www.daloopa.com/src/19677772" xr:uid="{DC5212BB-1AAB-43E4-8DBE-25DA2704CDC1}"/>
    <hyperlink ref="S602" r:id="rId12229" display="https://www.daloopa.com/src/19677732" xr:uid="{509E889E-F59E-4DD4-B760-9A34BFF03677}"/>
    <hyperlink ref="T602" r:id="rId12230" display="https://www.daloopa.com/src/19677695" xr:uid="{982AEFDB-769B-498E-B0E1-657009DB3B3E}"/>
    <hyperlink ref="U602" r:id="rId12231" display="https://www.daloopa.com/src/19676972" xr:uid="{43A8E0A5-B43A-4A11-B775-5F0BBB4792C0}"/>
    <hyperlink ref="V602" r:id="rId12232" display="https://www.daloopa.com/src/19676917" xr:uid="{5407784B-189B-468F-AF35-0595878D9CEC}"/>
    <hyperlink ref="W602" r:id="rId12233" display="https://www.daloopa.com/src/19676849" xr:uid="{B8594D9C-3475-456C-9487-B446C69CB5CE}"/>
    <hyperlink ref="X602" r:id="rId12234" display="https://www.daloopa.com/src/19676690" xr:uid="{C02CFFC4-07AE-4C3D-B24A-DE8A9E5D834C}"/>
    <hyperlink ref="Y602" r:id="rId12235" display="https://www.daloopa.com/src/19676368" xr:uid="{E836CB5A-2FEB-47B7-B7C5-2D7300D5F16C}"/>
    <hyperlink ref="Z602" r:id="rId12236" display="https://www.daloopa.com/src/19676324" xr:uid="{AABAA91A-9743-4D64-904E-DDC669073315}"/>
    <hyperlink ref="AA602" r:id="rId12237" display="https://www.daloopa.com/src/19676246" xr:uid="{8D924295-9FF7-4F12-B280-D1FE2B019962}"/>
    <hyperlink ref="AB602" r:id="rId12238" display="https://www.daloopa.com/src/19675987" xr:uid="{F38144F9-2C50-4321-ABC1-643AB255DDC9}"/>
    <hyperlink ref="AC602" r:id="rId12239" display="https://www.daloopa.com/src/19675727" xr:uid="{03B2F9A7-C514-4EEB-B74C-91E7C68AAE7A}"/>
    <hyperlink ref="AD602" r:id="rId12240" display="https://www.daloopa.com/src/19675655" xr:uid="{F1228E96-3566-408F-ABDB-1360E192DAD0}"/>
    <hyperlink ref="AE602" r:id="rId12241" display="https://www.daloopa.com/src/19675450" xr:uid="{5E54243D-B04E-401C-8A65-24FAFA87E4F3}"/>
    <hyperlink ref="AF602" r:id="rId12242" display="https://www.daloopa.com/src/19675280" xr:uid="{A952F162-98E4-4409-B4DB-AF21DE3E5311}"/>
    <hyperlink ref="AG602" r:id="rId12243" display="https://www.daloopa.com/src/19675379" xr:uid="{B661F504-E299-40AE-A6F4-3B8FC9CCE5C9}"/>
    <hyperlink ref="A603" r:id="rId12244" xr:uid="{13C4DA8C-8716-4CEF-9896-7AAFA8431347}"/>
    <hyperlink ref="C603" r:id="rId12245" xr:uid="{0C555608-A1B8-4097-AE9F-D4425AC21204}"/>
    <hyperlink ref="W603" r:id="rId12246" display="https://www.daloopa.com/src/19676850" xr:uid="{F17BD2F9-023F-437E-9752-D326C70495C2}"/>
    <hyperlink ref="X603" r:id="rId12247" display="https://www.daloopa.com/src/19676692" xr:uid="{053CE74E-B0F9-441D-BB63-BF6E66FD3CF9}"/>
    <hyperlink ref="Y603" r:id="rId12248" display="https://www.daloopa.com/src/19676365" xr:uid="{C0EB3E7B-ABD2-4A58-B55A-162BD1023189}"/>
    <hyperlink ref="Z603" r:id="rId12249" display="https://www.daloopa.com/src/19676328" xr:uid="{280CA4D9-40BC-4DCA-92B4-A79F1CA4F59E}"/>
    <hyperlink ref="AA603" r:id="rId12250" display="https://www.daloopa.com/src/19676242" xr:uid="{1B214B57-AEE0-4D23-BB5E-C00ABA6D4B00}"/>
    <hyperlink ref="AB603" r:id="rId12251" display="https://www.daloopa.com/src/19675986" xr:uid="{BA69B770-7A21-4F22-BB43-A31BB6B1886C}"/>
    <hyperlink ref="AC603" r:id="rId12252" display="https://www.daloopa.com/src/19675721" xr:uid="{E0D7C61B-3C85-4FDA-B48D-42786EEC1E21}"/>
    <hyperlink ref="AD603" r:id="rId12253" display="https://www.daloopa.com/src/19675660" xr:uid="{51D488B7-12A6-4300-A07C-253B3AB9DAD3}"/>
    <hyperlink ref="AE603" r:id="rId12254" display="https://www.daloopa.com/src/19675461" xr:uid="{FD843200-6CB5-4F05-84A1-A73C088F2FA5}"/>
    <hyperlink ref="AF603" r:id="rId12255" display="https://www.daloopa.com/src/19675283" xr:uid="{4BE4CE77-6BAA-46CA-9D1C-8F2470BCC1A1}"/>
    <hyperlink ref="AG603" r:id="rId12256" display="https://www.daloopa.com/src/19675385" xr:uid="{CDF93474-9CEE-47F6-97B8-9279A81CC6D4}"/>
    <hyperlink ref="A604" r:id="rId12257" xr:uid="{8031F7B1-5CF8-47FE-B1D0-73A947E63325}"/>
    <hyperlink ref="C604" r:id="rId12258" xr:uid="{B1EB1854-C0A1-48E5-AA09-75B55559348D}"/>
    <hyperlink ref="W604" r:id="rId12259" display="https://www.daloopa.com/src/19676851" xr:uid="{E43A8BE9-2E44-45CF-871F-5F3253837337}"/>
    <hyperlink ref="X604" r:id="rId12260" display="https://www.daloopa.com/src/19676697" xr:uid="{0E470B17-9A46-4254-BF10-D242499F2185}"/>
    <hyperlink ref="Y604" r:id="rId12261" display="https://www.daloopa.com/src/19676371" xr:uid="{F1ABEB66-D683-4BDC-B7E7-69885331F923}"/>
    <hyperlink ref="Z604" r:id="rId12262" display="https://www.daloopa.com/src/19676333" xr:uid="{B7FABFC4-9BEE-49C9-A1AA-9847005218C3}"/>
    <hyperlink ref="AA604" r:id="rId12263" display="https://www.daloopa.com/src/19676247" xr:uid="{2737660C-B1D2-4BC5-9CD7-33C41B796863}"/>
    <hyperlink ref="AB604" r:id="rId12264" display="https://www.daloopa.com/src/19675985" xr:uid="{9E1B04F6-F53F-4DCD-BFE6-A10C4F3D4D19}"/>
    <hyperlink ref="AC604" r:id="rId12265" display="https://www.daloopa.com/src/19675733" xr:uid="{6BEF92F3-F3F5-4BBD-8B00-21F7B356BBF2}"/>
    <hyperlink ref="AD604" r:id="rId12266" display="https://www.daloopa.com/src/19675650" xr:uid="{A334874E-8FA7-498F-89E2-0BE96A253BF8}"/>
    <hyperlink ref="AE604" r:id="rId12267" display="https://www.daloopa.com/src/19675459" xr:uid="{70B465A9-D871-4D6C-9527-95891104B5C4}"/>
    <hyperlink ref="AF604" r:id="rId12268" display="https://www.daloopa.com/src/19675278" xr:uid="{ED095F6D-76AA-4136-A676-49E8B03CAC2D}"/>
    <hyperlink ref="AG604" r:id="rId12269" display="https://www.daloopa.com/src/19675384" xr:uid="{1F890CDF-FF7D-4AAA-9927-161A2482D4B8}"/>
    <hyperlink ref="A605" r:id="rId12270" xr:uid="{C0CB88BE-2FD0-42C6-946B-5C2D9DD77A03}"/>
    <hyperlink ref="C605" r:id="rId12271" xr:uid="{2EB7CC8B-32FA-415F-883C-8FBAA1117E1B}"/>
    <hyperlink ref="T605" r:id="rId12272" display="https://www.daloopa.com/src/19677691" xr:uid="{5ABF8DF6-8CC7-4FD1-BC3C-B7DFB698E899}"/>
    <hyperlink ref="U605" r:id="rId12273" display="https://www.daloopa.com/src/19676975" xr:uid="{D4F00E08-AAA1-4632-A57A-1ED74820D4D8}"/>
    <hyperlink ref="V605" r:id="rId12274" display="https://www.daloopa.com/src/19676918" xr:uid="{C32E48D8-F859-4C34-B8D3-6255B6733990}"/>
    <hyperlink ref="W605" r:id="rId12275" display="https://www.daloopa.com/src/19676845" xr:uid="{244F0D61-E90C-4D55-B01D-1B54A373CCAB}"/>
    <hyperlink ref="X605" r:id="rId12276" display="https://www.daloopa.com/src/19676689" xr:uid="{CA3CE68D-C1FB-4C7E-8922-5E5871621BD7}"/>
    <hyperlink ref="Y605" r:id="rId12277" display="https://www.daloopa.com/src/19676377" xr:uid="{FC7DE107-3C73-43A4-A927-8A0102B5ED88}"/>
    <hyperlink ref="Z605" r:id="rId12278" display="https://www.daloopa.com/src/19676317" xr:uid="{5DEE4835-299D-4F49-9FBA-A01497D49593}"/>
    <hyperlink ref="AA605" r:id="rId12279" display="https://www.daloopa.com/src/19676248" xr:uid="{708B3E75-31F1-4D2C-8433-9F2BA0BB5C6E}"/>
    <hyperlink ref="AB605" r:id="rId12280" display="https://www.daloopa.com/src/19675999" xr:uid="{D159414E-C1CD-4FCB-BDC9-B72C13D5B590}"/>
    <hyperlink ref="AC605" r:id="rId12281" display="https://www.daloopa.com/src/19675728" xr:uid="{E82AE0CB-018E-47F8-B8C9-463B21F8BCD5}"/>
    <hyperlink ref="AD605" r:id="rId12282" display="https://www.daloopa.com/src/19675649" xr:uid="{97060CF9-BADA-4CFC-ADFB-A0DE056703F7}"/>
    <hyperlink ref="AE605" r:id="rId12283" display="https://www.daloopa.com/src/19675449" xr:uid="{B3F62DF6-EB2D-427B-B193-C1A7405BA9A8}"/>
    <hyperlink ref="AF605" r:id="rId12284" display="https://www.daloopa.com/src/19675277" xr:uid="{1A982195-502E-4E0F-BDD3-2BD143612DFC}"/>
    <hyperlink ref="AG605" r:id="rId12285" display="https://www.daloopa.com/src/19675387" xr:uid="{FFC5E302-E597-41E5-B236-4240001334D7}"/>
    <hyperlink ref="AH605" r:id="rId12286" display="https://www.daloopa.com/src/19673704" xr:uid="{D94855DB-2CF6-4E97-90E1-7F07B21BD11E}"/>
    <hyperlink ref="AI605" r:id="rId12287" display="https://www.daloopa.com/src/19673535" xr:uid="{109787A0-2EE5-43B7-8DA5-ACD36BCE2DA7}"/>
    <hyperlink ref="AJ605" r:id="rId12288" display="https://www.daloopa.com/src/19673381" xr:uid="{81076404-C7E8-491B-AC16-B4C640D6749C}"/>
    <hyperlink ref="AK605" r:id="rId12289" display="https://www.daloopa.com/src/21047393" xr:uid="{4CBE6BFD-354B-4807-AC91-956BADC77492}"/>
    <hyperlink ref="AL605" r:id="rId12290" display="https://www.daloopa.com/src/32488001" xr:uid="{9492B907-029A-4C48-838C-66977E6DB6B5}"/>
    <hyperlink ref="AM605" r:id="rId12291" display="https://www.daloopa.com/src/38461941" xr:uid="{97D5BF78-F96F-4EA4-9939-249BB76A60F9}"/>
    <hyperlink ref="AN605" r:id="rId12292" display="https://www.daloopa.com/src/46750751" xr:uid="{12B3E04C-B675-4985-8D66-04D7B97CA771}"/>
    <hyperlink ref="AO605" r:id="rId12293" display="https://www.daloopa.com/src/53700577" xr:uid="{7B539DF0-E5CA-4443-AA77-8719DB8BE2F7}"/>
    <hyperlink ref="AP605" r:id="rId12294" display="https://www.daloopa.com/src/58884919" xr:uid="{21003DD2-B46A-46A7-9FA9-769A6093FB7C}"/>
    <hyperlink ref="AQ605" r:id="rId12295" display="https://www.daloopa.com/src/63184434" xr:uid="{62C551DA-C723-4002-9CC6-FD82F9CE368B}"/>
    <hyperlink ref="AR605" r:id="rId12296" display="https://www.daloopa.com/src/67089425" xr:uid="{C702DB99-D3C6-41F7-BAFE-040FCBD41BE0}"/>
    <hyperlink ref="A606" r:id="rId12297" xr:uid="{F522A951-4897-4F64-B6A7-871FA74CD025}"/>
    <hyperlink ref="C606" r:id="rId12298" xr:uid="{2B3661EE-0349-4782-8295-D93A06567899}"/>
    <hyperlink ref="E606" r:id="rId12299" display="https://www.daloopa.com/src/19679118" xr:uid="{4382FD19-212B-4303-8E5E-0D45CC5ECE97}"/>
    <hyperlink ref="F606" r:id="rId12300" display="https://www.daloopa.com/src/19679073" xr:uid="{C676F5A9-60A9-4AAF-A5AA-80892E89FE07}"/>
    <hyperlink ref="G606" r:id="rId12301" display="https://www.daloopa.com/src/19679005" xr:uid="{07D5BAEE-A68D-4001-A964-E2F1EF63ABEA}"/>
    <hyperlink ref="H606" r:id="rId12302" display="https://www.daloopa.com/src/19678916" xr:uid="{00CD1109-C55F-4CF9-8AF9-5A29BCC70E0E}"/>
    <hyperlink ref="I606" r:id="rId12303" display="https://www.daloopa.com/src/19678760" xr:uid="{D6AFB498-FF0A-433D-A04C-9C151B59EFDB}"/>
    <hyperlink ref="J606" r:id="rId12304" display="https://www.daloopa.com/src/19678691" xr:uid="{DA6EC987-31B5-45B4-AEDD-52ABD3F8F3FB}"/>
    <hyperlink ref="K606" r:id="rId12305" display="https://www.daloopa.com/src/19678318" xr:uid="{21B86E9B-3C33-42F7-AECF-714FA44ADE8D}"/>
    <hyperlink ref="L606" r:id="rId12306" display="https://www.daloopa.com/src/19677506" xr:uid="{F4A6F834-7803-47A3-8791-76DFE50FE16C}"/>
    <hyperlink ref="M606" r:id="rId12307" display="https://www.daloopa.com/src/19677602" xr:uid="{27EA5F8A-1BA0-4087-877C-5A27E1A8B9D6}"/>
    <hyperlink ref="N606" r:id="rId12308" display="https://www.daloopa.com/src/19678194" xr:uid="{6176C7AA-2631-411F-B511-F4FFE4A41619}"/>
    <hyperlink ref="O606" r:id="rId12309" display="https://www.daloopa.com/src/19677967" xr:uid="{3300EDE6-593C-4EF2-97CC-2FD2EA72690D}"/>
    <hyperlink ref="P606" r:id="rId12310" display="https://www.daloopa.com/src/19677895" xr:uid="{9D5C4504-E2F8-4FFF-88A4-9DBD78C298B9}"/>
    <hyperlink ref="Q606" r:id="rId12311" display="https://www.daloopa.com/src/19677844" xr:uid="{873C1C70-8905-40F3-AF4E-8C6795B272F8}"/>
    <hyperlink ref="R606" r:id="rId12312" display="https://www.daloopa.com/src/19677766" xr:uid="{99A25D46-13C2-415A-8178-9F394AD03371}"/>
    <hyperlink ref="S606" r:id="rId12313" display="https://www.daloopa.com/src/19677729" xr:uid="{1BE8EE90-CB44-4A80-8443-62693BE97F7C}"/>
    <hyperlink ref="T606" r:id="rId12314" display="https://www.daloopa.com/src/19677690" xr:uid="{C4A8D8F4-22ED-49B2-99F3-B50D114E88A4}"/>
    <hyperlink ref="U606" r:id="rId12315" display="https://www.daloopa.com/src/19676977" xr:uid="{00199418-8B22-42C1-894A-921513EF27CB}"/>
    <hyperlink ref="V606" r:id="rId12316" display="https://www.daloopa.com/src/19676912" xr:uid="{E5B6D782-775D-4EAC-8739-093C87AA9A24}"/>
    <hyperlink ref="W606" r:id="rId12317" display="https://www.daloopa.com/src/19676861" xr:uid="{7AF9582E-F222-4744-B49E-A11301FB011B}"/>
    <hyperlink ref="X606" r:id="rId12318" display="https://www.daloopa.com/src/19676687" xr:uid="{DF640135-7E50-4D7D-B6D0-AB4D3CA5E466}"/>
    <hyperlink ref="Y606" r:id="rId12319" display="https://www.daloopa.com/src/19676379" xr:uid="{BD2F4DEB-8262-40D4-941C-3157A859C5E7}"/>
    <hyperlink ref="Z606" r:id="rId12320" display="https://www.daloopa.com/src/19676320" xr:uid="{8A00B0C7-A8FA-46D7-AA3E-8DB172A0597D}"/>
    <hyperlink ref="AA606" r:id="rId12321" display="https://www.daloopa.com/src/19676231" xr:uid="{1A4D1543-DED8-445A-BAD6-EA1E6CA23A26}"/>
    <hyperlink ref="AB606" r:id="rId12322" display="https://www.daloopa.com/src/19675989" xr:uid="{449DDF22-A857-4861-9171-66BBB446B53E}"/>
    <hyperlink ref="AC606" r:id="rId12323" display="https://www.daloopa.com/src/19675729" xr:uid="{AFB5077A-2074-446E-A139-BD89B4662A6E}"/>
    <hyperlink ref="AD606" r:id="rId12324" display="https://www.daloopa.com/src/19675651" xr:uid="{7B361797-1E2C-4342-ABD9-5CA40BD4C017}"/>
    <hyperlink ref="AE606" r:id="rId12325" display="https://www.daloopa.com/src/19675447" xr:uid="{B5E7F078-D710-46FB-8A01-3E4850030827}"/>
    <hyperlink ref="AF606" r:id="rId12326" display="https://www.daloopa.com/src/19675276" xr:uid="{17352652-7627-4395-AC8B-941836FB130D}"/>
    <hyperlink ref="AG606" r:id="rId12327" display="https://www.daloopa.com/src/19675373" xr:uid="{97B4EAA8-7162-460A-BA29-085F86B4902C}"/>
    <hyperlink ref="AH606" r:id="rId12328" display="https://www.daloopa.com/src/19673707" xr:uid="{D2F9ECB0-A96C-4CBE-A5D1-C67130BA6E84}"/>
    <hyperlink ref="AI606" r:id="rId12329" display="https://www.daloopa.com/src/19673540" xr:uid="{2882DF50-790D-42C9-88A8-8524FF803CC5}"/>
    <hyperlink ref="AJ606" r:id="rId12330" display="https://www.daloopa.com/src/19673383" xr:uid="{FFAE4693-3478-425C-870F-5FD155E00670}"/>
    <hyperlink ref="AK606" r:id="rId12331" display="https://www.daloopa.com/src/21047395" xr:uid="{AF7BB65E-66F7-4E5B-B181-F33C1E2C9DED}"/>
    <hyperlink ref="AL606" r:id="rId12332" display="https://www.daloopa.com/src/32488000" xr:uid="{6F3CB9EC-9AE3-407C-BD6E-72D24D11947C}"/>
    <hyperlink ref="A607" r:id="rId12333" xr:uid="{EAFF185D-271F-4E68-9F51-0DD3451CFBD5}"/>
    <hyperlink ref="C607" r:id="rId12334" xr:uid="{D271FDD2-41FE-466F-952D-04316B641140}"/>
    <hyperlink ref="E607" r:id="rId12335" display="https://www.daloopa.com/src/19679120" xr:uid="{A77F0159-84B0-4B1E-890A-D9DE68C7DB9A}"/>
    <hyperlink ref="F607" r:id="rId12336" display="https://www.daloopa.com/src/19679071" xr:uid="{68C1923B-1FA7-4BBF-B317-B0FDFFA37B67}"/>
    <hyperlink ref="G607" r:id="rId12337" display="https://www.daloopa.com/src/19679007" xr:uid="{FD271490-21EA-4D33-AD94-23C24BA65459}"/>
    <hyperlink ref="H607" r:id="rId12338" display="https://www.daloopa.com/src/19678921" xr:uid="{CD4FE2C6-0432-451A-9F27-51C956EAE588}"/>
    <hyperlink ref="I607" r:id="rId12339" display="https://www.daloopa.com/src/19678757" xr:uid="{9BC091D8-E870-4BB7-8AE9-FBCE4D16E50C}"/>
    <hyperlink ref="J607" r:id="rId12340" display="https://www.daloopa.com/src/19678689" xr:uid="{C93FE8DE-9D62-4C04-9D70-5D18FC0355B6}"/>
    <hyperlink ref="K607" r:id="rId12341" display="https://www.daloopa.com/src/19678314" xr:uid="{99EC2F05-678A-4C23-AD8D-2CCE678E8DAF}"/>
    <hyperlink ref="L607" r:id="rId12342" display="https://www.daloopa.com/src/19677507" xr:uid="{9C52C39F-6E4F-4137-BE0F-E1E9623B9DB5}"/>
    <hyperlink ref="M607" r:id="rId12343" display="https://www.daloopa.com/src/19677601" xr:uid="{D03D3EF7-F3D9-4765-A0A8-298398F4DC2C}"/>
    <hyperlink ref="N607" r:id="rId12344" display="https://www.daloopa.com/src/19678195" xr:uid="{C77783E4-EFFB-4E62-B22E-7E96A58F3033}"/>
    <hyperlink ref="O607" r:id="rId12345" display="https://www.daloopa.com/src/19677968" xr:uid="{BE118A64-E207-43D4-97D3-731717EFB731}"/>
    <hyperlink ref="P607" r:id="rId12346" display="https://www.daloopa.com/src/19677902" xr:uid="{66FBB33B-A792-4DA9-8BE5-EC284742F4B1}"/>
    <hyperlink ref="Q607" r:id="rId12347" display="https://www.daloopa.com/src/19677843" xr:uid="{FA4432B1-1AF0-40C5-98CE-740AF18B89A4}"/>
    <hyperlink ref="R607" r:id="rId12348" display="https://www.daloopa.com/src/19677768" xr:uid="{D716280D-99C9-4483-9B50-3407113AF6F7}"/>
    <hyperlink ref="S607" r:id="rId12349" display="https://www.daloopa.com/src/19677727" xr:uid="{E5D6A09D-AC8E-4188-8474-FB1D9B3F479F}"/>
    <hyperlink ref="T607" r:id="rId12350" display="https://www.daloopa.com/src/19677693" xr:uid="{D7CBE4ED-3BD6-4B5B-A865-372E2F2A5C19}"/>
    <hyperlink ref="U607" r:id="rId12351" display="https://www.daloopa.com/src/19676973" xr:uid="{2060DCD3-E120-48E6-A186-E6E57D73B42E}"/>
    <hyperlink ref="V607" r:id="rId12352" display="https://www.daloopa.com/src/19676916" xr:uid="{62D01EAB-0854-49EF-BA09-E358631ABB91}"/>
    <hyperlink ref="W607" r:id="rId12353" display="https://www.daloopa.com/src/19676862" xr:uid="{8F4CDE0C-86F4-4976-BDDC-1931EC0D14FE}"/>
    <hyperlink ref="X607" r:id="rId12354" display="https://www.daloopa.com/src/19676698" xr:uid="{7FE92D6E-C317-40A8-9651-85E5F6FCD7C7}"/>
    <hyperlink ref="Y607" r:id="rId12355" display="https://www.daloopa.com/src/19676380" xr:uid="{BA3BEF8A-480A-4781-BA2A-0BDAC1EBD04B}"/>
    <hyperlink ref="Z607" r:id="rId12356" display="https://www.daloopa.com/src/19676318" xr:uid="{29BB47CA-3687-4593-945D-9291844313C9}"/>
    <hyperlink ref="AA607" r:id="rId12357" display="https://www.daloopa.com/src/19676234" xr:uid="{C2CAF312-4484-470D-81CC-5F3B18B28676}"/>
    <hyperlink ref="AB607" r:id="rId12358" display="https://www.daloopa.com/src/19676000" xr:uid="{38281554-2FF6-4E7B-B811-796FAC868276}"/>
    <hyperlink ref="AC607" r:id="rId12359" display="https://www.daloopa.com/src/19675732" xr:uid="{057BF2DA-CB14-4036-A6B7-3D31670A32D2}"/>
    <hyperlink ref="AD607" r:id="rId12360" display="https://www.daloopa.com/src/19675666" xr:uid="{2F83FE48-C23A-4880-BF68-5498D3E99735}"/>
    <hyperlink ref="AE607" r:id="rId12361" display="https://www.daloopa.com/src/19675464" xr:uid="{BDD33B75-8966-45B3-A6FA-523A7AEFD902}"/>
    <hyperlink ref="AF607" r:id="rId12362" display="https://www.daloopa.com/src/19675284" xr:uid="{5FB02FCA-74D4-40F8-86F8-B10D8F0AB31C}"/>
    <hyperlink ref="AG607" r:id="rId12363" display="https://www.daloopa.com/src/19675389" xr:uid="{5774537F-D116-4C1D-A7EE-54802CD002C2}"/>
    <hyperlink ref="AH607" r:id="rId12364" display="https://www.daloopa.com/src/19673713" xr:uid="{6883CB98-EC08-416D-A011-D4222D893FAB}"/>
    <hyperlink ref="AI607" r:id="rId12365" display="https://www.daloopa.com/src/19673543" xr:uid="{819CCB3A-DB2C-4B87-8FC1-2C5DD23B1C5A}"/>
    <hyperlink ref="AJ607" r:id="rId12366" display="https://www.daloopa.com/src/19673377" xr:uid="{6FF08C0D-B164-4C3B-9B17-366E619B8D83}"/>
    <hyperlink ref="AK607" r:id="rId12367" display="https://www.daloopa.com/src/21047389" xr:uid="{A7E21516-169B-4188-B0AF-C1F557838096}"/>
    <hyperlink ref="AL607" r:id="rId12368" display="https://www.daloopa.com/src/32487998" xr:uid="{3D92DD77-208A-43B7-AF3E-A981AA1F2F50}"/>
    <hyperlink ref="AM607" r:id="rId12369" display="https://www.daloopa.com/src/38461948" xr:uid="{0D4C2B14-1576-45B7-90B5-933ED3074EAC}"/>
    <hyperlink ref="AN607" r:id="rId12370" display="https://www.daloopa.com/src/46750750" xr:uid="{FAF1B648-2916-4FD7-B142-42C6B7DD2E15}"/>
    <hyperlink ref="AO607" r:id="rId12371" display="https://www.daloopa.com/src/53700581" xr:uid="{23C3FE0B-BFEF-4214-80D1-ACEF5AA2542C}"/>
    <hyperlink ref="AP607" r:id="rId12372" display="https://www.daloopa.com/src/58884918" xr:uid="{626F37B0-1F9B-415A-8E81-1E366B097354}"/>
    <hyperlink ref="AQ607" r:id="rId12373" display="https://www.daloopa.com/src/63184430" xr:uid="{B0975ABA-CBC1-446A-A22E-2085073A1D6D}"/>
    <hyperlink ref="AR607" r:id="rId12374" display="https://www.daloopa.com/src/67089428" xr:uid="{A37E9FF7-8DAD-4FA0-9C65-600060B9DC15}"/>
    <hyperlink ref="A609" r:id="rId12375" xr:uid="{66D222C0-C555-43A7-A044-921B5E46995E}"/>
    <hyperlink ref="C609" r:id="rId12376" xr:uid="{FB53B8D4-0206-4AB4-AF64-329D76F297BD}"/>
    <hyperlink ref="AH609" r:id="rId12377" display="https://www.daloopa.com/src/19673712" xr:uid="{20B2DC86-B5EB-4500-8C5A-6D32DD6E5AFF}"/>
    <hyperlink ref="AI609" r:id="rId12378" display="https://www.daloopa.com/src/19673541" xr:uid="{B5CE4BF5-CB0E-4ACD-855F-C6799C9B2A0B}"/>
    <hyperlink ref="AJ609" r:id="rId12379" display="https://www.daloopa.com/src/19673378" xr:uid="{81361A3D-F94C-4F98-BB56-25878A374315}"/>
    <hyperlink ref="AK609" r:id="rId12380" display="https://www.daloopa.com/src/21047394" xr:uid="{945BB6D6-8A16-4897-AA87-79CE2AE17EAD}"/>
    <hyperlink ref="AL609" r:id="rId12381" display="https://www.daloopa.com/src/32488002" xr:uid="{4C4E3BA8-EA92-49EC-8F82-FABFF2F1228D}"/>
    <hyperlink ref="AM609" r:id="rId12382" display="https://www.daloopa.com/src/38461942" xr:uid="{CEBF5451-0AB0-40C3-B83B-9372DF2FE900}"/>
    <hyperlink ref="AN609" r:id="rId12383" display="https://www.daloopa.com/src/46750747" xr:uid="{5418AF09-CFCB-421F-B93A-897774DD3660}"/>
    <hyperlink ref="AO609" r:id="rId12384" display="https://www.daloopa.com/src/53700575" xr:uid="{616F8E07-F95F-4BD7-B230-138FD4E821E1}"/>
    <hyperlink ref="AP609" r:id="rId12385" display="https://www.daloopa.com/src/58884915" xr:uid="{1B40A3BE-7A44-4AED-90A0-7BAE21C83E9B}"/>
    <hyperlink ref="AQ609" r:id="rId12386" display="https://www.daloopa.com/src/63184427" xr:uid="{B480A543-04F4-400E-824B-DF7AAA889C9D}"/>
    <hyperlink ref="AR609" r:id="rId12387" display="https://www.daloopa.com/src/67089426" xr:uid="{36EB9A08-431F-4E0A-9B47-8A6C2E0DBD69}"/>
    <hyperlink ref="A610" r:id="rId12388" xr:uid="{D3C116E5-4F47-4820-8254-9FB41448BC3F}"/>
    <hyperlink ref="C610" r:id="rId12389" xr:uid="{5FA921A8-6B9C-46E8-A8F6-56A71C92F551}"/>
    <hyperlink ref="E610" r:id="rId12390" display="https://www.daloopa.com/src/19679121" xr:uid="{C08C8C2E-C718-49E2-BDA7-75A0958B6D9C}"/>
    <hyperlink ref="F610" r:id="rId12391" display="https://www.daloopa.com/src/19679068" xr:uid="{3C2BD548-3336-4C4E-A87C-9B48DE0113C6}"/>
    <hyperlink ref="G610" r:id="rId12392" display="https://www.daloopa.com/src/19679009" xr:uid="{CAB49D3C-1BCE-47E3-944E-A6DDCF527048}"/>
    <hyperlink ref="H610" r:id="rId12393" display="https://www.daloopa.com/src/19678918" xr:uid="{D921F899-E08D-40A6-8E2F-A5699C656930}"/>
    <hyperlink ref="I610" r:id="rId12394" display="https://www.daloopa.com/src/19678758" xr:uid="{A65C2A05-B2F2-4FA3-99FC-CC53F89AAC06}"/>
    <hyperlink ref="J610" r:id="rId12395" display="https://www.daloopa.com/src/19678687" xr:uid="{D90126AC-9E6D-44AE-99EC-5F6ACCA35A8D}"/>
    <hyperlink ref="K610" r:id="rId12396" display="https://www.daloopa.com/src/19678317" xr:uid="{F82324BD-7C69-4B54-B769-42B6978F134D}"/>
    <hyperlink ref="L610" r:id="rId12397" display="https://www.daloopa.com/src/19677508" xr:uid="{1D193E19-BB1B-4679-8065-79AE703F74D8}"/>
    <hyperlink ref="M610" r:id="rId12398" display="https://www.daloopa.com/src/19677594" xr:uid="{CE811C59-0575-4775-9E82-F145DAA95F50}"/>
    <hyperlink ref="N610" r:id="rId12399" display="https://www.daloopa.com/src/19678193" xr:uid="{FE20EC33-0819-445B-8E49-678F040BC2D8}"/>
    <hyperlink ref="O610" r:id="rId12400" display="https://www.daloopa.com/src/19677966" xr:uid="{F2F0A711-E7C1-4E0E-975D-359A11400187}"/>
    <hyperlink ref="P610" r:id="rId12401" display="https://www.daloopa.com/src/19677904" xr:uid="{2230F76C-04FF-4F4F-8312-5F9C9C0580A8}"/>
    <hyperlink ref="Q610" r:id="rId12402" display="https://www.daloopa.com/src/19677842" xr:uid="{D2775674-0896-48F3-B061-1094F251B2E6}"/>
    <hyperlink ref="R610" r:id="rId12403" display="https://www.daloopa.com/src/19677770" xr:uid="{2728FF62-EAEB-4718-9780-8D5747E405A6}"/>
    <hyperlink ref="S610" r:id="rId12404" display="https://www.daloopa.com/src/19677730" xr:uid="{FC9046BA-AFA2-4688-B7C0-06A7D71B5764}"/>
    <hyperlink ref="T610" r:id="rId12405" display="https://www.daloopa.com/src/19677698" xr:uid="{80717882-0155-4309-9C87-B3434E8A6977}"/>
    <hyperlink ref="U610" r:id="rId12406" display="https://www.daloopa.com/src/19676970" xr:uid="{C6945190-BDE5-43CA-88CB-F03DBFEE694B}"/>
    <hyperlink ref="V610" r:id="rId12407" display="https://www.daloopa.com/src/19676920" xr:uid="{CBB2081D-EF27-46C8-A6FC-7CA106D6F037}"/>
    <hyperlink ref="W610" r:id="rId12408" display="https://www.daloopa.com/src/19676843" xr:uid="{4C3B3476-C000-4878-8589-CDE8934CA351}"/>
    <hyperlink ref="X610" r:id="rId12409" display="https://www.daloopa.com/src/19676696" xr:uid="{AD2884AF-B0BD-4DE1-A70D-DF6772313F0A}"/>
    <hyperlink ref="Y610" r:id="rId12410" display="https://www.daloopa.com/src/19676378" xr:uid="{A4EB1805-968B-4591-B524-E63BAB25FF17}"/>
    <hyperlink ref="Z610" r:id="rId12411" display="https://www.daloopa.com/src/19676321" xr:uid="{6A5B3E8D-F586-4330-A232-FA07F2BCBE7F}"/>
    <hyperlink ref="AA610" r:id="rId12412" display="https://www.daloopa.com/src/19676232" xr:uid="{A0AD3A24-4EE5-4E92-BACD-B90FE238B729}"/>
    <hyperlink ref="AB610" r:id="rId12413" display="https://www.daloopa.com/src/19676001" xr:uid="{1F679611-432E-42C0-B658-66A3A03386C3}"/>
    <hyperlink ref="AC610" r:id="rId12414" display="https://www.daloopa.com/src/19675730" xr:uid="{FAD65D89-8356-427F-95F1-F16365062520}"/>
    <hyperlink ref="AD610" r:id="rId12415" display="https://www.daloopa.com/src/19675657" xr:uid="{6473345C-1459-4A06-8D21-8B6507AC8608}"/>
    <hyperlink ref="AE610" r:id="rId12416" display="https://www.daloopa.com/src/19675460" xr:uid="{C4C68940-EAE0-453E-92E9-03FA3D9E84E0}"/>
    <hyperlink ref="AF610" r:id="rId12417" display="https://www.daloopa.com/src/19675279" xr:uid="{56A75A6A-DF9D-4D0B-9A97-76E7BE02B816}"/>
    <hyperlink ref="AG610" r:id="rId12418" display="https://www.daloopa.com/src/19675375" xr:uid="{2D273BA1-0CC3-4485-A494-0F0DA7DD7877}"/>
    <hyperlink ref="AH610" r:id="rId12419" display="https://www.daloopa.com/src/19673705" xr:uid="{F27D08F9-A55B-42A1-8CC6-59CA6B0F58C9}"/>
    <hyperlink ref="AI610" r:id="rId12420" display="https://www.daloopa.com/src/19673542" xr:uid="{23874BB7-6045-4E3F-8C4A-6521EBD41295}"/>
    <hyperlink ref="AJ610" r:id="rId12421" display="https://www.daloopa.com/src/19673379" xr:uid="{5D6F0709-CC64-436B-AD2E-1C215E3568AC}"/>
    <hyperlink ref="AK610" r:id="rId12422" display="https://www.daloopa.com/src/21047396" xr:uid="{706C3933-A385-4D40-A252-4385DC3A57D8}"/>
    <hyperlink ref="AL610" r:id="rId12423" display="https://www.daloopa.com/src/32488003" xr:uid="{B99CE79E-063B-4AEE-A1BE-3099A8F17279}"/>
    <hyperlink ref="AM610" r:id="rId12424" display="https://www.daloopa.com/src/38461949" xr:uid="{33651AD9-C356-4F45-BBE2-4D8E36DA9FEA}"/>
    <hyperlink ref="AN610" r:id="rId12425" display="https://www.daloopa.com/src/46750755" xr:uid="{F1B5E3F4-C874-4E21-B7D8-4329B3CBB17D}"/>
    <hyperlink ref="AO610" r:id="rId12426" display="https://www.daloopa.com/src/53700574" xr:uid="{060EC49B-39D2-43BD-9C2C-22DF7D852D0C}"/>
    <hyperlink ref="AP610" r:id="rId12427" display="https://www.daloopa.com/src/58884911" xr:uid="{DB29D9AE-CFFA-46F3-8C2B-E5051B47DAEE}"/>
    <hyperlink ref="AQ610" r:id="rId12428" display="https://www.daloopa.com/src/63184435" xr:uid="{67E18A13-9C2A-4352-B52D-5802965300E4}"/>
    <hyperlink ref="AR610" r:id="rId12429" display="https://www.daloopa.com/src/67089427" xr:uid="{AEC5D03F-DB1B-49D2-B540-DB69F6CB6E13}"/>
    <hyperlink ref="A611" r:id="rId12430" xr:uid="{D9309CF3-E0D2-47A9-82AE-38FF92B4E7A8}"/>
    <hyperlink ref="C611" r:id="rId12431" xr:uid="{BD0511BF-83C6-4EB3-BE24-88FA55BB8FE2}"/>
    <hyperlink ref="E611" r:id="rId12432" display="https://www.daloopa.com/src/19679122" xr:uid="{A8A57F05-09A1-4454-80ED-8BA46EE4AA7D}"/>
    <hyperlink ref="F611" r:id="rId12433" display="https://www.daloopa.com/src/19679072" xr:uid="{2BB74D13-578D-4146-823B-F7A288573248}"/>
    <hyperlink ref="G611" r:id="rId12434" display="https://www.daloopa.com/src/19679008" xr:uid="{773F16C3-AD62-4F79-A1B1-6F4D0D55BE4A}"/>
    <hyperlink ref="H611" r:id="rId12435" display="https://www.daloopa.com/src/19678922" xr:uid="{ACC4CFCD-4504-4A7E-B0AB-03B5D7F5DA8D}"/>
    <hyperlink ref="I611" r:id="rId12436" display="https://www.daloopa.com/src/19678756" xr:uid="{15476362-E8E7-4E8B-8596-1421F691785A}"/>
    <hyperlink ref="J611" r:id="rId12437" display="https://www.daloopa.com/src/19678690" xr:uid="{FA850E62-A926-4D03-8773-5990F2FA80D3}"/>
    <hyperlink ref="K611" r:id="rId12438" display="https://www.daloopa.com/src/19678316" xr:uid="{FAE85D20-492E-45BC-8439-C7F7E4E51B99}"/>
    <hyperlink ref="L611" r:id="rId12439" display="https://www.daloopa.com/src/19677509" xr:uid="{893A6BB2-CFA3-4E8B-A64A-843353C41534}"/>
    <hyperlink ref="M611" r:id="rId12440" display="https://www.daloopa.com/src/19677595" xr:uid="{BF876686-97D4-4965-93DF-D306DEE119A6}"/>
    <hyperlink ref="N611" r:id="rId12441" display="https://www.daloopa.com/src/19678191" xr:uid="{1EB352B5-024F-49BF-AB00-F0E578BF1EF3}"/>
    <hyperlink ref="O611" r:id="rId12442" display="https://www.daloopa.com/src/19677965" xr:uid="{6521447E-A9EF-4569-8889-2F413EB6D934}"/>
    <hyperlink ref="P611" r:id="rId12443" display="https://www.daloopa.com/src/19677903" xr:uid="{4E7BB154-055B-4C4D-924B-A5DEB6709081}"/>
    <hyperlink ref="Q611" r:id="rId12444" display="https://www.daloopa.com/src/19677840" xr:uid="{2FFAFCB5-1972-4334-B862-E6CF98EC5CE8}"/>
    <hyperlink ref="R611" r:id="rId12445" display="https://www.daloopa.com/src/19677771" xr:uid="{AB16D3FB-BCAD-442A-80F6-F6E82AC2A522}"/>
    <hyperlink ref="S611" r:id="rId12446" display="https://www.daloopa.com/src/19677731" xr:uid="{73AFEA2F-AD74-466A-BF19-15A38A9DE575}"/>
    <hyperlink ref="T611" r:id="rId12447" display="https://www.daloopa.com/src/19677692" xr:uid="{A2620860-D9B0-4D4D-AF12-068EFA0DE1B7}"/>
    <hyperlink ref="U611" r:id="rId12448" display="https://www.daloopa.com/src/19676974" xr:uid="{F112D2C3-C5E8-4233-A838-071C81F19325}"/>
    <hyperlink ref="V611" r:id="rId12449" display="https://www.daloopa.com/src/19676910" xr:uid="{FDA89055-3067-4313-BED2-272C0C499E36}"/>
    <hyperlink ref="W611" r:id="rId12450" display="https://www.daloopa.com/src/19676844" xr:uid="{2178365E-FDE7-4048-BB45-89B827CD00F5}"/>
    <hyperlink ref="X611" r:id="rId12451" display="https://www.daloopa.com/src/19676699" xr:uid="{64D64550-97C9-44C6-8DBB-3352B973EFA9}"/>
    <hyperlink ref="Y611" r:id="rId12452" display="https://www.daloopa.com/src/19676381" xr:uid="{D89F0171-9F38-4D35-9CEE-A614E60E4080}"/>
    <hyperlink ref="Z611" r:id="rId12453" display="https://www.daloopa.com/src/19676319" xr:uid="{FF947B4D-AD09-4DBD-895D-B5A9AC2979D2}"/>
    <hyperlink ref="AA611" r:id="rId12454" display="https://www.daloopa.com/src/19676233" xr:uid="{20457599-5015-447F-AC1E-CE350988CB22}"/>
    <hyperlink ref="AB611" r:id="rId12455" display="https://www.daloopa.com/src/19676002" xr:uid="{E7E68CB9-B60D-4170-B810-BD24F178403D}"/>
    <hyperlink ref="AC611" r:id="rId12456" display="https://www.daloopa.com/src/19675731" xr:uid="{ACE3D4AB-0C73-4450-A150-21FD853180C8}"/>
    <hyperlink ref="AD611" r:id="rId12457" display="https://www.daloopa.com/src/19675648" xr:uid="{A81AFFFC-B2B1-428C-A849-AF97AC12B5CD}"/>
    <hyperlink ref="AE611" r:id="rId12458" display="https://www.daloopa.com/src/19675446" xr:uid="{6573E3E2-D687-4251-B4F4-F54F815BB23A}"/>
    <hyperlink ref="AF611" r:id="rId12459" display="https://www.daloopa.com/src/19675285" xr:uid="{DEAC2A7B-541E-4587-ADBA-93051FE33167}"/>
    <hyperlink ref="AG611" r:id="rId12460" display="https://www.daloopa.com/src/19675388" xr:uid="{58579A8A-2215-4921-80B1-4018E74AF903}"/>
    <hyperlink ref="AH611" r:id="rId12461" display="https://www.daloopa.com/src/19673706" xr:uid="{F3A08E4E-F14C-4FF3-892F-CAD2C98B5E0F}"/>
    <hyperlink ref="AI611" r:id="rId12462" display="https://www.daloopa.com/src/19673544" xr:uid="{EF619EF9-BED1-4897-8899-E0236101BD5E}"/>
    <hyperlink ref="AJ611" r:id="rId12463" display="https://www.daloopa.com/src/19673380" xr:uid="{E1769140-BFD1-4528-A122-359A5B48EF16}"/>
    <hyperlink ref="AK611" r:id="rId12464" display="https://www.daloopa.com/src/21047390" xr:uid="{7DF4FFEF-3D2D-4F92-974F-B45732196FD3}"/>
    <hyperlink ref="AL611" r:id="rId12465" display="https://www.daloopa.com/src/32487999" xr:uid="{210EFD7D-F2A9-4A4C-B466-640A88A0C969}"/>
    <hyperlink ref="AM611" r:id="rId12466" display="https://www.daloopa.com/src/38461950" xr:uid="{E72E5467-98BC-414C-B10E-FCCB4A72FBE1}"/>
    <hyperlink ref="AN611" r:id="rId12467" display="https://www.daloopa.com/src/46750756" xr:uid="{060B8DD1-157F-423B-9C20-A7417C1BBD5C}"/>
    <hyperlink ref="AO611" r:id="rId12468" display="https://www.daloopa.com/src/53700578" xr:uid="{AE0CBF01-A2E7-4A14-A2E8-74048452C787}"/>
    <hyperlink ref="AP611" r:id="rId12469" display="https://www.daloopa.com/src/58884912" xr:uid="{B19C9666-D173-4272-AD38-DC6EF86C46B9}"/>
    <hyperlink ref="AQ611" r:id="rId12470" display="https://www.daloopa.com/src/63184431" xr:uid="{1AB9BE57-6BFA-4E0F-979C-87544D77B594}"/>
    <hyperlink ref="AR611" r:id="rId12471" display="https://www.daloopa.com/src/67089424" xr:uid="{5039F871-CF5D-4D57-BB00-66BAC3F182E9}"/>
    <hyperlink ref="A615" r:id="rId12472" xr:uid="{20A1D21F-213E-4F48-A097-A05039D6202F}"/>
    <hyperlink ref="C615" r:id="rId12473" xr:uid="{E78C1E61-B078-497F-8F73-770022F5AC98}"/>
    <hyperlink ref="BG615" r:id="rId12474" display="https://www.daloopa.com/src/19689869" xr:uid="{C8C8FF72-A0CE-4F56-9FF1-68350B645CCE}"/>
    <hyperlink ref="BH615" r:id="rId12475" display="https://www.daloopa.com/src/19689810" xr:uid="{82A26322-7143-40EE-95E4-F1570914361F}"/>
    <hyperlink ref="BI615" r:id="rId12476" display="https://www.daloopa.com/src/19689658" xr:uid="{5DD1DA93-5517-4E29-ACBA-1EEFB7F4C32E}"/>
    <hyperlink ref="BJ615" r:id="rId12477" display="https://www.daloopa.com/src/19689593" xr:uid="{7CD62F77-BAD0-49AD-852C-91E51FE4E016}"/>
    <hyperlink ref="BK615" r:id="rId12478" display="https://www.daloopa.com/src/19689564" xr:uid="{9D909315-4D22-41F9-A5EA-6D28B0B5D525}"/>
    <hyperlink ref="BL615" r:id="rId12479" display="https://www.daloopa.com/src/19689116" xr:uid="{3C4F0E90-AA6A-4EA8-AE71-14E80C957A14}"/>
    <hyperlink ref="BM615" r:id="rId12480" display="https://www.daloopa.com/src/19688163" xr:uid="{593D3049-D0E7-4348-8F06-B4C07A474528}"/>
    <hyperlink ref="BN615" r:id="rId12481" display="https://www.daloopa.com/src/46750813" xr:uid="{04613B76-2683-49A9-8559-9A1378189A53}"/>
    <hyperlink ref="BO615" r:id="rId12482" tooltip="https://www.daloopa.com/src/67089465" display="2175.0" xr:uid="{75458DA4-5B3A-4935-AAAA-646F4DD30E22}"/>
    <hyperlink ref="A616" r:id="rId12483" xr:uid="{1D297624-99FE-4517-916E-C178BB5680B0}"/>
    <hyperlink ref="C616" r:id="rId12484" xr:uid="{44C45EA1-1B71-4B45-860A-0DD90CB052CD}"/>
    <hyperlink ref="BG616" r:id="rId12485" display="https://www.daloopa.com/src/19689871" xr:uid="{269A02D1-A83C-4EF0-B4E9-45F78D7477B0}"/>
    <hyperlink ref="BH616" r:id="rId12486" display="https://www.daloopa.com/src/19689806" xr:uid="{9C0CB61F-B7F5-43D3-AAC6-E2AD25C6105A}"/>
    <hyperlink ref="BI616" r:id="rId12487" display="https://www.daloopa.com/src/19689662" xr:uid="{9075AF86-68A3-4DFC-9052-322DF9B34864}"/>
    <hyperlink ref="BJ616" r:id="rId12488" display="https://www.daloopa.com/src/19689596" xr:uid="{2DA720E7-CF9E-44C4-A5D8-FFE5105CC447}"/>
    <hyperlink ref="BK616" r:id="rId12489" display="https://www.daloopa.com/src/19689556" xr:uid="{E6F5A218-1562-48B6-B750-4C181EB25470}"/>
    <hyperlink ref="BL616" r:id="rId12490" display="https://www.daloopa.com/src/19689120" xr:uid="{8C57D6DC-8E91-40B0-9CBF-C26A9CE3D248}"/>
    <hyperlink ref="BM616" r:id="rId12491" display="https://www.daloopa.com/src/19688164" xr:uid="{692BEE4D-EED2-40A3-906C-8EB05F4CC2C2}"/>
    <hyperlink ref="BN616" r:id="rId12492" display="https://www.daloopa.com/src/46750806" xr:uid="{4613B132-2921-45E6-874F-9618AE7EC53D}"/>
    <hyperlink ref="BO616" r:id="rId12493" tooltip="https://www.daloopa.com/src/67089472" display="-6686.0" xr:uid="{5D873B60-F082-4BDC-A7F3-7D6E6AB01D7F}"/>
    <hyperlink ref="A617" r:id="rId12494" xr:uid="{0AB503DE-F93A-42A1-9272-B8F39E70BBCD}"/>
    <hyperlink ref="C617" r:id="rId12495" xr:uid="{843E2669-77AB-4D12-B1BA-1A418B467A75}"/>
    <hyperlink ref="BL617" r:id="rId12496" display="https://www.daloopa.com/src/19689119" xr:uid="{79A8EEB6-0D2C-4600-A5AA-9B88E387725C}"/>
    <hyperlink ref="BM617" r:id="rId12497" display="https://www.daloopa.com/src/19688166" xr:uid="{A7974CAD-72C2-44EC-9DBC-CDF748FD6C41}"/>
    <hyperlink ref="BN617" r:id="rId12498" display="https://www.daloopa.com/src/46750810" xr:uid="{E8488188-CB2E-4767-81D6-99FF0564FA97}"/>
    <hyperlink ref="BO617" r:id="rId12499" tooltip="https://www.daloopa.com/src/67089471" display="-4511.0" xr:uid="{D596B8CD-FDC9-4139-A3D9-8520B66D5F28}"/>
    <hyperlink ref="A620" r:id="rId12500" xr:uid="{2BCB2B94-2DC8-4573-8B21-EF4ED80801AB}"/>
    <hyperlink ref="C620" r:id="rId12501" xr:uid="{735E4A0C-6304-40D4-B9A8-D04B5988BEB0}"/>
    <hyperlink ref="BG620" r:id="rId12502" display="https://www.daloopa.com/src/19689868" xr:uid="{AF41AD68-6519-40CA-8764-DFC751127BA5}"/>
    <hyperlink ref="BH620" r:id="rId12503" display="https://www.daloopa.com/src/19689809" xr:uid="{1E6F4C4D-4872-4737-A708-8A5030688D79}"/>
    <hyperlink ref="BI620" r:id="rId12504" display="https://www.daloopa.com/src/19689664" xr:uid="{F97977E1-B877-47C0-A3BE-37FFCB009958}"/>
    <hyperlink ref="BJ620" r:id="rId12505" display="https://www.daloopa.com/src/19689595" xr:uid="{79396DEA-28A3-469A-B84E-8051C43E1354}"/>
    <hyperlink ref="BK620" r:id="rId12506" display="https://www.daloopa.com/src/19689561" xr:uid="{B9B519BC-FDB8-4A0F-A4DB-ACF953C4FB6A}"/>
    <hyperlink ref="BL620" r:id="rId12507" display="https://www.daloopa.com/src/19689117" xr:uid="{6A72EBB2-D77B-4C82-8AD0-9DB472EC9AB7}"/>
    <hyperlink ref="BM620" r:id="rId12508" display="https://www.daloopa.com/src/19688167" xr:uid="{BEDD2334-EB76-45AE-A43C-6F182295DF1C}"/>
    <hyperlink ref="BN620" r:id="rId12509" display="https://www.daloopa.com/src/46750807" xr:uid="{2A7392D3-022C-4488-A392-DDF60644016E}"/>
    <hyperlink ref="BO620" r:id="rId12510" tooltip="https://www.daloopa.com/src/67089464" display="1074.0" xr:uid="{663E2A6F-0246-4B4B-AAD0-1A72B9973827}"/>
    <hyperlink ref="A621" r:id="rId12511" xr:uid="{7CE64A0D-AF71-444F-8EA0-451D69460F89}"/>
    <hyperlink ref="C621" r:id="rId12512" xr:uid="{2B74C6E2-9957-4E8E-923C-0928257F573D}"/>
    <hyperlink ref="BG621" r:id="rId12513" display="https://www.daloopa.com/src/19689866" xr:uid="{3A88CF49-F2B4-42D1-95C9-89AEAAEC58AB}"/>
    <hyperlink ref="BH621" r:id="rId12514" display="https://www.daloopa.com/src/19689803" xr:uid="{90E103B2-C8C7-4693-B532-7CE6F82E43BD}"/>
    <hyperlink ref="BI621" r:id="rId12515" display="https://www.daloopa.com/src/19689661" xr:uid="{76CA7646-8B39-4DA9-924B-6E59D0B69A5F}"/>
    <hyperlink ref="BJ621" r:id="rId12516" display="https://www.daloopa.com/src/19689597" xr:uid="{B5F289FF-142D-4291-8699-92B7D95538EA}"/>
    <hyperlink ref="BK621" r:id="rId12517" display="https://www.daloopa.com/src/19689557" xr:uid="{C557D6A1-A774-425B-B093-E871BC2B211F}"/>
    <hyperlink ref="BL621" r:id="rId12518" display="https://www.daloopa.com/src/19689125" xr:uid="{19E8674F-57D7-4105-912D-4FA27CAE1301}"/>
    <hyperlink ref="BM621" r:id="rId12519" display="https://www.daloopa.com/src/19688168" xr:uid="{A8F4E656-4EDC-4FE3-BE9B-5D2F4405BF00}"/>
    <hyperlink ref="BN621" r:id="rId12520" display="https://www.daloopa.com/src/46750811" xr:uid="{941D6825-5475-4BB3-9A5D-F8D1318ABD5F}"/>
    <hyperlink ref="BO621" r:id="rId12521" tooltip="https://www.daloopa.com/src/67089473" display="-1302.0" xr:uid="{90189340-7297-4B15-94B4-0AA48ED11C67}"/>
    <hyperlink ref="A622" r:id="rId12522" xr:uid="{D09033C2-4CDF-4164-98A4-6C4E7EDA953A}"/>
    <hyperlink ref="C622" r:id="rId12523" xr:uid="{C6C4184A-006F-4A7A-B874-6BF12C1991EC}"/>
    <hyperlink ref="BL622" r:id="rId12524" display="https://www.daloopa.com/src/19689118" xr:uid="{5D9A2D97-0220-468B-A9ED-98D7E0F3CAB4}"/>
    <hyperlink ref="BM622" r:id="rId12525" display="https://www.daloopa.com/src/19688172" xr:uid="{EE2365DC-860D-4A63-8618-342F6E613A23}"/>
    <hyperlink ref="BN622" r:id="rId12526" display="https://www.daloopa.com/src/46750808" xr:uid="{43354FAB-6C5F-48FD-8F83-55C9F4CFB877}"/>
    <hyperlink ref="BO622" r:id="rId12527" tooltip="https://www.daloopa.com/src/67089466" display="-228.0" xr:uid="{A6A02C0C-7DA2-4BF0-A01F-E07C8EECA647}"/>
    <hyperlink ref="A625" r:id="rId12528" xr:uid="{B1BF7BAB-5D09-408E-88E3-D2C2B7FF7305}"/>
    <hyperlink ref="C625" r:id="rId12529" xr:uid="{9A5787BD-74E6-4A1C-BE42-172AA21F832F}"/>
    <hyperlink ref="BF625" r:id="rId12530" display="https://www.daloopa.com/src/19689960" xr:uid="{64A2083B-744A-4904-AFA0-EF8F90061B40}"/>
    <hyperlink ref="BG625" r:id="rId12531" display="https://www.daloopa.com/src/19689865" xr:uid="{91F0D974-BE1E-4F4E-8AF3-4B6948A07F66}"/>
    <hyperlink ref="BH625" r:id="rId12532" display="https://www.daloopa.com/src/19689807" xr:uid="{CA21C364-E9E6-426E-8E13-759360D21D15}"/>
    <hyperlink ref="BI625" r:id="rId12533" display="https://www.daloopa.com/src/19689663" xr:uid="{2642C079-3B24-4E1E-8D32-142D064109A8}"/>
    <hyperlink ref="BJ625" r:id="rId12534" display="https://www.daloopa.com/src/19689592" xr:uid="{AC76A37A-116A-4C34-9998-FD59F50114F5}"/>
    <hyperlink ref="BK625" r:id="rId12535" display="https://www.daloopa.com/src/19689560" xr:uid="{82121667-5E76-4EC0-9BF1-E3A70AF60972}"/>
    <hyperlink ref="BL625" r:id="rId12536" display="https://www.daloopa.com/src/19689121" xr:uid="{0FE55E88-B032-4895-AE4E-AABE2079174B}"/>
    <hyperlink ref="BM625" r:id="rId12537" display="https://www.daloopa.com/src/19688169" xr:uid="{575AD611-C675-4C39-B194-15C3DA058F74}"/>
    <hyperlink ref="BN625" r:id="rId12538" display="https://www.daloopa.com/src/46750805" xr:uid="{79664391-4377-4FA3-B3B2-2CF7F1835825}"/>
    <hyperlink ref="BO625" r:id="rId12539" tooltip="https://www.daloopa.com/src/67089467" display="1682.0" xr:uid="{19568AEF-8C8B-4B06-89CD-6DAC6575F2A2}"/>
    <hyperlink ref="A626" r:id="rId12540" xr:uid="{E55C4A85-DBC9-4067-8164-475194576887}"/>
    <hyperlink ref="C626" r:id="rId12541" xr:uid="{8D4D5B9B-EF6D-418D-BBAD-8B0AF6777E19}"/>
    <hyperlink ref="BF626" r:id="rId12542" display="https://www.daloopa.com/src/19689957" xr:uid="{3F455957-4695-4557-A363-E1E9519B9602}"/>
    <hyperlink ref="BG626" r:id="rId12543" display="https://www.daloopa.com/src/19689870" xr:uid="{230B0534-97A6-4348-AC85-497E163E3F3E}"/>
    <hyperlink ref="BH626" r:id="rId12544" display="https://www.daloopa.com/src/19689802" xr:uid="{51972317-A220-4341-8463-14E60C654BF3}"/>
    <hyperlink ref="BI626" r:id="rId12545" display="https://www.daloopa.com/src/19689660" xr:uid="{FC8C97EE-4DB0-4744-B8E1-5412007DE3E5}"/>
    <hyperlink ref="BJ626" r:id="rId12546" display="https://www.daloopa.com/src/19689600" xr:uid="{4CF207C2-3769-4001-A19D-FB3104A57897}"/>
    <hyperlink ref="BK626" r:id="rId12547" display="https://www.daloopa.com/src/19689563" xr:uid="{CD543A3E-E6B2-45B5-ADDA-422F66C94858}"/>
    <hyperlink ref="BL626" r:id="rId12548" display="https://www.daloopa.com/src/19689122" xr:uid="{A9D3E4FB-3370-4690-B0D8-C041407BF483}"/>
    <hyperlink ref="BM626" r:id="rId12549" display="https://www.daloopa.com/src/19688170" xr:uid="{92411045-BD10-4EAC-A283-C14447DCB022}"/>
    <hyperlink ref="BN626" r:id="rId12550" display="https://www.daloopa.com/src/46750809" xr:uid="{F4BB888D-A975-45A5-A7C2-E07C8DFBD70E}"/>
    <hyperlink ref="BO626" r:id="rId12551" tooltip="https://www.daloopa.com/src/67089469" display="-160.0" xr:uid="{0D4E0D64-9A57-4816-A674-610A0A6C522E}"/>
    <hyperlink ref="A627" r:id="rId12552" xr:uid="{51E8AE17-0BB2-4C8D-90EF-3F84B1BAFD5B}"/>
    <hyperlink ref="C627" r:id="rId12553" xr:uid="{E1DE7435-6636-4998-B083-FDB43D403E8D}"/>
    <hyperlink ref="BL627" r:id="rId12554" display="https://www.daloopa.com/src/19689124" xr:uid="{BE53A9CB-2167-4012-B02B-DCA561BCDAA3}"/>
    <hyperlink ref="BM627" r:id="rId12555" display="https://www.daloopa.com/src/19688165" xr:uid="{6FC0861C-766E-48F8-BDBB-DFC8ECE690D0}"/>
    <hyperlink ref="BN627" r:id="rId12556" display="https://www.daloopa.com/src/46750812" xr:uid="{8DCCF29A-D7F4-46AA-9D04-01A17187C784}"/>
    <hyperlink ref="BO627" r:id="rId12557" tooltip="https://www.daloopa.com/src/67089468" display="1522.0" xr:uid="{AA094C44-DE8A-4183-9575-FA9DA9893B91}"/>
    <hyperlink ref="A630" r:id="rId12558" xr:uid="{45488CB6-6109-4767-8053-FF79799A0080}"/>
    <hyperlink ref="C630" r:id="rId12559" xr:uid="{8E881F51-9783-417A-AF94-7D01CC1FF93B}"/>
    <hyperlink ref="BF630" r:id="rId12560" display="https://www.daloopa.com/src/19689961" xr:uid="{3F44E786-4A7D-4A47-99A4-D0528CC5FB1A}"/>
    <hyperlink ref="A631" r:id="rId12561" xr:uid="{6A890063-4037-4467-A88B-DD4121A28159}"/>
    <hyperlink ref="C631" r:id="rId12562" xr:uid="{F0E40354-D584-4208-9FAF-3990E768EC40}"/>
    <hyperlink ref="BF631" r:id="rId12563" display="https://www.daloopa.com/src/19689956" xr:uid="{AC78CBC6-6C46-417D-83FA-A94CFE3F46DE}"/>
    <hyperlink ref="BG631" r:id="rId12564" display="https://www.daloopa.com/src/19689864" xr:uid="{EC36792C-9736-4A3B-893C-A2FB1C482C92}"/>
    <hyperlink ref="BH631" r:id="rId12565" display="https://www.daloopa.com/src/19689808" xr:uid="{4741E2B5-C395-42A4-8837-8FB44970F2FA}"/>
    <hyperlink ref="BI631" r:id="rId12566" display="https://www.daloopa.com/src/19689656" xr:uid="{9F4FA6DC-478E-433F-A789-8C3D6CBE5CBF}"/>
    <hyperlink ref="BJ631" r:id="rId12567" display="https://www.daloopa.com/src/19689594" xr:uid="{8E982FA4-66DC-40D2-996B-00F4AAE0D3E7}"/>
    <hyperlink ref="BK631" r:id="rId12568" display="https://www.daloopa.com/src/19689559" xr:uid="{3DE044D9-720B-49F8-B208-1EBBAE925155}"/>
    <hyperlink ref="A634" r:id="rId12569" xr:uid="{EE762F92-B76F-4DEA-8733-BBC74022BB39}"/>
    <hyperlink ref="C634" r:id="rId12570" xr:uid="{E2605389-AC11-403C-A695-0885C778F373}"/>
    <hyperlink ref="BF634" r:id="rId12571" display="https://www.daloopa.com/src/19689959" xr:uid="{3EC8CBAB-FA01-434B-8BA7-070EB512AD90}"/>
    <hyperlink ref="A635" r:id="rId12572" xr:uid="{6BA9B0AF-59A6-409E-A075-0C58EDF50EBF}"/>
    <hyperlink ref="C635" r:id="rId12573" xr:uid="{25118EEC-641F-4E65-8B09-802576921A89}"/>
    <hyperlink ref="BF635" r:id="rId12574" display="https://www.daloopa.com/src/19689958" xr:uid="{C5E266F4-DF7E-4C7B-92FD-444408424035}"/>
    <hyperlink ref="BG635" r:id="rId12575" display="https://www.daloopa.com/src/19689872" xr:uid="{75BA248D-DE82-4FA9-8332-B2CBEBA7C0F3}"/>
    <hyperlink ref="BH635" r:id="rId12576" display="https://www.daloopa.com/src/19689804" xr:uid="{77CE0DDF-D4D6-4C79-AF85-34CF1F5B4E28}"/>
    <hyperlink ref="BI635" r:id="rId12577" display="https://www.daloopa.com/src/19689659" xr:uid="{E740915B-68E5-4361-B507-83FE84B93299}"/>
    <hyperlink ref="BJ635" r:id="rId12578" display="https://www.daloopa.com/src/19689599" xr:uid="{26A0C32A-C4D9-4709-ABC0-E69D0035DCF2}"/>
    <hyperlink ref="BK635" r:id="rId12579" display="https://www.daloopa.com/src/19689558" xr:uid="{9EEDF212-9C73-4316-BD49-5010AF9EBF56}"/>
    <hyperlink ref="A637" r:id="rId12580" xr:uid="{D8E336AF-0300-44AB-AC58-76CB841D9850}"/>
    <hyperlink ref="C637" r:id="rId12581" xr:uid="{76904847-9F67-471C-9DFC-B366D126A436}"/>
    <hyperlink ref="BF637" r:id="rId12582" display="https://www.daloopa.com/src/19689962" xr:uid="{19ED57B3-9BA9-4208-81CD-A1C317CEF7DF}"/>
    <hyperlink ref="BG637" r:id="rId12583" display="https://www.daloopa.com/src/19689867" xr:uid="{3F6CA60C-D5E6-4128-B9D0-2D91BC652831}"/>
    <hyperlink ref="BH637" r:id="rId12584" display="https://www.daloopa.com/src/19689805" xr:uid="{D0B05D99-968B-4F1B-86D3-FA2C6153D718}"/>
    <hyperlink ref="BI637" r:id="rId12585" display="https://www.daloopa.com/src/19689657" xr:uid="{A7860B4D-3F21-42E6-AC75-33505A7D3786}"/>
    <hyperlink ref="BJ637" r:id="rId12586" display="https://www.daloopa.com/src/19689598" xr:uid="{F49FA00B-DF61-4297-B4D6-AE223DE79B65}"/>
    <hyperlink ref="BK637" r:id="rId12587" display="https://www.daloopa.com/src/19689562" xr:uid="{C2323639-EA76-485A-AD46-5BD88C5AF81A}"/>
    <hyperlink ref="BL637" r:id="rId12588" display="https://www.daloopa.com/src/19689123" xr:uid="{FC58805B-7020-4B06-96E0-6E090BAC24C8}"/>
    <hyperlink ref="BM637" r:id="rId12589" display="https://www.daloopa.com/src/19688171" xr:uid="{33E63350-5EE0-4164-8B8A-68AB5FF79C59}"/>
    <hyperlink ref="BN637" r:id="rId12590" display="https://www.daloopa.com/src/46750814" xr:uid="{30D64243-3233-4BD0-A5A2-0667BB113822}"/>
    <hyperlink ref="BO637" r:id="rId12591" tooltip="https://www.daloopa.com/src/67089470" display="-3217.0" xr:uid="{BA5DE62E-9E75-4C30-9FCB-01B541019A96}"/>
    <hyperlink ref="A640" r:id="rId12592" xr:uid="{0BEBF12F-FF81-4E10-AADD-B68D2A17950C}"/>
    <hyperlink ref="C640" r:id="rId12593" xr:uid="{700AF76D-8B25-47D3-AC03-CE0EC63E5009}"/>
    <hyperlink ref="BF640" r:id="rId12594" display="https://www.daloopa.com/src/19695912" xr:uid="{1D599CCD-F87E-4B85-8ECA-52ABA6050F57}"/>
    <hyperlink ref="BG640" r:id="rId12595" display="https://www.daloopa.com/src/19695764" xr:uid="{9D82461B-F9BD-42A1-B198-7FBB3309B93E}"/>
    <hyperlink ref="BH640" r:id="rId12596" display="https://www.daloopa.com/src/19695706" xr:uid="{16FF2973-3B23-4227-97CE-847376E9B4A9}"/>
    <hyperlink ref="BI640" r:id="rId12597" display="https://www.daloopa.com/src/19695587" xr:uid="{D48DD886-62B8-492D-BF64-EE3629A9A989}"/>
    <hyperlink ref="BJ640" r:id="rId12598" display="https://www.daloopa.com/src/19695506" xr:uid="{79A21040-FA6E-433D-BBD6-16422762C7E4}"/>
    <hyperlink ref="BK640" r:id="rId12599" display="https://www.daloopa.com/src/19695227" xr:uid="{D7C6BA6B-CB7B-4D32-A8B3-9980727B0A23}"/>
    <hyperlink ref="BL640" r:id="rId12600" display="https://www.daloopa.com/src/19695184" xr:uid="{69E94AA2-5D2E-4A8F-9CD8-B56C947109B9}"/>
    <hyperlink ref="BM640" r:id="rId12601" display="https://www.daloopa.com/src/19694956" xr:uid="{84B7F9C3-602B-47B4-8380-ED1436D8AA6F}"/>
    <hyperlink ref="BN640" r:id="rId12602" display="https://www.daloopa.com/src/46750861" xr:uid="{ADA435F6-E88B-4AB8-93B4-CFC23A4BCC50}"/>
    <hyperlink ref="BO640" r:id="rId12603" tooltip="https://www.daloopa.com/src/67089505" display="-8225.0" xr:uid="{E7565880-8A44-4A05-95A3-80E33B29B44B}"/>
    <hyperlink ref="A641" r:id="rId12604" xr:uid="{11187C35-D84B-4AA3-8803-896FEDC5037D}"/>
    <hyperlink ref="C641" r:id="rId12605" xr:uid="{91B18EAF-8970-427D-A8CD-B4A9E0966553}"/>
    <hyperlink ref="BF641" r:id="rId12606" display="https://www.daloopa.com/src/19695911" xr:uid="{DE6534F6-645A-42CB-A96F-B2C9BB489158}"/>
    <hyperlink ref="BG641" r:id="rId12607" display="https://www.daloopa.com/src/19695765" xr:uid="{E01402C6-05A4-45A0-860C-663960FB93F5}"/>
    <hyperlink ref="BH641" r:id="rId12608" display="https://www.daloopa.com/src/19695708" xr:uid="{83E97EA9-3479-4998-9614-113889E21978}"/>
    <hyperlink ref="BI641" r:id="rId12609" display="https://www.daloopa.com/src/19695586" xr:uid="{E1439E67-C991-4D7A-9B70-1D175C461FD8}"/>
    <hyperlink ref="BJ641" r:id="rId12610" display="https://www.daloopa.com/src/19695505" xr:uid="{96274A13-CFD7-427E-B2C9-D40525761DC5}"/>
    <hyperlink ref="BK641" r:id="rId12611" display="https://www.daloopa.com/src/19695226" xr:uid="{A1A1CEA1-F6D5-4BF3-ACB3-9D308A0EC7F4}"/>
    <hyperlink ref="BL641" r:id="rId12612" display="https://www.daloopa.com/src/19695185" xr:uid="{0D5D5D9E-3CBC-4C66-949C-B687C21FE8A9}"/>
    <hyperlink ref="BM641" r:id="rId12613" display="https://www.daloopa.com/src/19694957" xr:uid="{E48526A4-5FBF-4572-842B-45781D9CF411}"/>
    <hyperlink ref="BN641" r:id="rId12614" display="https://www.daloopa.com/src/46750862" xr:uid="{4DFD7BF7-004D-4AC0-B28C-65E7722D0FCA}"/>
    <hyperlink ref="BO641" r:id="rId12615" tooltip="https://www.daloopa.com/src/67089504" display="2289.0" xr:uid="{F75EC93F-B548-4031-85B9-0401C7D8293E}"/>
    <hyperlink ref="A642" r:id="rId12616" xr:uid="{1880399F-CE7F-4241-A9C5-F44679E233E1}"/>
    <hyperlink ref="C642" r:id="rId12617" xr:uid="{E3AED175-4860-47F1-87A8-CB453AA48EF8}"/>
    <hyperlink ref="BF642" r:id="rId12618" display="https://www.daloopa.com/src/19695910" xr:uid="{5304DB80-3330-463E-9E14-FE74C3A37AAB}"/>
    <hyperlink ref="BG642" r:id="rId12619" display="https://www.daloopa.com/src/19695763" xr:uid="{89948B5C-DFB9-42E5-9FE9-39E5183403F7}"/>
    <hyperlink ref="BH642" r:id="rId12620" display="https://www.daloopa.com/src/19695707" xr:uid="{68688EEB-F2FA-4F3C-9B53-0F003A3FE771}"/>
    <hyperlink ref="BI642" r:id="rId12621" display="https://www.daloopa.com/src/19695588" xr:uid="{011744CC-F4F1-47C7-ACA2-AE6697AA78E2}"/>
    <hyperlink ref="BJ642" r:id="rId12622" display="https://www.daloopa.com/src/19695504" xr:uid="{595669A4-C4EB-47BD-AF7D-A324120B7AE8}"/>
    <hyperlink ref="BK642" r:id="rId12623" display="https://www.daloopa.com/src/19695228" xr:uid="{60BB4E8F-D6D0-4BFC-92CB-4B6269DA4560}"/>
    <hyperlink ref="BL642" r:id="rId12624" display="https://www.daloopa.com/src/19695183" xr:uid="{E970DFE5-F1EA-48E7-83F8-2D779153B996}"/>
    <hyperlink ref="BM642" r:id="rId12625" display="https://www.daloopa.com/src/19694955" xr:uid="{94B40F60-276D-44F9-9B66-FF321223000F}"/>
    <hyperlink ref="BN642" r:id="rId12626" display="https://www.daloopa.com/src/46750863" xr:uid="{76A5DC77-4BE1-404F-A921-79A10DC6CB2C}"/>
    <hyperlink ref="BO642" r:id="rId12627" tooltip="https://www.daloopa.com/src/67089506" display="-5936.0" xr:uid="{7466791E-06B9-45FD-BFB0-2247DBECD8B5}"/>
    <hyperlink ref="A645" r:id="rId12628" xr:uid="{89902662-75A2-4E51-9341-B4AAC0E0CCC8}"/>
    <hyperlink ref="C645" r:id="rId12629" xr:uid="{6B1B46D3-4AEA-45DA-A4D2-41B9ECD04E74}"/>
    <hyperlink ref="BF645" r:id="rId12630" display="https://www.daloopa.com/src/19766691" xr:uid="{2116A882-562D-49B2-B111-132A2DB6DF69}"/>
    <hyperlink ref="BG645" r:id="rId12631" display="https://www.daloopa.com/src/19766399" xr:uid="{AC6CF569-878B-4EC0-AB47-0E4CAF5DF900}"/>
    <hyperlink ref="BH645" r:id="rId12632" display="https://www.daloopa.com/src/19766393" xr:uid="{BF591B94-BDDE-4DE2-AD10-FB2FBE7FAB68}"/>
    <hyperlink ref="BI645" r:id="rId12633" display="https://www.daloopa.com/src/19766092" xr:uid="{964A1D5C-72AF-4E33-8CBA-0E3517FEFFA4}"/>
    <hyperlink ref="BJ645" r:id="rId12634" display="https://www.daloopa.com/src/19766025" xr:uid="{E9B4B9C8-DC77-4CC1-B7FC-B173A9403276}"/>
    <hyperlink ref="BK645" r:id="rId12635" display="https://www.daloopa.com/src/19766000" xr:uid="{C336FF07-BDE4-4865-8319-ABCE066CA5AF}"/>
    <hyperlink ref="BL645" r:id="rId12636" display="https://www.daloopa.com/src/19765837" xr:uid="{BFDA75F5-9910-4EBB-9C89-4E485773D506}"/>
    <hyperlink ref="BM645" r:id="rId12637" display="https://www.daloopa.com/src/19765754" xr:uid="{5BD22B5F-8E53-412B-B01B-118CAEC85C87}"/>
    <hyperlink ref="BN645" r:id="rId12638" display="https://www.daloopa.com/src/46750936" xr:uid="{EC4C957A-319C-437B-828E-0B79F35B365B}"/>
    <hyperlink ref="BO645" r:id="rId12639" tooltip="https://www.daloopa.com/src/67089579" display="-1246.0" xr:uid="{730FB091-7E55-45A6-A5CD-C2051D6125E1}"/>
    <hyperlink ref="A647" r:id="rId12640" xr:uid="{ABF7CC97-2EE6-488E-9562-2F9CE2B9F179}"/>
    <hyperlink ref="C647" r:id="rId12641" xr:uid="{5958BB8C-B1CD-4699-90B4-F19073747F8D}"/>
    <hyperlink ref="BF647" r:id="rId12642" display="https://www.daloopa.com/src/19766688" xr:uid="{B2AC6204-FD7E-4E04-8CA4-118EC506752D}"/>
    <hyperlink ref="BG647" r:id="rId12643" display="https://www.daloopa.com/src/19766406" xr:uid="{BDC8FEB2-ADA4-4EB2-A353-3019B8C929A5}"/>
    <hyperlink ref="BH647" r:id="rId12644" display="https://www.daloopa.com/src/19766392" xr:uid="{9BE92198-17F3-468D-90A6-9AF1B5ABC9B1}"/>
    <hyperlink ref="BI647" r:id="rId12645" display="https://www.daloopa.com/src/19766093" xr:uid="{CA798F13-7EF5-4E06-80FD-F5CCBEF3426B}"/>
    <hyperlink ref="BJ647" r:id="rId12646" display="https://www.daloopa.com/src/19766029" xr:uid="{B61C4DF2-9350-4631-9452-61110EAB462D}"/>
    <hyperlink ref="A648" r:id="rId12647" xr:uid="{7E42D16A-A39A-45AD-8323-71F7DA5372AB}"/>
    <hyperlink ref="C648" r:id="rId12648" xr:uid="{9D9D5B86-C32A-4072-93EC-48F97E4088E2}"/>
    <hyperlink ref="BK648" r:id="rId12649" display="https://www.daloopa.com/src/19765993" xr:uid="{B3D26C85-0296-4A1C-9F2E-0BAF5D4F75CC}"/>
    <hyperlink ref="BL648" r:id="rId12650" display="https://www.daloopa.com/src/19765833" xr:uid="{5A5939EC-EFAD-458B-82A1-59588DC04477}"/>
    <hyperlink ref="BM648" r:id="rId12651" display="https://www.daloopa.com/src/19765755" xr:uid="{1D500977-DCB3-4BC1-B082-B44A4EDF6D48}"/>
    <hyperlink ref="BN648" r:id="rId12652" display="https://www.daloopa.com/src/46750939" xr:uid="{9AE2D8D8-89A2-4586-9A0D-CB2F84C4AA6D}"/>
    <hyperlink ref="BO648" r:id="rId12653" tooltip="https://www.daloopa.com/src/67089576" display="-370.0" xr:uid="{6B1C5E7D-4B5C-42E4-8E76-407D4933AE7D}"/>
    <hyperlink ref="A649" r:id="rId12654" xr:uid="{779CDA1D-B5FD-4CBE-908C-5DEAE0753253}"/>
    <hyperlink ref="C649" r:id="rId12655" xr:uid="{3986194D-D787-4AF4-992D-C4CA0A6D1269}"/>
    <hyperlink ref="BF649" r:id="rId12656" display="https://www.daloopa.com/src/19766685" xr:uid="{863ED01B-3F86-40AD-A786-F5FA7BECC0CD}"/>
    <hyperlink ref="BG649" r:id="rId12657" display="https://www.daloopa.com/src/19766405" xr:uid="{46800E73-9913-44E1-AA8D-501279FDCD8E}"/>
    <hyperlink ref="BH649" r:id="rId12658" display="https://www.daloopa.com/src/19766391" xr:uid="{F4D0FCAA-7B41-437F-85B9-A1E3666B7DDB}"/>
    <hyperlink ref="BI649" r:id="rId12659" display="https://www.daloopa.com/src/19766094" xr:uid="{CB7418CD-A958-48EB-A077-601EAB31A085}"/>
    <hyperlink ref="BJ649" r:id="rId12660" display="https://www.daloopa.com/src/19766026" xr:uid="{5BEC5D23-CF2F-499F-9C66-0BCE74F0757D}"/>
    <hyperlink ref="BK649" r:id="rId12661" display="https://www.daloopa.com/src/19765995" xr:uid="{24F4D1A7-40A6-491D-983B-D0765D67DF91}"/>
    <hyperlink ref="BL649" r:id="rId12662" display="https://www.daloopa.com/src/19765836" xr:uid="{00D12994-AB46-4169-B9B5-955298988746}"/>
    <hyperlink ref="BM649" r:id="rId12663" display="https://www.daloopa.com/src/19765758" xr:uid="{30B32FA1-D25D-44FB-BEE2-83B83D029B2F}"/>
    <hyperlink ref="BN649" r:id="rId12664" display="https://www.daloopa.com/src/46750934" xr:uid="{E0F2D895-6D16-4991-98B7-5789646C7A88}"/>
    <hyperlink ref="BO649" r:id="rId12665" tooltip="https://www.daloopa.com/src/67089577" display="-173.0" xr:uid="{87701AC3-C1E6-49D6-972D-9E05581B4578}"/>
    <hyperlink ref="A650" r:id="rId12666" xr:uid="{5F71E742-C882-4FB7-ACB0-6243488A9A2C}"/>
    <hyperlink ref="C650" r:id="rId12667" xr:uid="{775DE18D-2D86-4CB6-AF45-4912628EEFAA}"/>
    <hyperlink ref="BF650" r:id="rId12668" display="https://www.daloopa.com/src/19766687" xr:uid="{24A75B50-876F-41EA-8E84-E9A3E3DBE1C0}"/>
    <hyperlink ref="BG650" r:id="rId12669" display="https://www.daloopa.com/src/19766404" xr:uid="{BBFD3D11-809F-4041-A53F-56B480F910EC}"/>
    <hyperlink ref="BH650" r:id="rId12670" display="https://www.daloopa.com/src/19766390" xr:uid="{C374B4B3-2D50-45B3-A0A7-98A669DA459E}"/>
    <hyperlink ref="BI650" r:id="rId12671" display="https://www.daloopa.com/src/19766096" xr:uid="{7FF7D321-2E52-443F-A394-71DB853ABA75}"/>
    <hyperlink ref="BJ650" r:id="rId12672" display="https://www.daloopa.com/src/19766028" xr:uid="{87710B5E-F7AB-42D2-9481-F28530024B1A}"/>
    <hyperlink ref="BK650" r:id="rId12673" display="https://www.daloopa.com/src/19765997" xr:uid="{6E451A88-2506-4E0C-906D-1DCB59D50170}"/>
    <hyperlink ref="BL650" r:id="rId12674" display="https://www.daloopa.com/src/19765835" xr:uid="{155F1DA0-DFD4-4E4B-96A4-61EDB2A9CEA3}"/>
    <hyperlink ref="BM650" r:id="rId12675" display="https://www.daloopa.com/src/19765756" xr:uid="{BC2AD0EF-7590-44DE-8101-D0A3E7648CFC}"/>
    <hyperlink ref="BN650" r:id="rId12676" display="https://www.daloopa.com/src/46750938" xr:uid="{2CE0D20B-16A9-4615-A0E1-0EDA29F8E134}"/>
    <hyperlink ref="BO650" r:id="rId12677" tooltip="https://www.daloopa.com/src/67089575" display="-1006.0" xr:uid="{04CC9985-55E3-41ED-BBF2-5850BA5BCAF3}"/>
    <hyperlink ref="A651" r:id="rId12678" xr:uid="{F183B381-D75C-4FED-9054-73192032E666}"/>
    <hyperlink ref="C651" r:id="rId12679" xr:uid="{30F1BFE1-784A-4413-8E24-125577127F5A}"/>
    <hyperlink ref="BF651" r:id="rId12680" display="https://www.daloopa.com/src/19766686" xr:uid="{ED67AD22-8719-4304-B9F6-93FD2146EC8C}"/>
    <hyperlink ref="BG651" r:id="rId12681" display="https://www.daloopa.com/src/19766400" xr:uid="{7F28E2FF-461B-4F9A-BFEE-929344783ED2}"/>
    <hyperlink ref="BH651" r:id="rId12682" display="https://www.daloopa.com/src/19766389" xr:uid="{6ACB5ECA-A647-4B93-882C-4E03510D0839}"/>
    <hyperlink ref="BI651" r:id="rId12683" display="https://www.daloopa.com/src/19766097" xr:uid="{18DD19AB-0B93-45AA-B8F2-1604F4FA8B0F}"/>
    <hyperlink ref="BJ651" r:id="rId12684" display="https://www.daloopa.com/src/19766030" xr:uid="{EE6523BA-C1C8-44B2-8D6A-33894B5911DF}"/>
    <hyperlink ref="BK651" r:id="rId12685" display="https://www.daloopa.com/src/19765996" xr:uid="{AD291310-B820-4DBB-9EF4-1DB06FA8AAE6}"/>
    <hyperlink ref="BL651" r:id="rId12686" display="https://www.daloopa.com/src/19765834" xr:uid="{1ED1ED69-4A96-4C84-8A67-61E46085410C}"/>
    <hyperlink ref="BM651" r:id="rId12687" display="https://www.daloopa.com/src/19765761" xr:uid="{6EEEC901-F241-4057-837B-89FCE7653BC2}"/>
    <hyperlink ref="BN651" r:id="rId12688" display="https://www.daloopa.com/src/46750940" xr:uid="{D5EC81FD-968A-4DA3-AD5C-24C9CEDF1F96}"/>
    <hyperlink ref="BO651" r:id="rId12689" tooltip="https://www.daloopa.com/src/67089578" display="612.0" xr:uid="{B64BB485-51BF-40D7-B814-0938B30B52E2}"/>
    <hyperlink ref="A652" r:id="rId12690" xr:uid="{127A3A94-2D85-4DE3-962C-063A7F6B1885}"/>
    <hyperlink ref="C652" r:id="rId12691" xr:uid="{7C83355D-00FE-481D-A7DC-3FE283C1E00A}"/>
    <hyperlink ref="BF652" r:id="rId12692" display="https://www.daloopa.com/src/19766689" xr:uid="{37F23E6B-0082-490F-A7C2-03F0489C5733}"/>
    <hyperlink ref="BG652" r:id="rId12693" display="https://www.daloopa.com/src/19766401" xr:uid="{1D2DD488-10C0-4FD0-B72F-AB3D84AE0DE0}"/>
    <hyperlink ref="BH652" r:id="rId12694" display="https://www.daloopa.com/src/19766386" xr:uid="{C46BC0D0-06F6-4DAD-977C-9F5421F7A317}"/>
    <hyperlink ref="BI652" r:id="rId12695" display="https://www.daloopa.com/src/19766090" xr:uid="{75854001-D959-4167-BFBA-16DFDAC6B0E8}"/>
    <hyperlink ref="A653" r:id="rId12696" xr:uid="{D7934C23-4302-4D7E-94CB-43F2948A4CD5}"/>
    <hyperlink ref="C653" r:id="rId12697" xr:uid="{A5AE77D2-931F-428F-B03B-D9762E0D9BC6}"/>
    <hyperlink ref="BJ653" r:id="rId12698" display="https://www.daloopa.com/src/19766027" xr:uid="{9DF0502F-AD37-4357-A9E7-D28226126AD7}"/>
    <hyperlink ref="BK653" r:id="rId12699" display="https://www.daloopa.com/src/19765998" xr:uid="{C04E18D8-18E2-4495-8669-E4EE20B2C4BD}"/>
    <hyperlink ref="A654" r:id="rId12700" xr:uid="{17C39EF7-E727-475A-886B-72B56ECE839A}"/>
    <hyperlink ref="C654" r:id="rId12701" xr:uid="{6B2AF316-03FF-4BE4-BD0E-511EB3BEEEB9}"/>
    <hyperlink ref="BM654" r:id="rId12702" display="https://www.daloopa.com/src/19765757" xr:uid="{A44046E4-351F-4211-BAC9-6BC9317B0CEA}"/>
    <hyperlink ref="BN654" r:id="rId12703" display="https://www.daloopa.com/src/46750937" xr:uid="{E8DE09BE-B0A9-421E-BD3E-6C3D09E77E79}"/>
    <hyperlink ref="BO654" r:id="rId12704" tooltip="https://www.daloopa.com/src/67089580" display="-1258.0" xr:uid="{88BB2078-A1E7-4D21-A501-E15A9EF64AF2}"/>
    <hyperlink ref="A655" r:id="rId12705" xr:uid="{7137371A-1151-4B9E-9FDF-8EDEBAD35561}"/>
    <hyperlink ref="C655" r:id="rId12706" xr:uid="{721912AA-3EB6-4672-9EBD-F95129F86C73}"/>
    <hyperlink ref="BF655" r:id="rId12707" display="https://www.daloopa.com/src/19766684" xr:uid="{C9C9D5F1-21F4-4640-BB16-00CF96C3DBAB}"/>
    <hyperlink ref="BG655" r:id="rId12708" display="https://www.daloopa.com/src/19766402" xr:uid="{99B5FC9B-916B-48E3-B643-3330ADEB8A8A}"/>
    <hyperlink ref="BH655" r:id="rId12709" display="https://www.daloopa.com/src/19766387" xr:uid="{F1E2D52F-F3C1-4A2A-B430-AC7321125E93}"/>
    <hyperlink ref="BI655" r:id="rId12710" display="https://www.daloopa.com/src/19766095" xr:uid="{BD0A2C77-BE93-41E1-B908-C8788720C178}"/>
    <hyperlink ref="BJ655" r:id="rId12711" display="https://www.daloopa.com/src/19766031" xr:uid="{138D01E4-0150-4EF8-9ABC-C3DD5E54C08A}"/>
    <hyperlink ref="BK655" r:id="rId12712" display="https://www.daloopa.com/src/19765994" xr:uid="{04438B22-D0B3-480B-B1E1-54A066A5B161}"/>
    <hyperlink ref="BL655" r:id="rId12713" display="https://www.daloopa.com/src/19765838" xr:uid="{9BDC0C11-4163-4B1F-9C07-E1D94D358B93}"/>
    <hyperlink ref="BM655" r:id="rId12714" display="https://www.daloopa.com/src/19765759" xr:uid="{2C2685D4-ECB3-4E4A-A46B-88265B52297D}"/>
    <hyperlink ref="BN655" r:id="rId12715" display="https://www.daloopa.com/src/46750933" xr:uid="{E7957F15-9D9A-4D69-871C-A131F036B304}"/>
    <hyperlink ref="BO655" r:id="rId12716" tooltip="https://www.daloopa.com/src/67089581" display="224.0" xr:uid="{66016A4F-1ED1-4357-8A58-01227D83594E}"/>
    <hyperlink ref="A656" r:id="rId12717" xr:uid="{E4C14F6F-C0B0-4B0D-8D4F-67804B1120BD}"/>
    <hyperlink ref="C656" r:id="rId12718" xr:uid="{3777539A-F251-46BE-8771-C946E249CF91}"/>
    <hyperlink ref="BF656" r:id="rId12719" display="https://www.daloopa.com/src/19766690" xr:uid="{134E6E73-80AD-46E5-990A-391B3FAABDF5}"/>
    <hyperlink ref="BG656" r:id="rId12720" display="https://www.daloopa.com/src/19766403" xr:uid="{8804DD12-ABDD-4DDD-B764-70AAC9EC61D7}"/>
    <hyperlink ref="BH656" r:id="rId12721" display="https://www.daloopa.com/src/19766388" xr:uid="{1159720F-AF39-4FD5-8243-32C7B588F35C}"/>
    <hyperlink ref="BI656" r:id="rId12722" display="https://www.daloopa.com/src/19766091" xr:uid="{A1207F83-D8EA-4C6D-8635-87526B858EE7}"/>
    <hyperlink ref="BJ656" r:id="rId12723" display="https://www.daloopa.com/src/19766032" xr:uid="{BD658D83-9FB3-4C5D-AA29-B6E72694336D}"/>
    <hyperlink ref="BK656" r:id="rId12724" display="https://www.daloopa.com/src/19765999" xr:uid="{1AC797D6-0562-4ED8-A23E-9BD169B6ED31}"/>
    <hyperlink ref="BL656" r:id="rId12725" display="https://www.daloopa.com/src/19765832" xr:uid="{E2738684-3063-4E3E-8470-B60A9F2E052A}"/>
    <hyperlink ref="BM656" r:id="rId12726" display="https://www.daloopa.com/src/19765760" xr:uid="{DF89B285-078A-4483-BCDD-299E7993F081}"/>
    <hyperlink ref="BN656" r:id="rId12727" display="https://www.daloopa.com/src/46750935" xr:uid="{E54B2667-EC83-4D6F-9528-9E5954A61F13}"/>
    <hyperlink ref="BO656" r:id="rId12728" tooltip="https://www.daloopa.com/src/67089582" display="-3217.0" xr:uid="{B523DD2F-4BB1-45F2-8CE5-5821481C811B}"/>
    <hyperlink ref="A661" r:id="rId12729" xr:uid="{DDAEB1C3-49C4-4584-97C3-7DFA52846E5F}"/>
    <hyperlink ref="C661" r:id="rId12730" xr:uid="{DE7C92C5-013D-4850-BE6E-6F9D15197A2B}"/>
    <hyperlink ref="H661" r:id="rId12731" display="https://www.daloopa.com/src/38439667" xr:uid="{C330A9B8-9B5C-42CC-95DC-24947E908A99}"/>
    <hyperlink ref="L661" r:id="rId12732" display="https://www.daloopa.com/src/38439622" xr:uid="{58AE1D91-82A6-4CAB-9BA4-A4F7DC727967}"/>
    <hyperlink ref="P661" r:id="rId12733" display="https://www.daloopa.com/src/38439581" xr:uid="{7880E2FA-0FF2-4FE0-B96B-834ED914094B}"/>
    <hyperlink ref="T661" r:id="rId12734" display="https://www.daloopa.com/src/38439524" xr:uid="{AF370154-F549-4ECF-9732-71A950AA2BF3}"/>
    <hyperlink ref="X661" r:id="rId12735" display="https://www.daloopa.com/src/38439494" xr:uid="{52892AD5-C563-41AE-B80A-4B0A57D43686}"/>
    <hyperlink ref="AB661" r:id="rId12736" display="https://www.daloopa.com/src/38439458" xr:uid="{F9E64AE1-6932-4C03-9468-E48805EC0DC0}"/>
    <hyperlink ref="AF661" r:id="rId12737" display="https://www.daloopa.com/src/38439389" xr:uid="{BC9408B3-6904-48A3-9854-D0178D254458}"/>
    <hyperlink ref="AJ661" r:id="rId12738" display="https://www.daloopa.com/src/38439220" xr:uid="{CD221953-6A19-4E44-BF60-94A550E55079}"/>
    <hyperlink ref="AN661" r:id="rId12739" display="https://www.daloopa.com/src/46751631" xr:uid="{4518E4FC-3EA8-4494-80A7-E7DFC98EF82B}"/>
    <hyperlink ref="AR661" r:id="rId12740" display="https://www.daloopa.com/src/67090299" xr:uid="{4A746E7A-D921-4948-BD0E-AC71B7F7CF6F}"/>
    <hyperlink ref="A662" r:id="rId12741" xr:uid="{E9B71105-2BC0-4959-A9BD-A4AF69090093}"/>
    <hyperlink ref="C662" r:id="rId12742" xr:uid="{14FAD3DB-7D5A-4FFC-9614-2DE4C05030F4}"/>
    <hyperlink ref="H662" r:id="rId12743" display="https://www.daloopa.com/src/38440580" xr:uid="{B910CD8F-A6B3-43A1-822C-C73F0660A4DD}"/>
    <hyperlink ref="L662" r:id="rId12744" display="https://www.daloopa.com/src/38440528" xr:uid="{DC76FC7B-EAB0-49C7-8F33-4711C8FF8455}"/>
    <hyperlink ref="P662" r:id="rId12745" display="https://www.daloopa.com/src/38440482" xr:uid="{31232212-8377-469A-869D-CC65F7B68FEB}"/>
    <hyperlink ref="T662" r:id="rId12746" display="https://www.daloopa.com/src/38440452" xr:uid="{B9BDDBFC-1B7F-41C8-BA67-53E038063660}"/>
    <hyperlink ref="X662" r:id="rId12747" display="https://www.daloopa.com/src/38440448" xr:uid="{60D99573-5C3C-4241-93A9-0E16B4086E76}"/>
    <hyperlink ref="AB662" r:id="rId12748" display="https://www.daloopa.com/src/38440412" xr:uid="{8A2981D6-EE9F-4ECC-9A62-16583F99856F}"/>
    <hyperlink ref="AF662" r:id="rId12749" display="https://www.daloopa.com/src/38440345" xr:uid="{35FC07ED-6F98-41CF-8809-676DFC93FB63}"/>
    <hyperlink ref="AJ662" r:id="rId12750" display="https://www.daloopa.com/src/38439859" xr:uid="{C60B9151-8BEF-46F4-A3C1-CC1F3A017A43}"/>
    <hyperlink ref="AN662" r:id="rId12751" display="https://www.daloopa.com/src/46751639" xr:uid="{B5716EF3-1203-4F96-BE5F-68E21B8533CE}"/>
    <hyperlink ref="AR662" r:id="rId12752" display="https://www.daloopa.com/src/67090283" xr:uid="{8B110112-A6BA-4ACE-9A8F-12793EDB7153}"/>
    <hyperlink ref="A663" r:id="rId12753" xr:uid="{1F309A2D-0776-436E-ADCA-A48133C43DF2}"/>
    <hyperlink ref="C663" r:id="rId12754" xr:uid="{3DBC0F71-5D20-43C6-AC8B-05889BC75061}"/>
    <hyperlink ref="H663" r:id="rId12755" display="https://www.daloopa.com/src/38440273" xr:uid="{0D2FCA17-DA01-4A0E-89B0-1C25BA9A3B29}"/>
    <hyperlink ref="L663" r:id="rId12756" display="https://www.daloopa.com/src/38440241" xr:uid="{D8B90CCE-C3F6-444B-ABAA-B990B5BC4750}"/>
    <hyperlink ref="P663" r:id="rId12757" display="https://www.daloopa.com/src/38440193" xr:uid="{F3C757FA-0815-4CEC-A3F5-063984BFD871}"/>
    <hyperlink ref="T663" r:id="rId12758" display="https://www.daloopa.com/src/38440133" xr:uid="{E7029A48-8ACC-458A-86BD-DF5AE40C28C9}"/>
    <hyperlink ref="X663" r:id="rId12759" display="https://www.daloopa.com/src/38440088" xr:uid="{8F92D4E1-8C4E-4D9F-80BF-C1903D99B407}"/>
    <hyperlink ref="AB663" r:id="rId12760" display="https://www.daloopa.com/src/38440048" xr:uid="{A2DD0E3B-F85B-4580-88C8-0C39033687A6}"/>
    <hyperlink ref="AF663" r:id="rId12761" display="https://www.daloopa.com/src/38440019" xr:uid="{D8A1F801-C5BD-4C86-91C0-A02C7CC5E78C}"/>
    <hyperlink ref="AJ663" r:id="rId12762" display="https://www.daloopa.com/src/38439996" xr:uid="{01BCD30F-5A15-428D-B589-A1652B316690}"/>
    <hyperlink ref="AN663" r:id="rId12763" display="https://www.daloopa.com/src/46751690" xr:uid="{B83822D1-959A-4945-ADBC-20B92A2FDD25}"/>
    <hyperlink ref="AR663" r:id="rId12764" display="https://www.daloopa.com/src/67090272" xr:uid="{7022A542-8985-4DDF-9869-3A0A95EC920F}"/>
    <hyperlink ref="A666" r:id="rId12765" xr:uid="{B2351673-5B5E-495D-8F17-73951DDD149A}"/>
    <hyperlink ref="C666" r:id="rId12766" xr:uid="{F6C9DDFD-214A-48EB-B86C-4F7091F7348D}"/>
    <hyperlink ref="H666" r:id="rId12767" display="https://www.daloopa.com/src/38439668" xr:uid="{10C37BC8-8605-4013-9549-872B9FAFDC91}"/>
    <hyperlink ref="L666" r:id="rId12768" display="https://www.daloopa.com/src/38439621" xr:uid="{BAC0851C-D675-461E-9167-B129D2EB3CEB}"/>
    <hyperlink ref="P666" r:id="rId12769" display="https://www.daloopa.com/src/38439585" xr:uid="{1B942157-586B-4384-A237-81F333A0ACE0}"/>
    <hyperlink ref="T666" r:id="rId12770" display="https://www.daloopa.com/src/38439525" xr:uid="{ED2E6055-9114-4DB7-B007-7F98DE8F9335}"/>
    <hyperlink ref="X666" r:id="rId12771" display="https://www.daloopa.com/src/38439493" xr:uid="{D1D1B66C-AB79-4302-85AA-3A6C7DFEE42C}"/>
    <hyperlink ref="AB666" r:id="rId12772" display="https://www.daloopa.com/src/38439457" xr:uid="{88C2A2A1-F850-413D-9E24-AE6ABA9F3B6E}"/>
    <hyperlink ref="AF666" r:id="rId12773" display="https://www.daloopa.com/src/38439390" xr:uid="{1E476087-4F07-4678-B45B-24D5953D5067}"/>
    <hyperlink ref="AJ666" r:id="rId12774" display="https://www.daloopa.com/src/38439218" xr:uid="{5BCABB53-92FD-48FC-81B7-414CDA970D54}"/>
    <hyperlink ref="AN666" r:id="rId12775" display="https://www.daloopa.com/src/46751633" xr:uid="{CF68B6F9-345C-4C24-B6EB-1E76954972A2}"/>
    <hyperlink ref="AR666" r:id="rId12776" display="https://www.daloopa.com/src/67090302" xr:uid="{9CCA3DCD-31DC-435F-A742-1FA197B79A8E}"/>
    <hyperlink ref="A667" r:id="rId12777" xr:uid="{A3D89B7E-5EBF-48E5-A81B-7E3A8B844365}"/>
    <hyperlink ref="C667" r:id="rId12778" xr:uid="{C76A3FDC-924B-4C26-9ACE-09D07573F80F}"/>
    <hyperlink ref="H667" r:id="rId12779" display="https://www.daloopa.com/src/38440579" xr:uid="{9CB2D8B1-6DA5-4D59-A113-3412AEF83FBC}"/>
    <hyperlink ref="L667" r:id="rId12780" display="https://www.daloopa.com/src/38440529" xr:uid="{4A2F3FF1-88D2-4C1D-992C-D23DA61903FA}"/>
    <hyperlink ref="P667" r:id="rId12781" display="https://www.daloopa.com/src/38440481" xr:uid="{B3A1A5E1-C9B2-4981-A190-105BE454394B}"/>
    <hyperlink ref="T667" r:id="rId12782" display="https://www.daloopa.com/src/38440453" xr:uid="{ED05B890-1D2A-4D96-BCC8-5FD6A094A423}"/>
    <hyperlink ref="X667" r:id="rId12783" display="https://www.daloopa.com/src/38440446" xr:uid="{93E49917-53F9-496A-92CF-F71D941BD535}"/>
    <hyperlink ref="AB667" r:id="rId12784" display="https://www.daloopa.com/src/38440411" xr:uid="{647D75D5-19E5-4C5C-9B71-D16D98627BD4}"/>
    <hyperlink ref="AF667" r:id="rId12785" display="https://www.daloopa.com/src/38440344" xr:uid="{4F1D7DC2-849E-4E22-B227-C77F76E4C51D}"/>
    <hyperlink ref="AJ667" r:id="rId12786" display="https://www.daloopa.com/src/38439857" xr:uid="{70E8ED5B-D385-4491-B66F-11A45F349348}"/>
    <hyperlink ref="AN667" r:id="rId12787" display="https://www.daloopa.com/src/46751640" xr:uid="{71A466FB-311E-4034-B657-7EC6F6ACFF15}"/>
    <hyperlink ref="AR667" r:id="rId12788" display="https://www.daloopa.com/src/67090281" xr:uid="{BE720328-332E-4464-A2CD-39158CBD5593}"/>
    <hyperlink ref="A668" r:id="rId12789" xr:uid="{2154C207-C21E-4900-B62A-F30D5E9EE8A6}"/>
    <hyperlink ref="C668" r:id="rId12790" xr:uid="{6B47C8DB-4401-4B8F-B1EB-306B4CCF118E}"/>
    <hyperlink ref="H668" r:id="rId12791" display="https://www.daloopa.com/src/38440274" xr:uid="{AF8502BD-A58A-430C-A4BA-B6A5F69E64E5}"/>
    <hyperlink ref="L668" r:id="rId12792" display="https://www.daloopa.com/src/38440240" xr:uid="{32EE8F0A-4997-45CF-9710-599AC08BE479}"/>
    <hyperlink ref="P668" r:id="rId12793" display="https://www.daloopa.com/src/38440194" xr:uid="{172A7976-28DF-4343-9308-77EABA41A490}"/>
    <hyperlink ref="T668" r:id="rId12794" display="https://www.daloopa.com/src/38440132" xr:uid="{0C33217A-3017-4E87-9DFA-6FED0F4F2871}"/>
    <hyperlink ref="X668" r:id="rId12795" display="https://www.daloopa.com/src/38440087" xr:uid="{48AE0473-5CCD-4471-A7FB-120214103DA4}"/>
    <hyperlink ref="AB668" r:id="rId12796" display="https://www.daloopa.com/src/38440049" xr:uid="{3D3B402D-0939-445C-98A5-8869EA99BBEB}"/>
    <hyperlink ref="AF668" r:id="rId12797" display="https://www.daloopa.com/src/38440020" xr:uid="{A7FD45A4-2BC4-42CD-82D4-0F901C9068C6}"/>
    <hyperlink ref="AJ668" r:id="rId12798" display="https://www.daloopa.com/src/38439995" xr:uid="{116A960E-E583-4390-B07D-7AFCBBEA6306}"/>
    <hyperlink ref="AN668" r:id="rId12799" display="https://www.daloopa.com/src/46751691" xr:uid="{6AD9EB34-FA7A-4452-B4C9-F85D71A24FFA}"/>
    <hyperlink ref="AR668" r:id="rId12800" display="https://www.daloopa.com/src/67090273" xr:uid="{9ABA8DA4-A8DD-4CFC-AAF5-923472B7D8F3}"/>
    <hyperlink ref="A671" r:id="rId12801" xr:uid="{0E47CBC1-68C9-4FEC-85C4-CCAB7AB7FF6E}"/>
    <hyperlink ref="C671" r:id="rId12802" xr:uid="{40549889-CFD3-4A47-9171-6BA4A49F25CD}"/>
    <hyperlink ref="H671" r:id="rId12803" display="https://www.daloopa.com/src/38439669" xr:uid="{82FBD782-7A4D-41E0-B616-CBE64BDB8CF0}"/>
    <hyperlink ref="L671" r:id="rId12804" display="https://www.daloopa.com/src/38439623" xr:uid="{02789DAC-3B40-4245-8011-6C219DD0E9A4}"/>
    <hyperlink ref="P671" r:id="rId12805" display="https://www.daloopa.com/src/38439584" xr:uid="{7FF9F4B9-8025-4087-BC75-8CCB918561D1}"/>
    <hyperlink ref="T671" r:id="rId12806" display="https://www.daloopa.com/src/38439526" xr:uid="{8028F6F0-F12F-40CD-89AA-1F0C86700CC3}"/>
    <hyperlink ref="X671" r:id="rId12807" display="https://www.daloopa.com/src/38439495" xr:uid="{3E2F5BF3-86C8-4C44-AF98-C11AAECDFCB5}"/>
    <hyperlink ref="AB671" r:id="rId12808" display="https://www.daloopa.com/src/38439459" xr:uid="{F4AA5F8E-F9FB-477E-A876-E85157C76DAE}"/>
    <hyperlink ref="AF671" r:id="rId12809" display="https://www.daloopa.com/src/38439391" xr:uid="{60CF7F40-1B63-43A7-93CE-03EB3D762C34}"/>
    <hyperlink ref="AJ671" r:id="rId12810" display="https://www.daloopa.com/src/38439217" xr:uid="{9845BC65-6FFB-4B65-864C-543E33C3E47C}"/>
    <hyperlink ref="AN671" r:id="rId12811" display="https://www.daloopa.com/src/46751634" xr:uid="{15C57FA8-06F2-4604-B4F0-B0DEA651FD74}"/>
    <hyperlink ref="AR671" r:id="rId12812" display="https://www.daloopa.com/src/67090300" xr:uid="{6B17E75F-463F-4808-8772-C193EC3A4423}"/>
    <hyperlink ref="A672" r:id="rId12813" xr:uid="{47FF3A7C-9039-4FDE-BC0E-7E960195505E}"/>
    <hyperlink ref="C672" r:id="rId12814" xr:uid="{985BACC3-486A-413A-BFAE-45415680EFFB}"/>
    <hyperlink ref="H672" r:id="rId12815" display="https://www.daloopa.com/src/38440581" xr:uid="{5E931A5E-82B4-414D-AC69-8172DB2111ED}"/>
    <hyperlink ref="L672" r:id="rId12816" display="https://www.daloopa.com/src/38440530" xr:uid="{88AE9E31-1182-4774-822B-D905EBF07FF9}"/>
    <hyperlink ref="P672" r:id="rId12817" display="https://www.daloopa.com/src/38440485" xr:uid="{4CA9572A-BE7E-4162-B1F6-6F2171F6C17B}"/>
    <hyperlink ref="T672" r:id="rId12818" display="https://www.daloopa.com/src/38440454" xr:uid="{BBD46890-7BE5-47C2-924D-5786C8E54C38}"/>
    <hyperlink ref="X672" r:id="rId12819" display="https://www.daloopa.com/src/38440449" xr:uid="{8E3E1579-705F-4772-95B2-D45FAD449418}"/>
    <hyperlink ref="AB672" r:id="rId12820" display="https://www.daloopa.com/src/38440410" xr:uid="{E198CE65-5AD9-435F-9F8E-0AA51D9163F0}"/>
    <hyperlink ref="AF672" r:id="rId12821" display="https://www.daloopa.com/src/38440346" xr:uid="{9BFCB190-8754-41F1-A526-FD865742A9A6}"/>
    <hyperlink ref="AJ672" r:id="rId12822" display="https://www.daloopa.com/src/38439858" xr:uid="{352AC0C8-F504-4352-95B0-A69B9C0BB83D}"/>
    <hyperlink ref="AN672" r:id="rId12823" display="https://www.daloopa.com/src/46751641" xr:uid="{59805ACA-6FB0-403B-8CDA-438BDFA98C39}"/>
    <hyperlink ref="AR672" r:id="rId12824" display="https://www.daloopa.com/src/67090285" xr:uid="{67778E0C-C034-4AD2-B216-67F1BAB81982}"/>
    <hyperlink ref="A673" r:id="rId12825" xr:uid="{969805F1-6B5A-4D3A-932F-65E94AA2B7C2}"/>
    <hyperlink ref="C673" r:id="rId12826" xr:uid="{2C65593C-47E2-409F-AF5A-F9B1B79A349F}"/>
    <hyperlink ref="H673" r:id="rId12827" display="https://www.daloopa.com/src/38440272" xr:uid="{9061B1D2-87F7-4723-ABEF-600496E3EE35}"/>
    <hyperlink ref="L673" r:id="rId12828" display="https://www.daloopa.com/src/38440237" xr:uid="{B4161B00-E861-48A7-B325-341C110BA1B7}"/>
    <hyperlink ref="P673" r:id="rId12829" display="https://www.daloopa.com/src/38440197" xr:uid="{534BEF76-7AFE-477C-892C-783E4A475497}"/>
    <hyperlink ref="T673" r:id="rId12830" display="https://www.daloopa.com/src/38440134" xr:uid="{F6AAEFCF-77A4-4B2E-9344-F76442B14549}"/>
    <hyperlink ref="X673" r:id="rId12831" display="https://www.daloopa.com/src/38440089" xr:uid="{B5E6E4A9-27FC-4854-B055-8C364BE3D5B9}"/>
    <hyperlink ref="AB673" r:id="rId12832" display="https://www.daloopa.com/src/38440051" xr:uid="{CD7FDEEA-8500-4D2F-BDC4-16F8C76B46DD}"/>
    <hyperlink ref="AF673" r:id="rId12833" display="https://www.daloopa.com/src/38440021" xr:uid="{E4F67A87-30FD-4E62-AC31-DA6BCD6E01BA}"/>
    <hyperlink ref="AJ673" r:id="rId12834" display="https://www.daloopa.com/src/38439997" xr:uid="{7B3D5952-162D-47A2-AFEF-6AC469DAA060}"/>
    <hyperlink ref="AN673" r:id="rId12835" display="https://www.daloopa.com/src/46751692" xr:uid="{FC5A2649-0F91-4D1F-B5DB-4574041BD435}"/>
    <hyperlink ref="AR673" r:id="rId12836" display="https://www.daloopa.com/src/67090275" xr:uid="{0B807F31-91C4-4F2B-936A-4AF54A0028DB}"/>
    <hyperlink ref="A676" r:id="rId12837" xr:uid="{CC63B70D-3C97-4009-9B31-3D46BA309C3F}"/>
    <hyperlink ref="C676" r:id="rId12838" xr:uid="{7C8DBAD5-0276-4346-B9C7-104AB7008043}"/>
    <hyperlink ref="H676" r:id="rId12839" display="https://www.daloopa.com/src/38439670" xr:uid="{2C6535DF-B184-490A-96F1-08F77028F7EB}"/>
    <hyperlink ref="L676" r:id="rId12840" display="https://www.daloopa.com/src/38439624" xr:uid="{647A4832-E6C6-4D02-9EDC-15737DEE1078}"/>
    <hyperlink ref="P676" r:id="rId12841" display="https://www.daloopa.com/src/38439582" xr:uid="{2EAB1B9F-0D07-4ED5-80D6-30554F52C424}"/>
    <hyperlink ref="T676" r:id="rId12842" display="https://www.daloopa.com/src/38439528" xr:uid="{734BD485-573D-4636-9203-1C115DAB0655}"/>
    <hyperlink ref="X676" r:id="rId12843" display="https://www.daloopa.com/src/38439496" xr:uid="{DB1B14E1-9C8A-4B12-BE01-019F49AE04FD}"/>
    <hyperlink ref="AB676" r:id="rId12844" display="https://www.daloopa.com/src/38439460" xr:uid="{377AE8D7-73B2-4CD7-8D30-B969BA03C9CA}"/>
    <hyperlink ref="AF676" r:id="rId12845" display="https://www.daloopa.com/src/38439392" xr:uid="{1D51C0AE-FECE-4E85-888C-07D26AB6A4C4}"/>
    <hyperlink ref="AJ676" r:id="rId12846" display="https://www.daloopa.com/src/38439216" xr:uid="{4C86975E-5C72-4BD8-8A90-D153B8B69DED}"/>
    <hyperlink ref="AN676" r:id="rId12847" display="https://www.daloopa.com/src/46751632" xr:uid="{7F46D99C-2430-467D-9769-C840EB4148BC}"/>
    <hyperlink ref="AR676" r:id="rId12848" display="https://www.daloopa.com/src/67090301" xr:uid="{EFD482BC-1EFA-4AD1-9EA0-980663CF6800}"/>
    <hyperlink ref="A677" r:id="rId12849" xr:uid="{F7B80778-792D-4CAC-A813-2164D3EB70E3}"/>
    <hyperlink ref="C677" r:id="rId12850" xr:uid="{E491B806-738A-44BE-BCE0-19F6900E4A71}"/>
    <hyperlink ref="H677" r:id="rId12851" display="https://www.daloopa.com/src/38440582" xr:uid="{7D8A75E5-89E0-4ABA-BAE2-9B047D91310F}"/>
    <hyperlink ref="L677" r:id="rId12852" display="https://www.daloopa.com/src/38440526" xr:uid="{25BA7237-8F66-4E80-9F20-6D1CDBD2915C}"/>
    <hyperlink ref="P677" r:id="rId12853" display="https://www.daloopa.com/src/38440484" xr:uid="{F75C67EA-8BCF-4BDE-856A-FFFF80F84FE9}"/>
    <hyperlink ref="T677" r:id="rId12854" display="https://www.daloopa.com/src/38440455" xr:uid="{22E66E36-D71F-4C9C-8C7E-02773CCB94FE}"/>
    <hyperlink ref="X677" r:id="rId12855" display="https://www.daloopa.com/src/38440447" xr:uid="{56943D7B-94B5-45A4-99F6-72A271392285}"/>
    <hyperlink ref="AB677" r:id="rId12856" display="https://www.daloopa.com/src/38440409" xr:uid="{F6D95A64-5D95-4FE9-AC67-CD6BF8EBFB59}"/>
    <hyperlink ref="AF677" r:id="rId12857" display="https://www.daloopa.com/src/38440343" xr:uid="{B2F488B2-8E45-4FB5-B146-7D11C62325FF}"/>
    <hyperlink ref="AJ677" r:id="rId12858" display="https://www.daloopa.com/src/38439856" xr:uid="{29AE2FBF-B733-4FBB-AA92-3DCCDE335B43}"/>
    <hyperlink ref="AN677" r:id="rId12859" display="https://www.daloopa.com/src/46751643" xr:uid="{44D2F546-7AD7-42F7-9BDD-76CC5E5A0013}"/>
    <hyperlink ref="AR677" r:id="rId12860" display="https://www.daloopa.com/src/67090280" xr:uid="{34D2A352-EB91-4487-A471-1B65D4403F2A}"/>
    <hyperlink ref="A678" r:id="rId12861" xr:uid="{39655C2B-9ECC-45B3-A80C-6BF7B7DA1811}"/>
    <hyperlink ref="C678" r:id="rId12862" xr:uid="{2CCC916C-11DA-40F4-B1BA-8A3AE2FCE82F}"/>
    <hyperlink ref="H678" r:id="rId12863" display="https://www.daloopa.com/src/38440271" xr:uid="{C5CAA9B9-B1EA-4D0A-8212-A1376C59643A}"/>
    <hyperlink ref="L678" r:id="rId12864" display="https://www.daloopa.com/src/38440239" xr:uid="{8806D62C-CFB9-4F09-BF24-2F4E4A2CD34F}"/>
    <hyperlink ref="P678" r:id="rId12865" display="https://www.daloopa.com/src/38440195" xr:uid="{A2BF996E-DFA3-4012-93CB-8E58F621C85B}"/>
    <hyperlink ref="T678" r:id="rId12866" display="https://www.daloopa.com/src/38440135" xr:uid="{6203034A-750C-411D-8915-2A50E28EEE37}"/>
    <hyperlink ref="X678" r:id="rId12867" display="https://www.daloopa.com/src/38440085" xr:uid="{FE469AF8-8AA5-47B4-B471-A84D09572872}"/>
    <hyperlink ref="AB678" r:id="rId12868" display="https://www.daloopa.com/src/38440052" xr:uid="{E2A2AD28-46D7-4734-8C07-FAA5E00E8769}"/>
    <hyperlink ref="AF678" r:id="rId12869" display="https://www.daloopa.com/src/38440018" xr:uid="{D17E8D72-0454-4FEF-B8C4-535DA3B6497D}"/>
    <hyperlink ref="AJ678" r:id="rId12870" display="https://www.daloopa.com/src/38439994" xr:uid="{8870883B-EB31-44E1-980E-4C1E6F7D9646}"/>
    <hyperlink ref="AN678" r:id="rId12871" display="https://www.daloopa.com/src/46751693" xr:uid="{10CED0AF-4E5A-47A9-A208-E2D23EB1E7D8}"/>
    <hyperlink ref="AR678" r:id="rId12872" display="https://www.daloopa.com/src/67090276" xr:uid="{CE4C5FE2-9454-4C3A-9F58-98E4821DD006}"/>
    <hyperlink ref="A681" r:id="rId12873" xr:uid="{7EF017CF-AFA8-445D-8EE0-39A6B01CC645}"/>
    <hyperlink ref="C681" r:id="rId12874" xr:uid="{31FCD2E8-BE95-4F40-8B5D-D4846661F509}"/>
    <hyperlink ref="AJ681" r:id="rId12875" display="https://www.daloopa.com/src/38439215" xr:uid="{DB85D968-C5B8-4CA5-8649-4C8B1BED5E8C}"/>
    <hyperlink ref="AN681" r:id="rId12876" display="https://www.daloopa.com/src/46751630" xr:uid="{257E9B68-2480-4E5E-A5A6-E565582CAEEE}"/>
    <hyperlink ref="AR681" r:id="rId12877" display="https://www.daloopa.com/src/67090298" xr:uid="{4A19D4CF-BACC-48E5-B322-7702E1F22556}"/>
    <hyperlink ref="A682" r:id="rId12878" xr:uid="{0671F2F1-9854-4951-B52B-858F774DF106}"/>
    <hyperlink ref="C682" r:id="rId12879" xr:uid="{BFDE377D-155F-4D2F-AED5-0C97C6D42F2A}"/>
    <hyperlink ref="AJ682" r:id="rId12880" display="https://www.daloopa.com/src/38439861" xr:uid="{2BD12CFB-1C89-44A4-B6EB-D828C9DCDD60}"/>
    <hyperlink ref="AN682" r:id="rId12881" display="https://www.daloopa.com/src/46751642" xr:uid="{D75D87AE-E09D-4903-A01A-12F4DF88B978}"/>
    <hyperlink ref="AR682" r:id="rId12882" display="https://www.daloopa.com/src/67090284" xr:uid="{FEDBB447-6011-44D3-A173-4F2352A372BA}"/>
    <hyperlink ref="A683" r:id="rId12883" xr:uid="{1B616381-F0F5-45EF-AA9C-D4E2AA32087E}"/>
    <hyperlink ref="C683" r:id="rId12884" xr:uid="{0F996A70-875E-4545-96E2-C26D421728C6}"/>
    <hyperlink ref="AJ683" r:id="rId12885" display="https://www.daloopa.com/src/38439998" xr:uid="{636CD3C1-4A55-42F7-B574-AC91CD727A02}"/>
    <hyperlink ref="AN683" r:id="rId12886" display="https://www.daloopa.com/src/46751689" xr:uid="{D0DEB699-1984-4DDB-AEBD-2C479CF683A5}"/>
    <hyperlink ref="AR683" r:id="rId12887" display="https://www.daloopa.com/src/67090274" xr:uid="{1EB3AA1E-B94E-4616-ADEF-3EB150AA4DE9}"/>
    <hyperlink ref="A686" r:id="rId12888" xr:uid="{F4E96C81-2FDE-451C-9175-FA787E4AF0A6}"/>
    <hyperlink ref="C686" r:id="rId12889" xr:uid="{717322FE-F144-4CF7-A204-ABDE55CD320B}"/>
    <hyperlink ref="AJ686" r:id="rId12890" display="https://www.daloopa.com/src/38439219" xr:uid="{BE9E10CF-2BA1-443D-91F9-FF95CE51CB69}"/>
    <hyperlink ref="AN686" r:id="rId12891" display="https://www.daloopa.com/src/46751635" xr:uid="{C031951E-CC70-4D7A-8562-A0664A7E1AFB}"/>
    <hyperlink ref="AR686" r:id="rId12892" display="https://www.daloopa.com/src/67090296" xr:uid="{E692A03B-3080-4F07-A579-3A128874A8B4}"/>
    <hyperlink ref="A687" r:id="rId12893" xr:uid="{6458C947-6575-4129-B755-F7593D25EC24}"/>
    <hyperlink ref="C687" r:id="rId12894" xr:uid="{22F0BFC4-6DFE-4147-B543-80768C6A04EA}"/>
    <hyperlink ref="AJ687" r:id="rId12895" display="https://www.daloopa.com/src/38439992" xr:uid="{ECEDA12E-0E16-4433-A246-2531EEB53AC8}"/>
    <hyperlink ref="AN687" r:id="rId12896" display="https://www.daloopa.com/src/46751688" xr:uid="{F1BA9A66-7D88-467E-B1F3-3F098DDD473E}"/>
    <hyperlink ref="AR687" r:id="rId12897" display="https://www.daloopa.com/src/67090277" xr:uid="{F39ED8AA-FECB-456C-8775-0D0F06895DA8}"/>
    <hyperlink ref="A690" r:id="rId12898" xr:uid="{CECDC576-D478-4C1F-90D6-E3FB941794F9}"/>
    <hyperlink ref="C690" r:id="rId12899" xr:uid="{64947536-867F-4561-89CC-875E1E2D71B2}"/>
    <hyperlink ref="H690" r:id="rId12900" display="https://www.daloopa.com/src/38439671" xr:uid="{57B1DAE8-30ED-44BF-94D0-A854E922525F}"/>
    <hyperlink ref="L690" r:id="rId12901" display="https://www.daloopa.com/src/38439620" xr:uid="{5E5A83E8-8CB1-423B-B5BF-1EE28213B1AE}"/>
    <hyperlink ref="P690" r:id="rId12902" display="https://www.daloopa.com/src/38439583" xr:uid="{18B286EA-30DB-4EE8-B469-296436CEE84B}"/>
    <hyperlink ref="T690" r:id="rId12903" display="https://www.daloopa.com/src/38439527" xr:uid="{145FEDAC-FCC1-47A8-AABA-7BEBFFE8C76F}"/>
    <hyperlink ref="X690" r:id="rId12904" display="https://www.daloopa.com/src/38439497" xr:uid="{DA357FAF-4CA7-4089-9442-5A2888E9526E}"/>
    <hyperlink ref="AB690" r:id="rId12905" display="https://www.daloopa.com/src/38439461" xr:uid="{970635A4-2367-4E12-999D-CC574F753D28}"/>
    <hyperlink ref="AF690" r:id="rId12906" display="https://www.daloopa.com/src/38439393" xr:uid="{E0BCE0BD-95F6-4F17-A99F-3091CCE550CA}"/>
    <hyperlink ref="AJ690" r:id="rId12907" display="https://www.daloopa.com/src/38439221" xr:uid="{A7E7CF69-CB36-417A-9838-47B1FC2EC838}"/>
    <hyperlink ref="AN690" r:id="rId12908" display="https://www.daloopa.com/src/46751636" xr:uid="{05086888-1284-4996-B2A3-4743AEE48263}"/>
    <hyperlink ref="AR690" r:id="rId12909" display="https://www.daloopa.com/src/67090297" xr:uid="{66E9EA43-6D06-40B6-81C8-0D9FF3E6EEEE}"/>
    <hyperlink ref="A691" r:id="rId12910" xr:uid="{FEEBBEFD-2B6C-4858-8F25-5B16CA30522B}"/>
    <hyperlink ref="C691" r:id="rId12911" xr:uid="{8AB0B2EB-DFE3-48D9-9565-B5CCA0793C77}"/>
    <hyperlink ref="H691" r:id="rId12912" display="https://www.daloopa.com/src/38440583" xr:uid="{46CA35D6-0403-4608-BF74-4AD2CCD215CB}"/>
    <hyperlink ref="L691" r:id="rId12913" display="https://www.daloopa.com/src/38440527" xr:uid="{826FD6DA-BC0F-45C9-AB1D-8C46ADD0D1E6}"/>
    <hyperlink ref="P691" r:id="rId12914" display="https://www.daloopa.com/src/38440483" xr:uid="{B27AB758-4958-4FD4-B19C-BFDAF8BF4ADC}"/>
    <hyperlink ref="T691" r:id="rId12915" display="https://www.daloopa.com/src/38440451" xr:uid="{12EDD33E-8D54-4139-AA0F-BB5C050E782C}"/>
    <hyperlink ref="X691" r:id="rId12916" display="https://www.daloopa.com/src/38440450" xr:uid="{D88F2FE4-515D-478E-BD04-7D44785B4C30}"/>
    <hyperlink ref="AB691" r:id="rId12917" display="https://www.daloopa.com/src/38440413" xr:uid="{357E6B54-7886-4415-A70C-29DFFB320006}"/>
    <hyperlink ref="AF691" r:id="rId12918" display="https://www.daloopa.com/src/38440347" xr:uid="{826FBAB3-B4F2-45C8-9216-8EF896C1F975}"/>
    <hyperlink ref="AJ691" r:id="rId12919" display="https://www.daloopa.com/src/38439860" xr:uid="{4C3B1823-9DB1-4C3F-8B15-636AF6927D6D}"/>
    <hyperlink ref="AN691" r:id="rId12920" display="https://www.daloopa.com/src/46751644" xr:uid="{6E3D18E7-22FF-402A-A80D-79C244BFE85B}"/>
    <hyperlink ref="AR691" r:id="rId12921" display="https://www.daloopa.com/src/67090282" xr:uid="{ABBDC7DD-236C-4677-A17C-935B8C9F0F41}"/>
    <hyperlink ref="A692" r:id="rId12922" xr:uid="{D8E86409-3A40-467F-B0A8-3BF2DD2BDDB5}"/>
    <hyperlink ref="C692" r:id="rId12923" xr:uid="{622B3634-A01B-4804-91C6-475D35B6685E}"/>
    <hyperlink ref="H692" r:id="rId12924" display="https://www.daloopa.com/src/38440275" xr:uid="{125B79F4-CD70-46A7-BCB5-3DA6C2B2C523}"/>
    <hyperlink ref="L692" r:id="rId12925" display="https://www.daloopa.com/src/38440238" xr:uid="{644421F0-501B-4B72-8F7C-72C0E397B405}"/>
    <hyperlink ref="P692" r:id="rId12926" display="https://www.daloopa.com/src/38440196" xr:uid="{F8E43D20-F032-4A42-AA2D-145B77EFD71E}"/>
    <hyperlink ref="T692" r:id="rId12927" display="https://www.daloopa.com/src/38440131" xr:uid="{342AB8C9-1090-4006-B622-25D5BD984365}"/>
    <hyperlink ref="X692" r:id="rId12928" display="https://www.daloopa.com/src/38440086" xr:uid="{0C2EA756-2702-4898-85F5-756699228083}"/>
    <hyperlink ref="AB692" r:id="rId12929" display="https://www.daloopa.com/src/38440050" xr:uid="{CB5F2B98-77A1-4530-AFD6-605A9354CD83}"/>
    <hyperlink ref="AF692" r:id="rId12930" display="https://www.daloopa.com/src/38440022" xr:uid="{BF0111BB-9E50-44F8-839A-169B7DC1A133}"/>
    <hyperlink ref="AJ692" r:id="rId12931" display="https://www.daloopa.com/src/38439993" xr:uid="{1292B8F2-F61A-42BF-931D-1921139C32B3}"/>
    <hyperlink ref="AN692" r:id="rId12932" display="https://www.daloopa.com/src/46751687" xr:uid="{C2DB2B74-58CA-4AC1-B436-0DA6ADF5DA92}"/>
    <hyperlink ref="AR692" r:id="rId12933" display="https://www.daloopa.com/src/67090278" xr:uid="{17A98D81-3F15-48F7-A33A-B2D144FB9399}"/>
    <hyperlink ref="A696" r:id="rId12934" xr:uid="{1E51026C-1680-4942-9EDA-5570DFAEDD02}"/>
    <hyperlink ref="C696" r:id="rId12935" xr:uid="{4B07937F-40A6-4A85-985E-D402919C8EC6}"/>
    <hyperlink ref="H696" r:id="rId12936" display="https://www.daloopa.com/src/38442224" xr:uid="{94FED6D4-3806-4497-A64C-2B3BC735672E}"/>
    <hyperlink ref="L696" r:id="rId12937" display="https://www.daloopa.com/src/38442154" xr:uid="{7E88B490-1C7F-424D-9F4C-2C994B022FA2}"/>
    <hyperlink ref="P696" r:id="rId12938" display="https://www.daloopa.com/src/38442083" xr:uid="{8F77741F-5E0E-4F89-BC12-473AB72147D1}"/>
    <hyperlink ref="T696" r:id="rId12939" display="https://www.daloopa.com/src/38442014" xr:uid="{6402EE69-286C-49D1-B632-40172018686B}"/>
    <hyperlink ref="X696" r:id="rId12940" display="https://www.daloopa.com/src/38441961" xr:uid="{23F9ABD6-E364-4716-B11B-382196B5B62E}"/>
    <hyperlink ref="AB696" r:id="rId12941" display="https://www.daloopa.com/src/38441559" xr:uid="{7C171D3F-A00A-4B92-879C-CFF72B97504A}"/>
    <hyperlink ref="AF696" r:id="rId12942" display="https://www.daloopa.com/src/38441311" xr:uid="{C0580DE5-718B-4F11-9BA8-1132A49B18E5}"/>
    <hyperlink ref="AJ696" r:id="rId12943" display="https://www.daloopa.com/src/38441447" xr:uid="{8E78837D-B86D-4067-BB7D-28FEAA95D28D}"/>
    <hyperlink ref="AN696" r:id="rId12944" display="https://www.daloopa.com/src/46751757" xr:uid="{5A7039E3-D953-41A1-A581-4D10BC647F3D}"/>
    <hyperlink ref="AR696" r:id="rId12945" display="https://www.daloopa.com/src/67090337" xr:uid="{C5992379-37CD-403C-90CE-4E5F64BF99E3}"/>
    <hyperlink ref="A697" r:id="rId12946" xr:uid="{6E731A04-F781-4E77-8B12-C405A3275DF2}"/>
    <hyperlink ref="C697" r:id="rId12947" xr:uid="{EC9EB5BD-DC88-4720-84F6-F13F5C20A9DE}"/>
    <hyperlink ref="H697" r:id="rId12948" display="https://www.daloopa.com/src/38442222" xr:uid="{F4A02ED5-9CF2-469F-ADBF-E18F999A4896}"/>
    <hyperlink ref="L697" r:id="rId12949" display="https://www.daloopa.com/src/38442153" xr:uid="{0E131476-2C35-4D68-B35C-B1ABF7912098}"/>
    <hyperlink ref="P697" r:id="rId12950" display="https://www.daloopa.com/src/38442085" xr:uid="{671137D9-EF53-4EC0-8334-CD315C306258}"/>
    <hyperlink ref="T697" r:id="rId12951" display="https://www.daloopa.com/src/38442022" xr:uid="{942A2F0F-676C-41EE-B143-78420EFC233F}"/>
    <hyperlink ref="X697" r:id="rId12952" display="https://www.daloopa.com/src/38441958" xr:uid="{AC10672E-5997-40FE-96FC-D08FE1FC966A}"/>
    <hyperlink ref="AB697" r:id="rId12953" display="https://www.daloopa.com/src/38441557" xr:uid="{B80FF85D-E3DE-4614-9A7C-F00ED50AFCEF}"/>
    <hyperlink ref="AF697" r:id="rId12954" display="https://www.daloopa.com/src/38441324" xr:uid="{222C920A-AEE6-4012-AB6D-EC3598A56092}"/>
    <hyperlink ref="AJ697" r:id="rId12955" display="https://www.daloopa.com/src/38441446" xr:uid="{9A75C071-33E7-4747-BACB-C9B0559BACF1}"/>
    <hyperlink ref="AN697" r:id="rId12956" display="https://www.daloopa.com/src/46751756" xr:uid="{8AB388D2-62D5-4FD8-9C1A-8AA06B878EDC}"/>
    <hyperlink ref="AR697" r:id="rId12957" display="https://www.daloopa.com/src/67090335" xr:uid="{0D6668FD-A44B-48E2-8E1B-6B18B9AF5C48}"/>
    <hyperlink ref="A698" r:id="rId12958" xr:uid="{8F69FECF-DB80-4F41-9F82-4C1E641E96A0}"/>
    <hyperlink ref="C698" r:id="rId12959" xr:uid="{E6C11570-06C3-4D84-95EC-49430C3F36DB}"/>
    <hyperlink ref="H698" r:id="rId12960" display="https://www.daloopa.com/src/38442219" xr:uid="{5D1A2FA5-386E-4F14-B30A-133CB96A56D4}"/>
    <hyperlink ref="L698" r:id="rId12961" display="https://www.daloopa.com/src/38442152" xr:uid="{CD7634B6-499B-42EB-9B59-8E23329567C8}"/>
    <hyperlink ref="P698" r:id="rId12962" display="https://www.daloopa.com/src/38442082" xr:uid="{6DE4BA05-C5FD-453A-9258-6352AFD9FA00}"/>
    <hyperlink ref="T698" r:id="rId12963" display="https://www.daloopa.com/src/38442020" xr:uid="{A399BE52-1A01-42D3-8DAA-BB3F83765E9A}"/>
    <hyperlink ref="X698" r:id="rId12964" display="https://www.daloopa.com/src/38441964" xr:uid="{E7984B71-C73D-4310-B3F7-279E0CF84BEC}"/>
    <hyperlink ref="AB698" r:id="rId12965" display="https://www.daloopa.com/src/38441556" xr:uid="{7C5108EC-6541-4735-B00B-F152D0CC6EE9}"/>
    <hyperlink ref="AF698" r:id="rId12966" display="https://www.daloopa.com/src/38441317" xr:uid="{4AD3EDB1-A60A-4CED-A833-8DA6328EA7A7}"/>
    <hyperlink ref="AJ698" r:id="rId12967" display="https://www.daloopa.com/src/38441444" xr:uid="{C7015987-4BF8-4E3E-B3A3-4FB96E9C18F5}"/>
    <hyperlink ref="AN698" r:id="rId12968" display="https://www.daloopa.com/src/46751758" xr:uid="{519FC4CC-3582-4D5D-99F7-B23469D781EF}"/>
    <hyperlink ref="AR698" r:id="rId12969" display="https://www.daloopa.com/src/67090338" xr:uid="{A501327B-B541-410C-A0C5-1C0832B9874B}"/>
    <hyperlink ref="A699" r:id="rId12970" xr:uid="{FFEFC36B-AEEB-407B-9957-47307A697B5E}"/>
    <hyperlink ref="C699" r:id="rId12971" xr:uid="{086E02B7-0483-4EA7-AB25-33F3193C561A}"/>
    <hyperlink ref="H699" r:id="rId12972" display="https://www.daloopa.com/src/38442215" xr:uid="{4CA5E9C1-A4BB-4537-B129-6C41682DCF98}"/>
    <hyperlink ref="L699" r:id="rId12973" display="https://www.daloopa.com/src/38442151" xr:uid="{3168252E-EA0D-4875-A6BE-A9DF62B15DD4}"/>
    <hyperlink ref="P699" r:id="rId12974" display="https://www.daloopa.com/src/38442081" xr:uid="{3B700DA7-3579-485D-9F88-B5A366DA7544}"/>
    <hyperlink ref="T699" r:id="rId12975" display="https://www.daloopa.com/src/38442026" xr:uid="{CA4BE4A4-2FAE-495D-B01A-4E142A40072D}"/>
    <hyperlink ref="X699" r:id="rId12976" display="https://www.daloopa.com/src/38441965" xr:uid="{D49D63DD-B7BB-4A31-87A9-63333F752C6E}"/>
    <hyperlink ref="AB699" r:id="rId12977" display="https://www.daloopa.com/src/38441562" xr:uid="{08783BC8-6FF4-49C2-8806-9D8D81882857}"/>
    <hyperlink ref="AF699" r:id="rId12978" display="https://www.daloopa.com/src/38441314" xr:uid="{4B53BC18-640E-4004-BF76-694BACA15FEE}"/>
    <hyperlink ref="AJ699" r:id="rId12979" display="https://www.daloopa.com/src/38441443" xr:uid="{D90171CF-E0BA-49E7-88FE-57D76D8491E7}"/>
    <hyperlink ref="AN699" r:id="rId12980" display="https://www.daloopa.com/src/46751760" xr:uid="{B308D8B0-CD1C-4ED1-82C1-611A88E1C310}"/>
    <hyperlink ref="AR699" r:id="rId12981" display="https://www.daloopa.com/src/67090339" xr:uid="{5E03B8F4-B140-4133-85F8-964CE7B21C04}"/>
    <hyperlink ref="A700" r:id="rId12982" xr:uid="{758C7DDA-D4A3-4A69-8C9A-E371AC306DC9}"/>
    <hyperlink ref="C700" r:id="rId12983" xr:uid="{E1180F65-C665-42A7-8210-B1AEB7E1144A}"/>
    <hyperlink ref="P700" r:id="rId12984" display="https://www.daloopa.com/src/38442078" xr:uid="{588E4869-A426-481C-B70D-81912EE97E6F}"/>
    <hyperlink ref="T700" r:id="rId12985" display="https://www.daloopa.com/src/38442021" xr:uid="{0D2B7E70-25AC-45DE-90B1-24697EBADAAB}"/>
    <hyperlink ref="X700" r:id="rId12986" display="https://www.daloopa.com/src/38441959" xr:uid="{A0CC99A1-707B-48E6-B967-FEC7F648F8A2}"/>
    <hyperlink ref="AB700" r:id="rId12987" display="https://www.daloopa.com/src/38441561" xr:uid="{41E28B0A-75BC-4B4E-B94F-6C2554B282C1}"/>
    <hyperlink ref="AF700" r:id="rId12988" display="https://www.daloopa.com/src/38441323" xr:uid="{FF3612FB-22AF-42E6-A1FE-7FD047C6F28D}"/>
    <hyperlink ref="AJ700" r:id="rId12989" display="https://www.daloopa.com/src/38441442" xr:uid="{9AE07B9D-DBFE-45B9-BF14-76A57A89A0E6}"/>
    <hyperlink ref="AN700" r:id="rId12990" display="https://www.daloopa.com/src/46751759" xr:uid="{CF7A69C4-F02A-491E-9E24-D9AF860BEB95}"/>
    <hyperlink ref="AR700" r:id="rId12991" display="https://www.daloopa.com/src/67090341" xr:uid="{322BDD7A-CD40-46D9-A177-FAE125301166}"/>
    <hyperlink ref="A701" r:id="rId12992" xr:uid="{4A824028-B0D1-41A3-8E9D-505D2036BB18}"/>
    <hyperlink ref="C701" r:id="rId12993" xr:uid="{91EFE331-3D79-4895-833F-ECA77AA2582E}"/>
    <hyperlink ref="AF701" r:id="rId12994" display="https://www.daloopa.com/src/38441312" xr:uid="{6F890FC9-B16B-4814-A715-8E46A1CF40FC}"/>
    <hyperlink ref="AJ701" r:id="rId12995" display="https://www.daloopa.com/src/38441441" xr:uid="{C50515A0-41E7-4F80-9A2A-FB66535FF7F2}"/>
    <hyperlink ref="AN701" r:id="rId12996" display="https://www.daloopa.com/src/46751761" xr:uid="{8313A206-86D3-43F6-BB3B-AF340CA237B5}"/>
    <hyperlink ref="AR701" r:id="rId12997" display="https://www.daloopa.com/src/67090342" xr:uid="{66F3CC67-9679-4F83-9588-DA6403CB6A39}"/>
    <hyperlink ref="A702" r:id="rId12998" xr:uid="{A6D23939-ACCF-4E90-B552-DBAEE7297B3E}"/>
    <hyperlink ref="C702" r:id="rId12999" xr:uid="{BE8AEAA0-7385-4169-81C4-F763AF7F66D0}"/>
    <hyperlink ref="AR702" r:id="rId13000" display="https://www.daloopa.com/src/67090334" xr:uid="{22AD70F2-1A5D-46B5-83EE-8D98B888DCA9}"/>
    <hyperlink ref="A703" r:id="rId13001" xr:uid="{16426F79-6191-422E-9994-0F5CCD815759}"/>
    <hyperlink ref="C703" r:id="rId13002" xr:uid="{AF52FFFE-5B7E-4B7F-8C35-C48C473417FC}"/>
    <hyperlink ref="H703" r:id="rId13003" display="https://www.daloopa.com/src/38442218" xr:uid="{EA56CDBD-9C26-4E09-947D-C23EA0B7A9DC}"/>
    <hyperlink ref="L703" r:id="rId13004" display="https://www.daloopa.com/src/38442148" xr:uid="{F836A0D0-D9B1-4980-BEDE-455225A5178B}"/>
    <hyperlink ref="P703" r:id="rId13005" display="https://www.daloopa.com/src/38442077" xr:uid="{501ABC72-9B7B-4750-9E81-ECE65302CBEC}"/>
    <hyperlink ref="T703" r:id="rId13006" display="https://www.daloopa.com/src/38442024" xr:uid="{F09616F5-E2B4-4A8B-BC50-87A36EA9D641}"/>
    <hyperlink ref="X703" r:id="rId13007" display="https://www.daloopa.com/src/38441963" xr:uid="{650204BD-A09C-46B8-A0A0-DF5411D02CFE}"/>
    <hyperlink ref="AB703" r:id="rId13008" display="https://www.daloopa.com/src/38441563" xr:uid="{B581449A-7A87-4994-824E-F1885097CAC4}"/>
    <hyperlink ref="AF703" r:id="rId13009" display="https://www.daloopa.com/src/38441316" xr:uid="{FA5BB44A-2FBE-4CB5-A937-9654D8333069}"/>
    <hyperlink ref="AJ703" r:id="rId13010" display="https://www.daloopa.com/src/38441440" xr:uid="{F98A7B26-247C-4A3F-A347-A49B6D7837B2}"/>
    <hyperlink ref="AN703" r:id="rId13011" display="https://www.daloopa.com/src/46751763" xr:uid="{971D6A42-788E-411D-B7F3-0E57BAAB5A9D}"/>
    <hyperlink ref="AR703" r:id="rId13012" display="https://www.daloopa.com/src/67090336" xr:uid="{7AFA9034-E5F9-42F8-A057-D40E2CDFBBF9}"/>
    <hyperlink ref="A704" r:id="rId13013" xr:uid="{433BF81D-4B40-4803-9A10-66E5A01CE87B}"/>
    <hyperlink ref="C704" r:id="rId13014" xr:uid="{9022027A-5180-45E3-A051-A60501CFEB10}"/>
    <hyperlink ref="H704" r:id="rId13015" display="https://www.daloopa.com/src/38442225" xr:uid="{A7C1E09E-1838-4864-9680-56EBC41EC018}"/>
    <hyperlink ref="L704" r:id="rId13016" display="https://www.daloopa.com/src/38442150" xr:uid="{66898969-D764-4AA3-B901-EF89C1855E0C}"/>
    <hyperlink ref="P704" r:id="rId13017" display="https://www.daloopa.com/src/38442080" xr:uid="{26FD79AC-9C12-4620-94F1-02D45FFB44DB}"/>
    <hyperlink ref="T704" r:id="rId13018" display="https://www.daloopa.com/src/38442015" xr:uid="{E6AE160D-0C68-4C88-BB23-3B289CBCD681}"/>
    <hyperlink ref="X704" r:id="rId13019" display="https://www.daloopa.com/src/38441962" xr:uid="{AD721C6A-7900-4AAF-A86D-1C0E1B54EC54}"/>
    <hyperlink ref="AB704" r:id="rId13020" display="https://www.daloopa.com/src/38441558" xr:uid="{8DA63FC8-7620-46C1-9B1A-18E0A1DD3369}"/>
    <hyperlink ref="A705" r:id="rId13021" xr:uid="{BD4F73CE-56B3-4471-B175-BA0D4607EC62}"/>
    <hyperlink ref="C705" r:id="rId13022" xr:uid="{CB490E75-565E-494C-941A-65A9F8DB027F}"/>
    <hyperlink ref="H705" r:id="rId13023" display="https://www.daloopa.com/src/38442220" xr:uid="{48E02853-A809-4E51-905D-47CFECB6DD30}"/>
    <hyperlink ref="L705" r:id="rId13024" display="https://www.daloopa.com/src/38442149" xr:uid="{1BCD8A13-C128-4E09-8817-171A22363C6A}"/>
    <hyperlink ref="P705" r:id="rId13025" display="https://www.daloopa.com/src/38442079" xr:uid="{6E88798D-F639-47C9-8050-9637255B1D00}"/>
    <hyperlink ref="T705" r:id="rId13026" display="https://www.daloopa.com/src/38442017" xr:uid="{67001EAD-D813-4DE2-AE0A-D79C5B1B8BB6}"/>
    <hyperlink ref="X705" r:id="rId13027" display="https://www.daloopa.com/src/38441960" xr:uid="{88CCB877-C01B-4671-98C2-AAEA8BEB9256}"/>
    <hyperlink ref="AB705" r:id="rId13028" display="https://www.daloopa.com/src/38441560" xr:uid="{70490E0E-2DFA-4DDB-A242-FB008D8BA1D8}"/>
    <hyperlink ref="A706" r:id="rId13029" xr:uid="{0C0579E5-9BF6-4C74-A759-8A69B314FC99}"/>
    <hyperlink ref="C706" r:id="rId13030" xr:uid="{B9C93DF4-BB39-499B-8BE6-7A61711E418F}"/>
    <hyperlink ref="H706" r:id="rId13031" display="https://www.daloopa.com/src/38442223" xr:uid="{9226E341-1119-4118-A309-7E5DC03FE32C}"/>
    <hyperlink ref="L706" r:id="rId13032" display="https://www.daloopa.com/src/38442147" xr:uid="{819FB5B1-2F68-482E-AF92-82925ED037B7}"/>
    <hyperlink ref="P706" r:id="rId13033" display="https://www.daloopa.com/src/38442071" xr:uid="{79B853B7-0897-4C02-87D0-162A86805AFF}"/>
    <hyperlink ref="T706" r:id="rId13034" display="https://www.daloopa.com/src/38442025" xr:uid="{01C3549C-5AF5-4762-AF3D-098A7B885C82}"/>
    <hyperlink ref="X706" r:id="rId13035" display="https://www.daloopa.com/src/38441966" xr:uid="{5A642265-C00F-4FE6-97C9-6C265FD553CD}"/>
    <hyperlink ref="AB706" r:id="rId13036" display="https://www.daloopa.com/src/38441564" xr:uid="{00D75E0F-C2F5-4D07-89F7-0963F0115342}"/>
    <hyperlink ref="AF706" r:id="rId13037" display="https://www.daloopa.com/src/38441310" xr:uid="{7CE83D0A-DA96-4822-8D3A-9D6B951B178A}"/>
    <hyperlink ref="AJ706" r:id="rId13038" display="https://www.daloopa.com/src/38441439" xr:uid="{0440B49B-6956-49E6-9D67-B5C3401BB21A}"/>
    <hyperlink ref="AN706" r:id="rId13039" display="https://www.daloopa.com/src/46751762" xr:uid="{E080D0A8-D472-4EBB-9031-9734EDAA9618}"/>
    <hyperlink ref="AR706" r:id="rId13040" display="https://www.daloopa.com/src/67090340" xr:uid="{6745840D-0309-4DC3-84A5-B4D71E9ECD36}"/>
    <hyperlink ref="A707" r:id="rId13041" xr:uid="{9993E413-139E-498C-B1FF-CF805E170FF8}"/>
    <hyperlink ref="C707" r:id="rId13042" xr:uid="{8C43ACD4-78F5-478E-A669-40349A7AB094}"/>
    <hyperlink ref="H707" r:id="rId13043" display="https://www.daloopa.com/src/38442216" xr:uid="{7734EE62-A887-4ADD-8AC2-723D1EBBB58F}"/>
    <hyperlink ref="L707" r:id="rId13044" display="https://www.daloopa.com/src/38442141" xr:uid="{29E17AF5-364B-4249-8B07-DF62A576677F}"/>
    <hyperlink ref="P707" r:id="rId13045" display="https://www.daloopa.com/src/38442074" xr:uid="{09FB73DF-CC28-424A-ADA2-8468301C7812}"/>
    <hyperlink ref="T707" r:id="rId13046" display="https://www.daloopa.com/src/38442023" xr:uid="{1BAE8BEF-60CD-4623-AB13-817FDF58B60B}"/>
    <hyperlink ref="X707" r:id="rId13047" display="https://www.daloopa.com/src/38441967" xr:uid="{D2C9C9E8-36FE-4552-B2D7-8AE8DF311F5B}"/>
    <hyperlink ref="AB707" r:id="rId13048" display="https://www.daloopa.com/src/38441565" xr:uid="{A270490E-080A-4466-9683-7C3B6D396333}"/>
    <hyperlink ref="AF707" r:id="rId13049" display="https://www.daloopa.com/src/38441313" xr:uid="{EB84F832-5DD6-42BB-8089-0816E5911E6A}"/>
    <hyperlink ref="AJ707" r:id="rId13050" display="https://www.daloopa.com/src/38441438" xr:uid="{7F3F81E4-B374-4690-B3C5-2728BFEF9196}"/>
    <hyperlink ref="AN707" r:id="rId13051" display="https://www.daloopa.com/src/46751764" xr:uid="{8404B431-CE65-43DB-9FC2-3231F92557EF}"/>
    <hyperlink ref="AR707" r:id="rId13052" display="https://www.daloopa.com/src/67090343" xr:uid="{DB89E6D3-747A-4725-8081-446F1D727D91}"/>
    <hyperlink ref="A709" r:id="rId13053" xr:uid="{D9EDD82A-4394-48B2-9246-EB8266C47FA3}"/>
    <hyperlink ref="C709" r:id="rId13054" xr:uid="{C9FD14BC-99EF-49A1-9F2F-F1E2D1CC2268}"/>
    <hyperlink ref="H709" r:id="rId13055" display="https://www.daloopa.com/src/38442221" xr:uid="{CE6A6673-5567-4A2C-A039-257A7A32A31C}"/>
    <hyperlink ref="L709" r:id="rId13056" display="https://www.daloopa.com/src/38442146" xr:uid="{8544383F-8DE3-42A2-946F-23853CD4DF07}"/>
    <hyperlink ref="P709" r:id="rId13057" display="https://www.daloopa.com/src/38442073" xr:uid="{2891B7EE-B80D-4612-AB04-46C3C7065555}"/>
    <hyperlink ref="T709" r:id="rId13058" display="https://www.daloopa.com/src/38442018" xr:uid="{815AC047-4770-40A2-8285-5A11491148BC}"/>
    <hyperlink ref="X709" r:id="rId13059" display="https://www.daloopa.com/src/38441970" xr:uid="{9FD5BA25-1A78-47EB-8FA8-5DAB136A9A09}"/>
    <hyperlink ref="AB709" r:id="rId13060" display="https://www.daloopa.com/src/38441566" xr:uid="{6DD1865A-999A-41E7-B6F1-ACEEE0CCADC3}"/>
    <hyperlink ref="AF709" r:id="rId13061" display="https://www.daloopa.com/src/38441318" xr:uid="{08417266-9AB4-405B-BD57-4E12DE6ADEF8}"/>
    <hyperlink ref="AJ709" r:id="rId13062" display="https://www.daloopa.com/src/38441437" xr:uid="{C6E0CFBD-0038-4BBA-BF0D-8326EF7675DB}"/>
    <hyperlink ref="AN709" r:id="rId13063" display="https://www.daloopa.com/src/46751765" xr:uid="{668E67EA-BCC6-4490-84EF-281B6B4358C9}"/>
    <hyperlink ref="AR709" r:id="rId13064" display="https://www.daloopa.com/src/67090349" xr:uid="{FD4EA6EB-CBBC-41A3-974C-DF4A1711239A}"/>
    <hyperlink ref="A710" r:id="rId13065" xr:uid="{2CBF6345-FDE6-4F6C-9DCF-A961EC429464}"/>
    <hyperlink ref="C710" r:id="rId13066" xr:uid="{AA6417E3-3ADC-4E74-85CE-F44A4F8AD99D}"/>
    <hyperlink ref="H710" r:id="rId13067" display="https://www.daloopa.com/src/38442217" xr:uid="{B073980F-9C62-4F0F-9676-971AB248497B}"/>
    <hyperlink ref="L710" r:id="rId13068" display="https://www.daloopa.com/src/38442145" xr:uid="{94F16CC6-17C8-4D0A-B06D-B86C466A2ABE}"/>
    <hyperlink ref="P710" r:id="rId13069" display="https://www.daloopa.com/src/38442084" xr:uid="{E78B30AF-8179-4153-9B76-A677C36C0A1D}"/>
    <hyperlink ref="T710" r:id="rId13070" display="https://www.daloopa.com/src/38442013" xr:uid="{574D9B9F-A81A-4045-8533-85A20937E64A}"/>
    <hyperlink ref="X710" r:id="rId13071" display="https://www.daloopa.com/src/38441972" xr:uid="{A8F5A2FB-76DC-435A-A121-0365171C7017}"/>
    <hyperlink ref="AB710" r:id="rId13072" display="https://www.daloopa.com/src/38441571" xr:uid="{80FFC0FF-3312-445F-A9B2-1871F8986F3D}"/>
    <hyperlink ref="AF710" r:id="rId13073" display="https://www.daloopa.com/src/38441315" xr:uid="{99A94C9C-6989-47CF-8980-0387ABD6CEE3}"/>
    <hyperlink ref="AJ710" r:id="rId13074" display="https://www.daloopa.com/src/38441436" xr:uid="{D2028BF0-4518-47E1-9016-37719B4BF228}"/>
    <hyperlink ref="AN710" r:id="rId13075" display="https://www.daloopa.com/src/46751766" xr:uid="{9C254833-F602-4824-B0DE-D34D194EFED3}"/>
    <hyperlink ref="AR710" r:id="rId13076" display="https://www.daloopa.com/src/67090348" xr:uid="{820D9FFA-FCF1-4E40-9DD3-73DC66C29BAA}"/>
    <hyperlink ref="A713" r:id="rId13077" xr:uid="{12CCA631-1819-409A-94E1-57C4E0CC281F}"/>
    <hyperlink ref="C713" r:id="rId13078" xr:uid="{44064DD5-328A-4C89-9931-3D9F4151FCE9}"/>
    <hyperlink ref="H713" r:id="rId13079" display="https://www.daloopa.com/src/38442226" xr:uid="{CC73C21F-1D25-49EA-A29B-CCA17DBE9499}"/>
    <hyperlink ref="L713" r:id="rId13080" display="https://www.daloopa.com/src/38442140" xr:uid="{CE80FC7F-C6A6-405E-B2CD-C6BFBB4B59A6}"/>
    <hyperlink ref="P713" r:id="rId13081" display="https://www.daloopa.com/src/38442075" xr:uid="{7F918260-0437-4120-90D8-5A4B77927888}"/>
    <hyperlink ref="T713" r:id="rId13082" display="https://www.daloopa.com/src/38442016" xr:uid="{8984767E-D7ED-4AA4-8E10-08F8C959C527}"/>
    <hyperlink ref="X713" r:id="rId13083" display="https://www.daloopa.com/src/38441968" xr:uid="{EF1393AD-D154-4A7A-AF90-628E44874122}"/>
    <hyperlink ref="AB713" r:id="rId13084" display="https://www.daloopa.com/src/38441569" xr:uid="{C44FA81D-154D-4EBF-A114-A2F362D44A30}"/>
    <hyperlink ref="AF713" r:id="rId13085" display="https://www.daloopa.com/src/38441319" xr:uid="{331C21F1-488B-4E09-ACCB-08B7F6E61A22}"/>
    <hyperlink ref="AJ713" r:id="rId13086" display="https://www.daloopa.com/src/38441435" xr:uid="{BA537086-464F-45E9-BEB9-6EED4B8FDA84}"/>
    <hyperlink ref="AN713" r:id="rId13087" display="https://www.daloopa.com/src/46751767" xr:uid="{029EE255-EC2C-475C-AD29-7A65CE1150B8}"/>
    <hyperlink ref="AR713" r:id="rId13088" display="https://www.daloopa.com/src/67090346" xr:uid="{A1C99CA7-A858-41D0-B14E-C949DD3590C2}"/>
    <hyperlink ref="A714" r:id="rId13089" xr:uid="{C6FA8FF9-BA4B-4963-9329-1514BBAB1111}"/>
    <hyperlink ref="C714" r:id="rId13090" xr:uid="{D431D548-1061-4022-9612-5970781D22F5}"/>
    <hyperlink ref="AF714" r:id="rId13091" display="https://www.daloopa.com/src/38441320" xr:uid="{7B68792C-9442-4E94-A3ED-58FB13135015}"/>
    <hyperlink ref="AJ714" r:id="rId13092" display="https://www.daloopa.com/src/38441434" xr:uid="{E0DB29E0-1AB5-45C3-9212-1E916097F7ED}"/>
    <hyperlink ref="AN714" r:id="rId13093" display="https://www.daloopa.com/src/46751770" xr:uid="{C7294FEA-E32B-4319-8C93-3F6EA508917A}"/>
    <hyperlink ref="AR714" r:id="rId13094" display="https://www.daloopa.com/src/67090344" xr:uid="{ACA57072-B84B-4807-995A-8395D6C0CE2E}"/>
    <hyperlink ref="A715" r:id="rId13095" xr:uid="{5091DD74-DDCE-48B4-A312-F33E7598D187}"/>
    <hyperlink ref="C715" r:id="rId13096" xr:uid="{7065C8F1-6083-43DD-AC8E-7E6FC7061B46}"/>
    <hyperlink ref="AN715" r:id="rId13097" display="https://www.daloopa.com/src/46751768" xr:uid="{BC1A2206-0281-4500-A606-2C61B1BF77AE}"/>
    <hyperlink ref="A716" r:id="rId13098" xr:uid="{74AFEE3C-4FBA-4968-8EFC-FBA5CB2CE260}"/>
    <hyperlink ref="C716" r:id="rId13099" xr:uid="{8C59B622-E378-445C-B38D-511AC3DE981E}"/>
    <hyperlink ref="H716" r:id="rId13100" display="https://www.daloopa.com/src/38442229" xr:uid="{99BB34D0-7D5C-44F2-B8BC-4D367236D6E6}"/>
    <hyperlink ref="L716" r:id="rId13101" display="https://www.daloopa.com/src/38442144" xr:uid="{BF951ACD-A0A3-4C21-BCE6-212A96204B20}"/>
    <hyperlink ref="P716" r:id="rId13102" display="https://www.daloopa.com/src/38442076" xr:uid="{4CC8B441-9CFB-445B-9963-CC32FC5E2B1C}"/>
    <hyperlink ref="T716" r:id="rId13103" display="https://www.daloopa.com/src/38442019" xr:uid="{756ADE67-B329-4B31-9111-ED5098E200B9}"/>
    <hyperlink ref="X716" r:id="rId13104" display="https://www.daloopa.com/src/38441973" xr:uid="{A2FC1954-24BE-4B91-8D22-5DA685B8A357}"/>
    <hyperlink ref="AB716" r:id="rId13105" display="https://www.daloopa.com/src/38441567" xr:uid="{26BEB618-0C7C-4EE3-B912-13D68398D78A}"/>
    <hyperlink ref="A717" r:id="rId13106" xr:uid="{FE3C17DD-8BF4-4527-BE36-0BAC21CAA0A3}"/>
    <hyperlink ref="C717" r:id="rId13107" xr:uid="{7F07C5CD-281C-4410-9B1D-2C5B6D997D4A}"/>
    <hyperlink ref="H717" r:id="rId13108" display="https://www.daloopa.com/src/38442228" xr:uid="{3E2FA4C5-00DC-4D06-B98A-509821E086EF}"/>
    <hyperlink ref="L717" r:id="rId13109" display="https://www.daloopa.com/src/38442143" xr:uid="{4FDD169C-D87F-4E66-AD70-9FB510C4A140}"/>
    <hyperlink ref="P717" r:id="rId13110" display="https://www.daloopa.com/src/38442072" xr:uid="{2D00AF82-3969-436C-8A85-5D016DF51038}"/>
    <hyperlink ref="T717" r:id="rId13111" display="https://www.daloopa.com/src/38442012" xr:uid="{4AB869DD-E5FE-436A-876A-E97958F4BD48}"/>
    <hyperlink ref="X717" r:id="rId13112" display="https://www.daloopa.com/src/38441969" xr:uid="{FEA9C5ED-8A22-4CF7-9418-44FE7394B445}"/>
    <hyperlink ref="AB717" r:id="rId13113" display="https://www.daloopa.com/src/38441570" xr:uid="{3D57058D-C554-4C68-BF66-FF42B5A3EA29}"/>
    <hyperlink ref="AF717" r:id="rId13114" display="https://www.daloopa.com/src/38441322" xr:uid="{1F6EC3FE-2BE6-4B9D-B4D7-447993D68D54}"/>
    <hyperlink ref="AJ717" r:id="rId13115" display="https://www.daloopa.com/src/38441433" xr:uid="{0AA50A58-B630-4576-AC0B-BA540DC510EE}"/>
    <hyperlink ref="AN717" r:id="rId13116" display="https://www.daloopa.com/src/46751769" xr:uid="{7802BD46-7D7B-4DFE-8CF8-B81E8EA9AD8E}"/>
    <hyperlink ref="AR717" r:id="rId13117" display="https://www.daloopa.com/src/67090345" xr:uid="{B3B680B0-5079-46D5-B3F8-B051BC2B6DC2}"/>
    <hyperlink ref="A718" r:id="rId13118" xr:uid="{FB581657-495F-44BE-81D9-42BF0B6C4496}"/>
    <hyperlink ref="C718" r:id="rId13119" xr:uid="{FF9330AF-B96F-4621-AF08-5824C549FF12}"/>
    <hyperlink ref="H718" r:id="rId13120" display="https://www.daloopa.com/src/38442227" xr:uid="{83EB10D0-DDBA-452D-B8E4-2096CBE12F35}"/>
    <hyperlink ref="L718" r:id="rId13121" display="https://www.daloopa.com/src/38442142" xr:uid="{703E0F28-BC4E-4D6A-91B0-CE8D5E0BE43C}"/>
    <hyperlink ref="P718" r:id="rId13122" display="https://www.daloopa.com/src/38442070" xr:uid="{21EB8C33-5CBB-4D5E-82B2-6EE6AF906E4F}"/>
    <hyperlink ref="T718" r:id="rId13123" display="https://www.daloopa.com/src/38442027" xr:uid="{1CF6E0FF-826A-47BD-8DD6-00F140C18A82}"/>
    <hyperlink ref="X718" r:id="rId13124" display="https://www.daloopa.com/src/38441971" xr:uid="{902A3FD4-7D8A-4539-8FE5-4519D4025D67}"/>
    <hyperlink ref="AB718" r:id="rId13125" display="https://www.daloopa.com/src/38441568" xr:uid="{8AA8204F-9CB9-4B69-B497-4A048AB5866F}"/>
    <hyperlink ref="AF718" r:id="rId13126" display="https://www.daloopa.com/src/38441321" xr:uid="{49DA8833-90BB-4FB6-A2E1-77BD5A1BD256}"/>
    <hyperlink ref="AJ718" r:id="rId13127" display="https://www.daloopa.com/src/38441445" xr:uid="{A60F985D-F576-449D-B481-25A2474B0A4A}"/>
    <hyperlink ref="AN718" r:id="rId13128" display="https://www.daloopa.com/src/46751771" xr:uid="{1BB43502-3D79-41AF-ADE0-1F47016BF93C}"/>
    <hyperlink ref="AR718" r:id="rId13129" display="https://www.daloopa.com/src/67090347" xr:uid="{FB944C80-C2DB-41B8-91AF-A316AAEB989E}"/>
    <hyperlink ref="A721" r:id="rId13130" xr:uid="{EB23A299-BB49-4024-9384-E5F63A444B37}"/>
    <hyperlink ref="C721" r:id="rId13131" xr:uid="{8F375DA6-C944-4001-BBE8-6A8D451318B5}"/>
    <hyperlink ref="E721" r:id="rId13132" display="https://www.daloopa.com/src/38436931" xr:uid="{564A09B8-0D42-4F78-8770-719BC030E192}"/>
    <hyperlink ref="F721" r:id="rId13133" display="https://www.daloopa.com/src/38436919" xr:uid="{3653C089-440B-46BB-B14F-5FDF1859790D}"/>
    <hyperlink ref="G721" r:id="rId13134" display="https://www.daloopa.com/src/38436913" xr:uid="{028404BC-3BDE-4DD4-AB55-176D2D510E0D}"/>
    <hyperlink ref="I721" r:id="rId13135" display="https://www.daloopa.com/src/38436897" xr:uid="{67378A71-8511-4265-A384-9374EAF210A8}"/>
    <hyperlink ref="J721" r:id="rId13136" display="https://www.daloopa.com/src/38436890" xr:uid="{EC7F2490-45BA-4308-A484-E5D3869F21D1}"/>
    <hyperlink ref="K721" r:id="rId13137" display="https://www.daloopa.com/src/38436884" xr:uid="{208C12DB-8202-4B22-BB29-655E5F5331FA}"/>
    <hyperlink ref="M721" r:id="rId13138" display="https://www.daloopa.com/src/38436857" xr:uid="{7FE23240-A128-4BCA-B484-24A5064DAB42}"/>
    <hyperlink ref="N721" r:id="rId13139" display="https://www.daloopa.com/src/38436846" xr:uid="{50822905-FAEE-44DA-B471-C302DBA28DF9}"/>
    <hyperlink ref="O721" r:id="rId13140" display="https://www.daloopa.com/src/38436828" xr:uid="{5ED120F2-228B-44B8-9C94-1D9186A45B52}"/>
    <hyperlink ref="Q721" r:id="rId13141" display="https://www.daloopa.com/src/38436817" xr:uid="{D1384907-6A8B-427F-AF5A-B0BA654CC84C}"/>
    <hyperlink ref="R721" r:id="rId13142" display="https://www.daloopa.com/src/38436809" xr:uid="{839444C5-B142-4001-B975-3D18A764B2B0}"/>
    <hyperlink ref="S721" r:id="rId13143" display="https://www.daloopa.com/src/38436771" xr:uid="{FF206D41-6A4A-4B18-B8CF-AECC17DF4830}"/>
    <hyperlink ref="U721" r:id="rId13144" display="https://www.daloopa.com/src/38436285" xr:uid="{436B635C-0D69-4C1F-88C2-9117792CD95C}"/>
    <hyperlink ref="V721" r:id="rId13145" display="https://www.daloopa.com/src/38436280" xr:uid="{0774ABC1-9637-44DF-A3A9-7BBB83A76FD4}"/>
    <hyperlink ref="W721" r:id="rId13146" display="https://www.daloopa.com/src/38436268" xr:uid="{589A384A-5A89-4621-A29D-D666411095A8}"/>
    <hyperlink ref="Y721" r:id="rId13147" display="https://www.daloopa.com/src/38436239" xr:uid="{82D744D1-A013-4791-9BC1-D252EF6DAAE2}"/>
    <hyperlink ref="Z721" r:id="rId13148" display="https://www.daloopa.com/src/38436215" xr:uid="{2DF4F9E4-DBC3-4EE0-8BBF-276A401739FF}"/>
    <hyperlink ref="AA721" r:id="rId13149" display="https://www.daloopa.com/src/38436187" xr:uid="{C95C7EC9-B259-448D-A07B-A6442B342FB0}"/>
    <hyperlink ref="AC721" r:id="rId13150" display="https://www.daloopa.com/src/38436170" xr:uid="{716E7F21-3F16-4AFC-86D5-4D4D4793609B}"/>
    <hyperlink ref="AD721" r:id="rId13151" display="https://www.daloopa.com/src/38436130" xr:uid="{80CCC0F1-1C71-45A4-A25F-E1396EA96B45}"/>
    <hyperlink ref="AE721" r:id="rId13152" display="https://www.daloopa.com/src/38436120" xr:uid="{C0E14890-AA9B-474E-B9E5-DA55ADCFFE76}"/>
    <hyperlink ref="AG721" r:id="rId13153" display="https://www.daloopa.com/src/38435201" xr:uid="{ABD40157-E161-4074-880C-E3E71F9F8051}"/>
    <hyperlink ref="AH721" r:id="rId13154" display="https://www.daloopa.com/src/38435161" xr:uid="{D5B3110B-BBCC-4718-89F1-F5FB7BA8CD40}"/>
    <hyperlink ref="AI721" r:id="rId13155" display="https://www.daloopa.com/src/38435141" xr:uid="{9D150785-0FBA-4293-9266-CF3D244B2CF6}"/>
    <hyperlink ref="AK721" r:id="rId13156" display="https://www.daloopa.com/src/38435113" xr:uid="{40FE0C8C-1693-4F3C-AA87-23331D2E543D}"/>
    <hyperlink ref="AL721" r:id="rId13157" display="https://www.daloopa.com/src/38435066" xr:uid="{8918A0AB-0804-47B2-A0B7-B30851F43D74}"/>
    <hyperlink ref="AM721" r:id="rId13158" display="https://www.daloopa.com/src/38975286" xr:uid="{72B2CA10-1540-45B9-8BF3-7973116201D1}"/>
    <hyperlink ref="AO721" r:id="rId13159" display="https://www.daloopa.com/src/53700669" xr:uid="{F0C0E9A9-3D30-418D-A22C-0C60AF370A16}"/>
    <hyperlink ref="AP721" r:id="rId13160" display="https://www.daloopa.com/src/58885687" xr:uid="{F57FD7D5-7C9D-4705-9EBA-90E2BFE6A448}"/>
    <hyperlink ref="AQ721" r:id="rId13161" display="https://www.daloopa.com/src/63184532" xr:uid="{18E7DE31-E7FD-4326-AE37-09BE6869AF89}"/>
    <hyperlink ref="BF721" r:id="rId13162" display="https://www.daloopa.com/src/38436966" xr:uid="{2F16E73A-40F3-4379-AB6A-35A9E2347152}"/>
    <hyperlink ref="BG721" r:id="rId13163" display="https://www.daloopa.com/src/38436976" xr:uid="{2CC4DAC7-0DBA-4781-B00B-B22B30BC112E}"/>
    <hyperlink ref="BH721" r:id="rId13164" display="https://www.daloopa.com/src/38437850" xr:uid="{2C1A03CB-B6C6-4ED8-838A-8AB637866DB4}"/>
    <hyperlink ref="BI721" r:id="rId13165" display="https://www.daloopa.com/src/38437982" xr:uid="{4D5727E5-CF78-405E-BA8F-F0DE32DDCF3A}"/>
    <hyperlink ref="BJ721" r:id="rId13166" display="https://www.daloopa.com/src/38438040" xr:uid="{59B7A275-BC4C-4E65-9A46-1903D27C1653}"/>
    <hyperlink ref="BK721" r:id="rId13167" display="https://www.daloopa.com/src/38438084" xr:uid="{531C3863-924B-4758-A861-AC553C2CF71A}"/>
    <hyperlink ref="BL721" r:id="rId13168" display="https://www.daloopa.com/src/38438110" xr:uid="{47BD20AC-9C76-4847-B5AE-0ACFCDBC39B5}"/>
    <hyperlink ref="BM721" r:id="rId13169" display="https://www.daloopa.com/src/38438157" xr:uid="{B3807ECF-1D22-4964-896D-8745ED0534D3}"/>
    <hyperlink ref="BN721" r:id="rId13170" display="https://www.daloopa.com/src/46751418" xr:uid="{62502819-3E24-4C61-9DB2-64F05E057414}"/>
    <hyperlink ref="BO721" r:id="rId13171" tooltip="https://www.daloopa.com/src/67090034" display="10189.0" xr:uid="{53C9C853-BBCC-4CDA-98F0-79484915909B}"/>
    <hyperlink ref="A722" r:id="rId13172" xr:uid="{573C9FF7-0ECB-49AF-B223-538B3D99CDCC}"/>
    <hyperlink ref="C722" r:id="rId13173" xr:uid="{1BC1EC32-1F98-4A09-9C80-86C6BB310284}"/>
    <hyperlink ref="E722" r:id="rId13174" display="https://www.daloopa.com/src/38436930" xr:uid="{1256C4F7-3FE8-4EE4-9988-42BAE520E5AB}"/>
    <hyperlink ref="I722" r:id="rId13175" display="https://www.daloopa.com/src/38436896" xr:uid="{7162FD8B-AFA5-466B-9948-9032A079B0BF}"/>
    <hyperlink ref="N722" r:id="rId13176" display="https://www.daloopa.com/src/38436845" xr:uid="{D4221962-2CE9-48A1-BE12-E08C1D9FB617}"/>
    <hyperlink ref="O722" r:id="rId13177" display="https://www.daloopa.com/src/38436829" xr:uid="{E25049FF-5F8D-46B6-9378-A6E26BE65C8C}"/>
    <hyperlink ref="Q722" r:id="rId13178" display="https://www.daloopa.com/src/38436819" xr:uid="{FC04593B-B7DB-4F8E-AEC9-64966E310BE1}"/>
    <hyperlink ref="R722" r:id="rId13179" display="https://www.daloopa.com/src/38436808" xr:uid="{756B7534-1090-44F9-93CB-DD3D0E0CF874}"/>
    <hyperlink ref="S722" r:id="rId13180" display="https://www.daloopa.com/src/38436773" xr:uid="{1F5E4AE6-E63E-42E1-B973-BE4772D4351B}"/>
    <hyperlink ref="U722" r:id="rId13181" display="https://www.daloopa.com/src/38436287" xr:uid="{9FA5273A-B21B-41D5-8E0F-863A59836D3D}"/>
    <hyperlink ref="V722" r:id="rId13182" display="https://www.daloopa.com/src/38436281" xr:uid="{3148E117-56AA-4CCE-A993-E10CA3C06CC1}"/>
    <hyperlink ref="W722" r:id="rId13183" display="https://www.daloopa.com/src/38436267" xr:uid="{6F47DDD1-BD3B-4EE4-9579-D9AAF0B644E2}"/>
    <hyperlink ref="Y722" r:id="rId13184" display="https://www.daloopa.com/src/38436238" xr:uid="{9EABD320-7C04-43CD-99F1-638CF0483D96}"/>
    <hyperlink ref="Z722" r:id="rId13185" display="https://www.daloopa.com/src/38436217" xr:uid="{032B369F-FBA7-4524-A678-79AA0A6DF34D}"/>
    <hyperlink ref="AA722" r:id="rId13186" display="https://www.daloopa.com/src/38436186" xr:uid="{109B1D1F-F531-4A19-81B8-4BBDB2D8E7AF}"/>
    <hyperlink ref="AC722" r:id="rId13187" display="https://www.daloopa.com/src/38436171" xr:uid="{08B42329-A834-4839-BB02-5D97B3F4195E}"/>
    <hyperlink ref="AD722" r:id="rId13188" display="https://www.daloopa.com/src/38436132" xr:uid="{929AE609-04FF-4CDF-AC43-2AF7D4D09637}"/>
    <hyperlink ref="AE722" r:id="rId13189" display="https://www.daloopa.com/src/38436122" xr:uid="{FFE92FEF-6F10-4550-BDDB-1CCCC396C4E8}"/>
    <hyperlink ref="AG722" r:id="rId13190" display="https://www.daloopa.com/src/38435202" xr:uid="{C76EF073-13B2-4D8F-ABC5-CBA7DCEBFC8B}"/>
    <hyperlink ref="AH722" r:id="rId13191" display="https://www.daloopa.com/src/38435162" xr:uid="{8179226E-EB30-4EC7-B593-84604051BCD5}"/>
    <hyperlink ref="AI722" r:id="rId13192" display="https://www.daloopa.com/src/38435142" xr:uid="{916586D8-9318-458C-AC39-98E922978884}"/>
    <hyperlink ref="AK722" r:id="rId13193" display="https://www.daloopa.com/src/38435115" xr:uid="{BBA5247B-E904-4AC9-B423-6331453489E2}"/>
    <hyperlink ref="AL722" r:id="rId13194" display="https://www.daloopa.com/src/38435065" xr:uid="{818C04F1-4910-43EA-8393-E91177A93B00}"/>
    <hyperlink ref="AM722" r:id="rId13195" display="https://www.daloopa.com/src/38975284" xr:uid="{6FA01F5E-E848-4B19-83C9-1722C49416FA}"/>
    <hyperlink ref="AQ722" r:id="rId13196" display="https://www.daloopa.com/src/63184530" xr:uid="{EF99A9C2-46A0-4146-9709-62D4574D0793}"/>
    <hyperlink ref="BF722" r:id="rId13197" display="https://www.daloopa.com/src/38436965" xr:uid="{7BF4E0D6-39AF-460B-88E4-17309E3AC282}"/>
    <hyperlink ref="BH722" r:id="rId13198" display="https://www.daloopa.com/src/38437852" xr:uid="{AD9E4013-2F7E-4C2C-8CEF-76C0D958097A}"/>
    <hyperlink ref="BI722" r:id="rId13199" display="https://www.daloopa.com/src/38437981" xr:uid="{2BD4D1BE-BF56-4C68-946B-6355D6362311}"/>
    <hyperlink ref="BJ722" r:id="rId13200" display="https://www.daloopa.com/src/38438038" xr:uid="{7DC88435-0BD3-4F69-B77D-C45FB7390E15}"/>
    <hyperlink ref="BK722" r:id="rId13201" display="https://www.daloopa.com/src/38438085" xr:uid="{3F08CD8D-C725-4ADC-9178-46C0D3A087C8}"/>
    <hyperlink ref="BL722" r:id="rId13202" display="https://www.daloopa.com/src/38438111" xr:uid="{61F9F36E-14F1-4D55-91D6-81A694EA171D}"/>
    <hyperlink ref="BM722" r:id="rId13203" display="https://www.daloopa.com/src/38438156" xr:uid="{DB799B75-B9A4-4481-91FD-330E55923C6C}"/>
    <hyperlink ref="BN722" r:id="rId13204" display="https://www.daloopa.com/src/46751417" xr:uid="{15BD9879-EB6F-4E65-9607-B8F6841FFAC9}"/>
    <hyperlink ref="A723" r:id="rId13205" xr:uid="{7AE966B3-E993-4A95-BBE2-BC1B95BF9B82}"/>
    <hyperlink ref="C723" r:id="rId13206" xr:uid="{351714AD-48A7-49B0-810E-1277F82732EC}"/>
    <hyperlink ref="E723" r:id="rId13207" display="https://www.daloopa.com/src/38436932" xr:uid="{4A9F601B-52C1-4A35-850F-E3A5D7C45E04}"/>
    <hyperlink ref="F723" r:id="rId13208" display="https://www.daloopa.com/src/38436918" xr:uid="{57E54219-7E04-4FCD-81FA-C5BFB2D8997D}"/>
    <hyperlink ref="G723" r:id="rId13209" display="https://www.daloopa.com/src/38436912" xr:uid="{1EDE7E88-D475-4353-8922-2D819E26E1A8}"/>
    <hyperlink ref="I723" r:id="rId13210" display="https://www.daloopa.com/src/38436898" xr:uid="{60302157-A23A-4D6A-9E4C-1F0FC988AA72}"/>
    <hyperlink ref="J723" r:id="rId13211" display="https://www.daloopa.com/src/38436891" xr:uid="{760FB820-F071-48CC-AA2A-0B4F350A4BF9}"/>
    <hyperlink ref="K723" r:id="rId13212" display="https://www.daloopa.com/src/38436883" xr:uid="{2DEA217B-C789-4B3E-BECB-F038B774B56D}"/>
    <hyperlink ref="M723" r:id="rId13213" display="https://www.daloopa.com/src/38436858" xr:uid="{4AF28E46-4C76-4070-8286-9927BDA94AE8}"/>
    <hyperlink ref="N723" r:id="rId13214" display="https://www.daloopa.com/src/38436847" xr:uid="{F7D03882-5A5C-4186-AA6D-E51C5FE3D612}"/>
    <hyperlink ref="O723" r:id="rId13215" display="https://www.daloopa.com/src/38436830" xr:uid="{40D8396A-817A-4C60-AB3E-B30FE033953B}"/>
    <hyperlink ref="Q723" r:id="rId13216" display="https://www.daloopa.com/src/38436818" xr:uid="{09F8EFF2-4B35-4E46-B867-939D233CA657}"/>
    <hyperlink ref="R723" r:id="rId13217" display="https://www.daloopa.com/src/38436810" xr:uid="{9A453EC7-3A7C-41A2-B196-F8C06C14FF43}"/>
    <hyperlink ref="S723" r:id="rId13218" display="https://www.daloopa.com/src/38436772" xr:uid="{6D5E1687-47DB-4D93-AF7B-1F828DB20CEF}"/>
    <hyperlink ref="U723" r:id="rId13219" display="https://www.daloopa.com/src/38436286" xr:uid="{AEC6D7AF-AF67-4D66-BFE3-173E8C043787}"/>
    <hyperlink ref="V723" r:id="rId13220" display="https://www.daloopa.com/src/38436279" xr:uid="{8F3A8F74-8BEA-4B60-9164-0CBFA1E058E7}"/>
    <hyperlink ref="W723" r:id="rId13221" display="https://www.daloopa.com/src/38436266" xr:uid="{605D847C-7A40-4620-8517-998EAC1A77EE}"/>
    <hyperlink ref="Y723" r:id="rId13222" display="https://www.daloopa.com/src/38436237" xr:uid="{20326A76-2D53-444E-9B18-BCC919021246}"/>
    <hyperlink ref="Z723" r:id="rId13223" display="https://www.daloopa.com/src/38436216" xr:uid="{0C395EAB-5A12-40B3-AD83-A9E114D4C99F}"/>
    <hyperlink ref="AA723" r:id="rId13224" display="https://www.daloopa.com/src/38436188" xr:uid="{14C2718F-4E97-4EC2-8941-9ECCE63A3ABE}"/>
    <hyperlink ref="AC723" r:id="rId13225" display="https://www.daloopa.com/src/38436172" xr:uid="{4F02724C-203C-48D5-8E83-C91CB4E49878}"/>
    <hyperlink ref="AD723" r:id="rId13226" display="https://www.daloopa.com/src/38436131" xr:uid="{9C7D007B-EB51-4938-B0FA-79C6DFBA3AF8}"/>
    <hyperlink ref="AE723" r:id="rId13227" display="https://www.daloopa.com/src/38436121" xr:uid="{EDACBDA2-227D-41D6-BC0D-AA2596732CD0}"/>
    <hyperlink ref="AG723" r:id="rId13228" display="https://www.daloopa.com/src/38435203" xr:uid="{9365601C-7F3E-4DA6-B78F-09BBB926425E}"/>
    <hyperlink ref="AH723" r:id="rId13229" display="https://www.daloopa.com/src/38435160" xr:uid="{0A0B8722-3CC2-4A42-AD29-16DBF8541E88}"/>
    <hyperlink ref="AI723" r:id="rId13230" display="https://www.daloopa.com/src/38435143" xr:uid="{DDC3A512-CEAD-431C-A11C-6CAD95381488}"/>
    <hyperlink ref="AK723" r:id="rId13231" display="https://www.daloopa.com/src/38435114" xr:uid="{BF842A89-1BEC-40E7-BB7D-06AA96866247}"/>
    <hyperlink ref="AL723" r:id="rId13232" display="https://www.daloopa.com/src/38435064" xr:uid="{8AA6CD51-BEF9-4A77-B3B7-DEA81BB1C9FF}"/>
    <hyperlink ref="AM723" r:id="rId13233" display="https://www.daloopa.com/src/38975285" xr:uid="{315352E8-9B77-4ECA-A842-AF2F093C6857}"/>
    <hyperlink ref="AO723" r:id="rId13234" display="https://www.daloopa.com/src/53700668" xr:uid="{ED97BC48-EB68-4DC5-BA4B-B3911F896F3B}"/>
    <hyperlink ref="AP723" r:id="rId13235" display="https://www.daloopa.com/src/58885688" xr:uid="{C60915B5-7832-437D-9B13-64B2512112C0}"/>
    <hyperlink ref="AQ723" r:id="rId13236" display="https://www.daloopa.com/src/63184531" xr:uid="{A43C6A19-2F39-4CE2-9F08-85E7C583F7A6}"/>
    <hyperlink ref="BF723" r:id="rId13237" display="https://www.daloopa.com/src/38436967" xr:uid="{C4DC20B2-E0B7-4605-9AC3-5443A28CACF7}"/>
    <hyperlink ref="BG723" r:id="rId13238" display="https://www.daloopa.com/src/38436977" xr:uid="{C5855377-C8DE-4C3A-A7BF-1A217BFBFC47}"/>
    <hyperlink ref="BH723" r:id="rId13239" display="https://www.daloopa.com/src/38437851" xr:uid="{5D12FDC6-7086-4B50-8A86-8A60D714D9A4}"/>
    <hyperlink ref="BI723" r:id="rId13240" display="https://www.daloopa.com/src/38437980" xr:uid="{C3CC7CF3-D59F-424E-A216-C20177135207}"/>
    <hyperlink ref="BJ723" r:id="rId13241" display="https://www.daloopa.com/src/38438039" xr:uid="{CF75E4C0-F723-4180-BBEF-8CF40D1D0F31}"/>
    <hyperlink ref="BK723" r:id="rId13242" display="https://www.daloopa.com/src/38438086" xr:uid="{2F0307B5-C90B-45A1-9E19-D6AB87739863}"/>
    <hyperlink ref="BL723" r:id="rId13243" display="https://www.daloopa.com/src/38438112" xr:uid="{DCC9EEBF-0019-458A-9850-31F01CFDEF50}"/>
    <hyperlink ref="BM723" r:id="rId13244" display="https://www.daloopa.com/src/38438155" xr:uid="{2A2790D0-F66B-4C8C-902B-4ABEEA589856}"/>
    <hyperlink ref="BN723" r:id="rId13245" display="https://www.daloopa.com/src/46751416" xr:uid="{CBCC05CE-934C-4108-BBAE-2F7C7564BA97}"/>
    <hyperlink ref="BO723" r:id="rId13246" tooltip="https://www.daloopa.com/src/67090035" display="10189.0" xr:uid="{D63F70EF-76B7-4693-923A-2774C233022D}"/>
    <hyperlink ref="A726" r:id="rId13247" xr:uid="{DF720941-7AAB-45DC-BB9E-4C66C3C0D8CA}"/>
    <hyperlink ref="C726" r:id="rId13248" xr:uid="{0F70A380-2809-4020-8850-7FE4997C9B24}"/>
    <hyperlink ref="AC726" r:id="rId13249" display="https://www.daloopa.com/src/38276593" xr:uid="{335FC4C8-B7BB-4ECA-8573-2C26D3936226}"/>
    <hyperlink ref="AD726" r:id="rId13250" display="https://www.daloopa.com/src/38276572" xr:uid="{3972E2D2-D8EB-456B-BE33-F7FF22A71113}"/>
    <hyperlink ref="AE726" r:id="rId13251" display="https://www.daloopa.com/src/38276566" xr:uid="{091DC3B2-E5F1-4E19-A3E6-40B149919186}"/>
    <hyperlink ref="AF726" r:id="rId13252" display="https://www.daloopa.com/src/45569871" xr:uid="{0AE39D63-7AF1-4304-954D-DFE381F70F0E}"/>
    <hyperlink ref="AG726" r:id="rId13253" display="https://www.daloopa.com/src/38276557" xr:uid="{3DBD02B2-11CD-477D-8CB9-9196DBD2147F}"/>
    <hyperlink ref="AH726" r:id="rId13254" display="https://www.daloopa.com/src/38276529" xr:uid="{0A13F4C7-47EE-4E40-827F-7113F6B1F2CD}"/>
    <hyperlink ref="AI726" r:id="rId13255" display="https://www.daloopa.com/src/38276520" xr:uid="{47B2D899-CA0A-46E3-97FF-AC3B67F856E2}"/>
    <hyperlink ref="AJ726" r:id="rId13256" display="https://www.daloopa.com/src/45569872" xr:uid="{02683A29-6C5B-4946-ADF4-ED191BDDBB36}"/>
    <hyperlink ref="AK726" r:id="rId13257" display="https://www.daloopa.com/src/38276507" xr:uid="{F52CD9BC-2A1F-4DCB-B7F5-FADFD4C0FB04}"/>
    <hyperlink ref="AL726" r:id="rId13258" display="https://www.daloopa.com/src/38276360" xr:uid="{EC18A3C9-C788-4A24-ABCA-6AFA35424F14}"/>
    <hyperlink ref="AM726" r:id="rId13259" display="https://www.daloopa.com/src/38975476" xr:uid="{99173972-55D7-48ED-8546-D9E84DB4896A}"/>
    <hyperlink ref="AN726" r:id="rId13260" display="https://www.daloopa.com/src/46758873" xr:uid="{246FB844-CC1F-4F45-8896-8AB77B5A7064}"/>
    <hyperlink ref="AO726" r:id="rId13261" display="https://www.daloopa.com/src/53700607" xr:uid="{4DB62759-2CD4-407C-8A3E-574264E95C38}"/>
    <hyperlink ref="AP726" r:id="rId13262" display="https://www.daloopa.com/src/58885039" xr:uid="{D57261AC-99DB-4C9F-B33F-553EFB10164F}"/>
    <hyperlink ref="AQ726" r:id="rId13263" display="https://www.daloopa.com/src/63184459" xr:uid="{0CD7B70F-00EA-4C83-A01B-94DFDDBB58DE}"/>
    <hyperlink ref="AR726" r:id="rId13264" display="https://www.daloopa.com/src/67095226" xr:uid="{27B34BEB-EC21-459C-8D4F-8D6049342449}"/>
    <hyperlink ref="BL726" r:id="rId13265" display="https://www.daloopa.com/src/38277217" xr:uid="{9FBE1323-5465-4F4E-A2C3-0119C1255C22}"/>
    <hyperlink ref="BM726" r:id="rId13266" display="https://www.daloopa.com/src/38277356" xr:uid="{AA2E7006-FA18-4852-85E2-342045FD76D3}"/>
    <hyperlink ref="BN726" r:id="rId13267" display="https://www.daloopa.com/src/46751007" xr:uid="{C2CE6F2C-916E-42A3-8518-74E0AC5FDF55}"/>
    <hyperlink ref="BO726" r:id="rId13268" tooltip="https://www.daloopa.com/src/67089742" display="8847.0" xr:uid="{3702252F-AD1C-4730-9E19-3E14D9D138EA}"/>
    <hyperlink ref="A728" r:id="rId13269" xr:uid="{12EE6B69-D463-4A5B-B920-D9F2A03804CE}"/>
    <hyperlink ref="C728" r:id="rId13270" xr:uid="{7A6865B2-0301-4657-8A9A-29E59C7DF88C}"/>
    <hyperlink ref="AC728" r:id="rId13271" display="https://www.daloopa.com/src/38276590" xr:uid="{0007FE60-F954-4967-AC2D-6B39F57902DE}"/>
    <hyperlink ref="AD728" r:id="rId13272" display="https://www.daloopa.com/src/38276574" xr:uid="{39307749-E422-4262-B11F-68A2C721094B}"/>
    <hyperlink ref="AE728" r:id="rId13273" display="https://www.daloopa.com/src/38276567" xr:uid="{E9131D31-EABF-4EFA-B2A9-D0432BB5CA87}"/>
    <hyperlink ref="AF728" r:id="rId13274" display="https://www.daloopa.com/src/45569873" xr:uid="{04185A10-3376-476F-A2DF-D39A09E7431D}"/>
    <hyperlink ref="AG728" r:id="rId13275" display="https://www.daloopa.com/src/38276556" xr:uid="{54D267D0-8925-4DD2-BBA4-19A24D1A296B}"/>
    <hyperlink ref="AH728" r:id="rId13276" display="https://www.daloopa.com/src/38276533" xr:uid="{2A4C0953-4C0A-4036-8016-FF4521611369}"/>
    <hyperlink ref="AI728" r:id="rId13277" display="https://www.daloopa.com/src/38276521" xr:uid="{2E577638-90C6-49CC-AC98-F84B487C58A9}"/>
    <hyperlink ref="AJ728" r:id="rId13278" display="https://www.daloopa.com/src/45569874" xr:uid="{CC900745-B1BC-4ED9-BFD6-9BC85A89FFD7}"/>
    <hyperlink ref="AK728" r:id="rId13279" display="https://www.daloopa.com/src/38276509" xr:uid="{E507E1D9-7828-4741-BDA4-E7E84EE2528E}"/>
    <hyperlink ref="AL728" r:id="rId13280" display="https://www.daloopa.com/src/38276357" xr:uid="{A3D592DA-06F3-46C8-B5E0-508B092F1BF2}"/>
    <hyperlink ref="AM728" r:id="rId13281" display="https://www.daloopa.com/src/38975477" xr:uid="{9C54FDAB-D4A7-481D-B99A-D25D3F5C0A3A}"/>
    <hyperlink ref="AN728" r:id="rId13282" display="https://www.daloopa.com/src/46758874" xr:uid="{413B9238-82D0-44ED-BDA8-59CBE1DBBC68}"/>
    <hyperlink ref="AO728" r:id="rId13283" display="https://www.daloopa.com/src/53700606" xr:uid="{1A76B971-417A-4C29-85B8-A5156338C25D}"/>
    <hyperlink ref="AP728" r:id="rId13284" display="https://www.daloopa.com/src/58885042" xr:uid="{620FBC83-91AA-4F5C-8336-61C1A3A2CADF}"/>
    <hyperlink ref="AQ728" r:id="rId13285" display="https://www.daloopa.com/src/63184460" xr:uid="{C97423BB-39B3-4EA9-84AF-A74168C3A4E7}"/>
    <hyperlink ref="AR728" r:id="rId13286" display="https://www.daloopa.com/src/67095227" xr:uid="{BE1E3F4E-FD63-4DFD-9C1E-7F0510E3237F}"/>
    <hyperlink ref="BL728" r:id="rId13287" display="https://www.daloopa.com/src/38277222" xr:uid="{CDFEE491-0F46-458D-A46F-F0C09A0B2F5F}"/>
    <hyperlink ref="BM728" r:id="rId13288" display="https://www.daloopa.com/src/38277355" xr:uid="{8FE0E2BB-8584-4924-8E1F-9ABBB54E0E8B}"/>
    <hyperlink ref="BN728" r:id="rId13289" display="https://www.daloopa.com/src/46751008" xr:uid="{F12ABDB4-FE23-4B09-AF44-5D200D3D4B1A}"/>
    <hyperlink ref="BO728" r:id="rId13290" tooltip="https://www.daloopa.com/src/67089743" display="6097.0" xr:uid="{1BEC8850-1ABC-42F5-9FE9-0E99EB480001}"/>
    <hyperlink ref="A729" r:id="rId13291" xr:uid="{9A7CB99C-17E4-4BE3-B2B8-5CFDB249B867}"/>
    <hyperlink ref="C729" r:id="rId13292" xr:uid="{E2B261E3-53DD-4697-B117-74118DDCC60D}"/>
    <hyperlink ref="AC729" r:id="rId13293" display="https://www.daloopa.com/src/38276592" xr:uid="{FFD7CE4F-8113-4EDE-97B0-D7A61E613FB4}"/>
    <hyperlink ref="AD729" r:id="rId13294" display="https://www.daloopa.com/src/38276573" xr:uid="{294C5E3B-7E8A-4D4E-A269-9AA3D83EC254}"/>
    <hyperlink ref="AE729" r:id="rId13295" display="https://www.daloopa.com/src/38276568" xr:uid="{8C6DC127-FE5B-46CF-871E-BE63FE8A47A9}"/>
    <hyperlink ref="AF729" r:id="rId13296" display="https://www.daloopa.com/src/45569875" xr:uid="{A08316EE-B348-440D-8035-63994414B656}"/>
    <hyperlink ref="AG729" r:id="rId13297" display="https://www.daloopa.com/src/38276559" xr:uid="{5BAC19E3-55C6-43FB-88C1-DC2D89AF1D53}"/>
    <hyperlink ref="AH729" r:id="rId13298" display="https://www.daloopa.com/src/38276532" xr:uid="{D89E1758-A26A-4358-855C-E4F3D4CADF25}"/>
    <hyperlink ref="AI729" r:id="rId13299" display="https://www.daloopa.com/src/38276523" xr:uid="{CC2C783E-3496-49FB-838F-02311DAD8930}"/>
    <hyperlink ref="AJ729" r:id="rId13300" display="https://www.daloopa.com/src/45569876" xr:uid="{12E8823F-7320-4063-8F80-6CC998CE8953}"/>
    <hyperlink ref="AK729" r:id="rId13301" display="https://www.daloopa.com/src/38276510" xr:uid="{0ACA771E-0C28-4D22-A703-CC54DD0B2861}"/>
    <hyperlink ref="AL729" r:id="rId13302" display="https://www.daloopa.com/src/38276359" xr:uid="{D903BBA3-5180-49CB-AAB5-B5A415EF4B9F}"/>
    <hyperlink ref="AM729" r:id="rId13303" display="https://www.daloopa.com/src/38975475" xr:uid="{151727B3-0638-401C-BE47-AE946F082FC5}"/>
    <hyperlink ref="AN729" r:id="rId13304" display="https://www.daloopa.com/src/46758875" xr:uid="{EACFF564-6964-4379-9F81-05C7E180A6C5}"/>
    <hyperlink ref="AO729" r:id="rId13305" display="https://www.daloopa.com/src/53700603" xr:uid="{CBA5A367-4FAF-4788-A335-91AE7981886D}"/>
    <hyperlink ref="AP729" r:id="rId13306" display="https://www.daloopa.com/src/58885038" xr:uid="{4CE10760-A9E3-4929-A209-3AE0948C86E3}"/>
    <hyperlink ref="AQ729" r:id="rId13307" display="https://www.daloopa.com/src/63184458" xr:uid="{E77AA376-74EB-4B4F-A847-A13698DF43C9}"/>
    <hyperlink ref="AR729" r:id="rId13308" display="https://www.daloopa.com/src/67095228" xr:uid="{D89CC1A5-6401-4F49-91A4-2833EFB41DF4}"/>
    <hyperlink ref="BL729" r:id="rId13309" display="https://www.daloopa.com/src/38277218" xr:uid="{5258F82E-DF45-4D4E-A3E5-B9779D219DB3}"/>
    <hyperlink ref="BM729" r:id="rId13310" display="https://www.daloopa.com/src/38277359" xr:uid="{D01819FC-7B4A-4378-A7FB-525DE0131EA2}"/>
    <hyperlink ref="BN729" r:id="rId13311" display="https://www.daloopa.com/src/46751009" xr:uid="{43522828-EB62-4DFF-939D-69405EF96B39}"/>
    <hyperlink ref="BO729" r:id="rId13312" tooltip="https://www.daloopa.com/src/67089744" display="361.0" xr:uid="{CEAE4BF6-07A8-4136-8EA1-25B953110D2B}"/>
    <hyperlink ref="A730" r:id="rId13313" xr:uid="{0331D5C7-6DF9-4D55-8B79-B644E92866EF}"/>
    <hyperlink ref="C730" r:id="rId13314" xr:uid="{54362F88-AE8D-4520-B40E-ED372312C487}"/>
    <hyperlink ref="AC730" r:id="rId13315" display="https://www.daloopa.com/src/38276589" xr:uid="{ED00DE02-1ABE-4FC1-B2F9-1A4BF6C2E9E9}"/>
    <hyperlink ref="AD730" r:id="rId13316" display="https://www.daloopa.com/src/38276577" xr:uid="{4FB2BAC7-6648-4E0D-8BA5-EDB0E17B3DE0}"/>
    <hyperlink ref="AE730" r:id="rId13317" display="https://www.daloopa.com/src/38276569" xr:uid="{0538BC10-9357-4415-AD33-6C0E0091FF19}"/>
    <hyperlink ref="AF730" r:id="rId13318" display="https://www.daloopa.com/src/45569877" xr:uid="{C49D37E6-391C-48A1-8CC1-14B081F4DE12}"/>
    <hyperlink ref="AG730" r:id="rId13319" display="https://www.daloopa.com/src/38276554" xr:uid="{2138B9F0-5466-4CBD-9511-853F1A61890F}"/>
    <hyperlink ref="AH730" r:id="rId13320" display="https://www.daloopa.com/src/38276531" xr:uid="{BE855BAD-AF43-4887-9D23-C253F6A13223}"/>
    <hyperlink ref="AI730" r:id="rId13321" display="https://www.daloopa.com/src/38276524" xr:uid="{DFEBB52C-529F-4E9A-8D72-412824BA30B2}"/>
    <hyperlink ref="AJ730" r:id="rId13322" display="https://www.daloopa.com/src/45569878" xr:uid="{7BD26238-0132-4E64-BE0D-224B3B839A91}"/>
    <hyperlink ref="AK730" r:id="rId13323" display="https://www.daloopa.com/src/38276511" xr:uid="{9D090186-F45C-4846-8871-EA8C8F85F009}"/>
    <hyperlink ref="AL730" r:id="rId13324" display="https://www.daloopa.com/src/38276361" xr:uid="{1F88B4E3-CBC9-4526-95B5-9207745F1949}"/>
    <hyperlink ref="AM730" r:id="rId13325" display="https://www.daloopa.com/src/38975478" xr:uid="{D6B4E1BC-27CC-4578-8395-9920067B036B}"/>
    <hyperlink ref="AN730" r:id="rId13326" display="https://www.daloopa.com/src/46758876" xr:uid="{FF59E0D7-1CB5-4C5C-87D9-E3032FAA01E0}"/>
    <hyperlink ref="AO730" r:id="rId13327" display="https://www.daloopa.com/src/53700602" xr:uid="{212A60C1-A7B8-4875-80E2-49FC1400388B}"/>
    <hyperlink ref="AP730" r:id="rId13328" display="https://www.daloopa.com/src/58885043" xr:uid="{1D6368FC-C2A8-425C-99E8-56932B01B903}"/>
    <hyperlink ref="AQ730" r:id="rId13329" display="https://www.daloopa.com/src/63184461" xr:uid="{AD3195A0-1376-4F6E-A334-D0C544C70335}"/>
    <hyperlink ref="AR730" r:id="rId13330" display="https://www.daloopa.com/src/67095229" xr:uid="{872FA63D-C1C9-4B6F-9E85-6E6BE7F28D1E}"/>
    <hyperlink ref="BL730" r:id="rId13331" display="https://www.daloopa.com/src/38277221" xr:uid="{3F286746-F1EB-4310-A909-FABCB91A033D}"/>
    <hyperlink ref="BM730" r:id="rId13332" display="https://www.daloopa.com/src/38277357" xr:uid="{0F25E7BC-9E36-4CDD-9035-0ACCA7B40AD8}"/>
    <hyperlink ref="BN730" r:id="rId13333" display="https://www.daloopa.com/src/46751010" xr:uid="{631D48F3-A627-4704-8E21-A1BF79E0A9FA}"/>
    <hyperlink ref="BO730" r:id="rId13334" tooltip="https://www.daloopa.com/src/67089747" display="6458.0" xr:uid="{786A0B52-EA5E-461C-9606-60A1F958DFF6}"/>
    <hyperlink ref="A732" r:id="rId13335" xr:uid="{A52C748C-9AE7-4F94-9EF5-6D1EC7D18031}"/>
    <hyperlink ref="C732" r:id="rId13336" xr:uid="{6A2D619E-5E4E-44EC-9566-2A68E112BAD8}"/>
    <hyperlink ref="AC732" r:id="rId13337" display="https://www.daloopa.com/src/38276591" xr:uid="{88456BFA-D105-42DA-88F0-87F38A1B4B86}"/>
    <hyperlink ref="AD732" r:id="rId13338" display="https://www.daloopa.com/src/38276576" xr:uid="{E66A91C0-3533-4CBC-BEF8-2D812E1AFF0F}"/>
    <hyperlink ref="AE732" r:id="rId13339" display="https://www.daloopa.com/src/38276570" xr:uid="{D7C551D1-6206-4106-8550-AF748BCC3C35}"/>
    <hyperlink ref="AF732" r:id="rId13340" display="https://www.daloopa.com/src/45569879" xr:uid="{A34DEC0C-3830-4548-85E4-6455930E0F74}"/>
    <hyperlink ref="AG732" r:id="rId13341" display="https://www.daloopa.com/src/38276558" xr:uid="{BE4C9139-61AD-499A-9DA2-8F9B292B0248}"/>
    <hyperlink ref="AH732" r:id="rId13342" display="https://www.daloopa.com/src/38276530" xr:uid="{6DACC738-0695-4AE3-A543-3436500753E0}"/>
    <hyperlink ref="AI732" r:id="rId13343" display="https://www.daloopa.com/src/38276519" xr:uid="{B1E07BC8-276F-4D0E-BB22-5F5AA1A625FF}"/>
    <hyperlink ref="AJ732" r:id="rId13344" display="https://www.daloopa.com/src/45569880" xr:uid="{B1864409-FCFA-4198-8AF5-2119A69B33BC}"/>
    <hyperlink ref="AK732" r:id="rId13345" display="https://www.daloopa.com/src/38276508" xr:uid="{532AF617-73A5-42A0-BF59-0CE1D38F0C41}"/>
    <hyperlink ref="AL732" r:id="rId13346" display="https://www.daloopa.com/src/38276358" xr:uid="{14E36B05-A3ED-49DA-B532-E68398A04228}"/>
    <hyperlink ref="AM732" r:id="rId13347" display="https://www.daloopa.com/src/38975479" xr:uid="{4AE98DA7-A2D2-44CB-A531-96CAAA8436F6}"/>
    <hyperlink ref="AN732" r:id="rId13348" display="https://www.daloopa.com/src/46758877" xr:uid="{F8BDFF3A-2F90-43B5-800C-EF9BF695B603}"/>
    <hyperlink ref="AO732" r:id="rId13349" display="https://www.daloopa.com/src/53700604" xr:uid="{3D3BE0EE-9F0B-43C3-9D38-C50614240F4C}"/>
    <hyperlink ref="AP732" r:id="rId13350" display="https://www.daloopa.com/src/58885040" xr:uid="{76FC8731-6405-4FD7-A6AA-802F16F91F80}"/>
    <hyperlink ref="AQ732" r:id="rId13351" display="https://www.daloopa.com/src/63184463" xr:uid="{D3E1786A-431A-4428-8705-073D6EBFB338}"/>
    <hyperlink ref="AR732" r:id="rId13352" display="https://www.daloopa.com/src/67095230" xr:uid="{8D6CA64E-D79E-43E7-B321-B22BF805EA3D}"/>
    <hyperlink ref="BL732" r:id="rId13353" display="https://www.daloopa.com/src/38277219" xr:uid="{BF7FF3FF-5527-4BC7-B1B6-3DCE73808C1E}"/>
    <hyperlink ref="BM732" r:id="rId13354" display="https://www.daloopa.com/src/38277358" xr:uid="{7DE6A30F-864E-4146-881A-C126B426C960}"/>
    <hyperlink ref="BN732" r:id="rId13355" display="https://www.daloopa.com/src/46751012" xr:uid="{09701A6A-C6F4-42A3-AD89-DC816DF9A1A6}"/>
    <hyperlink ref="BO732" r:id="rId13356" tooltip="https://www.daloopa.com/src/67089746" display="1852.0" xr:uid="{569FB7CC-1281-4D46-BD46-B14B50C49960}"/>
    <hyperlink ref="A733" r:id="rId13357" xr:uid="{5EE76C19-A544-435E-895E-FFA54C952E54}"/>
    <hyperlink ref="C733" r:id="rId13358" xr:uid="{96AF1DF2-C001-4FC0-A776-1A03FFD71025}"/>
    <hyperlink ref="AC733" r:id="rId13359" display="https://www.daloopa.com/src/38276588" xr:uid="{586C70CF-49A1-472F-9A9A-4BF8A4360828}"/>
    <hyperlink ref="AD733" r:id="rId13360" display="https://www.daloopa.com/src/38276575" xr:uid="{9330BE97-C27D-4EAA-9B32-A48E947542FB}"/>
    <hyperlink ref="AE733" r:id="rId13361" display="https://www.daloopa.com/src/38276571" xr:uid="{F0CBE15B-1FB1-4F46-93F2-7A7D4BF63399}"/>
    <hyperlink ref="AF733" r:id="rId13362" display="https://www.daloopa.com/src/45569881" xr:uid="{6FB06955-A29B-40CB-B29A-897CFCC3FD6D}"/>
    <hyperlink ref="AG733" r:id="rId13363" display="https://www.daloopa.com/src/38276555" xr:uid="{9DA0D414-B168-4698-A724-12163D052DC7}"/>
    <hyperlink ref="AH733" r:id="rId13364" display="https://www.daloopa.com/src/38276528" xr:uid="{B540B265-F389-4162-B856-19CB6DE8CD8E}"/>
    <hyperlink ref="AI733" r:id="rId13365" display="https://www.daloopa.com/src/38276522" xr:uid="{CA1DFCD3-4D46-41F2-A995-22DDF54D956C}"/>
    <hyperlink ref="AJ733" r:id="rId13366" display="https://www.daloopa.com/src/45569882" xr:uid="{A2CD861F-30F5-4D4E-A692-5521F37D38EA}"/>
    <hyperlink ref="AK733" r:id="rId13367" display="https://www.daloopa.com/src/38276512" xr:uid="{B701D2A9-92AC-4B03-A0FA-8617D4AE7264}"/>
    <hyperlink ref="AL733" r:id="rId13368" display="https://www.daloopa.com/src/38276362" xr:uid="{59D41438-2D26-45D8-B4A4-B9B3EF876353}"/>
    <hyperlink ref="AM733" r:id="rId13369" display="https://www.daloopa.com/src/38975480" xr:uid="{BF4D7104-0C82-4B1E-B642-71D825B5EE8C}"/>
    <hyperlink ref="AN733" r:id="rId13370" display="https://www.daloopa.com/src/46758878" xr:uid="{C3B56D62-B8A4-47EA-BF6A-CCBA7F747225}"/>
    <hyperlink ref="AO733" r:id="rId13371" display="https://www.daloopa.com/src/53700605" xr:uid="{7871D011-49A9-47B7-A31F-6AFE2F0F9609}"/>
    <hyperlink ref="AP733" r:id="rId13372" display="https://www.daloopa.com/src/58885041" xr:uid="{ED461F4C-FAE4-4B76-B613-7D6263481208}"/>
    <hyperlink ref="AQ733" r:id="rId13373" display="https://www.daloopa.com/src/63184462" xr:uid="{216C23FA-77BB-4FB6-B3EC-050657836626}"/>
    <hyperlink ref="AR733" r:id="rId13374" display="https://www.daloopa.com/src/67095231" xr:uid="{23BB5D06-10EB-4F69-BCE6-831F30B4157F}"/>
    <hyperlink ref="BL733" r:id="rId13375" display="https://www.daloopa.com/src/38277220" xr:uid="{1F58AF17-FD66-43CA-950E-017B76116658}"/>
    <hyperlink ref="BM733" r:id="rId13376" display="https://www.daloopa.com/src/38277360" xr:uid="{0E3347B4-1DD1-4F50-8846-70618719F1F1}"/>
    <hyperlink ref="BN733" r:id="rId13377" display="https://www.daloopa.com/src/46751011" xr:uid="{78496DCE-AB6E-4FC5-94D5-E2231D687570}"/>
    <hyperlink ref="BO733" r:id="rId13378" tooltip="https://www.daloopa.com/src/67089745" display="17157.0" xr:uid="{546AC422-1674-47B7-A9F7-48CEAE6A0A66}"/>
    <hyperlink ref="A737" r:id="rId13379" xr:uid="{3FF3D3E0-0F30-43D1-B66A-54050491D4EC}"/>
    <hyperlink ref="C737" r:id="rId13380" xr:uid="{98C23DD9-B3B5-480E-9E2C-B66E68DC3482}"/>
    <hyperlink ref="AN737" r:id="rId13381" display="https://www.daloopa.com/src/65311979" xr:uid="{C4AD0ADF-49ED-49E4-BD37-7731CBFE7047}"/>
    <hyperlink ref="AO737" r:id="rId13382" display="https://www.daloopa.com/src/65311916" xr:uid="{0E9CA8C5-E16E-4CFE-AF25-8726E4EE7A3F}"/>
    <hyperlink ref="AP737" r:id="rId13383" display="https://www.daloopa.com/src/65311896" xr:uid="{84F7277A-1787-46D0-82B9-42CE9562F52A}"/>
    <hyperlink ref="AQ737" r:id="rId13384" display="https://www.daloopa.com/src/65311786" xr:uid="{EBA241BE-166B-40F8-AF45-39380B0A2B3B}"/>
    <hyperlink ref="AR737" r:id="rId13385" display="https://www.daloopa.com/src/67090534" xr:uid="{A4039726-C598-4C70-BBF6-49F9243AD7CB}"/>
    <hyperlink ref="A738" r:id="rId13386" xr:uid="{3703691D-B515-4877-862F-73EA2C44858B}"/>
    <hyperlink ref="C738" r:id="rId13387" xr:uid="{708239E2-DC28-4654-986A-C1EA5B98BF56}"/>
    <hyperlink ref="AN738" r:id="rId13388" display="https://www.daloopa.com/src/65311978" xr:uid="{6D16D312-4A83-41B7-9824-27B81B9DB79A}"/>
    <hyperlink ref="AO738" r:id="rId13389" display="https://www.daloopa.com/src/65311917" xr:uid="{B2F9A24E-6C1F-4D8B-B66D-B18922413205}"/>
    <hyperlink ref="AP738" r:id="rId13390" display="https://www.daloopa.com/src/65311894" xr:uid="{B2EAB732-C327-4D9C-BBFF-2B0C3D446E1C}"/>
    <hyperlink ref="AQ738" r:id="rId13391" display="https://www.daloopa.com/src/65311784" xr:uid="{5CB3B756-B799-442E-B63B-1381D3BEFC48}"/>
    <hyperlink ref="AR738" r:id="rId13392" display="https://www.daloopa.com/src/67090533" xr:uid="{56E2BFFD-2B23-4E4E-B88A-0F26F26F7035}"/>
    <hyperlink ref="A739" r:id="rId13393" xr:uid="{D165684F-3DD7-4F4C-AA56-096C466F0248}"/>
    <hyperlink ref="C739" r:id="rId13394" xr:uid="{C8699F49-F992-4F29-B317-555DABDEB66E}"/>
    <hyperlink ref="AN739" r:id="rId13395" display="https://www.daloopa.com/src/65311977" xr:uid="{E91D4E42-B2DB-40D5-BD58-7EA397BE34DD}"/>
    <hyperlink ref="AO739" r:id="rId13396" display="https://www.daloopa.com/src/65311914" xr:uid="{E21FBC9F-17A7-41A3-840C-6E14AA142474}"/>
    <hyperlink ref="AP739" r:id="rId13397" display="https://www.daloopa.com/src/65311895" xr:uid="{6A094E5E-9268-4BA4-8456-13C0BCDCDAA6}"/>
    <hyperlink ref="AQ739" r:id="rId13398" display="https://www.daloopa.com/src/65311785" xr:uid="{1B7BED65-EE25-440C-8262-6BE770F61F42}"/>
    <hyperlink ref="AR739" r:id="rId13399" display="https://www.daloopa.com/src/67090532" xr:uid="{01163C11-C8F0-4AE8-95DA-46437BE09DB1}"/>
    <hyperlink ref="A740" r:id="rId13400" xr:uid="{9EABBC4F-3BC3-468F-AA95-EB2EE5D07555}"/>
    <hyperlink ref="C740" r:id="rId13401" xr:uid="{AD82D257-A557-45BA-8ADD-4C4910D4996D}"/>
    <hyperlink ref="AN740" r:id="rId13402" display="https://www.daloopa.com/src/65311976" xr:uid="{0B289808-06D2-476F-9F22-E93BC6425A6E}"/>
    <hyperlink ref="AO740" r:id="rId13403" display="https://www.daloopa.com/src/65311915" xr:uid="{C022181F-91F5-4C00-8BEE-119BA669510F}"/>
    <hyperlink ref="AP740" r:id="rId13404" display="https://www.daloopa.com/src/65311893" xr:uid="{9C474482-C673-4012-B538-17ED7A2EFC34}"/>
    <hyperlink ref="AQ740" r:id="rId13405" display="https://www.daloopa.com/src/65311783" xr:uid="{D8061E0C-2C39-4F8A-A309-6FE08905F89D}"/>
    <hyperlink ref="AR740" r:id="rId13406" display="https://www.daloopa.com/src/67090531" xr:uid="{B12EAABD-1971-4C90-99CA-BE4173622A6E}"/>
    <hyperlink ref="A741" r:id="rId13407" xr:uid="{52863160-E4BD-42F3-A9A4-078CF0F7B852}"/>
    <hyperlink ref="C741" r:id="rId13408" xr:uid="{51548632-CDCD-4998-8876-9A94FB91A631}"/>
    <hyperlink ref="AN741" r:id="rId13409" display="https://www.daloopa.com/src/65311975" xr:uid="{25028D80-1A9F-49CF-8B13-CF838A948285}"/>
    <hyperlink ref="AO741" r:id="rId13410" display="https://www.daloopa.com/src/65311913" xr:uid="{8FD6842C-1E28-4F29-B821-D3A343D7EB19}"/>
    <hyperlink ref="AP741" r:id="rId13411" display="https://www.daloopa.com/src/65311892" xr:uid="{467BAF76-70BE-4D43-97C3-941833A1F9E9}"/>
    <hyperlink ref="AQ741" r:id="rId13412" display="https://www.daloopa.com/src/65311782" xr:uid="{CBA77A87-B424-4307-8AAC-52FD34957932}"/>
    <hyperlink ref="AR741" r:id="rId13413" display="https://www.daloopa.com/src/67090530" xr:uid="{0DF7B8A2-9864-4D88-BEB8-1F262D8BFAB3}"/>
    <hyperlink ref="A742" r:id="rId13414" xr:uid="{92D5D66D-8231-4441-BA7A-BA27FED6923E}"/>
    <hyperlink ref="C742" r:id="rId13415" xr:uid="{1DD187C4-3389-4B76-A893-9E5FE8445656}"/>
    <hyperlink ref="AN742" r:id="rId13416" display="https://www.daloopa.com/src/65311973" xr:uid="{B84D6C4D-FCFD-4839-8304-567E032B4525}"/>
    <hyperlink ref="AO742" r:id="rId13417" display="https://www.daloopa.com/src/65311911" xr:uid="{5E2A3079-08D3-41CF-A712-134F9E96984A}"/>
    <hyperlink ref="AP742" r:id="rId13418" display="https://www.daloopa.com/src/65311891" xr:uid="{7B91AC7F-4BD0-485F-9C92-6FCC34021FC7}"/>
    <hyperlink ref="AQ742" r:id="rId13419" display="https://www.daloopa.com/src/65311781" xr:uid="{134E6A3A-8394-491B-B151-82544A1C45B2}"/>
    <hyperlink ref="AR742" r:id="rId13420" display="https://www.daloopa.com/src/67090529" xr:uid="{B0929570-D3B0-46F6-A899-AD7335B86EC5}"/>
    <hyperlink ref="A743" r:id="rId13421" xr:uid="{9A379D13-A066-4881-A6E7-79C90EB70B43}"/>
    <hyperlink ref="C743" r:id="rId13422" xr:uid="{6A287494-D6B7-4398-8D47-07B986EC48B9}"/>
    <hyperlink ref="AN743" r:id="rId13423" display="https://www.daloopa.com/src/65311974" xr:uid="{4A2124E9-B120-4124-89E8-50F0686637A3}"/>
    <hyperlink ref="AO743" r:id="rId13424" display="https://www.daloopa.com/src/65311912" xr:uid="{8FA39482-973B-45DE-AD92-6A0CC51FD6DB}"/>
    <hyperlink ref="AP743" r:id="rId13425" display="https://www.daloopa.com/src/65311890" xr:uid="{FBF3F2AE-74D6-43EF-BD0C-A5B2891D3B3A}"/>
    <hyperlink ref="AQ743" r:id="rId13426" display="https://www.daloopa.com/src/65311780" xr:uid="{53EFA546-1B1C-4A38-9FD0-ABDBC462AA43}"/>
    <hyperlink ref="AR743" r:id="rId13427" display="https://www.daloopa.com/src/67092662" xr:uid="{67505C0A-4A1F-44E4-B48A-333D7B36A414}"/>
    <hyperlink ref="A746" r:id="rId13428" xr:uid="{39FE00CB-328A-4BE7-AEF8-E74882EE9EED}"/>
    <hyperlink ref="C746" r:id="rId13429" xr:uid="{67373197-DF2C-4F8D-A4DA-DB3ADC070F12}"/>
    <hyperlink ref="AN746" r:id="rId13430" display="https://www.daloopa.com/src/65312619" xr:uid="{0550AEA1-4E00-43DC-9189-D274920086FC}"/>
    <hyperlink ref="AO746" r:id="rId13431" display="https://www.daloopa.com/src/65312587" xr:uid="{59663D10-84C7-470F-A74B-6E6D9DC1B11D}"/>
    <hyperlink ref="AP746" r:id="rId13432" display="https://www.daloopa.com/src/65312490" xr:uid="{7B8E4723-15D7-41D1-8C48-798252B3D218}"/>
    <hyperlink ref="AQ746" r:id="rId13433" display="https://www.daloopa.com/src/65312474" xr:uid="{69C065E1-BD0B-480A-A099-0EB49D70D27C}"/>
    <hyperlink ref="AR746" r:id="rId13434" display="https://www.daloopa.com/src/67090540" xr:uid="{B9910328-A1D4-4D82-BFE3-917027640158}"/>
    <hyperlink ref="A747" r:id="rId13435" xr:uid="{128DD455-4215-4B48-84F0-6E259E36897D}"/>
    <hyperlink ref="C747" r:id="rId13436" xr:uid="{A0EFFC9B-655A-41B1-B8FD-AC75FAFEE26D}"/>
    <hyperlink ref="AN747" r:id="rId13437" display="https://www.daloopa.com/src/65312617" xr:uid="{6A00DCB5-425A-46C0-AA11-BECA0196E4E6}"/>
    <hyperlink ref="AO747" r:id="rId13438" display="https://www.daloopa.com/src/65312588" xr:uid="{F0DA4D0C-C091-4D64-B098-1B3775125F56}"/>
    <hyperlink ref="AP747" r:id="rId13439" display="https://www.daloopa.com/src/65312488" xr:uid="{F9631733-0AEE-44EC-8AA0-CC24BD8F0C81}"/>
    <hyperlink ref="AQ747" r:id="rId13440" display="https://www.daloopa.com/src/65312473" xr:uid="{4B7EAE00-6C44-4CE3-87C2-B45A7A07223E}"/>
    <hyperlink ref="AR747" r:id="rId13441" display="https://www.daloopa.com/src/67090538" xr:uid="{347D1298-C0C2-4117-9C19-EC415D66375B}"/>
    <hyperlink ref="A748" r:id="rId13442" xr:uid="{E67ECB0A-E662-48AE-9F0D-D1F495B965EC}"/>
    <hyperlink ref="C748" r:id="rId13443" xr:uid="{62D78A4C-3C1A-4A20-AA48-5A7824D1A84A}"/>
    <hyperlink ref="AN748" r:id="rId13444" display="https://www.daloopa.com/src/65312618" xr:uid="{475812E1-38ED-47E6-9D67-B334FF2A61A7}"/>
    <hyperlink ref="AO748" r:id="rId13445" display="https://www.daloopa.com/src/65312585" xr:uid="{5F06F9D7-21A5-4527-8E53-5FC17A440FED}"/>
    <hyperlink ref="AP748" r:id="rId13446" display="https://www.daloopa.com/src/65312489" xr:uid="{BCB730B2-2900-4C10-8B34-1D300CE90F88}"/>
    <hyperlink ref="AQ748" r:id="rId13447" display="https://www.daloopa.com/src/65312472" xr:uid="{2CBA8677-3E68-458D-87B4-3AECAE80B5B4}"/>
    <hyperlink ref="AR748" r:id="rId13448" display="https://www.daloopa.com/src/67090539" xr:uid="{5D4185C1-D4CA-4EAE-B00D-8033F4DCF52D}"/>
    <hyperlink ref="A749" r:id="rId13449" xr:uid="{58CE63C1-5E7D-498E-AD0E-2702E01472F7}"/>
    <hyperlink ref="C749" r:id="rId13450" xr:uid="{8635B139-853E-46C9-88F7-F003B7D23344}"/>
    <hyperlink ref="AN749" r:id="rId13451" display="https://www.daloopa.com/src/65312616" xr:uid="{C0424702-4D58-41CC-8D46-69582779D77B}"/>
    <hyperlink ref="AO749" r:id="rId13452" display="https://www.daloopa.com/src/65312586" xr:uid="{BD17DA38-7EA0-466E-A391-2386A13BA822}"/>
    <hyperlink ref="AP749" r:id="rId13453" display="https://www.daloopa.com/src/65312486" xr:uid="{C03F3166-F881-433A-9C45-06592EC646FE}"/>
    <hyperlink ref="AQ749" r:id="rId13454" display="https://www.daloopa.com/src/65312471" xr:uid="{00AB2361-E902-4FFB-B79D-722F9C414C25}"/>
    <hyperlink ref="AR749" r:id="rId13455" display="https://www.daloopa.com/src/67090537" xr:uid="{6D885124-81B5-447B-8EFB-7E0AA902888F}"/>
    <hyperlink ref="A750" r:id="rId13456" xr:uid="{496A9933-7318-4360-8106-FBE650ACA914}"/>
    <hyperlink ref="C750" r:id="rId13457" xr:uid="{AAA23800-C775-4253-80AC-1F0EBC67C9BE}"/>
    <hyperlink ref="AN750" r:id="rId13458" display="https://www.daloopa.com/src/65312615" xr:uid="{67109318-5CC6-4100-8FAD-FAC748A97B6F}"/>
    <hyperlink ref="AO750" r:id="rId13459" display="https://www.daloopa.com/src/65312584" xr:uid="{A6975BAE-EDBA-4873-8D46-5587A701AFC0}"/>
    <hyperlink ref="AP750" r:id="rId13460" display="https://www.daloopa.com/src/65312485" xr:uid="{EF842D20-9160-44F7-ABCF-28B3305B8AC9}"/>
    <hyperlink ref="AQ750" r:id="rId13461" display="https://www.daloopa.com/src/65312470" xr:uid="{E3FB5A19-D477-4FB7-BFCF-C4DC09E45081}"/>
    <hyperlink ref="AR750" r:id="rId13462" display="https://www.daloopa.com/src/67090536" xr:uid="{1AEE7160-A172-4C64-9897-556E7BC18118}"/>
    <hyperlink ref="A751" r:id="rId13463" xr:uid="{EB182220-BAD3-4BC0-9289-83956E484231}"/>
    <hyperlink ref="C751" r:id="rId13464" xr:uid="{074E27CD-1F11-4445-AD73-9104B96EBE26}"/>
    <hyperlink ref="AN751" r:id="rId13465" display="https://www.daloopa.com/src/65312614" xr:uid="{770A74F9-8172-49AF-8EF7-13B79375F1B1}"/>
    <hyperlink ref="AO751" r:id="rId13466" display="https://www.daloopa.com/src/65312582" xr:uid="{D7F9148B-D621-4157-9E94-7318EB23925D}"/>
    <hyperlink ref="AP751" r:id="rId13467" display="https://www.daloopa.com/src/65312487" xr:uid="{CAFB61A0-1F37-48DD-A6CD-D38C1E2E5E18}"/>
    <hyperlink ref="AQ751" r:id="rId13468" display="https://www.daloopa.com/src/65312469" xr:uid="{AA40ABC5-54F7-4AD8-8745-5290DBC44121}"/>
    <hyperlink ref="AR751" r:id="rId13469" display="https://www.daloopa.com/src/67090535" xr:uid="{0CC48970-1201-4A54-9E68-F770C306BAA8}"/>
    <hyperlink ref="A752" r:id="rId13470" xr:uid="{6033D8A6-E349-4442-B5BE-125E96CD3B5D}"/>
    <hyperlink ref="C752" r:id="rId13471" xr:uid="{C2A6D3C7-B60A-465E-9B54-F76A04FCAFC3}"/>
    <hyperlink ref="AN752" r:id="rId13472" display="https://www.daloopa.com/src/65312613" xr:uid="{5EF28983-437A-4CD4-8DE1-61FF8BC97D67}"/>
    <hyperlink ref="AO752" r:id="rId13473" display="https://www.daloopa.com/src/65312583" xr:uid="{67C00E29-E8A6-47B2-B756-26FBCEC3F970}"/>
    <hyperlink ref="AP752" r:id="rId13474" display="https://www.daloopa.com/src/65312484" xr:uid="{39B3C294-652B-4A22-A388-7A26C4F8C44F}"/>
    <hyperlink ref="AQ752" r:id="rId13475" display="https://www.daloopa.com/src/65312468" xr:uid="{8D0DD1EA-6FC9-4258-A6DA-CFB2A420617F}"/>
    <hyperlink ref="AR752" r:id="rId13476" display="https://www.daloopa.com/src/67092714" xr:uid="{A0871004-BADA-4A02-844D-0996D762B066}"/>
    <hyperlink ref="A755" r:id="rId13477" xr:uid="{150D1E90-8B0B-466F-AF93-F87880D042E7}"/>
    <hyperlink ref="C755" r:id="rId13478" xr:uid="{095AF2F1-15BB-44F3-9888-D6460BF46F21}"/>
    <hyperlink ref="AN755" r:id="rId13479" display="https://www.daloopa.com/src/65312678" xr:uid="{F6454DC0-6A9D-4629-8B0D-37106C0E2756}"/>
    <hyperlink ref="AO755" r:id="rId13480" display="https://www.daloopa.com/src/65312782" xr:uid="{D6B0D0D4-AB8D-4B80-9D00-8E555233C25C}"/>
    <hyperlink ref="AP755" r:id="rId13481" display="https://www.daloopa.com/src/65312826" xr:uid="{CF34F777-B2FA-44D7-8DE8-E3A2DE8768C6}"/>
    <hyperlink ref="AQ755" r:id="rId13482" display="https://www.daloopa.com/src/65312854" xr:uid="{52114F07-042C-4456-B7C6-1EC8E8686180}"/>
    <hyperlink ref="AR755" r:id="rId13483" display="https://www.daloopa.com/src/67090447" xr:uid="{B20BC9B2-36BF-4059-98C1-3B510D934430}"/>
    <hyperlink ref="A756" r:id="rId13484" xr:uid="{C1EE2365-65B2-4BA2-AE69-F51A2AE26940}"/>
    <hyperlink ref="C756" r:id="rId13485" xr:uid="{F61A9B53-2637-46D0-B633-23B23B88E21B}"/>
    <hyperlink ref="AN756" r:id="rId13486" display="https://www.daloopa.com/src/65312677" xr:uid="{F6DA8431-40F0-4471-8C85-0C72FD529CF4}"/>
    <hyperlink ref="AO756" r:id="rId13487" display="https://www.daloopa.com/src/65312783" xr:uid="{D4695FCD-4F57-44B9-BB4B-4B3761D58156}"/>
    <hyperlink ref="AP756" r:id="rId13488" display="https://www.daloopa.com/src/65312825" xr:uid="{6FC76B48-49B7-4A85-98B1-1C76F7958C3B}"/>
    <hyperlink ref="AQ756" r:id="rId13489" display="https://www.daloopa.com/src/65312852" xr:uid="{5E57E5EB-A6BB-4E41-BF74-957FFE4CFD5F}"/>
    <hyperlink ref="AR756" r:id="rId13490" display="https://www.daloopa.com/src/67090446" xr:uid="{CD771879-34C9-461F-A60F-5D11904D6B7C}"/>
    <hyperlink ref="A757" r:id="rId13491" xr:uid="{2A4B7305-CD03-4B20-BB39-AEED39F1205C}"/>
    <hyperlink ref="C757" r:id="rId13492" xr:uid="{5B4A5128-35F3-412C-9DE9-2CEEBFC0A651}"/>
    <hyperlink ref="AN757" r:id="rId13493" display="https://www.daloopa.com/src/65312676" xr:uid="{69167AFD-CE2E-4655-AE92-A45D799C0411}"/>
    <hyperlink ref="AO757" r:id="rId13494" display="https://www.daloopa.com/src/65312780" xr:uid="{A83053B8-B76F-419A-8107-48FF1691E887}"/>
    <hyperlink ref="AP757" r:id="rId13495" display="https://www.daloopa.com/src/65312824" xr:uid="{56EAA6BC-3F43-4F3B-B3F6-14B70515EA16}"/>
    <hyperlink ref="AQ757" r:id="rId13496" display="https://www.daloopa.com/src/65312853" xr:uid="{45587171-B37C-49B4-A036-ABFAB9A3BD0C}"/>
    <hyperlink ref="AR757" r:id="rId13497" display="https://www.daloopa.com/src/67090445" xr:uid="{5AD3A9F5-56DB-4051-8BC6-CFCBE8368886}"/>
    <hyperlink ref="A758" r:id="rId13498" xr:uid="{8AA7AE8E-0260-428C-8F21-B77EAAB14DD9}"/>
    <hyperlink ref="C758" r:id="rId13499" xr:uid="{A9FD6ACC-45E3-4EA5-B704-E2CE305A1B27}"/>
    <hyperlink ref="AN758" r:id="rId13500" display="https://www.daloopa.com/src/65312675" xr:uid="{4DB591AD-33FC-4AF7-A150-4602D4B690F5}"/>
    <hyperlink ref="AO758" r:id="rId13501" display="https://www.daloopa.com/src/65312781" xr:uid="{5BF0A11D-2399-4480-96E7-C4F9195DC3EB}"/>
    <hyperlink ref="AP758" r:id="rId13502" display="https://www.daloopa.com/src/65312823" xr:uid="{537B9A02-405D-424D-91A2-7FB7A1D96261}"/>
    <hyperlink ref="AQ758" r:id="rId13503" display="https://www.daloopa.com/src/65312851" xr:uid="{C867F946-BA64-415E-95C7-3BF1C7EAC1F4}"/>
    <hyperlink ref="AR758" r:id="rId13504" display="https://www.daloopa.com/src/67090444" xr:uid="{7C461FCE-65B2-4BAA-96C2-16834F59F5E8}"/>
    <hyperlink ref="A759" r:id="rId13505" xr:uid="{F1FB7D02-FD61-4AA3-BD03-C41492F10A1C}"/>
    <hyperlink ref="C759" r:id="rId13506" xr:uid="{F9D7014B-ACB8-43D6-9068-1861E29B73AF}"/>
    <hyperlink ref="AN759" r:id="rId13507" display="https://www.daloopa.com/src/65312674" xr:uid="{3E5942F9-ED1E-49E7-91D1-5DF5431ABCA4}"/>
    <hyperlink ref="AO759" r:id="rId13508" display="https://www.daloopa.com/src/65312779" xr:uid="{E09B0B9C-4957-47B2-9563-5E7878688526}"/>
    <hyperlink ref="AP759" r:id="rId13509" display="https://www.daloopa.com/src/65312822" xr:uid="{D3DB57CC-8009-419F-8D1D-736867891047}"/>
    <hyperlink ref="AQ759" r:id="rId13510" display="https://www.daloopa.com/src/65312850" xr:uid="{13B2FD7C-97E0-48E3-881B-85C74D06B560}"/>
    <hyperlink ref="AR759" r:id="rId13511" display="https://www.daloopa.com/src/67090443" xr:uid="{69806C4D-A50B-492C-B7B4-FFD185002A12}"/>
    <hyperlink ref="A760" r:id="rId13512" xr:uid="{7B0CE963-FAE6-4BCC-B3EF-CF38A310D4F4}"/>
    <hyperlink ref="C760" r:id="rId13513" xr:uid="{D9822868-EDB6-4412-9FB9-D6774254D315}"/>
    <hyperlink ref="AN760" r:id="rId13514" display="https://www.daloopa.com/src/65312673" xr:uid="{1F3420BA-6450-42CD-B314-A597F9B3C967}"/>
    <hyperlink ref="AO760" r:id="rId13515" display="https://www.daloopa.com/src/65312777" xr:uid="{BA5A6A01-3188-4286-969F-EC963666675B}"/>
    <hyperlink ref="AP760" r:id="rId13516" display="https://www.daloopa.com/src/65312821" xr:uid="{30D92796-0611-426E-ACE0-63532B94DB6C}"/>
    <hyperlink ref="AQ760" r:id="rId13517" display="https://www.daloopa.com/src/65312849" xr:uid="{249353E7-9DCC-4C60-A847-1EBB2CB25B3D}"/>
    <hyperlink ref="AR760" r:id="rId13518" display="https://www.daloopa.com/src/67090442" xr:uid="{221AE888-3F2B-49A7-A1B7-C1866420514D}"/>
    <hyperlink ref="A761" r:id="rId13519" xr:uid="{E851FDF4-8A62-46FE-95B3-EBE4F8B23964}"/>
    <hyperlink ref="C761" r:id="rId13520" xr:uid="{2F70BFC4-0592-43F7-9B11-D5EC789EF687}"/>
    <hyperlink ref="AN761" r:id="rId13521" display="https://www.daloopa.com/src/65312672" xr:uid="{8C7F83AF-1A58-4827-AA96-78CCD1CF8A75}"/>
    <hyperlink ref="AO761" r:id="rId13522" display="https://www.daloopa.com/src/65312778" xr:uid="{A97A96C7-AB75-48B5-94A1-4A3E5C44441D}"/>
    <hyperlink ref="AP761" r:id="rId13523" display="https://www.daloopa.com/src/65312820" xr:uid="{97C95253-518D-4685-8ECD-9753D94F4CDB}"/>
    <hyperlink ref="AQ761" r:id="rId13524" display="https://www.daloopa.com/src/65312848" xr:uid="{DCF6C50E-92F8-447E-9585-6892389B60D1}"/>
    <hyperlink ref="AR761" r:id="rId13525" display="https://www.daloopa.com/src/67092845" xr:uid="{3654A197-A4A7-40C7-A637-272F7740B7BA}"/>
    <hyperlink ref="A764" r:id="rId13526" xr:uid="{EE322A7C-3BB4-438F-A55F-B02937C1C399}"/>
    <hyperlink ref="C764" r:id="rId13527" xr:uid="{F60FD2BD-A8DC-4C9B-A194-17CC1049C355}"/>
    <hyperlink ref="AN764" r:id="rId13528" display="https://www.daloopa.com/src/65313131" xr:uid="{7FEEF4EB-8CB4-43EE-A380-6BED677A0D59}"/>
    <hyperlink ref="AO764" r:id="rId13529" display="https://www.daloopa.com/src/65313067" xr:uid="{C175F161-171A-4550-A915-104E9D21FADF}"/>
    <hyperlink ref="AP764" r:id="rId13530" display="https://www.daloopa.com/src/65313020" xr:uid="{1B1C40DF-3010-4A1E-BBBA-35506E97DC59}"/>
    <hyperlink ref="AQ764" r:id="rId13531" display="https://www.daloopa.com/src/65312992" xr:uid="{59CAAB35-C72C-4EC1-98E5-026CD7D820FB}"/>
    <hyperlink ref="AR764" r:id="rId13532" display="https://www.daloopa.com/src/67090412" xr:uid="{4C5548F6-F1A1-4AD1-88B0-994A48AB7B10}"/>
    <hyperlink ref="A765" r:id="rId13533" xr:uid="{E45DF45D-5FF0-4186-9A12-292D05C25F6F}"/>
    <hyperlink ref="C765" r:id="rId13534" xr:uid="{051717EB-8775-4308-80AF-0EA41134E6E5}"/>
    <hyperlink ref="AN765" r:id="rId13535" display="https://www.daloopa.com/src/65313130" xr:uid="{0AC08DBA-ED92-4BC7-9E72-0D1938E6F185}"/>
    <hyperlink ref="AO765" r:id="rId13536" display="https://www.daloopa.com/src/65313064" xr:uid="{95638164-187E-4363-9EA0-1A684D334D62}"/>
    <hyperlink ref="AP765" r:id="rId13537" display="https://www.daloopa.com/src/65313019" xr:uid="{A5E09AC7-1878-48A7-B343-F33A465FFE4E}"/>
    <hyperlink ref="AQ765" r:id="rId13538" display="https://www.daloopa.com/src/65312991" xr:uid="{21E2293A-4B47-4881-8EB3-C099EBFA45A7}"/>
    <hyperlink ref="AR765" r:id="rId13539" display="https://www.daloopa.com/src/67090410" xr:uid="{A040C093-9331-43CE-AE4A-0756017AC27C}"/>
    <hyperlink ref="A766" r:id="rId13540" xr:uid="{B8B731BC-730F-46DE-8192-DCB0E01E5724}"/>
    <hyperlink ref="C766" r:id="rId13541" xr:uid="{A51FFA47-5C3F-4025-BF71-E8FBDB688359}"/>
    <hyperlink ref="AN766" r:id="rId13542" display="https://www.daloopa.com/src/65313129" xr:uid="{49BBEB2A-E27A-4ED7-8EDF-3953D3F1D73D}"/>
    <hyperlink ref="AO766" r:id="rId13543" display="https://www.daloopa.com/src/65313065" xr:uid="{869C438A-B575-4958-9164-49B32F181F43}"/>
    <hyperlink ref="AP766" r:id="rId13544" display="https://www.daloopa.com/src/65313018" xr:uid="{5DEEF47C-527D-48E4-B1AA-FFB08F941EDC}"/>
    <hyperlink ref="AQ766" r:id="rId13545" display="https://www.daloopa.com/src/65312990" xr:uid="{2F911116-34FD-4D3A-BEFE-CD310E155758}"/>
    <hyperlink ref="AR766" r:id="rId13546" display="https://www.daloopa.com/src/67090411" xr:uid="{61710EC9-EF65-4D32-9D73-6D66FE26BF40}"/>
    <hyperlink ref="A767" r:id="rId13547" xr:uid="{1172ECAD-C441-47D5-A29D-834C674DD7A3}"/>
    <hyperlink ref="C767" r:id="rId13548" xr:uid="{28415CB8-313B-4E1A-8DF8-8F20E39F5983}"/>
    <hyperlink ref="AN767" r:id="rId13549" display="https://www.daloopa.com/src/65313128" xr:uid="{4A0D56D9-471E-453F-BB65-99875A33292F}"/>
    <hyperlink ref="AO767" r:id="rId13550" display="https://www.daloopa.com/src/65313066" xr:uid="{F19F9595-3FEE-4742-9E96-92F379081A67}"/>
    <hyperlink ref="AP767" r:id="rId13551" display="https://www.daloopa.com/src/65313017" xr:uid="{854064A4-A4F1-4296-8133-CCB9858FC1B2}"/>
    <hyperlink ref="AQ767" r:id="rId13552" display="https://www.daloopa.com/src/65312989" xr:uid="{F8CB978C-A063-4524-A241-A88E38EFCB5E}"/>
    <hyperlink ref="AR767" r:id="rId13553" display="https://www.daloopa.com/src/67090409" xr:uid="{56302B34-65D9-4370-B2BE-09CF3BABB0C2}"/>
    <hyperlink ref="A768" r:id="rId13554" xr:uid="{91A8A710-DA03-44CD-A0BE-79A6F34551FF}"/>
    <hyperlink ref="C768" r:id="rId13555" xr:uid="{4FF7BFC5-0266-4B38-A484-3FE61C08CDBA}"/>
    <hyperlink ref="AN768" r:id="rId13556" display="https://www.daloopa.com/src/65313127" xr:uid="{DF7FAEB1-1737-49B3-872C-D25DAADCDB07}"/>
    <hyperlink ref="AO768" r:id="rId13557" display="https://www.daloopa.com/src/65313063" xr:uid="{0EFB28C6-E9FB-4750-BB46-D8F8F31781CB}"/>
    <hyperlink ref="AP768" r:id="rId13558" display="https://www.daloopa.com/src/65313016" xr:uid="{CB3CC638-0DB7-4541-B4EA-73B6451EAD76}"/>
    <hyperlink ref="AQ768" r:id="rId13559" display="https://www.daloopa.com/src/65312988" xr:uid="{A05319A2-A3D1-4F39-95DB-ED63E2C82BBD}"/>
    <hyperlink ref="AR768" r:id="rId13560" display="https://www.daloopa.com/src/67090408" xr:uid="{9E3CD6B6-7F11-4685-A7F2-1559630322CD}"/>
    <hyperlink ref="A769" r:id="rId13561" xr:uid="{7BB3CC06-A717-40FD-98A2-DCC29BB94DF0}"/>
    <hyperlink ref="C769" r:id="rId13562" xr:uid="{96C1E763-2E55-4428-AC25-7E7AD1870AE1}"/>
    <hyperlink ref="AN769" r:id="rId13563" display="https://www.daloopa.com/src/65313126" xr:uid="{B162A65E-26D7-4DF4-B416-913783F4FF05}"/>
    <hyperlink ref="AO769" r:id="rId13564" display="https://www.daloopa.com/src/65313061" xr:uid="{906A7CB0-214E-4FEE-AE5B-74DC9BBFD2A2}"/>
    <hyperlink ref="AP769" r:id="rId13565" display="https://www.daloopa.com/src/65313015" xr:uid="{7C8B88E9-4A1E-4ACC-AAE0-BD6A1807F7F9}"/>
    <hyperlink ref="AQ769" r:id="rId13566" display="https://www.daloopa.com/src/65312987" xr:uid="{4DDF735C-E59D-47BB-B1B9-EAE7EF16295A}"/>
    <hyperlink ref="AR769" r:id="rId13567" display="https://www.daloopa.com/src/67090407" xr:uid="{5795DD33-4134-4CB7-9EB7-A7EC1FDC8A14}"/>
    <hyperlink ref="A770" r:id="rId13568" xr:uid="{FBF957E3-0C24-416E-9BB8-C50A13395D8C}"/>
    <hyperlink ref="C770" r:id="rId13569" xr:uid="{8C088C98-1EEC-41AB-A228-76F0D769F98B}"/>
    <hyperlink ref="AN770" r:id="rId13570" display="https://www.daloopa.com/src/65313125" xr:uid="{2AA21BFC-1931-4C93-B5CE-11D2178481EF}"/>
    <hyperlink ref="AO770" r:id="rId13571" display="https://www.daloopa.com/src/65313062" xr:uid="{F4E2972F-0575-42A7-8AB7-21868A5AF48A}"/>
    <hyperlink ref="AP770" r:id="rId13572" display="https://www.daloopa.com/src/65313014" xr:uid="{94757370-9420-4EA2-8020-C2A592F9314F}"/>
    <hyperlink ref="AQ770" r:id="rId13573" display="https://www.daloopa.com/src/65312986" xr:uid="{8C55E2A4-B2DB-4990-900F-54FF906D4F7A}"/>
    <hyperlink ref="AR770" r:id="rId13574" display="https://www.daloopa.com/src/67092834" xr:uid="{AC1047B3-F682-46A3-8B0C-83092FDA85DD}"/>
    <hyperlink ref="A773" r:id="rId13575" xr:uid="{5A8BFC41-1594-41B7-876D-B72130003025}"/>
    <hyperlink ref="C773" r:id="rId13576" xr:uid="{7A192C1C-57DF-477F-91E5-9A9AF9D7FBC1}"/>
    <hyperlink ref="AN773" r:id="rId13577" display="https://www.daloopa.com/src/66097814" xr:uid="{A285F4DC-98D6-4B2A-AD65-8323287EEB40}"/>
    <hyperlink ref="AR773" r:id="rId13578" display="https://www.daloopa.com/src/67090632" xr:uid="{801CE042-044F-4EF9-9233-D29CAC306E03}"/>
    <hyperlink ref="A774" r:id="rId13579" xr:uid="{4D819527-53D2-4F41-B75C-811EF7EDB9E2}"/>
    <hyperlink ref="C774" r:id="rId13580" xr:uid="{FF39DE8E-D426-4016-99B2-5AF94393DFF4}"/>
    <hyperlink ref="AN774" r:id="rId13581" display="https://www.daloopa.com/src/66097810" xr:uid="{EF000AEA-E2F3-4B2A-AC69-F0A14D2018D5}"/>
    <hyperlink ref="AR774" r:id="rId13582" display="https://www.daloopa.com/src/67090631" xr:uid="{CE809F4E-0276-4DF5-86E4-5DE577500752}"/>
    <hyperlink ref="A775" r:id="rId13583" xr:uid="{8E9F4E27-06E0-4CFE-BF11-1EB7043A8C63}"/>
    <hyperlink ref="C775" r:id="rId13584" xr:uid="{E4872F4F-A984-4E5B-A4DF-4B14A9C37FD3}"/>
    <hyperlink ref="AN775" r:id="rId13585" display="https://www.daloopa.com/src/66097809" xr:uid="{48795838-0131-4A3D-8A2F-28494998BAE9}"/>
    <hyperlink ref="AR775" r:id="rId13586" display="https://www.daloopa.com/src/67090635" xr:uid="{930D76F6-F584-4780-83D3-CDBD8A7C4AFA}"/>
    <hyperlink ref="A776" r:id="rId13587" xr:uid="{63F3505E-C8B8-4633-BFB8-80F3A8085139}"/>
    <hyperlink ref="C776" r:id="rId13588" xr:uid="{F3970A21-9E05-4DF5-96E8-65A8842B373E}"/>
    <hyperlink ref="AN776" r:id="rId13589" display="https://www.daloopa.com/src/66097812" xr:uid="{8556D1F6-B81B-49E8-9EDF-0C27616CDDF6}"/>
    <hyperlink ref="AR776" r:id="rId13590" display="https://www.daloopa.com/src/67090630" xr:uid="{E856A5A7-E0DB-4D45-B4DB-316163039976}"/>
    <hyperlink ref="A777" r:id="rId13591" xr:uid="{9FA11950-6E8F-4296-A17F-0750E86BC4FA}"/>
    <hyperlink ref="C777" r:id="rId13592" xr:uid="{9373C961-909E-452E-A9FC-909ABF2EC736}"/>
    <hyperlink ref="AN777" r:id="rId13593" display="https://www.daloopa.com/src/66097811" xr:uid="{91EE9ED1-CFCD-4315-BF6D-C2D1CA5C9F40}"/>
    <hyperlink ref="AR777" r:id="rId13594" display="https://www.daloopa.com/src/67090633" xr:uid="{8985B1C2-9A22-4294-A04F-50E72E41DCA4}"/>
    <hyperlink ref="A778" r:id="rId13595" xr:uid="{4492F6A0-7B28-4678-9137-FBC48D56D6F0}"/>
    <hyperlink ref="C778" r:id="rId13596" xr:uid="{89A42972-B417-469A-BCEE-EA2DBAF73597}"/>
    <hyperlink ref="AN778" r:id="rId13597" display="https://www.daloopa.com/src/66097813" xr:uid="{55993DD3-99D1-47CB-B579-C96D72D3A85D}"/>
    <hyperlink ref="AR778" r:id="rId13598" display="https://www.daloopa.com/src/67090629" xr:uid="{C7B9E5BF-CC83-4768-A8B7-B5DAEDD6C353}"/>
    <hyperlink ref="A779" r:id="rId13599" xr:uid="{52A920F0-16BD-4298-8483-7F78681086D2}"/>
    <hyperlink ref="C779" r:id="rId13600" xr:uid="{C668C63B-DA30-470A-942F-0E9C3CF2F0B6}"/>
    <hyperlink ref="AN779" r:id="rId13601" display="https://www.daloopa.com/src/66097808" xr:uid="{9B66A6BB-497C-4191-A560-CC5236CEFBFD}"/>
    <hyperlink ref="AR779" r:id="rId13602" display="https://www.daloopa.com/src/67090634" xr:uid="{83399653-706E-4A65-BCB5-F78CC5156714}"/>
    <hyperlink ref="A783" r:id="rId13603" xr:uid="{7A0E50D2-6192-4743-B12A-97ABE0485AC6}"/>
    <hyperlink ref="C783" r:id="rId13604" xr:uid="{AA8B6133-1726-4371-B9FA-3283A20970F0}"/>
    <hyperlink ref="AC783" r:id="rId13605" display="https://www.daloopa.com/src/65313499" xr:uid="{60944D51-8B5C-4963-8A1C-1F3CB161A1D5}"/>
    <hyperlink ref="AD783" r:id="rId13606" display="https://www.daloopa.com/src/65313479" xr:uid="{0E51063A-650D-490B-9891-A2559AE4F2A0}"/>
    <hyperlink ref="AE783" r:id="rId13607" display="https://www.daloopa.com/src/65313467" xr:uid="{BD5BDAD7-450E-42B0-BBE6-5EE6D8685292}"/>
    <hyperlink ref="AF783" r:id="rId13608" display="https://www.daloopa.com/src/65313453" xr:uid="{3B543E7E-05C0-4DA9-835D-40C59DD08B75}"/>
    <hyperlink ref="AG783" r:id="rId13609" display="https://www.daloopa.com/src/65313417" xr:uid="{4B6232EA-4F80-49A3-BFA7-CD03E616050D}"/>
    <hyperlink ref="AH783" r:id="rId13610" display="https://www.daloopa.com/src/65313407" xr:uid="{75CAE89B-9176-4E1B-AE6C-6607A6FB43C5}"/>
    <hyperlink ref="AI783" r:id="rId13611" display="https://www.daloopa.com/src/65374116" xr:uid="{019D57E1-B1EC-4CA2-8F68-EFD9046820F6}"/>
    <hyperlink ref="AJ783" r:id="rId13612" display="https://www.daloopa.com/src/65313373" xr:uid="{1D83B326-434F-48D5-9E80-A35EA6070AB3}"/>
    <hyperlink ref="AK783" r:id="rId13613" display="https://www.daloopa.com/src/65313364" xr:uid="{311A007A-F578-488C-8698-89DD6A37D127}"/>
    <hyperlink ref="AL783" r:id="rId13614" display="https://www.daloopa.com/src/65313350" xr:uid="{0A719D49-2AD9-4894-8DE4-313F7862DEDD}"/>
    <hyperlink ref="AM783" r:id="rId13615" display="https://www.daloopa.com/src/65313340" xr:uid="{FDC20BFE-9AB2-4B6D-B449-FF6EDCA71E21}"/>
    <hyperlink ref="AN783" r:id="rId13616" display="https://www.daloopa.com/src/65313317" xr:uid="{C6F9F5B9-359A-46AB-8CD3-7EBEDEBE44E7}"/>
    <hyperlink ref="AO783" r:id="rId13617" display="https://www.daloopa.com/src/65313294" xr:uid="{412170FF-2C24-449C-8FEC-113164E9FBAD}"/>
    <hyperlink ref="AP783" r:id="rId13618" display="https://www.daloopa.com/src/65313276" xr:uid="{416D19F7-D187-4915-8DE6-D8C2A8BD769A}"/>
    <hyperlink ref="AQ783" r:id="rId13619" display="https://www.daloopa.com/src/65313264" xr:uid="{8FE73BC2-A80F-4214-9560-001EED87FA6C}"/>
    <hyperlink ref="AR783" r:id="rId13620" display="https://www.daloopa.com/src/67090372" xr:uid="{76FD1575-0B7C-42E3-9076-A7FEE3F9B12D}"/>
    <hyperlink ref="A784" r:id="rId13621" xr:uid="{E49BDD16-710F-4843-88AB-B6BE306B106E}"/>
    <hyperlink ref="C784" r:id="rId13622" xr:uid="{293593DC-8447-48C8-94F0-03CF3A81B191}"/>
    <hyperlink ref="AC784" r:id="rId13623" display="https://www.daloopa.com/src/65313503" xr:uid="{D6C3D5FB-3122-49EA-9194-163C4BD1A3DC}"/>
    <hyperlink ref="AD784" r:id="rId13624" display="https://www.daloopa.com/src/65313477" xr:uid="{9247554E-DD47-4776-A6F3-334FE7EF9B72}"/>
    <hyperlink ref="AE784" r:id="rId13625" display="https://www.daloopa.com/src/65313468" xr:uid="{80FECBD3-EF05-4B9D-BB94-AEB4EC4E3A2B}"/>
    <hyperlink ref="AF784" r:id="rId13626" display="https://www.daloopa.com/src/65313452" xr:uid="{C98CD350-2915-4765-9CD2-57E83150DE5B}"/>
    <hyperlink ref="AG784" r:id="rId13627" display="https://www.daloopa.com/src/65313421" xr:uid="{7E7EEEB0-3F09-4935-9396-4D7021341439}"/>
    <hyperlink ref="AH784" r:id="rId13628" display="https://www.daloopa.com/src/65313408" xr:uid="{0CC020C1-4970-4472-AFA7-5879C8041B93}"/>
    <hyperlink ref="AI784" r:id="rId13629" display="https://www.daloopa.com/src/65374117" xr:uid="{E9FFBCEB-B849-481B-923B-FB53300B9C48}"/>
    <hyperlink ref="AJ784" r:id="rId13630" display="https://www.daloopa.com/src/65313375" xr:uid="{0161D3C7-145F-4BB8-A665-F6F719067E03}"/>
    <hyperlink ref="AK784" r:id="rId13631" display="https://www.daloopa.com/src/65313362" xr:uid="{85C96899-6B2A-4601-A3C3-6CAD9C62EA11}"/>
    <hyperlink ref="AL784" r:id="rId13632" display="https://www.daloopa.com/src/65313352" xr:uid="{CD1A715D-B82C-4E45-8001-CB7B74BE7366}"/>
    <hyperlink ref="AM784" r:id="rId13633" display="https://www.daloopa.com/src/65313339" xr:uid="{97CD7F54-F78D-42AD-8243-AF839C358EF8}"/>
    <hyperlink ref="AN784" r:id="rId13634" display="https://www.daloopa.com/src/65313315" xr:uid="{4B101208-E5C7-4D6F-827B-6D62EF28D43E}"/>
    <hyperlink ref="AO784" r:id="rId13635" display="https://www.daloopa.com/src/65313291" xr:uid="{70467CF9-0AAB-46D4-8FE5-6493FA3FE5A8}"/>
    <hyperlink ref="AP784" r:id="rId13636" display="https://www.daloopa.com/src/65313273" xr:uid="{DCE84CBA-36E5-4EDF-A9E1-C0AA8B3EB7CF}"/>
    <hyperlink ref="AQ784" r:id="rId13637" display="https://www.daloopa.com/src/65313263" xr:uid="{2FEFDF49-261C-4628-BC47-18DDD3BF95A7}"/>
    <hyperlink ref="AR784" r:id="rId13638" display="https://www.daloopa.com/src/67090376" xr:uid="{635656BD-BB24-4AF0-9765-5B7A4035E137}"/>
    <hyperlink ref="A785" r:id="rId13639" xr:uid="{8A6DFA88-2632-44F6-BD5E-74E63526955D}"/>
    <hyperlink ref="C785" r:id="rId13640" xr:uid="{75F557D3-4219-49FD-8B34-57FB34111104}"/>
    <hyperlink ref="AC785" r:id="rId13641" display="https://www.daloopa.com/src/65313502" xr:uid="{883E8328-FCB3-4D3D-B619-EA8900F84A4C}"/>
    <hyperlink ref="AD785" r:id="rId13642" display="https://www.daloopa.com/src/65313475" xr:uid="{300321B4-D505-4484-B0F1-180EC32C73F3}"/>
    <hyperlink ref="AE785" r:id="rId13643" display="https://www.daloopa.com/src/65313466" xr:uid="{82F11586-A44C-4139-B07D-849FB71B2A04}"/>
    <hyperlink ref="AF785" r:id="rId13644" display="https://www.daloopa.com/src/65313449" xr:uid="{E2EF5156-99F6-47FB-8654-32D4D144E23C}"/>
    <hyperlink ref="AG785" r:id="rId13645" display="https://www.daloopa.com/src/65313420" xr:uid="{7EFA807C-0ED9-46D5-B1CC-67E43EBDAB2A}"/>
    <hyperlink ref="AH785" r:id="rId13646" display="https://www.daloopa.com/src/65313411" xr:uid="{4D902E07-0D34-423C-B847-6B44BF97D3F9}"/>
    <hyperlink ref="AI785" r:id="rId13647" display="https://www.daloopa.com/src/65374119" xr:uid="{3D2097B6-BDE9-4323-AC75-16580E813F42}"/>
    <hyperlink ref="AJ785" r:id="rId13648" display="https://www.daloopa.com/src/65313372" xr:uid="{B1C71D96-F2AA-4B1F-BBBB-1878B6E32287}"/>
    <hyperlink ref="AK785" r:id="rId13649" display="https://www.daloopa.com/src/65313363" xr:uid="{19449558-5FC7-4332-9D7F-94A90D18B146}"/>
    <hyperlink ref="AL785" r:id="rId13650" display="https://www.daloopa.com/src/65313354" xr:uid="{57EC2676-0E69-476C-813D-E0D7AF792C06}"/>
    <hyperlink ref="AM785" r:id="rId13651" display="https://www.daloopa.com/src/65313341" xr:uid="{8B210F92-C504-4F2D-82C3-97E3A933B2F6}"/>
    <hyperlink ref="AN785" r:id="rId13652" display="https://www.daloopa.com/src/65313316" xr:uid="{5EA5AAFB-C349-4A2C-871B-3C90C50ADA4C}"/>
    <hyperlink ref="AO785" r:id="rId13653" display="https://www.daloopa.com/src/65313292" xr:uid="{FE18729D-CE59-4B55-B7AC-CBDC019F55A1}"/>
    <hyperlink ref="AP785" r:id="rId13654" display="https://www.daloopa.com/src/65313275" xr:uid="{702A9DE0-A72F-4035-8209-15338FE771D8}"/>
    <hyperlink ref="AQ785" r:id="rId13655" display="https://www.daloopa.com/src/65313267" xr:uid="{BEAE8289-F4DA-43E6-AF73-6007A589A88B}"/>
    <hyperlink ref="AR785" r:id="rId13656" display="https://www.daloopa.com/src/67090375" xr:uid="{52D7258F-62EE-4E66-8FC2-BF7908F6479C}"/>
    <hyperlink ref="A787" r:id="rId13657" xr:uid="{6F33DFA9-59B9-4749-AB41-10E1F8F08DE8}"/>
    <hyperlink ref="C787" r:id="rId13658" xr:uid="{97651159-EA1E-49D8-BEE7-F1DBBBFC2144}"/>
    <hyperlink ref="AC787" r:id="rId13659" display="https://www.daloopa.com/src/65313501" xr:uid="{A459FDE7-388E-4163-B051-59104333AEC2}"/>
    <hyperlink ref="AD787" r:id="rId13660" display="https://www.daloopa.com/src/65313478" xr:uid="{830B94FD-9ABC-4D03-BFD9-69F8E732261C}"/>
    <hyperlink ref="AE787" r:id="rId13661" display="https://www.daloopa.com/src/65313469" xr:uid="{A37104DB-52C6-4BEE-A7B4-67BE4AE9291F}"/>
    <hyperlink ref="AF787" r:id="rId13662" display="https://www.daloopa.com/src/65313450" xr:uid="{663CFDE9-E314-4527-AA22-855794D12B2F}"/>
    <hyperlink ref="AG787" r:id="rId13663" display="https://www.daloopa.com/src/65313419" xr:uid="{9D4976B1-596C-46BE-8E49-8B06EFBC4AD3}"/>
    <hyperlink ref="AH787" r:id="rId13664" display="https://www.daloopa.com/src/65313410" xr:uid="{646617EA-90D9-4F8D-8760-F5389896A8A2}"/>
    <hyperlink ref="AI787" r:id="rId13665" display="https://www.daloopa.com/src/65374115" xr:uid="{AD5A7376-4400-414B-91D1-E400A1E404F6}"/>
    <hyperlink ref="AJ787" r:id="rId13666" display="https://www.daloopa.com/src/65313376" xr:uid="{F9313977-B0DA-4EA9-A662-DFB87935BB29}"/>
    <hyperlink ref="AK787" r:id="rId13667" display="https://www.daloopa.com/src/65313361" xr:uid="{0D68E977-8D47-47C2-BEA1-FAE370B587E0}"/>
    <hyperlink ref="AL787" r:id="rId13668" display="https://www.daloopa.com/src/65313351" xr:uid="{37966FED-43C0-4F30-8839-C2A3AF2AFD76}"/>
    <hyperlink ref="AM787" r:id="rId13669" display="https://www.daloopa.com/src/65313338" xr:uid="{545DA288-9F48-45F5-8126-623C4FE639AD}"/>
    <hyperlink ref="AN787" r:id="rId13670" display="https://www.daloopa.com/src/65313319" xr:uid="{82205D29-2606-4AE5-AF44-CC1D04E1598E}"/>
    <hyperlink ref="AO787" r:id="rId13671" display="https://www.daloopa.com/src/65313290" xr:uid="{4E89EAFE-1B53-4742-B079-F0D740CBF3E0}"/>
    <hyperlink ref="AP787" r:id="rId13672" display="https://www.daloopa.com/src/65313272" xr:uid="{866AF914-4D1C-4487-A3C7-02596C0EB3A8}"/>
    <hyperlink ref="AQ787" r:id="rId13673" display="https://www.daloopa.com/src/65313266" xr:uid="{F1BED104-3AF7-4C23-AB51-2FE27181771C}"/>
    <hyperlink ref="AR787" r:id="rId13674" display="https://www.daloopa.com/src/67090373" xr:uid="{0EAE1E83-BE1B-4D65-B4FD-EBE5ABA65B31}"/>
    <hyperlink ref="A788" r:id="rId13675" xr:uid="{B27BE8E6-4F83-4CA1-8F15-2C8A0FF60FA2}"/>
    <hyperlink ref="C788" r:id="rId13676" xr:uid="{1441701D-419F-4C1E-84D9-CB465681D495}"/>
    <hyperlink ref="AC788" r:id="rId13677" display="https://www.daloopa.com/src/65313500" xr:uid="{EE1A31C6-80D0-4CC6-9680-9274505C091E}"/>
    <hyperlink ref="AD788" r:id="rId13678" display="https://www.daloopa.com/src/65313476" xr:uid="{928EEA7F-8223-4765-B4AF-ED90E7E74A8D}"/>
    <hyperlink ref="AE788" r:id="rId13679" display="https://www.daloopa.com/src/65313470" xr:uid="{6627C5A3-85AA-4F00-97BF-99563E3E55C1}"/>
    <hyperlink ref="AF788" r:id="rId13680" display="https://www.daloopa.com/src/65313451" xr:uid="{9F35FACE-5801-4FEF-BAFA-5806BB27F34B}"/>
    <hyperlink ref="AG788" r:id="rId13681" display="https://www.daloopa.com/src/65313418" xr:uid="{F63F55C9-61A1-4249-97E2-B7EF11032162}"/>
    <hyperlink ref="AH788" r:id="rId13682" display="https://www.daloopa.com/src/65313409" xr:uid="{AB66C29A-88F6-4CD3-8758-41E104EAD689}"/>
    <hyperlink ref="AI788" r:id="rId13683" display="https://www.daloopa.com/src/65374118" xr:uid="{D45D8053-5FDF-45B0-86E4-980C0F8DED9E}"/>
    <hyperlink ref="AJ788" r:id="rId13684" display="https://www.daloopa.com/src/65313374" xr:uid="{724A4107-2A26-4EA6-BC2E-C4A1F0D82DDD}"/>
    <hyperlink ref="AK788" r:id="rId13685" display="https://www.daloopa.com/src/65313360" xr:uid="{485DEBAC-FE3E-41BC-8508-63A7D0947C73}"/>
    <hyperlink ref="AL788" r:id="rId13686" display="https://www.daloopa.com/src/65313353" xr:uid="{CAC7FF9B-416C-48ED-9C23-E89CB47F4031}"/>
    <hyperlink ref="AM788" r:id="rId13687" display="https://www.daloopa.com/src/65313342" xr:uid="{4ADA0344-B27A-44D0-9ACA-8988BBBB5CFE}"/>
    <hyperlink ref="AN788" r:id="rId13688" display="https://www.daloopa.com/src/65313318" xr:uid="{7C96B1BE-038B-4A22-B7F1-FB277EB60117}"/>
    <hyperlink ref="AO788" r:id="rId13689" display="https://www.daloopa.com/src/65313293" xr:uid="{2636C6ED-C3EA-4C86-8485-3E1661B497A3}"/>
    <hyperlink ref="AP788" r:id="rId13690" display="https://www.daloopa.com/src/65313274" xr:uid="{D23C555A-0F57-48E7-AEA9-9E75B214784D}"/>
    <hyperlink ref="AQ788" r:id="rId13691" display="https://www.daloopa.com/src/65313265" xr:uid="{DB1D6AFC-90DA-479C-B757-A955CE296F5E}"/>
    <hyperlink ref="AR788" r:id="rId13692" display="https://www.daloopa.com/src/67090374" xr:uid="{831BFEEB-0545-4925-8A6B-EE28FD61AEAF}"/>
    <hyperlink ref="A791" r:id="rId13693" xr:uid="{0263903F-35F2-4201-B1E0-269C5D34B396}"/>
    <hyperlink ref="C791" r:id="rId13694" xr:uid="{1A872991-D5F9-4D47-833B-6EA71C875DB3}"/>
    <hyperlink ref="AB791" r:id="rId13695" display="https://www.daloopa.com/src/65313895" xr:uid="{09CFBA97-79E3-4558-BC15-22E0C7E1E412}"/>
    <hyperlink ref="AC791" r:id="rId13696" display="https://www.daloopa.com/src/65313883" xr:uid="{796D8D00-8366-417E-BA96-A04971354872}"/>
    <hyperlink ref="AD791" r:id="rId13697" display="https://www.daloopa.com/src/65313867" xr:uid="{8497ECDF-13A9-421E-B6BB-DD3BA18D2FEC}"/>
    <hyperlink ref="AE791" r:id="rId13698" display="https://www.daloopa.com/src/65313861" xr:uid="{773E5AF8-9DDD-4CBC-9786-3ABA9D753D90}"/>
    <hyperlink ref="AF791" r:id="rId13699" display="https://www.daloopa.com/src/65313844" xr:uid="{99F09448-5D67-4E9B-B4D8-F2BC52A37823}"/>
    <hyperlink ref="AG791" r:id="rId13700" display="https://www.daloopa.com/src/65313831" xr:uid="{5AEEE8A1-EC10-4671-8265-140EA04C69DC}"/>
    <hyperlink ref="AH791" r:id="rId13701" display="https://www.daloopa.com/src/65313823" xr:uid="{7271C5C3-D63A-48CF-A65E-CCDDB0D3C952}"/>
    <hyperlink ref="AI791" r:id="rId13702" display="https://www.daloopa.com/src/65374112" xr:uid="{3E365F16-8427-42C2-8735-5D3C924E4ECE}"/>
    <hyperlink ref="AJ791" r:id="rId13703" display="https://www.daloopa.com/src/65313812" xr:uid="{F31623A5-C3E2-45AB-8B91-8BF86DDF696E}"/>
    <hyperlink ref="AK791" r:id="rId13704" display="https://www.daloopa.com/src/65313797" xr:uid="{63AE6CDE-0240-4814-BC23-A322A140B072}"/>
    <hyperlink ref="AL791" r:id="rId13705" display="https://www.daloopa.com/src/65313778" xr:uid="{C123513C-0866-4E40-904D-E73FAF229F8E}"/>
    <hyperlink ref="AM791" r:id="rId13706" display="https://www.daloopa.com/src/65313761" xr:uid="{A4F3A5CA-5C3D-434C-B9D4-4040C367E433}"/>
    <hyperlink ref="AN791" r:id="rId13707" display="https://www.daloopa.com/src/65313745" xr:uid="{BD745B35-5032-4E36-8EF8-27E153C3F3B1}"/>
    <hyperlink ref="AO791" r:id="rId13708" display="https://www.daloopa.com/src/65313709" xr:uid="{09B8AD61-2AF8-4146-9F90-21E755E1551B}"/>
    <hyperlink ref="AP791" r:id="rId13709" display="https://www.daloopa.com/src/65313692" xr:uid="{F05B9319-11C7-407C-AC3C-BA3AA38299BA}"/>
    <hyperlink ref="AQ791" r:id="rId13710" display="https://www.daloopa.com/src/65313667" xr:uid="{3E40D001-9008-4DF8-A122-56486F6078F4}"/>
    <hyperlink ref="AR791" r:id="rId13711" display="https://www.daloopa.com/src/67090544" xr:uid="{041314DB-CBB3-41E3-AA6B-C9A3C73837BD}"/>
    <hyperlink ref="A792" r:id="rId13712" xr:uid="{4BEAA076-6ED5-422A-81EA-54600B1EDF16}"/>
    <hyperlink ref="C792" r:id="rId13713" xr:uid="{725E6C2A-FB4C-4C90-B094-A7CBEBEB542E}"/>
    <hyperlink ref="AB792" r:id="rId13714" display="https://www.daloopa.com/src/65313899" xr:uid="{3DE9FDEC-E027-4F2E-B4F3-8BA452849FC1}"/>
    <hyperlink ref="AC792" r:id="rId13715" display="https://www.daloopa.com/src/65313882" xr:uid="{27A10287-C24A-4734-8116-2A4C1691B9D3}"/>
    <hyperlink ref="AD792" r:id="rId13716" display="https://www.daloopa.com/src/65313869" xr:uid="{785BEFBA-9685-44B7-A98A-C1FCD881A52C}"/>
    <hyperlink ref="AE792" r:id="rId13717" display="https://www.daloopa.com/src/65313862" xr:uid="{4ED6630B-9A13-44D2-A075-B1D212F09657}"/>
    <hyperlink ref="AF792" r:id="rId13718" display="https://www.daloopa.com/src/65313845" xr:uid="{C76ECE8B-65AE-47A1-ADD1-B81E1240D606}"/>
    <hyperlink ref="AG792" r:id="rId13719" display="https://www.daloopa.com/src/65313832" xr:uid="{2A3C7EB2-9CB7-4D77-B457-CDBAF0EE4C36}"/>
    <hyperlink ref="AH792" r:id="rId13720" display="https://www.daloopa.com/src/65313821" xr:uid="{04239379-3E2F-4F9C-A718-5AAAAE1EC00D}"/>
    <hyperlink ref="AI792" r:id="rId13721" display="https://www.daloopa.com/src/65374113" xr:uid="{5A5CCF8B-0A76-4FC3-9EE2-44B275D0195D}"/>
    <hyperlink ref="AJ792" r:id="rId13722" display="https://www.daloopa.com/src/65313813" xr:uid="{8D68F0C9-56ED-4E98-9FC7-E4C2972AB2B6}"/>
    <hyperlink ref="AK792" r:id="rId13723" display="https://www.daloopa.com/src/65313798" xr:uid="{F69A46A7-E115-467B-BA1B-2FF82E1B4097}"/>
    <hyperlink ref="AL792" r:id="rId13724" display="https://www.daloopa.com/src/65313780" xr:uid="{F535A088-333C-42F4-B754-8A9CD5D1BFF1}"/>
    <hyperlink ref="AM792" r:id="rId13725" display="https://www.daloopa.com/src/65313760" xr:uid="{2ECCBD8E-1A7D-4462-8C43-5CBC974957C1}"/>
    <hyperlink ref="AN792" r:id="rId13726" display="https://www.daloopa.com/src/65313741" xr:uid="{74633BB9-AD39-43AB-9609-872CEB10B109}"/>
    <hyperlink ref="AO792" r:id="rId13727" display="https://www.daloopa.com/src/65313710" xr:uid="{52B05BD3-68F5-4364-AB67-B14838793B46}"/>
    <hyperlink ref="AP792" r:id="rId13728" display="https://www.daloopa.com/src/65313695" xr:uid="{34532027-9DD8-4198-A8AA-7049AF026AFD}"/>
    <hyperlink ref="AQ792" r:id="rId13729" display="https://www.daloopa.com/src/65313671" xr:uid="{A47020A3-B83D-4080-8A57-7343B53B8DAA}"/>
    <hyperlink ref="AR792" r:id="rId13730" display="https://www.daloopa.com/src/67090545" xr:uid="{9DFD3317-81D7-4E76-816D-D40A1453DBBC}"/>
    <hyperlink ref="A793" r:id="rId13731" xr:uid="{B36714F0-8062-4B39-891F-E230BCD286C7}"/>
    <hyperlink ref="C793" r:id="rId13732" xr:uid="{1A69E4E2-1FD3-44C9-9535-A3E757BA1728}"/>
    <hyperlink ref="AB793" r:id="rId13733" display="https://www.daloopa.com/src/65313896" xr:uid="{E62DB988-42D8-422A-83F0-D5D913076FF3}"/>
    <hyperlink ref="AC793" r:id="rId13734" display="https://www.daloopa.com/src/65313880" xr:uid="{03DE465D-4F12-40EE-B950-C2C64BFDB382}"/>
    <hyperlink ref="AD793" r:id="rId13735" display="https://www.daloopa.com/src/65313865" xr:uid="{71EB18EB-7981-4337-92B4-9504B07193DC}"/>
    <hyperlink ref="AE793" r:id="rId13736" display="https://www.daloopa.com/src/65313860" xr:uid="{36066725-81E9-4991-903D-F49E4AD61E8F}"/>
    <hyperlink ref="AF793" r:id="rId13737" display="https://www.daloopa.com/src/65313846" xr:uid="{0057D71F-8B90-449F-A886-4E90F7AD05C7}"/>
    <hyperlink ref="AG793" r:id="rId13738" display="https://www.daloopa.com/src/65313833" xr:uid="{7FBCB9AC-9895-4D63-8C02-55067D939332}"/>
    <hyperlink ref="AH793" r:id="rId13739" display="https://www.daloopa.com/src/65313824" xr:uid="{4CA4286E-20A7-4F64-97DA-E4565F3D3D18}"/>
    <hyperlink ref="AI793" r:id="rId13740" display="https://www.daloopa.com/src/65374110" xr:uid="{A24B2C81-32C3-4CF3-98F3-4EC6E8FFD0CA}"/>
    <hyperlink ref="AJ793" r:id="rId13741" display="https://www.daloopa.com/src/65313814" xr:uid="{5ACDB948-7D96-4770-99C2-5005A61ECEDC}"/>
    <hyperlink ref="AK793" r:id="rId13742" display="https://www.daloopa.com/src/65313799" xr:uid="{B9E864D8-8B93-46C2-A3B1-C966CC39745C}"/>
    <hyperlink ref="AL793" r:id="rId13743" display="https://www.daloopa.com/src/65313781" xr:uid="{69937812-202A-4975-A741-CEAE54E3A99C}"/>
    <hyperlink ref="AM793" r:id="rId13744" display="https://www.daloopa.com/src/65313758" xr:uid="{3DB2C131-9659-4BE0-9F82-C911C0F626DF}"/>
    <hyperlink ref="AN793" r:id="rId13745" display="https://www.daloopa.com/src/65313742" xr:uid="{A2746DA5-188D-4F4B-BFD6-9F377B0D394A}"/>
    <hyperlink ref="AO793" r:id="rId13746" display="https://www.daloopa.com/src/65313711" xr:uid="{18F33FEE-D482-483B-AB2E-4E7AC4E4D50B}"/>
    <hyperlink ref="AP793" r:id="rId13747" display="https://www.daloopa.com/src/65313691" xr:uid="{9632B97F-0164-416C-BE1A-E43AE5D06502}"/>
    <hyperlink ref="AQ793" r:id="rId13748" display="https://www.daloopa.com/src/65313669" xr:uid="{B6CBD88B-981E-4938-A2A0-27350F425B0B}"/>
    <hyperlink ref="AR793" r:id="rId13749" display="https://www.daloopa.com/src/67090546" xr:uid="{664E921B-1B17-4446-89F3-FE9F95A39926}"/>
    <hyperlink ref="A795" r:id="rId13750" xr:uid="{8C2440AF-F208-45DB-857D-E35D63E196EC}"/>
    <hyperlink ref="C795" r:id="rId13751" xr:uid="{4CA607C5-DF5B-48A7-B69E-09E41B06B69C}"/>
    <hyperlink ref="AB795" r:id="rId13752" display="https://www.daloopa.com/src/65313897" xr:uid="{BC9E432F-05AE-41A3-97DC-D41BE721583C}"/>
    <hyperlink ref="AC795" r:id="rId13753" display="https://www.daloopa.com/src/65313884" xr:uid="{29952397-ECB7-480D-96CC-C2A23744A3E0}"/>
    <hyperlink ref="AD795" r:id="rId13754" display="https://www.daloopa.com/src/65313868" xr:uid="{06375147-A4BA-4E58-824D-E3943299D9FC}"/>
    <hyperlink ref="AE795" r:id="rId13755" display="https://www.daloopa.com/src/65313859" xr:uid="{BD5188B1-95DF-4188-A22B-3B0A1CDA05D3}"/>
    <hyperlink ref="AF795" r:id="rId13756" display="https://www.daloopa.com/src/65313847" xr:uid="{893BB5DE-BC78-4868-B9AB-3C027D7B5B93}"/>
    <hyperlink ref="AG795" r:id="rId13757" display="https://www.daloopa.com/src/65313834" xr:uid="{261E0DF7-E7B8-44C6-B619-A1ED33817913}"/>
    <hyperlink ref="AH795" r:id="rId13758" display="https://www.daloopa.com/src/65313825" xr:uid="{5E865A3E-23BF-457B-8385-665496C45CDA}"/>
    <hyperlink ref="AI795" r:id="rId13759" display="https://www.daloopa.com/src/65374114" xr:uid="{BFCE915D-69A7-43B9-A34E-4CA98BA2F71C}"/>
    <hyperlink ref="AJ795" r:id="rId13760" display="https://www.daloopa.com/src/65313815" xr:uid="{24424AB8-4225-4828-9B3E-A663A5F992B9}"/>
    <hyperlink ref="AK795" r:id="rId13761" display="https://www.daloopa.com/src/65313800" xr:uid="{1DCB8FFC-AF17-47B9-96B9-0102C5BFD733}"/>
    <hyperlink ref="AL795" r:id="rId13762" display="https://www.daloopa.com/src/65313779" xr:uid="{6143E11E-41C4-416B-9005-DF86D5327809}"/>
    <hyperlink ref="AM795" r:id="rId13763" display="https://www.daloopa.com/src/65313759" xr:uid="{2762FD74-F195-4905-A664-B49C8DC2EEB8}"/>
    <hyperlink ref="AN795" r:id="rId13764" display="https://www.daloopa.com/src/65313744" xr:uid="{95B9D489-0F84-4599-B229-4CE1170946CE}"/>
    <hyperlink ref="AO795" r:id="rId13765" display="https://www.daloopa.com/src/65313713" xr:uid="{EFE8CA2A-8409-434E-9903-268936FA1291}"/>
    <hyperlink ref="AP795" r:id="rId13766" display="https://www.daloopa.com/src/65313694" xr:uid="{5E9A7FF0-B3C8-4B60-B3A0-8FEB9D1FAEB5}"/>
    <hyperlink ref="AQ795" r:id="rId13767" display="https://www.daloopa.com/src/65313670" xr:uid="{26261DAE-7230-4313-87D6-FDDB6124B4E7}"/>
    <hyperlink ref="AR795" r:id="rId13768" display="https://www.daloopa.com/src/67090547" xr:uid="{1244A8FB-787B-4735-B4D6-436FB8EC9F04}"/>
    <hyperlink ref="A796" r:id="rId13769" xr:uid="{4492BAC3-3292-4117-A792-09414205F17D}"/>
    <hyperlink ref="C796" r:id="rId13770" xr:uid="{C839E9C0-EE2C-441B-A593-0A33A607CBDD}"/>
    <hyperlink ref="AB796" r:id="rId13771" display="https://www.daloopa.com/src/65313898" xr:uid="{45C3D490-DCBC-4084-9786-4ECA7B12C8FC}"/>
    <hyperlink ref="AC796" r:id="rId13772" display="https://www.daloopa.com/src/65313881" xr:uid="{85B65DEF-67CC-4160-AC37-900EEB4BBC23}"/>
    <hyperlink ref="AD796" r:id="rId13773" display="https://www.daloopa.com/src/65313866" xr:uid="{6F3C2E51-C2F2-407C-B952-6ED7C1991C33}"/>
    <hyperlink ref="AE796" r:id="rId13774" display="https://www.daloopa.com/src/65313863" xr:uid="{41F2A75F-EC74-4ADD-AFA0-765D59D017E1}"/>
    <hyperlink ref="AF796" r:id="rId13775" display="https://www.daloopa.com/src/65313848" xr:uid="{4255C220-F760-4561-B375-079694A20A32}"/>
    <hyperlink ref="AG796" r:id="rId13776" display="https://www.daloopa.com/src/65313835" xr:uid="{10AA3AF2-B6E2-4288-A342-69C151A58865}"/>
    <hyperlink ref="AH796" r:id="rId13777" display="https://www.daloopa.com/src/65313822" xr:uid="{7E7DD17B-9022-4183-9593-8824ED1E6A57}"/>
    <hyperlink ref="AI796" r:id="rId13778" display="https://www.daloopa.com/src/65374111" xr:uid="{1F647943-E30B-4EA6-A2B7-B63DB28EFAE7}"/>
    <hyperlink ref="AJ796" r:id="rId13779" display="https://www.daloopa.com/src/65313811" xr:uid="{D32DCC6B-680E-44FE-83A9-59AC28EE10E8}"/>
    <hyperlink ref="AK796" r:id="rId13780" display="https://www.daloopa.com/src/65313801" xr:uid="{70B7075B-5289-438D-B75E-742B986795BD}"/>
    <hyperlink ref="AL796" r:id="rId13781" display="https://www.daloopa.com/src/65313777" xr:uid="{283FFFA0-50EB-4418-892A-674D9E2CEBBB}"/>
    <hyperlink ref="AM796" r:id="rId13782" display="https://www.daloopa.com/src/65313762" xr:uid="{6C8878F9-A310-4E10-8A8B-1F24118B769C}"/>
    <hyperlink ref="AN796" r:id="rId13783" display="https://www.daloopa.com/src/65313743" xr:uid="{D1269901-7874-4DC1-8540-16F074AE5A3D}"/>
    <hyperlink ref="AO796" r:id="rId13784" display="https://www.daloopa.com/src/65313712" xr:uid="{48A6B01F-45FE-4A81-86D5-91EEDB195F07}"/>
    <hyperlink ref="AP796" r:id="rId13785" display="https://www.daloopa.com/src/65313693" xr:uid="{E85F00E0-C4E5-4AAE-96EF-B51AB7B14F08}"/>
    <hyperlink ref="AQ796" r:id="rId13786" display="https://www.daloopa.com/src/65313668" xr:uid="{B4D30AB2-6442-4770-97EE-380C1101C9F6}"/>
    <hyperlink ref="AR796" r:id="rId13787" display="https://www.daloopa.com/src/67090548" xr:uid="{6CCCB847-AB72-4498-BB89-D962D3D2F565}"/>
    <hyperlink ref="A799" r:id="rId13788" xr:uid="{C660BA61-EE4A-4DE2-8C37-AABE637AAC78}"/>
    <hyperlink ref="C799" r:id="rId13789" xr:uid="{A242249B-6030-4E26-9346-36CEA1045ACC}"/>
    <hyperlink ref="AC799" r:id="rId13790" display="https://www.daloopa.com/src/65315438" xr:uid="{8838829F-346F-45B8-940E-126A8BEA20BD}"/>
    <hyperlink ref="AD799" r:id="rId13791" display="https://www.daloopa.com/src/65315435" xr:uid="{34AC35D7-493F-4D49-A1BF-7EA670B76D9B}"/>
    <hyperlink ref="AE799" r:id="rId13792" display="https://www.daloopa.com/src/65315428" xr:uid="{76BCD3D2-46AA-4C33-B69C-5442E6671D74}"/>
    <hyperlink ref="AF799" r:id="rId13793" display="https://www.daloopa.com/src/65315422" xr:uid="{93B17FD5-7B83-4BEE-B138-C96E78EEBF38}"/>
    <hyperlink ref="AG799" r:id="rId13794" display="https://www.daloopa.com/src/65315415" xr:uid="{544DB470-9BD5-42EF-92C0-BC29FCA3E6F1}"/>
    <hyperlink ref="AH799" r:id="rId13795" display="https://www.daloopa.com/src/65315410" xr:uid="{553A48AE-9C4A-475F-B573-92E7CB2CEDC7}"/>
    <hyperlink ref="AI799" r:id="rId13796" display="https://www.daloopa.com/src/65374105" xr:uid="{696CD00C-0709-4997-AEB5-8D66B3B926EC}"/>
    <hyperlink ref="AJ799" r:id="rId13797" display="https://www.daloopa.com/src/65315372" xr:uid="{D9955839-F7B4-4E6B-8BC3-9704C06FB8DD}"/>
    <hyperlink ref="AK799" r:id="rId13798" display="https://www.daloopa.com/src/65315367" xr:uid="{A9503D60-A01E-4989-BC0F-162B9B87FFE1}"/>
    <hyperlink ref="AL799" r:id="rId13799" display="https://www.daloopa.com/src/65315357" xr:uid="{FF8F4A36-62D6-495D-A774-B0322398B9A6}"/>
    <hyperlink ref="AM799" r:id="rId13800" display="https://www.daloopa.com/src/65315341" xr:uid="{DFF857EA-CE9F-4D76-A3FE-55E6D1D16F72}"/>
    <hyperlink ref="AN799" r:id="rId13801" display="https://www.daloopa.com/src/65315324" xr:uid="{6A441CAB-850E-4C60-8518-D2655267E4DC}"/>
    <hyperlink ref="AO799" r:id="rId13802" display="https://www.daloopa.com/src/65315305" xr:uid="{D6533A8E-6676-4A4F-ADE8-17AAEBA3F12F}"/>
    <hyperlink ref="AP799" r:id="rId13803" display="https://www.daloopa.com/src/65315300" xr:uid="{94CA92C6-5B4D-4AD5-9D16-78D05336633C}"/>
    <hyperlink ref="AQ799" r:id="rId13804" display="https://www.daloopa.com/src/65315281" xr:uid="{6CBE0500-8996-4D23-BAF1-BEC1C37C5275}"/>
    <hyperlink ref="AR799" r:id="rId13805" display="https://www.daloopa.com/src/67090551" xr:uid="{8098E501-D6EB-4DD0-9CE5-05B117695189}"/>
    <hyperlink ref="A800" r:id="rId13806" xr:uid="{492E8192-2CDE-44AF-A5F5-37A6F442B8C1}"/>
    <hyperlink ref="C800" r:id="rId13807" xr:uid="{A70AD333-42AD-4BCC-B71A-88AACB6F96E1}"/>
    <hyperlink ref="AC800" r:id="rId13808" display="https://www.daloopa.com/src/65315439" xr:uid="{BD4F9ADC-1672-48B9-B125-EA6AAC82CAB3}"/>
    <hyperlink ref="AD800" r:id="rId13809" display="https://www.daloopa.com/src/65315431" xr:uid="{5C4F7B56-A5E6-4EBA-9592-9B60FB7555A3}"/>
    <hyperlink ref="AE800" r:id="rId13810" display="https://www.daloopa.com/src/65315426" xr:uid="{D5C92AA4-C4F1-4BB2-A089-C848B7728F37}"/>
    <hyperlink ref="AF800" r:id="rId13811" display="https://www.daloopa.com/src/65315418" xr:uid="{99BE3D4E-F90C-4CE5-926C-B47ADAEA855D}"/>
    <hyperlink ref="AG800" r:id="rId13812" display="https://www.daloopa.com/src/65315414" xr:uid="{2AD779B2-DC9A-4051-92E6-D03D8202436A}"/>
    <hyperlink ref="AH800" r:id="rId13813" display="https://www.daloopa.com/src/65315411" xr:uid="{C71837D9-0E7E-4331-9C1B-1F9F9A289FEA}"/>
    <hyperlink ref="AI800" r:id="rId13814" display="https://www.daloopa.com/src/65374106" xr:uid="{1412E0C6-8FAC-4A98-A90D-D3E4B15D2221}"/>
    <hyperlink ref="AJ800" r:id="rId13815" display="https://www.daloopa.com/src/65315371" xr:uid="{B57B7148-FE4F-4166-B466-36FBDCC66AFA}"/>
    <hyperlink ref="AK800" r:id="rId13816" display="https://www.daloopa.com/src/65315370" xr:uid="{4406557F-2BF5-4BE6-83DA-86BBA9197592}"/>
    <hyperlink ref="AL800" r:id="rId13817" display="https://www.daloopa.com/src/65315358" xr:uid="{A958B76F-11CB-4E49-8B1E-7F9D404882F9}"/>
    <hyperlink ref="AM800" r:id="rId13818" display="https://www.daloopa.com/src/65315342" xr:uid="{F79CCB2A-5C0D-4144-896F-268804D215E7}"/>
    <hyperlink ref="AN800" r:id="rId13819" display="https://www.daloopa.com/src/65315320" xr:uid="{9072F6B1-BF6F-4DE9-B106-4C0D90427792}"/>
    <hyperlink ref="AO800" r:id="rId13820" display="https://www.daloopa.com/src/65315309" xr:uid="{61CE8D5C-2B63-47F2-9A6D-18AF38648D8F}"/>
    <hyperlink ref="AP800" r:id="rId13821" display="https://www.daloopa.com/src/65315303" xr:uid="{83CD4146-2E1A-4174-A31F-837469EC4ED6}"/>
    <hyperlink ref="AQ800" r:id="rId13822" display="https://www.daloopa.com/src/65315278" xr:uid="{FFE57601-D18D-49E1-875A-44F6D1E9EBE5}"/>
    <hyperlink ref="AR800" r:id="rId13823" display="https://www.daloopa.com/src/67090553" xr:uid="{FF693250-06A9-4784-8D95-1D8F1C395315}"/>
    <hyperlink ref="A801" r:id="rId13824" xr:uid="{1E7CC7C4-1FA9-44A5-ACD8-6B9A262300DD}"/>
    <hyperlink ref="C801" r:id="rId13825" xr:uid="{EE59EBC8-C035-42B0-8B8B-D3E22304EF3E}"/>
    <hyperlink ref="AC801" r:id="rId13826" display="https://www.daloopa.com/src/65315440" xr:uid="{0CC49330-1187-4B8C-AD75-E5EFD727E8CE}"/>
    <hyperlink ref="AD801" r:id="rId13827" display="https://www.daloopa.com/src/65315432" xr:uid="{E194B5A2-F42C-49B4-89E6-E6398D9B454E}"/>
    <hyperlink ref="AE801" r:id="rId13828" display="https://www.daloopa.com/src/65315429" xr:uid="{20F08E52-1FED-4189-B910-9EAC57D927FD}"/>
    <hyperlink ref="AF801" r:id="rId13829" display="https://www.daloopa.com/src/65315420" xr:uid="{7844F7C1-F44E-44C2-ACFC-0119C076B6C2}"/>
    <hyperlink ref="AG801" r:id="rId13830" display="https://www.daloopa.com/src/65315417" xr:uid="{580D8FB2-8A9E-4CA0-99B1-E4B3A9FC823B}"/>
    <hyperlink ref="AH801" r:id="rId13831" display="https://www.daloopa.com/src/65315408" xr:uid="{5FEA6917-D0A0-4E6D-B81E-FAAF2EBDD91C}"/>
    <hyperlink ref="AI801" r:id="rId13832" display="https://www.daloopa.com/src/65374109" xr:uid="{CB142904-150E-4A2D-BB78-328F4FFE972C}"/>
    <hyperlink ref="AJ801" r:id="rId13833" display="https://www.daloopa.com/src/65315374" xr:uid="{ED9A54A0-F664-4104-84EB-485D528B20BA}"/>
    <hyperlink ref="AK801" r:id="rId13834" display="https://www.daloopa.com/src/65315366" xr:uid="{4E77AF23-37C3-4CB5-A745-329F2224B2D9}"/>
    <hyperlink ref="AL801" r:id="rId13835" display="https://www.daloopa.com/src/65315359" xr:uid="{285E029C-EF50-4AAE-91A1-BDAE4580671D}"/>
    <hyperlink ref="AM801" r:id="rId13836" display="https://www.daloopa.com/src/65315343" xr:uid="{AFE5D237-B8C9-4EE7-A01E-8032550138DE}"/>
    <hyperlink ref="AN801" r:id="rId13837" display="https://www.daloopa.com/src/65315323" xr:uid="{7D974E6F-68AE-4B64-8855-87235BE36F7D}"/>
    <hyperlink ref="AO801" r:id="rId13838" display="https://www.daloopa.com/src/65315307" xr:uid="{3B54C94B-DB3B-4080-8367-B9AE1334E487}"/>
    <hyperlink ref="AP801" r:id="rId13839" display="https://www.daloopa.com/src/65315304" xr:uid="{5259864F-2366-4793-9103-ECB738B4B9C0}"/>
    <hyperlink ref="AQ801" r:id="rId13840" display="https://www.daloopa.com/src/65315279" xr:uid="{C6C84FE1-7F89-43EB-8882-DA69EA1B0206}"/>
    <hyperlink ref="AR801" r:id="rId13841" display="https://www.daloopa.com/src/67090550" xr:uid="{DFB68DC8-7F1B-4388-9DFD-A108E9787AFF}"/>
    <hyperlink ref="A803" r:id="rId13842" xr:uid="{A0A9C30B-4703-48C8-A437-B049AC22BE3D}"/>
    <hyperlink ref="C803" r:id="rId13843" xr:uid="{F448FDF9-2EC3-4EA5-A937-E41F3A8A34E3}"/>
    <hyperlink ref="AC803" r:id="rId13844" display="https://www.daloopa.com/src/65315436" xr:uid="{18909B08-7209-4D29-84DE-CEC0F7F070A5}"/>
    <hyperlink ref="AD803" r:id="rId13845" display="https://www.daloopa.com/src/65315434" xr:uid="{DB62D326-4DEF-4A4C-9636-03550395E8DD}"/>
    <hyperlink ref="AE803" r:id="rId13846" display="https://www.daloopa.com/src/65315430" xr:uid="{C9C01C8D-7D2B-4C06-979F-5E9784A6B534}"/>
    <hyperlink ref="AF803" r:id="rId13847" display="https://www.daloopa.com/src/65315421" xr:uid="{706004C4-1558-4D51-9DC0-40FC806EC178}"/>
    <hyperlink ref="AG803" r:id="rId13848" display="https://www.daloopa.com/src/65315416" xr:uid="{0004A0E0-4D87-4896-9568-A79B49B99C21}"/>
    <hyperlink ref="AH803" r:id="rId13849" display="https://www.daloopa.com/src/65315412" xr:uid="{B01E58B1-739D-46F7-9FBD-F381FF18AD4F}"/>
    <hyperlink ref="AI803" r:id="rId13850" display="https://www.daloopa.com/src/65374108" xr:uid="{40859CE4-0DE8-4FBA-AD91-37FDC19C1E7D}"/>
    <hyperlink ref="AJ803" r:id="rId13851" display="https://www.daloopa.com/src/65315375" xr:uid="{43DE2702-6FB6-4D0B-8935-DE75971DFFC8}"/>
    <hyperlink ref="AK803" r:id="rId13852" display="https://www.daloopa.com/src/65315369" xr:uid="{F98FA617-C2D6-4E1C-BAC2-F9EDEB5AE142}"/>
    <hyperlink ref="AL803" r:id="rId13853" display="https://www.daloopa.com/src/65315361" xr:uid="{CEAD178D-7865-4322-9F48-8F69755205B7}"/>
    <hyperlink ref="AM803" r:id="rId13854" display="https://www.daloopa.com/src/65315339" xr:uid="{0C55F6F0-A0C9-47BB-BD05-DBF25D2ABEC5}"/>
    <hyperlink ref="AN803" r:id="rId13855" display="https://www.daloopa.com/src/65315322" xr:uid="{7EE1235C-1EAA-46D1-A451-5861829CA6E9}"/>
    <hyperlink ref="AO803" r:id="rId13856" display="https://www.daloopa.com/src/65315308" xr:uid="{950CB2AA-AFEF-48EB-9329-D71A93CE53D7}"/>
    <hyperlink ref="AP803" r:id="rId13857" display="https://www.daloopa.com/src/65315301" xr:uid="{28B56927-76CD-4A6F-A44D-EC9C684BDEC1}"/>
    <hyperlink ref="AQ803" r:id="rId13858" display="https://www.daloopa.com/src/65315280" xr:uid="{41672C3D-ADF8-42EA-BC93-FE04B3F8E641}"/>
    <hyperlink ref="AR803" r:id="rId13859" display="https://www.daloopa.com/src/67090554" xr:uid="{59EA342A-668E-47E2-B3A8-26FE9DEEDF34}"/>
    <hyperlink ref="A804" r:id="rId13860" xr:uid="{31196A32-4370-4609-B9D0-06BA83FD94BB}"/>
    <hyperlink ref="C804" r:id="rId13861" xr:uid="{D89913F3-A222-4425-B652-E7EB3AF2DFAD}"/>
    <hyperlink ref="AC804" r:id="rId13862" display="https://www.daloopa.com/src/65315437" xr:uid="{0E108C07-D1BC-4ACF-8C19-ABF611E92660}"/>
    <hyperlink ref="AD804" r:id="rId13863" display="https://www.daloopa.com/src/65315433" xr:uid="{F5ACF569-4DEE-4AD2-BD5C-3173928A5662}"/>
    <hyperlink ref="AE804" r:id="rId13864" display="https://www.daloopa.com/src/65315427" xr:uid="{704F0973-0B0A-4E94-B773-5FAE39C6A57F}"/>
    <hyperlink ref="AF804" r:id="rId13865" display="https://www.daloopa.com/src/65315419" xr:uid="{48C77DD6-D334-4AAE-8291-75EF49244F53}"/>
    <hyperlink ref="AG804" r:id="rId13866" display="https://www.daloopa.com/src/65315413" xr:uid="{82A007F1-121A-44A3-A162-47FDC01A5558}"/>
    <hyperlink ref="AH804" r:id="rId13867" display="https://www.daloopa.com/src/65315409" xr:uid="{3B337B28-61A4-4817-9ABF-4DFE602D5C3A}"/>
    <hyperlink ref="AI804" r:id="rId13868" display="https://www.daloopa.com/src/65374107" xr:uid="{940176AD-D1C5-4A4B-AF36-CE6F31D8BBF2}"/>
    <hyperlink ref="AJ804" r:id="rId13869" display="https://www.daloopa.com/src/65315373" xr:uid="{31E0C152-267D-40CC-BDAC-24084B6F08BA}"/>
    <hyperlink ref="AK804" r:id="rId13870" display="https://www.daloopa.com/src/65315368" xr:uid="{331BA090-42AF-4969-8C60-E4081182F155}"/>
    <hyperlink ref="AL804" r:id="rId13871" display="https://www.daloopa.com/src/65315360" xr:uid="{7B52AF1F-E98B-4E9A-A3D9-09FC18CFBB10}"/>
    <hyperlink ref="AM804" r:id="rId13872" display="https://www.daloopa.com/src/65315340" xr:uid="{F7FFD373-44CF-4532-98A6-8F8F9081AB24}"/>
    <hyperlink ref="AN804" r:id="rId13873" display="https://www.daloopa.com/src/65315321" xr:uid="{84EEAD39-73C2-4F33-B8A5-21A0209E0399}"/>
    <hyperlink ref="AO804" r:id="rId13874" display="https://www.daloopa.com/src/65315306" xr:uid="{013B51FD-058C-4DEC-995E-3A74B97D2951}"/>
    <hyperlink ref="AP804" r:id="rId13875" display="https://www.daloopa.com/src/65315302" xr:uid="{B1D6AE31-B476-4911-A56A-73BEE52A6627}"/>
    <hyperlink ref="AQ804" r:id="rId13876" display="https://www.daloopa.com/src/65315282" xr:uid="{3DBCF230-589B-405F-ADDB-CC7019C7CC1B}"/>
    <hyperlink ref="AR804" r:id="rId13877" display="https://www.daloopa.com/src/67090552" xr:uid="{AC5FCF41-3C14-4015-A31B-0369699EA2EE}"/>
    <hyperlink ref="A807" r:id="rId13878" xr:uid="{AFD40728-7622-40E9-B949-9B1CC0D7A07B}"/>
    <hyperlink ref="C807" r:id="rId13879" xr:uid="{075D4A5B-2233-4322-82CC-5BB7C51CEF48}"/>
    <hyperlink ref="H807" r:id="rId13880" display="https://www.daloopa.com/src/67093597" xr:uid="{B70C2A3E-27F0-4B61-9F7C-612A7CB1F47D}"/>
    <hyperlink ref="L807" r:id="rId13881" display="https://www.daloopa.com/src/67093586" xr:uid="{A883E456-3D31-4390-8DD6-BF983FA53519}"/>
    <hyperlink ref="P807" r:id="rId13882" display="https://www.daloopa.com/src/67093575" xr:uid="{3F53739B-B81F-45F8-AE3B-DF3442AEB2AA}"/>
    <hyperlink ref="T807" r:id="rId13883" display="https://www.daloopa.com/src/67093547" xr:uid="{97E33CC7-21D6-4893-82BE-0AB7FC993D58}"/>
    <hyperlink ref="X807" r:id="rId13884" display="https://www.daloopa.com/src/67093537" xr:uid="{0F537229-241B-4FE7-89A6-85EFBD969E48}"/>
    <hyperlink ref="AB807" r:id="rId13885" display="https://www.daloopa.com/src/67093476" xr:uid="{7143E79A-D68C-4904-8148-9D26E2FAAE4D}"/>
    <hyperlink ref="AF807" r:id="rId13886" display="https://www.daloopa.com/src/67093440" xr:uid="{AB4A9442-1E9F-49B1-B0E2-C8ED2AB17877}"/>
    <hyperlink ref="AJ807" r:id="rId13887" display="https://www.daloopa.com/src/67093417" xr:uid="{4D1488B6-7DE8-414C-B342-C877DDAF39AA}"/>
    <hyperlink ref="AN807" r:id="rId13888" display="https://www.daloopa.com/src/67093374" xr:uid="{5C9986E3-D2B1-4A2A-801B-6D69C34DC190}"/>
    <hyperlink ref="AR807" r:id="rId13889" display="https://www.daloopa.com/src/67093345" xr:uid="{B17637A8-24B0-41CB-9DC7-82C129321E38}"/>
    <hyperlink ref="A808" r:id="rId13890" xr:uid="{CEB5DCEC-1ED9-4131-B2DF-36F19DB34810}"/>
    <hyperlink ref="C808" r:id="rId13891" xr:uid="{8C5F7301-8BB5-49B2-9334-4AFFB7E8363F}"/>
    <hyperlink ref="H808" r:id="rId13892" display="https://www.daloopa.com/src/67093594" xr:uid="{459F58B9-9688-4FE9-9E91-B86B127A3BFA}"/>
    <hyperlink ref="L808" r:id="rId13893" display="https://www.daloopa.com/src/67093585" xr:uid="{2BB49493-118C-40DC-8AA0-1428D2F883DC}"/>
    <hyperlink ref="P808" r:id="rId13894" display="https://www.daloopa.com/src/67093576" xr:uid="{D82FB6E0-BF15-4C1A-8BF2-E3F0104D8F10}"/>
    <hyperlink ref="T808" r:id="rId13895" display="https://www.daloopa.com/src/67093546" xr:uid="{3292C0D3-06F3-4C1D-8619-F8CC647BBA39}"/>
    <hyperlink ref="X808" r:id="rId13896" display="https://www.daloopa.com/src/67093536" xr:uid="{6FB7D79B-711B-45F3-84EC-E2369771295F}"/>
    <hyperlink ref="AB808" r:id="rId13897" display="https://www.daloopa.com/src/67093475" xr:uid="{5237057A-D1EB-42A5-8CE5-9E979107EA80}"/>
    <hyperlink ref="AF808" r:id="rId13898" display="https://www.daloopa.com/src/67093441" xr:uid="{448196C1-0709-409C-A2DD-6F09684297FF}"/>
    <hyperlink ref="AJ808" r:id="rId13899" display="https://www.daloopa.com/src/67093418" xr:uid="{56C3058B-54D4-46BB-9389-5B6D6625788C}"/>
    <hyperlink ref="AN808" r:id="rId13900" display="https://www.daloopa.com/src/67093375" xr:uid="{ABC198A4-5A6D-415A-AA3E-22419794D749}"/>
    <hyperlink ref="AR808" r:id="rId13901" display="https://www.daloopa.com/src/67093343" xr:uid="{326DF5B1-4303-4FC0-B674-DD971B84F5B5}"/>
    <hyperlink ref="A809" r:id="rId13902" xr:uid="{D9C570AA-CCD2-4D35-8EE5-F70EFB8A8F0D}"/>
    <hyperlink ref="C809" r:id="rId13903" xr:uid="{DE829ABF-B576-40B8-ABEE-C5822955C75F}"/>
    <hyperlink ref="H809" r:id="rId13904" display="https://www.daloopa.com/src/67093596" xr:uid="{73F8D634-F2DC-4BFA-8096-105DD969EE47}"/>
    <hyperlink ref="L809" r:id="rId13905" display="https://www.daloopa.com/src/67093584" xr:uid="{F9BCBF0E-2A36-43B3-A97F-E13507126647}"/>
    <hyperlink ref="P809" r:id="rId13906" display="https://www.daloopa.com/src/67093572" xr:uid="{5449E134-B232-40FA-8A21-A314E6BA5498}"/>
    <hyperlink ref="T809" r:id="rId13907" display="https://www.daloopa.com/src/67093545" xr:uid="{C00BA2FD-7326-4643-9103-2350D2B62013}"/>
    <hyperlink ref="X809" r:id="rId13908" display="https://www.daloopa.com/src/67093539" xr:uid="{AD1BD1F6-505B-4601-A1FD-4CAFB0E05052}"/>
    <hyperlink ref="AB809" r:id="rId13909" display="https://www.daloopa.com/src/67093477" xr:uid="{1E9CFC84-0180-4358-9112-7996C6B59893}"/>
    <hyperlink ref="AF809" r:id="rId13910" display="https://www.daloopa.com/src/67093439" xr:uid="{764084D3-3047-4414-B350-1BBA2F8390B3}"/>
    <hyperlink ref="AJ809" r:id="rId13911" display="https://www.daloopa.com/src/67093419" xr:uid="{5FB7910D-2E9C-48DA-8668-A6A3069B73B3}"/>
    <hyperlink ref="AN809" r:id="rId13912" display="https://www.daloopa.com/src/67093373" xr:uid="{C986DDA9-2A41-4C3F-82FD-012CD8D4139D}"/>
    <hyperlink ref="AR809" r:id="rId13913" display="https://www.daloopa.com/src/67093349" xr:uid="{DABB26FA-BE4F-4D11-B4EF-D7D106327186}"/>
    <hyperlink ref="A810" r:id="rId13914" xr:uid="{125ED488-04A0-4203-9827-EA45B525CD40}"/>
    <hyperlink ref="C810" r:id="rId13915" xr:uid="{CA656AA4-EA50-41E6-9B1F-D6BB9118D872}"/>
    <hyperlink ref="H810" r:id="rId13916" display="https://www.daloopa.com/src/67093593" xr:uid="{136E28E5-C4B9-461B-9004-2170BF0D14A3}"/>
    <hyperlink ref="L810" r:id="rId13917" display="https://www.daloopa.com/src/67093581" xr:uid="{D9362F8F-1AF0-412B-97D5-A443FB1EF1C5}"/>
    <hyperlink ref="P810" r:id="rId13918" display="https://www.daloopa.com/src/67093571" xr:uid="{77561C24-12B3-4EEB-895C-E9EBA75217C0}"/>
    <hyperlink ref="T810" r:id="rId13919" display="https://www.daloopa.com/src/67093551" xr:uid="{D000BEFC-AD18-4574-AA51-EDF08DD00968}"/>
    <hyperlink ref="X810" r:id="rId13920" display="https://www.daloopa.com/src/67093542" xr:uid="{AAEF8588-954F-4717-B448-F88D4F74F151}"/>
    <hyperlink ref="AB810" r:id="rId13921" display="https://www.daloopa.com/src/67093479" xr:uid="{6627054E-0FBE-4EE3-AFB8-9C87B78413E4}"/>
    <hyperlink ref="AF810" r:id="rId13922" display="https://www.daloopa.com/src/67093443" xr:uid="{A7D2E47A-B000-42ED-8907-DE22B2BAF61A}"/>
    <hyperlink ref="AJ810" r:id="rId13923" display="https://www.daloopa.com/src/67093420" xr:uid="{0CFB735C-0202-4170-ADBF-E9A16B86AD81}"/>
    <hyperlink ref="AN810" r:id="rId13924" display="https://www.daloopa.com/src/67093372" xr:uid="{C8EB5D8E-7DEB-410F-AEFE-0C54D24FA412}"/>
    <hyperlink ref="AR810" r:id="rId13925" display="https://www.daloopa.com/src/67093344" xr:uid="{F033BE47-EFFD-4280-A16A-A91AC5562DD6}"/>
    <hyperlink ref="A811" r:id="rId13926" xr:uid="{D4B32145-25B3-4CD2-B9E4-FCF61AD02E05}"/>
    <hyperlink ref="C811" r:id="rId13927" xr:uid="{95CDE25D-6254-4155-8D18-7C9A5B3D8C45}"/>
    <hyperlink ref="H811" r:id="rId13928" display="https://www.daloopa.com/src/67093591" xr:uid="{E8BF1A1D-4E22-47B3-9FAD-405C7A35E2B3}"/>
    <hyperlink ref="L811" r:id="rId13929" display="https://www.daloopa.com/src/67093582" xr:uid="{6F0C08AA-4AB9-484D-A90A-863E4EB49266}"/>
    <hyperlink ref="P811" r:id="rId13930" display="https://www.daloopa.com/src/67093577" xr:uid="{7BE900D6-D753-41C0-9DD2-4FDB09718706}"/>
    <hyperlink ref="T811" r:id="rId13931" display="https://www.daloopa.com/src/67093549" xr:uid="{C1BD4D0F-1A8B-493E-9CB7-7F247A82CB47}"/>
    <hyperlink ref="X811" r:id="rId13932" display="https://www.daloopa.com/src/67093538" xr:uid="{086B4C3F-7324-4C6D-B7BF-0F6B0E100350}"/>
    <hyperlink ref="AB811" r:id="rId13933" display="https://www.daloopa.com/src/67093478" xr:uid="{CC8932C6-81B5-47F7-9447-6AA5B95382E3}"/>
    <hyperlink ref="AF811" r:id="rId13934" display="https://www.daloopa.com/src/67093442" xr:uid="{6F51A694-EDF7-4730-8474-D0BC6B75F415}"/>
    <hyperlink ref="AJ811" r:id="rId13935" display="https://www.daloopa.com/src/67093423" xr:uid="{9AA4C167-61C1-4E20-B87A-19E8F92189E9}"/>
    <hyperlink ref="AN811" r:id="rId13936" display="https://www.daloopa.com/src/67093376" xr:uid="{B12FD183-7530-4958-971E-B6726BBCAB87}"/>
    <hyperlink ref="AR811" r:id="rId13937" display="https://www.daloopa.com/src/67093348" xr:uid="{8F538437-4E3A-42D3-9869-D8653F7A1CDD}"/>
    <hyperlink ref="A812" r:id="rId13938" xr:uid="{4FA8DCDB-4174-4F5F-960C-09C3AFC2B85D}"/>
    <hyperlink ref="C812" r:id="rId13939" xr:uid="{73B17D56-6178-4F30-8B12-605F3CB66039}"/>
    <hyperlink ref="H812" r:id="rId13940" display="https://www.daloopa.com/src/67093592" xr:uid="{9E45B847-0370-472C-8713-1668F5520C86}"/>
    <hyperlink ref="L812" r:id="rId13941" display="https://www.daloopa.com/src/67093583" xr:uid="{033BD85A-BCCC-44DD-9AE4-D9FDE5BD9EA2}"/>
    <hyperlink ref="P812" r:id="rId13942" display="https://www.daloopa.com/src/67093573" xr:uid="{B036098E-FDD7-47C0-9C29-918DCCAC4123}"/>
    <hyperlink ref="T812" r:id="rId13943" display="https://www.daloopa.com/src/67093550" xr:uid="{EF21792A-75E8-4D9E-889D-CE4A8898069F}"/>
    <hyperlink ref="X812" r:id="rId13944" display="https://www.daloopa.com/src/67093541" xr:uid="{CA92579D-2D3F-4ED5-B52B-52ADEDA3755E}"/>
    <hyperlink ref="AB812" r:id="rId13945" display="https://www.daloopa.com/src/67093481" xr:uid="{4EDDFC5A-55B7-4D46-BB2D-088D148B64AA}"/>
    <hyperlink ref="AF812" r:id="rId13946" display="https://www.daloopa.com/src/67093444" xr:uid="{AA3A93B8-F0AF-493C-8DD1-F13787E76636}"/>
    <hyperlink ref="AJ812" r:id="rId13947" display="https://www.daloopa.com/src/67093421" xr:uid="{FCF3B0F0-9CE4-4B50-B721-0E7D0F7FD3BA}"/>
    <hyperlink ref="AN812" r:id="rId13948" display="https://www.daloopa.com/src/67093377" xr:uid="{A9AF1785-3F3D-4588-8E63-95F6BD34D937}"/>
    <hyperlink ref="AR812" r:id="rId13949" display="https://www.daloopa.com/src/67093347" xr:uid="{F0C5881F-EC08-40C1-991C-9AFE82FC50F4}"/>
    <hyperlink ref="A813" r:id="rId13950" xr:uid="{FDF91372-59C2-4508-85CB-5E0A2750C1D4}"/>
    <hyperlink ref="C813" r:id="rId13951" xr:uid="{6C07F4AF-8691-4940-A8D8-80D8558212F9}"/>
    <hyperlink ref="H813" r:id="rId13952" display="https://www.daloopa.com/src/67093595" xr:uid="{55EDAF1B-C262-4B98-8A55-059FCBE76A44}"/>
    <hyperlink ref="L813" r:id="rId13953" display="https://www.daloopa.com/src/67093580" xr:uid="{E3E0B183-EE54-4156-B9C0-18E7FDBD1844}"/>
    <hyperlink ref="P813" r:id="rId13954" display="https://www.daloopa.com/src/67093574" xr:uid="{33B036C6-07CA-40A4-A860-5FFB68375D0A}"/>
    <hyperlink ref="T813" r:id="rId13955" display="https://www.daloopa.com/src/67093548" xr:uid="{97BC1F2B-B91E-41F7-84C7-8C7FAAB7378E}"/>
    <hyperlink ref="X813" r:id="rId13956" display="https://www.daloopa.com/src/67093540" xr:uid="{AC2A3CD5-C32D-4BB8-838A-8616DC68515F}"/>
    <hyperlink ref="AB813" r:id="rId13957" display="https://www.daloopa.com/src/67093480" xr:uid="{2C481A07-4960-49C1-9A49-4AEAC2EF621E}"/>
    <hyperlink ref="AF813" r:id="rId13958" display="https://www.daloopa.com/src/67093445" xr:uid="{BBFF27CD-22C4-4070-881E-7205AAB7DF17}"/>
    <hyperlink ref="AJ813" r:id="rId13959" display="https://www.daloopa.com/src/67093422" xr:uid="{EE7C5452-DB31-4D28-AA26-5E1329EC4999}"/>
    <hyperlink ref="AN813" r:id="rId13960" display="https://www.daloopa.com/src/67093378" xr:uid="{AF52B1AF-ADDA-477C-A783-6B78C95668E5}"/>
    <hyperlink ref="AR813" r:id="rId13961" display="https://www.daloopa.com/src/67093346" xr:uid="{57E5F08E-07E1-4A81-8664-C912599AF804}"/>
    <hyperlink ref="A817" r:id="rId13962" xr:uid="{CA86EDDC-A518-4087-9530-FFEE68C8A13A}"/>
    <hyperlink ref="C817" r:id="rId13963" xr:uid="{8A97FE98-8DAB-49C7-9482-48DC70461837}"/>
    <hyperlink ref="E817" r:id="rId13964" display="https://www.daloopa.com/src/19608885" xr:uid="{07D6E00C-E5A1-4EF2-B518-01116A1BB51B}"/>
    <hyperlink ref="F817" r:id="rId13965" display="https://www.daloopa.com/src/19608853" xr:uid="{49F1E824-BE26-4D92-A0C1-7C51B13CEC5E}"/>
    <hyperlink ref="G817" r:id="rId13966" display="https://www.daloopa.com/src/19608797" xr:uid="{748064B5-DA81-4C26-8172-E018328369F0}"/>
    <hyperlink ref="H817" r:id="rId13967" display="https://www.daloopa.com/src/19608671" xr:uid="{C6258B60-0FE5-4A65-9C4F-7831689DED7E}"/>
    <hyperlink ref="I817" r:id="rId13968" display="https://www.daloopa.com/src/19608591" xr:uid="{35C8AE23-5762-400C-97FD-F393582EB192}"/>
    <hyperlink ref="J817" r:id="rId13969" display="https://www.daloopa.com/src/19608511" xr:uid="{BCA0BF07-A13C-4A6E-B2F2-A8DBBAB782F3}"/>
    <hyperlink ref="K817" r:id="rId13970" display="https://www.daloopa.com/src/19608397" xr:uid="{A0D28BA6-7DFA-451C-8D36-31B738A2D034}"/>
    <hyperlink ref="L817" r:id="rId13971" display="https://www.daloopa.com/src/19608176" xr:uid="{483C901B-D0D2-4192-AFF6-20E51834996E}"/>
    <hyperlink ref="M817" r:id="rId13972" display="https://www.daloopa.com/src/19608030" xr:uid="{2FACD44F-9FD5-4162-9ADE-D2CC843F157E}"/>
    <hyperlink ref="N817" r:id="rId13973" display="https://www.daloopa.com/src/19608017" xr:uid="{6CDBC488-CA8D-401F-A7E0-FCCD0F257F23}"/>
    <hyperlink ref="O817" r:id="rId13974" display="https://www.daloopa.com/src/19607925" xr:uid="{AB1A1308-B426-4224-A191-D0DEB45DC6FC}"/>
    <hyperlink ref="P817" r:id="rId13975" display="https://www.daloopa.com/src/19607648" xr:uid="{861AF7B6-EF86-4F0B-AE93-7EB513C724E3}"/>
    <hyperlink ref="Q817" r:id="rId13976" display="https://www.daloopa.com/src/19606881" xr:uid="{4233CA93-1ABB-4D62-BA77-CB41231A745A}"/>
    <hyperlink ref="R817" r:id="rId13977" display="https://www.daloopa.com/src/19606829" xr:uid="{1137B47B-690D-40D1-A94F-F2142EC92223}"/>
    <hyperlink ref="S817" r:id="rId13978" display="https://www.daloopa.com/src/19606572" xr:uid="{DDD8E239-CEC6-4F74-BC9D-FCAFB54806E6}"/>
    <hyperlink ref="T817" r:id="rId13979" display="https://www.daloopa.com/src/19606314" xr:uid="{835B627F-6C26-45AE-97DA-1ACD933B1E9C}"/>
    <hyperlink ref="U817" r:id="rId13980" display="https://www.daloopa.com/src/19606154" xr:uid="{FED248FA-12B0-4510-A2EF-7BF383490C87}"/>
    <hyperlink ref="V817" r:id="rId13981" display="https://www.daloopa.com/src/19606145" xr:uid="{0C2EDEE6-06A8-434A-9B74-2B286C5717F7}"/>
    <hyperlink ref="W817" r:id="rId13982" display="https://www.daloopa.com/src/19606125" xr:uid="{AAA40D4E-5C63-4AAE-A45E-91AEF8A5ED51}"/>
    <hyperlink ref="X817" r:id="rId13983" display="https://www.daloopa.com/src/19605856" xr:uid="{743AFAE5-BC70-4DDA-B2E1-DF46F4A090A1}"/>
    <hyperlink ref="Y817" r:id="rId13984" display="https://www.daloopa.com/src/19605766" xr:uid="{0A7C30AD-649F-4B6E-80E2-5BFA3125275C}"/>
    <hyperlink ref="Z817" r:id="rId13985" display="https://www.daloopa.com/src/19605702" xr:uid="{6E3103A0-5A1E-4E07-99BB-263629F18F28}"/>
    <hyperlink ref="AA817" r:id="rId13986" display="https://www.daloopa.com/src/19605244" xr:uid="{979C69F4-7EF2-4E5A-8D43-4350C2290856}"/>
    <hyperlink ref="AB817" r:id="rId13987" display="https://www.daloopa.com/src/19605159" xr:uid="{415BF3A0-E94E-488B-A525-FA465752B8E8}"/>
    <hyperlink ref="AC817" r:id="rId13988" display="https://www.daloopa.com/src/19605129" xr:uid="{FA0F3C74-5443-4CF4-8BC1-06C3609EB3C3}"/>
    <hyperlink ref="AD817" r:id="rId13989" display="https://www.daloopa.com/src/19605038" xr:uid="{5E262769-9A49-4D24-98FA-D60D54107B3E}"/>
    <hyperlink ref="AE817" r:id="rId13990" display="https://www.daloopa.com/src/19604996" xr:uid="{728563C9-49B6-4A6D-8326-ED3E08EEA0B1}"/>
    <hyperlink ref="AF817" r:id="rId13991" display="https://www.daloopa.com/src/19604831" xr:uid="{2F0BD2EE-C373-408C-8BB3-ECD57CCDEE71}"/>
    <hyperlink ref="AG817" r:id="rId13992" display="https://www.daloopa.com/src/19604720" xr:uid="{4D0B0299-F9F9-4CBB-820A-A1A93AB5FD7C}"/>
    <hyperlink ref="AH817" r:id="rId13993" display="https://www.daloopa.com/src/19604511" xr:uid="{CED9A096-A002-4D15-B708-DB05264B520A}"/>
    <hyperlink ref="AI817" r:id="rId13994" display="https://www.daloopa.com/src/19604386" xr:uid="{4AFEA0A5-25E6-4C53-BC05-FC781D4559F3}"/>
    <hyperlink ref="AJ817" r:id="rId13995" display="https://www.daloopa.com/src/19604313" xr:uid="{E0E8CF08-F5B6-412D-A264-D6E3B357B9FA}"/>
    <hyperlink ref="AK817" r:id="rId13996" display="https://www.daloopa.com/src/20996223" xr:uid="{5423E84F-8F51-4FBB-B5E3-E22E4C6ED7B2}"/>
    <hyperlink ref="AL817" r:id="rId13997" display="https://www.daloopa.com/src/32451853" xr:uid="{74B6DC53-EDDB-446C-98C1-F772FEDCCBB8}"/>
    <hyperlink ref="AM817" r:id="rId13998" display="https://www.daloopa.com/src/38385552" xr:uid="{0806BC71-4DF3-44D6-9AD7-808115956784}"/>
    <hyperlink ref="AN817" r:id="rId13999" display="https://www.daloopa.com/src/46662441" xr:uid="{D0A11C3A-7C35-4B90-B114-B23EEC69AD4A}"/>
    <hyperlink ref="AO817" r:id="rId14000" display="https://www.daloopa.com/src/53638954" xr:uid="{292CF3AB-2C3A-4226-AA97-E998451CE195}"/>
    <hyperlink ref="AP817" r:id="rId14001" display="https://www.daloopa.com/src/58838575" xr:uid="{CE772192-9E86-45D9-9B3B-A30AA64E5109}"/>
    <hyperlink ref="AQ817" r:id="rId14002" display="https://www.daloopa.com/src/63129990" xr:uid="{0FB5AFC5-E2AC-437B-A84C-58C634AD7B15}"/>
    <hyperlink ref="AR817" r:id="rId14003" display="https://www.daloopa.com/src/67049401" xr:uid="{061A6132-B826-4E3D-8CE7-42BDF1D6F089}"/>
    <hyperlink ref="BF817" r:id="rId14004" display="https://www.daloopa.com/src/19608709" xr:uid="{5E4976D8-C575-429D-BF06-174C5231EC8B}"/>
    <hyperlink ref="BG817" r:id="rId14005" display="https://www.daloopa.com/src/19608240" xr:uid="{B2927337-E1E9-4BC8-88D0-AAA1E5B699DF}"/>
    <hyperlink ref="BH817" r:id="rId14006" display="https://www.daloopa.com/src/19607835" xr:uid="{219E3A3A-8EE3-40B6-B615-90E7C60E2FE3}"/>
    <hyperlink ref="BI817" r:id="rId14007" display="https://www.daloopa.com/src/19606353" xr:uid="{68403D16-2DD9-49E6-995A-D29C828E5AF5}"/>
    <hyperlink ref="BJ817" r:id="rId14008" display="https://www.daloopa.com/src/19605922" xr:uid="{0FCEB687-BFBB-4039-9F9D-D5579FEE77BD}"/>
    <hyperlink ref="BK817" r:id="rId14009" display="https://www.daloopa.com/src/19605168" xr:uid="{A7ED492E-507E-4CB9-A42D-8821976C49A3}"/>
    <hyperlink ref="BL817" r:id="rId14010" display="https://www.daloopa.com/src/19604877" xr:uid="{8A1D1CB6-81DC-4F95-845C-5F1CEA17A027}"/>
    <hyperlink ref="BM817" r:id="rId14011" display="https://www.daloopa.com/src/19604366" xr:uid="{7E210709-C267-4124-8AF0-67E14D913332}"/>
    <hyperlink ref="BN817" r:id="rId14012" display="https://www.daloopa.com/src/46664948" xr:uid="{2C45AEE7-CCE2-4BD4-914D-22A126BD2473}"/>
    <hyperlink ref="BO817" r:id="rId14013" tooltip="https://www.daloopa.com/src/67053408" display="-2722.0" xr:uid="{179CEA32-A7F5-4641-AC93-34D254FC2913}"/>
    <hyperlink ref="A819" r:id="rId14014" xr:uid="{75E1E445-FBA8-48AE-8A93-688AC433721B}"/>
    <hyperlink ref="C819" r:id="rId14015" xr:uid="{0FEF72D3-9F96-4B95-A983-E9E62371FCB8}"/>
    <hyperlink ref="E819" r:id="rId14016" display="https://www.daloopa.com/src/19608886" xr:uid="{A4CE0AC4-6220-4FBC-B24C-06184C669822}"/>
    <hyperlink ref="F819" r:id="rId14017" display="https://www.daloopa.com/src/19608854" xr:uid="{41C0CE11-A704-44A8-8B9B-4D315FD16179}"/>
    <hyperlink ref="G819" r:id="rId14018" display="https://www.daloopa.com/src/19608798" xr:uid="{991EFF0A-4804-4F1F-BABC-D007FF8EF634}"/>
    <hyperlink ref="H819" r:id="rId14019" display="https://www.daloopa.com/src/19608672" xr:uid="{F973F1F5-7A1A-4B13-B1FF-1A50845FB6EA}"/>
    <hyperlink ref="I819" r:id="rId14020" display="https://www.daloopa.com/src/19608592" xr:uid="{A488DD57-3F02-403B-8ABB-749DAAD0078E}"/>
    <hyperlink ref="J819" r:id="rId14021" display="https://www.daloopa.com/src/19608512" xr:uid="{347B75E8-150F-41BA-AABF-30D7E8D2E9EF}"/>
    <hyperlink ref="K819" r:id="rId14022" display="https://www.daloopa.com/src/19608398" xr:uid="{F099195C-52FF-4D09-9385-566C59EADD26}"/>
    <hyperlink ref="L819" r:id="rId14023" display="https://www.daloopa.com/src/19608177" xr:uid="{7F7FEFFF-AEEF-4F02-B019-AD6D7944D5A2}"/>
    <hyperlink ref="M819" r:id="rId14024" display="https://www.daloopa.com/src/19608031" xr:uid="{11D0208F-42CC-4641-9E4B-9FD71FF247B0}"/>
    <hyperlink ref="N819" r:id="rId14025" display="https://www.daloopa.com/src/19608018" xr:uid="{9A821EF0-0829-4611-903D-CE07E65C26D9}"/>
    <hyperlink ref="O819" r:id="rId14026" display="https://www.daloopa.com/src/19607926" xr:uid="{749CECE4-A758-48F6-A70E-5ECFC284B74B}"/>
    <hyperlink ref="P819" r:id="rId14027" display="https://www.daloopa.com/src/19607649" xr:uid="{3A2FD4BD-C13F-4AD2-AA3C-2705BA7AA2E0}"/>
    <hyperlink ref="Q819" r:id="rId14028" display="https://www.daloopa.com/src/19606882" xr:uid="{32F05237-D27D-4D9F-80CD-925FA85AB4DE}"/>
    <hyperlink ref="R819" r:id="rId14029" display="https://www.daloopa.com/src/19606830" xr:uid="{F8259CCF-7D46-428D-889D-30F96E95FD04}"/>
    <hyperlink ref="S819" r:id="rId14030" display="https://www.daloopa.com/src/19606573" xr:uid="{3F256776-5609-486E-B8E5-4BE30CBDB002}"/>
    <hyperlink ref="T819" r:id="rId14031" display="https://www.daloopa.com/src/19606315" xr:uid="{40DBE7CC-5A79-4D10-9224-1100721027BC}"/>
    <hyperlink ref="U819" r:id="rId14032" display="https://www.daloopa.com/src/19606155" xr:uid="{CE629257-40B5-4137-A0DA-5D3A25CA0070}"/>
    <hyperlink ref="V819" r:id="rId14033" display="https://www.daloopa.com/src/19606146" xr:uid="{4EC6569D-E92B-4EBB-ACAB-BAFC20DCF92A}"/>
    <hyperlink ref="W819" r:id="rId14034" display="https://www.daloopa.com/src/19606126" xr:uid="{C959AAC7-205E-4EF4-8E45-7F7753111C0F}"/>
    <hyperlink ref="X819" r:id="rId14035" display="https://www.daloopa.com/src/19605857" xr:uid="{8078A57F-577C-4527-BA49-2B91928D5EDD}"/>
    <hyperlink ref="Y819" r:id="rId14036" display="https://www.daloopa.com/src/19605767" xr:uid="{62A5BFFD-8473-45CF-A037-80FAB1DC6E8B}"/>
    <hyperlink ref="Z819" r:id="rId14037" display="https://www.daloopa.com/src/19605703" xr:uid="{48695AF6-A63A-451D-90C1-F4163314F11C}"/>
    <hyperlink ref="AA819" r:id="rId14038" display="https://www.daloopa.com/src/19605245" xr:uid="{D8DC72DA-29BC-46B6-9069-57065B6492B3}"/>
    <hyperlink ref="AB819" r:id="rId14039" display="https://www.daloopa.com/src/19605160" xr:uid="{3A30753C-AC23-478D-9697-0B35BFACEA43}"/>
    <hyperlink ref="AC819" r:id="rId14040" display="https://www.daloopa.com/src/19605130" xr:uid="{BE84966E-9B8B-47A5-ABC2-355D50F84DEB}"/>
    <hyperlink ref="AD819" r:id="rId14041" display="https://www.daloopa.com/src/19605039" xr:uid="{DFFED162-D56E-4113-A138-8DFC929A94EC}"/>
    <hyperlink ref="AE819" r:id="rId14042" display="https://www.daloopa.com/src/19604997" xr:uid="{884E8069-5BC0-475E-8E5A-35D917D376D9}"/>
    <hyperlink ref="AF819" r:id="rId14043" display="https://www.daloopa.com/src/19604832" xr:uid="{C9446352-57B3-49BF-B1FF-781A6319B48E}"/>
    <hyperlink ref="AG819" r:id="rId14044" display="https://www.daloopa.com/src/19604721" xr:uid="{40F4C97B-BECD-4DB6-8FBE-3EA26958930B}"/>
    <hyperlink ref="AH819" r:id="rId14045" display="https://www.daloopa.com/src/19604512" xr:uid="{61CE842E-6E9B-4C07-BB72-682324370FF8}"/>
    <hyperlink ref="AI819" r:id="rId14046" display="https://www.daloopa.com/src/19604385" xr:uid="{64F89BE2-55A9-47E9-8F71-1E36EF349ECC}"/>
    <hyperlink ref="AJ819" r:id="rId14047" display="https://www.daloopa.com/src/19604308" xr:uid="{197ED110-62C5-40B8-AA7F-A7A478FC260E}"/>
    <hyperlink ref="AK819" r:id="rId14048" display="https://www.daloopa.com/src/20996224" xr:uid="{92931B03-9F4F-47E9-9680-8CBE5D969C13}"/>
    <hyperlink ref="AL819" r:id="rId14049" display="https://www.daloopa.com/src/32451852" xr:uid="{415BAAF8-F1BE-4756-A666-A583FED925EB}"/>
    <hyperlink ref="AM819" r:id="rId14050" display="https://www.daloopa.com/src/38385550" xr:uid="{A764E132-0FC7-4548-A9B6-FB269EA9552A}"/>
    <hyperlink ref="AN819" r:id="rId14051" display="https://www.daloopa.com/src/46662446" xr:uid="{54DA835F-4ED4-4B60-84FD-34E31B09140E}"/>
    <hyperlink ref="AO819" r:id="rId14052" display="https://www.daloopa.com/src/53638955" xr:uid="{AE63608B-3C5C-4620-9B1C-BFD3DCFEF802}"/>
    <hyperlink ref="AP819" r:id="rId14053" display="https://www.daloopa.com/src/58838572" xr:uid="{B1D75F20-A1D6-44C6-850A-E8257C1267CF}"/>
    <hyperlink ref="AQ819" r:id="rId14054" display="https://www.daloopa.com/src/63129996" xr:uid="{B5F8367B-5C69-4007-AFB9-AF85198C51A1}"/>
    <hyperlink ref="AR819" r:id="rId14055" display="https://www.daloopa.com/src/67049399" xr:uid="{FAFD330F-6B05-4F30-B123-810F483D85B3}"/>
    <hyperlink ref="BF819" r:id="rId14056" display="https://www.daloopa.com/src/19608710" xr:uid="{BE372E36-E4A0-4667-9C8C-D985B519A69E}"/>
    <hyperlink ref="BG819" r:id="rId14057" display="https://www.daloopa.com/src/19608241" xr:uid="{EDD2970D-5F29-4778-8BF8-55B01DB8BF77}"/>
    <hyperlink ref="BH819" r:id="rId14058" display="https://www.daloopa.com/src/19607836" xr:uid="{37E25409-6CEA-4639-A268-0022D41C1E54}"/>
    <hyperlink ref="BI819" r:id="rId14059" display="https://www.daloopa.com/src/19606354" xr:uid="{D620880C-3630-47A8-A597-29ED5F8977A7}"/>
    <hyperlink ref="BJ819" r:id="rId14060" display="https://www.daloopa.com/src/19605923" xr:uid="{B5E376CD-82D9-44EA-BE91-95BBEB625B6C}"/>
    <hyperlink ref="BK819" r:id="rId14061" display="https://www.daloopa.com/src/19605169" xr:uid="{9B33100B-3ADA-4E88-9A53-9FEED3A4D65F}"/>
    <hyperlink ref="BL819" r:id="rId14062" display="https://www.daloopa.com/src/19604878" xr:uid="{59416988-E4C5-41D6-86FD-31B0E6F7D75E}"/>
    <hyperlink ref="BM819" r:id="rId14063" display="https://www.daloopa.com/src/19604368" xr:uid="{89D03C7D-1079-4AF4-9CE0-64B2D967293F}"/>
    <hyperlink ref="BN819" r:id="rId14064" display="https://www.daloopa.com/src/46664950" xr:uid="{96D82E73-C8FB-471C-B930-A5DA350D68EF}"/>
    <hyperlink ref="BO819" r:id="rId14065" tooltip="https://www.daloopa.com/src/67053407" display="-2586.0" xr:uid="{EF1C7DFD-2338-41B6-BBC9-ACC5B3023F97}"/>
    <hyperlink ref="A820" r:id="rId14066" xr:uid="{A7AC2C63-56D8-4F4F-8E34-ED5753BB7CBC}"/>
    <hyperlink ref="C820" r:id="rId14067" xr:uid="{B4EDF0F0-D013-47D5-B273-D2A74AC0B2B6}"/>
    <hyperlink ref="AE820" r:id="rId14068" display="https://www.daloopa.com/src/19604989" xr:uid="{D79775D9-D580-436D-A236-3A12F4F88065}"/>
    <hyperlink ref="BL820" r:id="rId14069" display="https://www.daloopa.com/src/19604879" xr:uid="{B0254C52-F5F8-4C03-BB22-66F7C4A50660}"/>
    <hyperlink ref="A821" r:id="rId14070" xr:uid="{1085F4B9-370C-4401-B042-614D21E96F46}"/>
    <hyperlink ref="C821" r:id="rId14071" xr:uid="{B0107645-A330-4FE2-8D07-16E62C1123E1}"/>
    <hyperlink ref="AE821" r:id="rId14072" display="https://www.daloopa.com/src/19604990" xr:uid="{2BCC30DD-38E7-46BF-BD96-C829E8472C04}"/>
    <hyperlink ref="AF821" r:id="rId14073" display="https://www.daloopa.com/src/19604833" xr:uid="{B6358D57-BB21-47D7-9C6D-FD6B91A20244}"/>
    <hyperlink ref="AI821" r:id="rId14074" display="https://www.daloopa.com/src/19604390" xr:uid="{B49A8769-8906-4C8A-AFCA-CEC71AD3D6E1}"/>
    <hyperlink ref="AJ821" r:id="rId14075" display="https://www.daloopa.com/src/19604307" xr:uid="{649DC605-FA15-463E-AB59-40061B261531}"/>
    <hyperlink ref="BL821" r:id="rId14076" display="https://www.daloopa.com/src/19604880" xr:uid="{8F63E7A0-A45E-486A-B076-39C79CF812DB}"/>
    <hyperlink ref="BM821" r:id="rId14077" display="https://www.daloopa.com/src/19604369" xr:uid="{768404CF-A25B-4CC5-86F7-1175EC64C8CB}"/>
    <hyperlink ref="A824" r:id="rId14078" xr:uid="{CE06F627-0762-4F5D-96FF-A3791CE49DB7}"/>
    <hyperlink ref="C824" r:id="rId14079" xr:uid="{7BBA70C7-FAC8-41ED-A11C-9A04811163EB}"/>
    <hyperlink ref="E824" r:id="rId14080" display="https://www.daloopa.com/src/19608887" xr:uid="{4190C622-A5F0-4223-A5F8-77F5682FA3E7}"/>
    <hyperlink ref="F824" r:id="rId14081" display="https://www.daloopa.com/src/19608855" xr:uid="{C03C9575-CAC6-461D-858F-D18C0F7D54CC}"/>
    <hyperlink ref="G824" r:id="rId14082" display="https://www.daloopa.com/src/19608799" xr:uid="{17193CC4-14B6-4226-9321-EA83845EE248}"/>
    <hyperlink ref="H824" r:id="rId14083" display="https://www.daloopa.com/src/19608673" xr:uid="{0A73CD8B-5FDB-46BB-A77F-BCA8AE5A19DA}"/>
    <hyperlink ref="I824" r:id="rId14084" display="https://www.daloopa.com/src/19608593" xr:uid="{ACE4D866-2931-4C08-A6E8-27D7079527B9}"/>
    <hyperlink ref="J824" r:id="rId14085" display="https://www.daloopa.com/src/19608513" xr:uid="{0F0DA932-4F4F-423A-B01A-98DDEBA69B56}"/>
    <hyperlink ref="K824" r:id="rId14086" display="https://www.daloopa.com/src/19608399" xr:uid="{9C39F48C-EC06-4380-B5AF-A6D7A07A3FBB}"/>
    <hyperlink ref="L824" r:id="rId14087" display="https://www.daloopa.com/src/19608178" xr:uid="{BA9C3C32-5DE3-4C24-87E2-633BB884069B}"/>
    <hyperlink ref="M824" r:id="rId14088" display="https://www.daloopa.com/src/19608032" xr:uid="{9BC14D70-6A9A-47CB-B3D8-37250B380269}"/>
    <hyperlink ref="N824" r:id="rId14089" display="https://www.daloopa.com/src/19608019" xr:uid="{16C515EE-D97E-42E8-847B-B4BDBEC8610C}"/>
    <hyperlink ref="O824" r:id="rId14090" display="https://www.daloopa.com/src/19607927" xr:uid="{2EAE0801-890D-4736-B50F-6B7F67564848}"/>
    <hyperlink ref="P824" r:id="rId14091" display="https://www.daloopa.com/src/19607650" xr:uid="{A94BCBA3-7E5C-40B6-8A9F-469AF2D7A5B5}"/>
    <hyperlink ref="Q824" r:id="rId14092" display="https://www.daloopa.com/src/19606883" xr:uid="{02EDAF38-F447-48C3-89B4-73AC5DF23473}"/>
    <hyperlink ref="R824" r:id="rId14093" display="https://www.daloopa.com/src/19606831" xr:uid="{2FE4A649-D7E0-4545-95FE-24E92AF87F0C}"/>
    <hyperlink ref="S824" r:id="rId14094" display="https://www.daloopa.com/src/19606574" xr:uid="{B2E3336B-F262-4C36-B91F-D788F1D38234}"/>
    <hyperlink ref="T824" r:id="rId14095" display="https://www.daloopa.com/src/19606316" xr:uid="{CB994408-ABE7-47F1-AD96-4F76C6A2A856}"/>
    <hyperlink ref="U824" r:id="rId14096" display="https://www.daloopa.com/src/19606156" xr:uid="{C715F615-8816-4F76-A57D-08DDC709C11D}"/>
    <hyperlink ref="V824" r:id="rId14097" display="https://www.daloopa.com/src/19606147" xr:uid="{05ACA660-1D5F-4F6E-B4AB-CF2DAFDAFAE8}"/>
    <hyperlink ref="W824" r:id="rId14098" display="https://www.daloopa.com/src/19606127" xr:uid="{D4CBDAF6-B492-491C-A433-123F4A88EF7D}"/>
    <hyperlink ref="X824" r:id="rId14099" display="https://www.daloopa.com/src/19605858" xr:uid="{C25EF9B8-F542-4A6F-889A-C138B3E0E73A}"/>
    <hyperlink ref="Y824" r:id="rId14100" display="https://www.daloopa.com/src/19605768" xr:uid="{D3452FCB-348A-4875-872B-74E004FA7C17}"/>
    <hyperlink ref="Z824" r:id="rId14101" display="https://www.daloopa.com/src/19605704" xr:uid="{347E313E-5EF5-4C64-9438-3587B4298F31}"/>
    <hyperlink ref="AB824" r:id="rId14102" display="https://www.daloopa.com/src/19605161" xr:uid="{A530B287-DD72-4FD5-BBDF-6A65682EEE3B}"/>
    <hyperlink ref="AC824" r:id="rId14103" display="https://www.daloopa.com/src/19605131" xr:uid="{90060D54-AC44-4C6F-B1BD-4A2F6A6A0176}"/>
    <hyperlink ref="AD824" r:id="rId14104" display="https://www.daloopa.com/src/19605040" xr:uid="{9F6D8AFE-61E4-4790-AFA5-0BA97D0E012D}"/>
    <hyperlink ref="AE824" r:id="rId14105" display="https://www.daloopa.com/src/19604994" xr:uid="{C658BE96-2F6D-4645-A9F9-3AFBE650222F}"/>
    <hyperlink ref="AF824" r:id="rId14106" display="https://www.daloopa.com/src/19604834" xr:uid="{1FEB86B5-810B-44F9-BDE3-B467F897D75E}"/>
    <hyperlink ref="AG824" r:id="rId14107" display="https://www.daloopa.com/src/19604722" xr:uid="{0E1BD3AE-9D5D-42F9-A88E-6AD40E257791}"/>
    <hyperlink ref="AH824" r:id="rId14108" display="https://www.daloopa.com/src/19604513" xr:uid="{BA2279F0-EA34-41FC-90D7-E7E8B01F8D3C}"/>
    <hyperlink ref="AI824" r:id="rId14109" display="https://www.daloopa.com/src/19604392" xr:uid="{FAFEBB01-0E51-49E9-903B-EC84BDEED674}"/>
    <hyperlink ref="AJ824" r:id="rId14110" display="https://www.daloopa.com/src/19604309" xr:uid="{0D5AA265-3864-46EE-A1E3-D734C72555CC}"/>
    <hyperlink ref="AK824" r:id="rId14111" display="https://www.daloopa.com/src/20996225" xr:uid="{A140E6E6-EA1B-4F3E-A754-DD0163F5DC24}"/>
    <hyperlink ref="AL824" r:id="rId14112" display="https://www.daloopa.com/src/32451851" xr:uid="{E0244874-55EE-4752-8B40-EF5EE047DBED}"/>
    <hyperlink ref="AM824" r:id="rId14113" display="https://www.daloopa.com/src/38385555" xr:uid="{B2BD6B41-66AA-485B-BCF4-6FFD2CE2C7D7}"/>
    <hyperlink ref="AN824" r:id="rId14114" display="https://www.daloopa.com/src/46662445" xr:uid="{1D3D290C-A299-405A-9440-CF9BC4E215BD}"/>
    <hyperlink ref="AO824" r:id="rId14115" display="https://www.daloopa.com/src/53638953" xr:uid="{87F63720-CBF5-4B99-B05C-BB8E5EEE2921}"/>
    <hyperlink ref="AP824" r:id="rId14116" display="https://www.daloopa.com/src/58838573" xr:uid="{82EB60B1-43F3-4987-B81D-F0C3B8B3DF2E}"/>
    <hyperlink ref="AQ824" r:id="rId14117" display="https://www.daloopa.com/src/63129994" xr:uid="{29FC469C-ED97-49B6-ABD1-BF186A5002FC}"/>
    <hyperlink ref="AR824" r:id="rId14118" display="https://www.daloopa.com/src/67049403" xr:uid="{16A5E2D7-92E2-4018-AAB8-557638A4DB85}"/>
    <hyperlink ref="BF824" r:id="rId14119" display="https://www.daloopa.com/src/19608711" xr:uid="{5E48E269-44B2-4C8C-BF0C-910001C09C5B}"/>
    <hyperlink ref="BG824" r:id="rId14120" display="https://www.daloopa.com/src/19608242" xr:uid="{0D380A94-FCB5-42AB-A5D9-7B6D51FD66DF}"/>
    <hyperlink ref="BH824" r:id="rId14121" display="https://www.daloopa.com/src/19607837" xr:uid="{7CBDCDFF-C632-40D1-869F-CD666E2AA876}"/>
    <hyperlink ref="BI824" r:id="rId14122" display="https://www.daloopa.com/src/19606355" xr:uid="{3751B3BD-08AE-4E95-86D5-49038BBCE2C0}"/>
    <hyperlink ref="BJ824" r:id="rId14123" display="https://www.daloopa.com/src/19605924" xr:uid="{894443CB-B203-4B66-A8AC-D6BB9264B827}"/>
    <hyperlink ref="BK824" r:id="rId14124" display="https://www.daloopa.com/src/19605170" xr:uid="{E398B8EE-168A-4501-904E-F8720DB396BB}"/>
    <hyperlink ref="BL824" r:id="rId14125" display="https://www.daloopa.com/src/19604881" xr:uid="{568C15C6-654F-48F5-859F-3439941ECE12}"/>
    <hyperlink ref="BM824" r:id="rId14126" display="https://www.daloopa.com/src/19604370" xr:uid="{67266A8E-885F-4114-B532-566354406DF9}"/>
    <hyperlink ref="BN824" r:id="rId14127" display="https://www.daloopa.com/src/46664951" xr:uid="{355D9DF7-20FA-4EB4-B0F3-8EE87C42BEA9}"/>
    <hyperlink ref="BO824" r:id="rId14128" tooltip="https://www.daloopa.com/src/67053409" display="-823.0" xr:uid="{ED34E11D-22FA-49A6-A950-D1251EF499BF}"/>
    <hyperlink ref="A825" r:id="rId14129" xr:uid="{04CB3903-7779-49E7-A167-FA2C2B1EEF9B}"/>
    <hyperlink ref="C825" r:id="rId14130" xr:uid="{D77E5CFC-B366-490A-A3FA-10C2A05CDC68}"/>
    <hyperlink ref="G825" r:id="rId14131" display="https://www.daloopa.com/src/19608800" xr:uid="{F43318D3-612B-4E08-B27E-544E9C699F8F}"/>
    <hyperlink ref="J825" r:id="rId14132" display="https://www.daloopa.com/src/19608514" xr:uid="{8647A7F3-5A27-40D8-9D60-414E4846D5F3}"/>
    <hyperlink ref="K825" r:id="rId14133" display="https://www.daloopa.com/src/19608400" xr:uid="{5D9200D6-E3CC-430D-9DC4-B51041AF02BD}"/>
    <hyperlink ref="L825" r:id="rId14134" display="https://www.daloopa.com/src/19608179" xr:uid="{EE120BEA-F945-4667-A895-27CFA6F1C0DE}"/>
    <hyperlink ref="M825" r:id="rId14135" display="https://www.daloopa.com/src/19608033" xr:uid="{6522DFD2-CF69-4FBE-A5F2-26E1DF9A554C}"/>
    <hyperlink ref="N825" r:id="rId14136" display="https://www.daloopa.com/src/19608020" xr:uid="{713C3DD2-5875-4172-B3E3-D775A6D374AF}"/>
    <hyperlink ref="O825" r:id="rId14137" display="https://www.daloopa.com/src/19607928" xr:uid="{D996F7D0-C0EF-4B39-8C06-1ED644F99D2A}"/>
    <hyperlink ref="P825" r:id="rId14138" display="https://www.daloopa.com/src/19607651" xr:uid="{D6D4C10B-E005-4E7B-9C27-FA6173D3D517}"/>
    <hyperlink ref="Q825" r:id="rId14139" display="https://www.daloopa.com/src/19606884" xr:uid="{642125C5-F271-4964-9D6D-9E02FAAB9819}"/>
    <hyperlink ref="R825" r:id="rId14140" display="https://www.daloopa.com/src/19606832" xr:uid="{5C72CD98-B32B-4397-8C20-6611D92522B6}"/>
    <hyperlink ref="S825" r:id="rId14141" display="https://www.daloopa.com/src/19606575" xr:uid="{D41469F5-40EB-4CC8-89D3-0FB0A667EFDA}"/>
    <hyperlink ref="T825" r:id="rId14142" display="https://www.daloopa.com/src/19606317" xr:uid="{49D8F2EB-8C26-4A90-BD96-9B7ACF78FEEA}"/>
    <hyperlink ref="U825" r:id="rId14143" display="https://www.daloopa.com/src/19606157" xr:uid="{367D8BD6-F222-4FCE-A020-F8DD5D6DE278}"/>
    <hyperlink ref="V825" r:id="rId14144" display="https://www.daloopa.com/src/19606148" xr:uid="{14CD703F-675D-4FCE-A46F-49FDF347E7AC}"/>
    <hyperlink ref="W825" r:id="rId14145" display="https://www.daloopa.com/src/19606128" xr:uid="{EC86F96F-23F4-4447-9F52-C2588AFDD3F8}"/>
    <hyperlink ref="X825" r:id="rId14146" display="https://www.daloopa.com/src/19605859" xr:uid="{3E1BDE0D-A967-47C3-82B6-933F01E0BE37}"/>
    <hyperlink ref="Y825" r:id="rId14147" display="https://www.daloopa.com/src/19605769" xr:uid="{33CF9EC7-6171-460A-81B5-0D0046FCF207}"/>
    <hyperlink ref="Z825" r:id="rId14148" display="https://www.daloopa.com/src/19605705" xr:uid="{AAAE2249-8771-4FB0-BC23-CD4EB2ED9E14}"/>
    <hyperlink ref="AA825" r:id="rId14149" display="https://www.daloopa.com/src/19605246" xr:uid="{4DC8F28A-55C8-438C-A3A4-1E41A2B4CAC2}"/>
    <hyperlink ref="AB825" r:id="rId14150" display="https://www.daloopa.com/src/19605162" xr:uid="{D6B65B26-7784-4292-9745-6AB1019F4658}"/>
    <hyperlink ref="AC825" r:id="rId14151" display="https://www.daloopa.com/src/19605132" xr:uid="{888953AD-1824-4249-8F76-F4A1324BA925}"/>
    <hyperlink ref="AD825" r:id="rId14152" display="https://www.daloopa.com/src/19605041" xr:uid="{A68DF920-8308-4E5F-9C30-0E99D07A060C}"/>
    <hyperlink ref="AE825" r:id="rId14153" display="https://www.daloopa.com/src/19604992" xr:uid="{85812C90-D773-4356-ACC8-C62936A2F43A}"/>
    <hyperlink ref="AF825" r:id="rId14154" display="https://www.daloopa.com/src/19604835" xr:uid="{BA650193-7C1D-4880-B9D1-55DD39A852D4}"/>
    <hyperlink ref="AH825" r:id="rId14155" display="https://www.daloopa.com/src/19604514" xr:uid="{B61A9AB8-E63D-4976-9091-0600A2F2553F}"/>
    <hyperlink ref="AI825" r:id="rId14156" display="https://www.daloopa.com/src/19604389" xr:uid="{29B3C4C9-EE9E-4CC7-BD4F-BFB9C37E44B1}"/>
    <hyperlink ref="AJ825" r:id="rId14157" display="https://www.daloopa.com/src/19604310" xr:uid="{3B36EE2B-CF7B-472A-9181-F48FA0815B39}"/>
    <hyperlink ref="AK825" r:id="rId14158" display="https://www.daloopa.com/src/20996228" xr:uid="{8DB20BC8-764F-4B57-915C-A7A6C558D4F6}"/>
    <hyperlink ref="AL825" r:id="rId14159" display="https://www.daloopa.com/src/32451854" xr:uid="{EC5F3FF7-8B67-4F78-B1A6-712DB062DA94}"/>
    <hyperlink ref="AM825" r:id="rId14160" display="https://www.daloopa.com/src/38385553" xr:uid="{49B1D668-E13E-4E29-8116-18646D664415}"/>
    <hyperlink ref="AO825" r:id="rId14161" display="https://www.daloopa.com/src/53638951" xr:uid="{F7C150ED-6B0D-430D-A2F1-687C36F63060}"/>
    <hyperlink ref="AP825" r:id="rId14162" display="https://www.daloopa.com/src/58838574" xr:uid="{5B393185-649B-47A9-B1D1-73A5CE0CF35A}"/>
    <hyperlink ref="AQ825" r:id="rId14163" display="https://www.daloopa.com/src/63129992" xr:uid="{F9C59EE5-B1CB-4C3E-9D33-0E48C2411F41}"/>
    <hyperlink ref="AR825" r:id="rId14164" display="https://www.daloopa.com/src/67049400" xr:uid="{FAC19226-8ECF-4D77-BC52-705A97748CE6}"/>
    <hyperlink ref="BF825" r:id="rId14165" display="https://www.daloopa.com/src/19608712" xr:uid="{BF5838FE-65EB-48D2-9CA4-0AEC00818BC6}"/>
    <hyperlink ref="BG825" r:id="rId14166" display="https://www.daloopa.com/src/19608243" xr:uid="{5CFA1278-48F9-44FB-84B3-00E483D11064}"/>
    <hyperlink ref="BH825" r:id="rId14167" display="https://www.daloopa.com/src/19607838" xr:uid="{664D3570-7074-4753-BF6C-CBEF35709D0A}"/>
    <hyperlink ref="BI825" r:id="rId14168" display="https://www.daloopa.com/src/19606356" xr:uid="{0CC78EF8-8D00-4D7D-8EA5-52DBD616DB2E}"/>
    <hyperlink ref="BJ825" r:id="rId14169" display="https://www.daloopa.com/src/19605925" xr:uid="{A487380F-67A2-40FC-90A0-F392034B2EED}"/>
    <hyperlink ref="BK825" r:id="rId14170" display="https://www.daloopa.com/src/19605171" xr:uid="{B750816C-0C80-4CA2-95A5-85FEC729ABD9}"/>
    <hyperlink ref="BL825" r:id="rId14171" display="https://www.daloopa.com/src/19604882" xr:uid="{478621D3-6387-4728-B467-F75516C600D4}"/>
    <hyperlink ref="BM825" r:id="rId14172" display="https://www.daloopa.com/src/19604371" xr:uid="{8102CA65-04CD-4911-809E-022E4D1AE1BA}"/>
    <hyperlink ref="BN825" r:id="rId14173" display="https://www.daloopa.com/src/46664952" xr:uid="{D437BE71-BA16-4BA9-B1C1-D46DCE98D766}"/>
    <hyperlink ref="BO825" r:id="rId14174" tooltip="https://www.daloopa.com/src/67053410" display="298.0" xr:uid="{3356E184-88DA-47FC-8C88-3AC92CB885AA}"/>
    <hyperlink ref="A826" r:id="rId14175" xr:uid="{A9C70834-7DCC-4DE4-A32B-77DB1A2B3201}"/>
    <hyperlink ref="C826" r:id="rId14176" xr:uid="{C49851D0-D61A-4D5A-BFFA-EC68E8BD1128}"/>
    <hyperlink ref="E826" r:id="rId14177" display="https://www.daloopa.com/src/19608888" xr:uid="{72DBD07E-D146-4CD2-A97E-F0FCD9D905D5}"/>
    <hyperlink ref="F826" r:id="rId14178" display="https://www.daloopa.com/src/19608856" xr:uid="{227FE2FC-3532-4291-A3D7-E1514D7AACFA}"/>
    <hyperlink ref="G826" r:id="rId14179" display="https://www.daloopa.com/src/19608801" xr:uid="{EE359AA1-9EA7-4F7E-99AF-EDE7BA3CDF71}"/>
    <hyperlink ref="H826" r:id="rId14180" display="https://www.daloopa.com/src/19608674" xr:uid="{C16D6459-1C62-4E26-A391-15C5E86B8A03}"/>
    <hyperlink ref="I826" r:id="rId14181" display="https://www.daloopa.com/src/19608594" xr:uid="{63ED22BD-D902-4705-9941-1E64AF94A764}"/>
    <hyperlink ref="J826" r:id="rId14182" display="https://www.daloopa.com/src/19608515" xr:uid="{A6BBC435-4912-4F6E-A26A-3629078F1B9D}"/>
    <hyperlink ref="K826" r:id="rId14183" display="https://www.daloopa.com/src/19608401" xr:uid="{40938519-65D6-4CC8-B38E-AD44DEEA119F}"/>
    <hyperlink ref="M826" r:id="rId14184" display="https://www.daloopa.com/src/19608034" xr:uid="{7F6CB2B9-E899-46CB-8C6C-EB25111A7806}"/>
    <hyperlink ref="N826" r:id="rId14185" display="https://www.daloopa.com/src/19608021" xr:uid="{5E1AE19B-5D49-4180-845D-E8640FB08101}"/>
    <hyperlink ref="O826" r:id="rId14186" display="https://www.daloopa.com/src/19607929" xr:uid="{64945C99-EAE7-4D04-9158-2D41EF1BCC3F}"/>
    <hyperlink ref="P826" r:id="rId14187" display="https://www.daloopa.com/src/19607652" xr:uid="{A6EAFEFF-51CC-4BE5-93E6-3D1F1D91B5AF}"/>
    <hyperlink ref="Q826" r:id="rId14188" display="https://www.daloopa.com/src/19606885" xr:uid="{5C7BB2B5-63A1-4CB7-B0CC-E78BC838BFDC}"/>
    <hyperlink ref="R826" r:id="rId14189" display="https://www.daloopa.com/src/19606833" xr:uid="{2E023F7B-3C17-44F0-AE1A-8022AE73C113}"/>
    <hyperlink ref="S826" r:id="rId14190" display="https://www.daloopa.com/src/19606576" xr:uid="{1D76DE63-B041-4470-A778-A47032BA58AD}"/>
    <hyperlink ref="T826" r:id="rId14191" display="https://www.daloopa.com/src/19606318" xr:uid="{54993AD3-FB44-46F1-A439-DDAED2296E9F}"/>
    <hyperlink ref="U826" r:id="rId14192" display="https://www.daloopa.com/src/19606158" xr:uid="{CD47B9E7-BAE1-4864-935A-68799DCE13B4}"/>
    <hyperlink ref="V826" r:id="rId14193" display="https://www.daloopa.com/src/19606149" xr:uid="{7B012A43-B2B9-4DF9-934F-2497B1898E07}"/>
    <hyperlink ref="W826" r:id="rId14194" display="https://www.daloopa.com/src/19606129" xr:uid="{76D8367C-859D-4003-B8D2-A971F77918D2}"/>
    <hyperlink ref="X826" r:id="rId14195" display="https://www.daloopa.com/src/19605860" xr:uid="{BE9E8A4A-123A-482A-AC02-F01945FFACCE}"/>
    <hyperlink ref="Y826" r:id="rId14196" display="https://www.daloopa.com/src/19605770" xr:uid="{A5F141E3-977A-4A08-990A-C8E08ECD8E88}"/>
    <hyperlink ref="Z826" r:id="rId14197" display="https://www.daloopa.com/src/19605706" xr:uid="{8FEA163C-A19B-41D3-840B-12D1BE9A640A}"/>
    <hyperlink ref="AA826" r:id="rId14198" display="https://www.daloopa.com/src/19605247" xr:uid="{8574FC80-2D93-4926-A3C8-0CEC72D6A6D1}"/>
    <hyperlink ref="AB826" r:id="rId14199" display="https://www.daloopa.com/src/19605163" xr:uid="{531CF6CF-0A3D-477D-B722-DAF6A4BB7444}"/>
    <hyperlink ref="AC826" r:id="rId14200" display="https://www.daloopa.com/src/19605133" xr:uid="{0A9A7827-F0C6-4FA2-A492-AE410097D8DE}"/>
    <hyperlink ref="AD826" r:id="rId14201" display="https://www.daloopa.com/src/19605042" xr:uid="{74CED769-8590-4781-8E06-D5324C55CDCA}"/>
    <hyperlink ref="AE826" r:id="rId14202" display="https://www.daloopa.com/src/19604993" xr:uid="{E7CBD556-2539-456C-BE32-C5245D6C173E}"/>
    <hyperlink ref="AF826" r:id="rId14203" display="https://www.daloopa.com/src/19604836" xr:uid="{294FF231-1D8E-445F-AE4F-BF6DBBB34ABC}"/>
    <hyperlink ref="AG826" r:id="rId14204" display="https://www.daloopa.com/src/19604723" xr:uid="{782C1383-CA70-4740-98EA-658E434D56A8}"/>
    <hyperlink ref="AH826" r:id="rId14205" display="https://www.daloopa.com/src/19604515" xr:uid="{68E09313-326E-4EB1-B115-773A42654FA5}"/>
    <hyperlink ref="AI826" r:id="rId14206" display="https://www.daloopa.com/src/19604391" xr:uid="{9ED251BE-9101-484D-A42F-D023158A71A8}"/>
    <hyperlink ref="AJ826" r:id="rId14207" display="https://www.daloopa.com/src/19604311" xr:uid="{3A834F23-8B00-4C6C-99BE-B1A4EEA9E0B4}"/>
    <hyperlink ref="AK826" r:id="rId14208" display="https://www.daloopa.com/src/20996227" xr:uid="{8AAF7006-E6B3-4134-BCED-0192971AFAAD}"/>
    <hyperlink ref="AL826" r:id="rId14209" display="https://www.daloopa.com/src/32451857" xr:uid="{9706A351-1E15-4F5E-959E-2A3336334E30}"/>
    <hyperlink ref="AM826" r:id="rId14210" display="https://www.daloopa.com/src/38385556" xr:uid="{40A658D4-E1F6-49E8-B11F-BF10AC50FEBB}"/>
    <hyperlink ref="AN826" r:id="rId14211" display="https://www.daloopa.com/src/46662444" xr:uid="{EFFD5BD0-A31B-441A-897A-7F5BD1E1E122}"/>
    <hyperlink ref="AO826" r:id="rId14212" display="https://www.daloopa.com/src/53638952" xr:uid="{DADE1818-60B3-486E-8E50-BB904BA98D72}"/>
    <hyperlink ref="AP826" r:id="rId14213" display="https://www.daloopa.com/src/58838571" xr:uid="{5262B6EF-67F1-4112-9692-03280A6337E7}"/>
    <hyperlink ref="AQ826" r:id="rId14214" display="https://www.daloopa.com/src/63129993" xr:uid="{143E89DF-B0C6-40B1-8F6E-4C580430381D}"/>
    <hyperlink ref="AR826" r:id="rId14215" display="https://www.daloopa.com/src/67049402" xr:uid="{5A7A6834-F91D-47D6-B0AC-D099C9C6F07E}"/>
    <hyperlink ref="BF826" r:id="rId14216" display="https://www.daloopa.com/src/19608713" xr:uid="{B74D5E8B-51B9-4F31-9065-A64AC7E6B93E}"/>
    <hyperlink ref="BG826" r:id="rId14217" display="https://www.daloopa.com/src/19608244" xr:uid="{70E7276F-D09A-427B-BC12-07E61BCEB49C}"/>
    <hyperlink ref="BH826" r:id="rId14218" display="https://www.daloopa.com/src/19607839" xr:uid="{E1532BDB-5207-4666-9AE9-99554A337F1C}"/>
    <hyperlink ref="BI826" r:id="rId14219" display="https://www.daloopa.com/src/19606357" xr:uid="{E603AE71-1F05-429B-AC52-C99F130C2DC2}"/>
    <hyperlink ref="BJ826" r:id="rId14220" display="https://www.daloopa.com/src/19605926" xr:uid="{81AA9068-0893-4B0F-9ACB-6AFD5E934AC5}"/>
    <hyperlink ref="BK826" r:id="rId14221" display="https://www.daloopa.com/src/19605172" xr:uid="{AB9EE567-97AC-4CA2-9F09-2ABDB3C657C2}"/>
    <hyperlink ref="BL826" r:id="rId14222" display="https://www.daloopa.com/src/19604883" xr:uid="{89D6FB16-A694-4A20-9AB4-EAEFF5049E98}"/>
    <hyperlink ref="BM826" r:id="rId14223" display="https://www.daloopa.com/src/19604372" xr:uid="{0027FC52-BB36-4B18-A178-37170A16A12E}"/>
    <hyperlink ref="BN826" r:id="rId14224" display="https://www.daloopa.com/src/46664949" xr:uid="{34F8B0B2-88EE-4160-9034-7B4FDCF2065F}"/>
    <hyperlink ref="BO826" r:id="rId14225" tooltip="https://www.daloopa.com/src/67053411" display="-525.0" xr:uid="{477113A9-F2E7-406E-9ABB-B8E09EE155C7}"/>
    <hyperlink ref="A828" r:id="rId14226" xr:uid="{6A3F0D60-A296-42CC-B2DB-70EFE4DC4566}"/>
    <hyperlink ref="C828" r:id="rId14227" xr:uid="{42C4CDCD-156B-497F-A210-5A7124872AC3}"/>
    <hyperlink ref="E828" r:id="rId14228" display="https://www.daloopa.com/src/19608889" xr:uid="{7569A0C7-709C-456B-9F64-410E1109337D}"/>
    <hyperlink ref="G828" r:id="rId14229" display="https://www.daloopa.com/src/19608802" xr:uid="{12E8CCD8-6A73-467F-BAE0-EA55EC071692}"/>
    <hyperlink ref="H828" r:id="rId14230" display="https://www.daloopa.com/src/19608675" xr:uid="{15DE43AF-1A04-40ED-9B26-5BD78F059B81}"/>
    <hyperlink ref="I828" r:id="rId14231" display="https://www.daloopa.com/src/19608595" xr:uid="{95A664D2-D2B7-4BCE-8DAF-00AA64FE4C0B}"/>
    <hyperlink ref="J828" r:id="rId14232" display="https://www.daloopa.com/src/19608516" xr:uid="{565C2790-2C78-4B00-9A8C-03C9435F6AB2}"/>
    <hyperlink ref="K828" r:id="rId14233" display="https://www.daloopa.com/src/19608402" xr:uid="{75371145-E79F-4037-BA4E-F623D1760FF3}"/>
    <hyperlink ref="L828" r:id="rId14234" display="https://www.daloopa.com/src/19608180" xr:uid="{87E579C3-989E-4A49-BF2B-3D72089BCA4B}"/>
    <hyperlink ref="M828" r:id="rId14235" display="https://www.daloopa.com/src/19608035" xr:uid="{D4DFBA9E-0C33-46D7-87EC-741994B0DC4D}"/>
    <hyperlink ref="N828" r:id="rId14236" display="https://www.daloopa.com/src/19608022" xr:uid="{1D4526A0-EE20-4060-9D72-20A943603647}"/>
    <hyperlink ref="O828" r:id="rId14237" display="https://www.daloopa.com/src/19607930" xr:uid="{31B865B5-1DA8-41D2-ABFD-86A30FC8F92F}"/>
    <hyperlink ref="P828" r:id="rId14238" display="https://www.daloopa.com/src/19607653" xr:uid="{B660277A-C0CB-4BBC-85E9-0BADA2B84443}"/>
    <hyperlink ref="Q828" r:id="rId14239" display="https://www.daloopa.com/src/19606886" xr:uid="{7788B8C0-3961-4D0C-841E-C64A837918C8}"/>
    <hyperlink ref="R828" r:id="rId14240" display="https://www.daloopa.com/src/19606834" xr:uid="{582795CF-3FBD-48F6-8D64-0B1D197BEC55}"/>
    <hyperlink ref="S828" r:id="rId14241" display="https://www.daloopa.com/src/19606577" xr:uid="{A8D8029F-DB58-4EA5-B5BA-F9C42B218138}"/>
    <hyperlink ref="T828" r:id="rId14242" display="https://www.daloopa.com/src/19606319" xr:uid="{C59721EB-8F9E-4F9B-B0D6-FCA9AB2CA6CE}"/>
    <hyperlink ref="U828" r:id="rId14243" display="https://www.daloopa.com/src/19606159" xr:uid="{B58579B4-71E1-418F-82FA-F3DAF566C879}"/>
    <hyperlink ref="V828" r:id="rId14244" display="https://www.daloopa.com/src/19606150" xr:uid="{AC29187B-B80F-4F5A-93F2-31AF19EE2D87}"/>
    <hyperlink ref="W828" r:id="rId14245" display="https://www.daloopa.com/src/19606130" xr:uid="{AB32D68A-FEBA-4A23-B2D3-D86FFA8E0C64}"/>
    <hyperlink ref="X828" r:id="rId14246" display="https://www.daloopa.com/src/19605861" xr:uid="{770D0C85-016F-4E00-8D3F-6C19327F0CBC}"/>
    <hyperlink ref="Y828" r:id="rId14247" display="https://www.daloopa.com/src/19605771" xr:uid="{BCABE5C3-416F-4708-A324-D0F4E810FB9D}"/>
    <hyperlink ref="Z828" r:id="rId14248" display="https://www.daloopa.com/src/19605707" xr:uid="{B7C330BE-3952-4962-98A4-A14BCE167D10}"/>
    <hyperlink ref="AA828" r:id="rId14249" display="https://www.daloopa.com/src/19605248" xr:uid="{E4161F70-144E-4165-AA9A-DC3654E14FE9}"/>
    <hyperlink ref="AB828" r:id="rId14250" display="https://www.daloopa.com/src/19605164" xr:uid="{8E3A65E4-CABD-45E4-B87F-8BB078100D14}"/>
    <hyperlink ref="AC828" r:id="rId14251" display="https://www.daloopa.com/src/19605134" xr:uid="{7BE5AA5A-C0EF-408F-8DEA-2861CBC01888}"/>
    <hyperlink ref="AD828" r:id="rId14252" display="https://www.daloopa.com/src/19605043" xr:uid="{1FFED979-B0E9-4BFA-A856-8C15D4550861}"/>
    <hyperlink ref="AE828" r:id="rId14253" display="https://www.daloopa.com/src/19604991" xr:uid="{D61EDAFD-E1DC-4FAB-ABD6-4C9E604AA0B5}"/>
    <hyperlink ref="AF828" r:id="rId14254" display="https://www.daloopa.com/src/19604837" xr:uid="{33A2F1DA-28E8-4778-A26A-EFBDD448B5CE}"/>
    <hyperlink ref="AG828" r:id="rId14255" display="https://www.daloopa.com/src/19604724" xr:uid="{BDBEC952-7933-414A-9EDF-DCC9E72CE850}"/>
    <hyperlink ref="AH828" r:id="rId14256" display="https://www.daloopa.com/src/19604516" xr:uid="{228DC127-F2E4-4F59-B849-00D19C6BC613}"/>
    <hyperlink ref="AI828" r:id="rId14257" display="https://www.daloopa.com/src/19604388" xr:uid="{D645CBB4-7F86-4FA6-A466-AEF835B8B392}"/>
    <hyperlink ref="AJ828" r:id="rId14258" display="https://www.daloopa.com/src/19604306" xr:uid="{E133568B-40B8-49A1-AC1F-E8FAB035D447}"/>
    <hyperlink ref="AK828" r:id="rId14259" display="https://www.daloopa.com/src/20996226" xr:uid="{A700929D-C6CB-45E8-89C8-1FCF2EA50D5F}"/>
    <hyperlink ref="AL828" r:id="rId14260" display="https://www.daloopa.com/src/32451855" xr:uid="{A736DF1E-BCE4-4B4F-A3C4-71EB8D6F8E9F}"/>
    <hyperlink ref="AM828" r:id="rId14261" display="https://www.daloopa.com/src/38385554" xr:uid="{A1854E24-EBA7-4711-A828-877511F02E78}"/>
    <hyperlink ref="AN828" r:id="rId14262" display="https://www.daloopa.com/src/46662443" xr:uid="{A2FA1C0A-DCA7-450F-AAB3-06B9253A46D9}"/>
    <hyperlink ref="AO828" r:id="rId14263" display="https://www.daloopa.com/src/53638956" xr:uid="{BEC50FBB-487F-4462-A443-9AE1275E6E0E}"/>
    <hyperlink ref="AP828" r:id="rId14264" display="https://www.daloopa.com/src/58838570" xr:uid="{520D974C-653B-49F3-8C2E-582B146CBA47}"/>
    <hyperlink ref="AQ828" r:id="rId14265" display="https://www.daloopa.com/src/63129995" xr:uid="{49B81C31-E2AC-4E4D-8F47-AB2B10F58DB6}"/>
    <hyperlink ref="AR828" r:id="rId14266" display="https://www.daloopa.com/src/67049398" xr:uid="{AC57723E-687F-484B-8086-23932D514167}"/>
    <hyperlink ref="BF828" r:id="rId14267" display="https://www.daloopa.com/src/19608714" xr:uid="{B7832A9D-74B8-4EA1-8D14-4819F6BD55D3}"/>
    <hyperlink ref="BG828" r:id="rId14268" display="https://www.daloopa.com/src/19608245" xr:uid="{25D349BC-DC6E-45D4-8C6B-5B1C2CAF6A58}"/>
    <hyperlink ref="BH828" r:id="rId14269" display="https://www.daloopa.com/src/19607840" xr:uid="{C9DEE7D0-C6BD-4043-829B-157737FF040C}"/>
    <hyperlink ref="BI828" r:id="rId14270" display="https://www.daloopa.com/src/19606358" xr:uid="{72FF7BF3-D95F-418C-A0E4-82D36CD71513}"/>
    <hyperlink ref="BJ828" r:id="rId14271" display="https://www.daloopa.com/src/19605927" xr:uid="{FDD087E4-BC56-44BA-A4E0-8699F5940A7C}"/>
    <hyperlink ref="BK828" r:id="rId14272" display="https://www.daloopa.com/src/19605173" xr:uid="{78CFA23C-31AF-4D82-97CA-673A08D3262E}"/>
    <hyperlink ref="BL828" r:id="rId14273" display="https://www.daloopa.com/src/19604884" xr:uid="{B815D149-FBAB-4D58-B94F-6461687AF655}"/>
    <hyperlink ref="BM828" r:id="rId14274" display="https://www.daloopa.com/src/19604367" xr:uid="{E3728EE1-2A19-482B-BFBF-796AE21C7A30}"/>
    <hyperlink ref="BN828" r:id="rId14275" display="https://www.daloopa.com/src/46664946" xr:uid="{BCC40660-EB97-4108-9834-A14C2B0DE3A2}"/>
    <hyperlink ref="BO828" r:id="rId14276" tooltip="https://www.daloopa.com/src/67053405" display="-3111.0" xr:uid="{841ABA79-991C-4B00-852F-77CA217D48D4}"/>
    <hyperlink ref="A830" r:id="rId14277" xr:uid="{CE851830-3D86-40CD-AB3B-4C3C33C250AF}"/>
    <hyperlink ref="C830" r:id="rId14278" xr:uid="{279C16FA-2B47-4E02-9B9A-29253015EE0B}"/>
    <hyperlink ref="E830" r:id="rId14279" display="https://www.daloopa.com/src/19608890" xr:uid="{02C09B35-DCB4-4309-9221-6AAEAD4F79C1}"/>
    <hyperlink ref="F830" r:id="rId14280" display="https://www.daloopa.com/src/19608857" xr:uid="{BEFE0A29-0034-43CB-BEED-D8C7D573EEE8}"/>
    <hyperlink ref="G830" r:id="rId14281" display="https://www.daloopa.com/src/19608803" xr:uid="{5F92C130-D91F-4C1A-AD00-049727E9DC36}"/>
    <hyperlink ref="H830" r:id="rId14282" display="https://www.daloopa.com/src/19608676" xr:uid="{581A0A58-D8AF-476A-A183-B3796CF4CAE0}"/>
    <hyperlink ref="I830" r:id="rId14283" display="https://www.daloopa.com/src/19608596" xr:uid="{F51A181F-26F2-40C4-914D-7CEAC627A49A}"/>
    <hyperlink ref="J830" r:id="rId14284" display="https://www.daloopa.com/src/19608517" xr:uid="{4E7CC632-79B0-493D-8BB1-E56778DF1F06}"/>
    <hyperlink ref="K830" r:id="rId14285" display="https://www.daloopa.com/src/19608403" xr:uid="{5A1E084C-E9AB-4E70-AA48-A695A1CDCF99}"/>
    <hyperlink ref="L830" r:id="rId14286" display="https://www.daloopa.com/src/19608181" xr:uid="{6BB9BD44-74A0-4925-88FF-6C087B1B7877}"/>
    <hyperlink ref="M830" r:id="rId14287" display="https://www.daloopa.com/src/19608036" xr:uid="{83461678-376A-4BA6-A4BB-7D40EAD8062F}"/>
    <hyperlink ref="N830" r:id="rId14288" display="https://www.daloopa.com/src/19608023" xr:uid="{15CECECC-5308-4243-8201-47BC89C71D2E}"/>
    <hyperlink ref="O830" r:id="rId14289" display="https://www.daloopa.com/src/19607931" xr:uid="{8DC899B7-0AAF-4162-81EB-8F50DEC3DA08}"/>
    <hyperlink ref="P830" r:id="rId14290" display="https://www.daloopa.com/src/19607654" xr:uid="{D9F2AF68-7387-40DD-A0FA-2A97DAFF16DE}"/>
    <hyperlink ref="Q830" r:id="rId14291" display="https://www.daloopa.com/src/19606887" xr:uid="{2F8EC863-CD42-4034-8B33-D9A25D2BC6B3}"/>
    <hyperlink ref="R830" r:id="rId14292" display="https://www.daloopa.com/src/19606835" xr:uid="{99FF7F5E-674D-47B8-AA87-098EC3A55574}"/>
    <hyperlink ref="S830" r:id="rId14293" display="https://www.daloopa.com/src/19606578" xr:uid="{2A338F28-B323-4D79-A6C1-45E01339E0C6}"/>
    <hyperlink ref="T830" r:id="rId14294" display="https://www.daloopa.com/src/19606320" xr:uid="{E2A4A66D-6CEA-44CE-9759-5D1A3862BD1A}"/>
    <hyperlink ref="U830" r:id="rId14295" display="https://www.daloopa.com/src/19606160" xr:uid="{9C4CB736-43D9-454E-AB3D-8E32E1A08490}"/>
    <hyperlink ref="V830" r:id="rId14296" display="https://www.daloopa.com/src/19606151" xr:uid="{29835259-324B-4389-9F9B-E88B36D96350}"/>
    <hyperlink ref="W830" r:id="rId14297" display="https://www.daloopa.com/src/19606131" xr:uid="{08867DF6-C971-4E9A-A605-F4A776B98F29}"/>
    <hyperlink ref="X830" r:id="rId14298" display="https://www.daloopa.com/src/19605862" xr:uid="{E826A3F3-5286-46C4-915F-FC44BAAA1F24}"/>
    <hyperlink ref="Y830" r:id="rId14299" display="https://www.daloopa.com/src/19605772" xr:uid="{240F2854-7050-428C-AAC7-79B7410A3EED}"/>
    <hyperlink ref="Z830" r:id="rId14300" display="https://www.daloopa.com/src/19605708" xr:uid="{926CD3B0-AFEC-46FD-B601-1ED3FC7F613F}"/>
    <hyperlink ref="AA830" r:id="rId14301" display="https://www.daloopa.com/src/19605249" xr:uid="{622DF96E-3FFC-4884-9BC8-6314B6E25D6A}"/>
    <hyperlink ref="AB830" r:id="rId14302" display="https://www.daloopa.com/src/19605165" xr:uid="{D01862F8-336E-4E14-85DB-84202ED64745}"/>
    <hyperlink ref="AC830" r:id="rId14303" display="https://www.daloopa.com/src/19605135" xr:uid="{42B6617B-A415-4CBE-8AF6-4DCF99B162E1}"/>
    <hyperlink ref="AD830" r:id="rId14304" display="https://www.daloopa.com/src/19605044" xr:uid="{11964FEF-DBE3-441F-A328-2F4C175B9CFD}"/>
    <hyperlink ref="AE830" r:id="rId14305" display="https://www.daloopa.com/src/19604995" xr:uid="{6E522E31-EBA6-4A95-A428-589648AE3BB6}"/>
    <hyperlink ref="AF830" r:id="rId14306" display="https://www.daloopa.com/src/19604838" xr:uid="{7E6B2728-23C9-424B-A40E-E9081B70DD85}"/>
    <hyperlink ref="AG830" r:id="rId14307" display="https://www.daloopa.com/src/19604725" xr:uid="{2CF685DA-E105-4785-80A2-45393322C466}"/>
    <hyperlink ref="AH830" r:id="rId14308" display="https://www.daloopa.com/src/19604517" xr:uid="{9873091C-701F-4D61-90D4-F47E66BF1051}"/>
    <hyperlink ref="AI830" r:id="rId14309" display="https://www.daloopa.com/src/19604387" xr:uid="{F97B1F06-6384-446D-A3AF-5B9CB9637E22}"/>
    <hyperlink ref="AJ830" r:id="rId14310" display="https://www.daloopa.com/src/19604312" xr:uid="{7D16C4AF-A179-4F23-B06C-3EEC16F33226}"/>
    <hyperlink ref="AK830" r:id="rId14311" display="https://www.daloopa.com/src/20996229" xr:uid="{658E03B0-EC7B-4A94-9711-D009512A2F43}"/>
    <hyperlink ref="AL830" r:id="rId14312" display="https://www.daloopa.com/src/32451856" xr:uid="{4248312D-92EE-4955-B581-5A67B5CF9961}"/>
    <hyperlink ref="AM830" r:id="rId14313" display="https://www.daloopa.com/src/38385551" xr:uid="{F98EF7F1-85AE-4C68-938B-3C7BD04E855C}"/>
    <hyperlink ref="AN830" r:id="rId14314" display="https://www.daloopa.com/src/46662442" xr:uid="{85055E75-6C36-4267-86CA-06D8535F1902}"/>
    <hyperlink ref="AO830" r:id="rId14315" display="https://www.daloopa.com/src/53638957" xr:uid="{9702B74E-1C23-4C1F-9302-4FEF839FC3AA}"/>
    <hyperlink ref="AP830" r:id="rId14316" display="https://www.daloopa.com/src/58838569" xr:uid="{A1F361D8-6B27-4C37-8001-F30284326DFC}"/>
    <hyperlink ref="AQ830" r:id="rId14317" display="https://www.daloopa.com/src/63129991" xr:uid="{FA01F537-5616-42C1-ADC6-8BA837FD29DF}"/>
    <hyperlink ref="AR830" r:id="rId14318" display="https://www.daloopa.com/src/67049404" xr:uid="{B44F47F3-A74F-4875-A7CB-5E7856C4D408}"/>
    <hyperlink ref="BF830" r:id="rId14319" display="https://www.daloopa.com/src/19608715" xr:uid="{6749573A-3DAF-4859-8A4A-8DE8DD0373E7}"/>
    <hyperlink ref="BG830" r:id="rId14320" display="https://www.daloopa.com/src/19608246" xr:uid="{48F29858-319E-46A8-98EB-CD6BAEC1F405}"/>
    <hyperlink ref="BH830" r:id="rId14321" display="https://www.daloopa.com/src/19607841" xr:uid="{3C2412FF-1EE3-4C33-94EA-126914307FD4}"/>
    <hyperlink ref="BI830" r:id="rId14322" display="https://www.daloopa.com/src/19606359" xr:uid="{2561B9E9-E003-4FA7-858F-F80342E0C950}"/>
    <hyperlink ref="BJ830" r:id="rId14323" display="https://www.daloopa.com/src/19605928" xr:uid="{FA609725-C15D-4D34-AABF-ADAC1F009FEB}"/>
    <hyperlink ref="BK830" r:id="rId14324" display="https://www.daloopa.com/src/19605174" xr:uid="{2C85DFC7-302F-412D-8F4B-E55A128B16FA}"/>
    <hyperlink ref="BL830" r:id="rId14325" display="https://www.daloopa.com/src/19604885" xr:uid="{0E0AC3D7-EA4B-4659-828A-49F71771C4FE}"/>
    <hyperlink ref="BM830" r:id="rId14326" display="https://www.daloopa.com/src/19604365" xr:uid="{35701A76-E935-4BA1-9BD3-1DB95EB036C5}"/>
    <hyperlink ref="BN830" r:id="rId14327" display="https://www.daloopa.com/src/46664947" xr:uid="{2BDFC75B-F77F-4CD2-90D1-78BE43C46604}"/>
    <hyperlink ref="BO830" r:id="rId14328" tooltip="https://www.daloopa.com/src/67053406" display="-5833.0" xr:uid="{F634295C-A9BA-44A4-B44B-CC00B9CEADAF}"/>
    <hyperlink ref="A833" r:id="rId14329" xr:uid="{49C03E32-D299-4665-B722-BDA118A5F447}"/>
    <hyperlink ref="C833" r:id="rId14330" xr:uid="{8F354A63-B1A9-4005-B859-1C7A9B1B7EC7}"/>
    <hyperlink ref="E833" r:id="rId14331" display="https://www.daloopa.com/src/19630340" xr:uid="{883555C3-FF8C-4599-ACD0-B1FF6CD4DEDB}"/>
    <hyperlink ref="F833" r:id="rId14332" display="https://www.daloopa.com/src/19630297" xr:uid="{BCC602D9-2B31-4D69-9E5A-B981C4A4FBD1}"/>
    <hyperlink ref="G833" r:id="rId14333" display="https://www.daloopa.com/src/19630176" xr:uid="{33571F67-65F3-4204-9F9C-9CF57EE20FDC}"/>
    <hyperlink ref="H833" r:id="rId14334" display="https://www.daloopa.com/src/45569818" xr:uid="{AB42C641-C650-45EC-9528-9A7F70B02417}"/>
    <hyperlink ref="I833" r:id="rId14335" display="https://www.daloopa.com/src/19629708" xr:uid="{DFD17FD1-BF53-4DEF-A505-752CE12AAF0C}"/>
    <hyperlink ref="J833" r:id="rId14336" display="https://www.daloopa.com/src/19629705" xr:uid="{A08E1648-880F-41DB-8B62-5E6B3C353081}"/>
    <hyperlink ref="K833" r:id="rId14337" display="https://www.daloopa.com/src/19629699" xr:uid="{3E896624-CFCB-4D7C-B412-0DCBAC45281C}"/>
    <hyperlink ref="L833" r:id="rId14338" display="https://www.daloopa.com/src/45569819" xr:uid="{5EB1874E-1E27-48A8-AF4C-E7AD536177D9}"/>
    <hyperlink ref="M833" r:id="rId14339" display="https://www.daloopa.com/src/19629442" xr:uid="{01B91168-F395-4F2A-A11E-355193132EB8}"/>
    <hyperlink ref="N833" r:id="rId14340" display="https://www.daloopa.com/src/19629352" xr:uid="{8E6F6A8F-D5F3-462E-8CE0-F9CF3C77D552}"/>
    <hyperlink ref="O833" r:id="rId14341" display="https://www.daloopa.com/src/19629153" xr:uid="{1B9989D8-9210-4158-9F3B-7648F52F7AFC}"/>
    <hyperlink ref="P833" r:id="rId14342" display="https://www.daloopa.com/src/45569820" xr:uid="{9C222C6B-943A-4266-8F1B-7B0F78E00E4A}"/>
    <hyperlink ref="Q833" r:id="rId14343" display="https://www.daloopa.com/src/19628687" xr:uid="{6371F22D-6EF4-49CF-8261-55DFCC90D183}"/>
    <hyperlink ref="R833" r:id="rId14344" display="https://www.daloopa.com/src/19628623" xr:uid="{D077F4D5-DC96-4ACE-9E8C-6049A1FE6763}"/>
    <hyperlink ref="S833" r:id="rId14345" display="https://www.daloopa.com/src/19628562" xr:uid="{3725F664-37FF-46AB-AEAF-8EF793C2A6B2}"/>
    <hyperlink ref="T833" r:id="rId14346" display="https://www.daloopa.com/src/45569821" xr:uid="{59AC3AB1-5F51-4D45-8B22-17EB3A021951}"/>
    <hyperlink ref="U833" r:id="rId14347" display="https://www.daloopa.com/src/19628270" xr:uid="{D4906F63-80DC-4330-9061-2FAB3D3921B5}"/>
    <hyperlink ref="V833" r:id="rId14348" display="https://www.daloopa.com/src/19628198" xr:uid="{99693A5B-4DF8-472A-95CD-EBCFE2E7165E}"/>
    <hyperlink ref="W833" r:id="rId14349" display="https://www.daloopa.com/src/19628169" xr:uid="{C4CC925F-22B0-4AC6-80EB-B316B748CC02}"/>
    <hyperlink ref="X833" r:id="rId14350" display="https://www.daloopa.com/src/45569822" xr:uid="{25C0E036-7C6F-4DAF-BF21-3541A3BC61BA}"/>
    <hyperlink ref="Y833" r:id="rId14351" display="https://www.daloopa.com/src/19627882" xr:uid="{600F56D7-98D4-49F2-B51C-12B8EC69E33A}"/>
    <hyperlink ref="Z833" r:id="rId14352" display="https://www.daloopa.com/src/19627746" xr:uid="{A04BC517-631D-4310-9C64-E3F6FE1AC562}"/>
    <hyperlink ref="AA833" r:id="rId14353" display="https://www.daloopa.com/src/19627702" xr:uid="{9F61B295-82BF-408F-9CA4-B2B065506761}"/>
    <hyperlink ref="AB833" r:id="rId14354" display="https://www.daloopa.com/src/45569823" xr:uid="{E04F251E-285F-4E35-94DC-5F0C787669FE}"/>
    <hyperlink ref="AC833" r:id="rId14355" display="https://www.daloopa.com/src/19627534" xr:uid="{D6309A3F-2380-45AB-BF80-3F15A4186FB5}"/>
    <hyperlink ref="AD833" r:id="rId14356" display="https://www.daloopa.com/src/19627440" xr:uid="{E70C4710-50B2-453B-BF7D-8DB97C67012E}"/>
    <hyperlink ref="AE833" r:id="rId14357" display="https://www.daloopa.com/src/19627322" xr:uid="{7B6EECDC-9967-4D18-9782-7020B2CE335C}"/>
    <hyperlink ref="AF833" r:id="rId14358" display="https://www.daloopa.com/src/45569824" xr:uid="{9A722558-993F-4B7E-B631-A527EC109C49}"/>
    <hyperlink ref="AG833" r:id="rId14359" display="https://www.daloopa.com/src/19626642" xr:uid="{607473EB-D476-48EF-80A8-613CD1B7965E}"/>
    <hyperlink ref="AH833" r:id="rId14360" display="https://www.daloopa.com/src/19626364" xr:uid="{31E8A3F1-A050-4A29-BA47-1C4EFE3CE422}"/>
    <hyperlink ref="AI833" r:id="rId14361" display="https://www.daloopa.com/src/19626006" xr:uid="{9794B12F-2140-4AC8-B287-23A47B0C0EA4}"/>
    <hyperlink ref="AJ833" r:id="rId14362" display="https://www.daloopa.com/src/45569825" xr:uid="{CA48802B-02E7-4456-A1BB-7DDB01E0DAC9}"/>
    <hyperlink ref="AK833" r:id="rId14363" display="https://www.daloopa.com/src/21047821" xr:uid="{B3497310-E967-4C65-8B6F-95B68CB9C706}"/>
    <hyperlink ref="AL833" r:id="rId14364" display="https://www.daloopa.com/src/32487680" xr:uid="{6F34E746-0BF9-4C24-AAAF-147D6BDCD94A}"/>
    <hyperlink ref="AM833" r:id="rId14365" display="https://www.daloopa.com/src/38462519" xr:uid="{C57FE522-AFBA-4C58-A986-C93C6A443A2E}"/>
    <hyperlink ref="AN833" r:id="rId14366" display="https://www.daloopa.com/src/46758866" xr:uid="{F71ADE2E-34D5-416E-84BD-55D86784DF3D}"/>
    <hyperlink ref="AO833" r:id="rId14367" display="https://www.daloopa.com/src/53700560" xr:uid="{8C5D7579-AB6A-43C2-9C89-AD3678247BF1}"/>
    <hyperlink ref="AP833" r:id="rId14368" display="https://www.daloopa.com/src/58884879" xr:uid="{40E3834D-E777-4790-964D-8105CE0DD518}"/>
    <hyperlink ref="AQ833" r:id="rId14369" display="https://www.daloopa.com/src/63184395" xr:uid="{A3774140-157F-4229-AE1B-3D91FFEFB095}"/>
    <hyperlink ref="AR833" r:id="rId14370" display="https://www.daloopa.com/src/67095232" xr:uid="{393706AD-4A91-4B71-9CED-494096D276D0}"/>
    <hyperlink ref="BF833" r:id="rId14371" display="https://www.daloopa.com/src/19629718" xr:uid="{C4DCA552-873C-4D08-B8BC-D3A115D47B29}"/>
    <hyperlink ref="BG833" r:id="rId14372" display="https://www.daloopa.com/src/19629510" xr:uid="{03E3B29E-1977-4B7A-8E44-4EB18EEFAAF6}"/>
    <hyperlink ref="BH833" r:id="rId14373" display="https://www.daloopa.com/src/19628760" xr:uid="{9942737C-FB25-4AB0-BBE2-0B1A9E26C656}"/>
    <hyperlink ref="BI833" r:id="rId14374" display="https://www.daloopa.com/src/19628307" xr:uid="{80F96B5D-0E24-41C0-8EEC-D04AF029E8EB}"/>
    <hyperlink ref="BJ833" r:id="rId14375" display="https://www.daloopa.com/src/19627959" xr:uid="{FF379D18-8A37-40BF-B790-CF8941874E94}"/>
    <hyperlink ref="BK833" r:id="rId14376" display="https://www.daloopa.com/src/19627567" xr:uid="{704898BE-5661-4F42-8284-BF4286CD3123}"/>
    <hyperlink ref="BL833" r:id="rId14377" display="https://www.daloopa.com/src/19627001" xr:uid="{83E51B74-02F6-4A2F-9916-6DF67C2D339B}"/>
    <hyperlink ref="BM833" r:id="rId14378" display="https://www.daloopa.com/src/19625559" xr:uid="{5D6F3A9B-801E-4B1A-944A-7260582622A7}"/>
    <hyperlink ref="BN833" r:id="rId14379" display="https://www.daloopa.com/src/46750618" xr:uid="{DA3FD15D-3DFC-4DA6-8798-37B6FA8EFA96}"/>
    <hyperlink ref="BO833" r:id="rId14380" tooltip="https://www.daloopa.com/src/67089039" display="15495.0" xr:uid="{654631FD-8070-4BBE-89EC-16E4C4A8651B}"/>
    <hyperlink ref="A834" r:id="rId14381" xr:uid="{33471B3C-E5BC-445F-8AFD-447523AE32BE}"/>
    <hyperlink ref="C834" r:id="rId14382" xr:uid="{35DDAF84-16CB-4B9F-AD76-8CDBA34430FC}"/>
    <hyperlink ref="E834" r:id="rId14383" display="https://www.daloopa.com/src/19630341" xr:uid="{77ED0574-3A3F-44F3-8C6B-ABF6135AA585}"/>
    <hyperlink ref="F834" r:id="rId14384" display="https://www.daloopa.com/src/19630298" xr:uid="{33CC24B7-C07D-4E99-831B-A21C81E45B94}"/>
    <hyperlink ref="G834" r:id="rId14385" display="https://www.daloopa.com/src/19630177" xr:uid="{E4DA3341-77CB-4BF4-940D-6EF1F1912954}"/>
    <hyperlink ref="H834" r:id="rId14386" display="https://www.daloopa.com/src/45569802" xr:uid="{26859E9A-D408-4DC6-8942-8A078A9329D0}"/>
    <hyperlink ref="I834" r:id="rId14387" display="https://www.daloopa.com/src/19629709" xr:uid="{BAA751A4-7BB9-47D2-9B8D-27F6C228E524}"/>
    <hyperlink ref="J834" r:id="rId14388" display="https://www.daloopa.com/src/19629706" xr:uid="{F8992431-D5A5-439E-A647-794331D4DDF8}"/>
    <hyperlink ref="K834" r:id="rId14389" display="https://www.daloopa.com/src/19629700" xr:uid="{2659A66E-4FBE-45ED-AD3C-C2CB735FE990}"/>
    <hyperlink ref="L834" r:id="rId14390" display="https://www.daloopa.com/src/45569803" xr:uid="{61628A6F-608A-44F3-9E11-56C9A8B9014F}"/>
    <hyperlink ref="M834" r:id="rId14391" display="https://www.daloopa.com/src/19629443" xr:uid="{336A7FE7-0127-4932-9707-15E319B9E5E2}"/>
    <hyperlink ref="N834" r:id="rId14392" display="https://www.daloopa.com/src/19629353" xr:uid="{B2169C86-AAEF-42CB-9D00-EEC64B5AAB67}"/>
    <hyperlink ref="O834" r:id="rId14393" display="https://www.daloopa.com/src/19629154" xr:uid="{B593B30B-C81E-4EA4-BE62-5C2CA4E52E4B}"/>
    <hyperlink ref="P834" r:id="rId14394" display="https://www.daloopa.com/src/45569804" xr:uid="{CEBCF5EF-4FFF-4C72-92F5-296D1529E763}"/>
    <hyperlink ref="Q834" r:id="rId14395" display="https://www.daloopa.com/src/19628688" xr:uid="{E7F8498A-EBF7-410F-A430-E018043CFA3D}"/>
    <hyperlink ref="R834" r:id="rId14396" display="https://www.daloopa.com/src/19628624" xr:uid="{0173CC5F-730E-4A11-B3FC-081824DD0857}"/>
    <hyperlink ref="S834" r:id="rId14397" display="https://www.daloopa.com/src/19628563" xr:uid="{353BD847-4993-4511-B901-08870194105C}"/>
    <hyperlink ref="T834" r:id="rId14398" display="https://www.daloopa.com/src/45569805" xr:uid="{CB2F75C6-FB9B-4C73-B938-74F1E5D3ECD6}"/>
    <hyperlink ref="U834" r:id="rId14399" display="https://www.daloopa.com/src/19628271" xr:uid="{2031EE35-D6C7-4467-B284-E11C1028B7A2}"/>
    <hyperlink ref="V834" r:id="rId14400" display="https://www.daloopa.com/src/19628199" xr:uid="{2BF77EDC-3F0B-432B-A251-AAA78D1D393A}"/>
    <hyperlink ref="W834" r:id="rId14401" display="https://www.daloopa.com/src/19628170" xr:uid="{F62B46B9-4358-48E9-B4AA-252B1B2D4155}"/>
    <hyperlink ref="X834" r:id="rId14402" display="https://www.daloopa.com/src/45569806" xr:uid="{78A0B706-43B9-4350-93DA-1DFEB4EC462A}"/>
    <hyperlink ref="Y834" r:id="rId14403" display="https://www.daloopa.com/src/19627883" xr:uid="{E901AAC0-5045-4684-BC7D-E3B9DD2FF8A6}"/>
    <hyperlink ref="Z834" r:id="rId14404" display="https://www.daloopa.com/src/19627747" xr:uid="{CDA4AC27-CFDF-43DF-B607-437D0931DA94}"/>
    <hyperlink ref="AA834" r:id="rId14405" display="https://www.daloopa.com/src/19627703" xr:uid="{1F5DFF59-B555-4BAA-A3D9-9DE440813425}"/>
    <hyperlink ref="AB834" r:id="rId14406" display="https://www.daloopa.com/src/45569807" xr:uid="{EBD62AFA-C36C-4061-829C-6802B37665A1}"/>
    <hyperlink ref="AC834" r:id="rId14407" display="https://www.daloopa.com/src/19627535" xr:uid="{AF385961-8AAD-45E9-8E16-59B6F1F2D080}"/>
    <hyperlink ref="AD834" r:id="rId14408" display="https://www.daloopa.com/src/19627441" xr:uid="{6645CDDE-70F6-4191-8F8B-B40F17683206}"/>
    <hyperlink ref="AE834" r:id="rId14409" display="https://www.daloopa.com/src/19627323" xr:uid="{480B7D01-B735-4BB7-B6B7-F4C4308D2EB8}"/>
    <hyperlink ref="AF834" r:id="rId14410" display="https://www.daloopa.com/src/45569808" xr:uid="{049A72A3-E108-4776-883C-E464B58020FB}"/>
    <hyperlink ref="AG834" r:id="rId14411" display="https://www.daloopa.com/src/19626644" xr:uid="{47E9A23B-770A-4D31-9B97-CAF6A88931AA}"/>
    <hyperlink ref="AH834" r:id="rId14412" display="https://www.daloopa.com/src/19626362" xr:uid="{DF31FD58-77BD-4231-9717-C6D7A3570DD5}"/>
    <hyperlink ref="AI834" r:id="rId14413" display="https://www.daloopa.com/src/19626008" xr:uid="{89AC1E01-62C0-480A-A7DA-6BAC95E96807}"/>
    <hyperlink ref="AJ834" r:id="rId14414" display="https://www.daloopa.com/src/45569809" xr:uid="{7ACDD8A8-3B74-4C67-9A82-225F29D35324}"/>
    <hyperlink ref="AK834" r:id="rId14415" display="https://www.daloopa.com/src/21047820" xr:uid="{377DE79F-C93E-4D95-93A6-372567A77B56}"/>
    <hyperlink ref="AL834" r:id="rId14416" display="https://www.daloopa.com/src/32487681" xr:uid="{3BA7311F-88FC-4A0E-81A1-8FBC34994427}"/>
    <hyperlink ref="AM834" r:id="rId14417" display="https://www.daloopa.com/src/38462521" xr:uid="{370EDF88-0CC5-4365-A775-3C8C59F7E433}"/>
    <hyperlink ref="AN834" r:id="rId14418" display="https://www.daloopa.com/src/46758864" xr:uid="{A5D54D7E-6365-4B31-AF31-FEFD43F17AFA}"/>
    <hyperlink ref="AO834" r:id="rId14419" display="https://www.daloopa.com/src/53700559" xr:uid="{BA2DFC3C-F661-47BF-B028-C3D81318AD7A}"/>
    <hyperlink ref="AP834" r:id="rId14420" display="https://www.daloopa.com/src/58884880" xr:uid="{BD85DDDA-5DC4-493E-81AC-30E0C27BD335}"/>
    <hyperlink ref="AQ834" r:id="rId14421" display="https://www.daloopa.com/src/63184394" xr:uid="{B2BDFCC8-618D-424A-B4DC-F91D71EE4FA6}"/>
    <hyperlink ref="AR834" r:id="rId14422" display="https://www.daloopa.com/src/67095233" xr:uid="{0EC61DD3-D7F7-43D1-96F1-5E0BC6E97D34}"/>
    <hyperlink ref="BF834" r:id="rId14423" display="https://www.daloopa.com/src/19629719" xr:uid="{3823461A-1963-41E8-AD29-C850C57005E8}"/>
    <hyperlink ref="BG834" r:id="rId14424" display="https://www.daloopa.com/src/19629511" xr:uid="{C3F5B8A2-E51E-43FD-872B-334C439C9039}"/>
    <hyperlink ref="BH834" r:id="rId14425" display="https://www.daloopa.com/src/19628761" xr:uid="{0C18D21C-C8E8-43F8-A57B-AF8BC099653C}"/>
    <hyperlink ref="BI834" r:id="rId14426" display="https://www.daloopa.com/src/19628308" xr:uid="{86DC56D4-7DE6-41CA-8DA6-0D3549506B4C}"/>
    <hyperlink ref="BJ834" r:id="rId14427" display="https://www.daloopa.com/src/19627960" xr:uid="{25A872F4-05C0-4466-B00A-420BB49B8459}"/>
    <hyperlink ref="BK834" r:id="rId14428" display="https://www.daloopa.com/src/19627568" xr:uid="{2E519BF8-6544-45B2-950F-E976C0C5C6E7}"/>
    <hyperlink ref="BL834" r:id="rId14429" display="https://www.daloopa.com/src/19627000" xr:uid="{BF5AA4BE-B8AD-4EC5-962E-503F1B49E79F}"/>
    <hyperlink ref="BM834" r:id="rId14430" display="https://www.daloopa.com/src/19625560" xr:uid="{4D847DDE-7487-45DB-80B5-15639243BE3D}"/>
    <hyperlink ref="BN834" r:id="rId14431" display="https://www.daloopa.com/src/46750617" xr:uid="{722F8964-9C3F-42AF-8071-198C4075CE55}"/>
    <hyperlink ref="BO834" r:id="rId14432" tooltip="https://www.daloopa.com/src/67089038" display="16356.0" xr:uid="{4B7DA39B-654C-4D60-BD8B-B55DA2E1A2F7}"/>
    <hyperlink ref="A835" r:id="rId14433" xr:uid="{C7E78CC2-078D-445A-8985-18AA8B22BBCD}"/>
    <hyperlink ref="C835" r:id="rId14434" xr:uid="{D348CD92-0462-47CF-BB9C-5EACF00E05E1}"/>
    <hyperlink ref="E835" r:id="rId14435" display="https://www.daloopa.com/src/19630342" xr:uid="{374BD11B-E9F6-4808-8966-992EA46BA5E6}"/>
    <hyperlink ref="F835" r:id="rId14436" display="https://www.daloopa.com/src/19630299" xr:uid="{1B6DB7E7-0EA2-4B9E-9959-683A02131F40}"/>
    <hyperlink ref="G835" r:id="rId14437" display="https://www.daloopa.com/src/19630178" xr:uid="{FF8B916B-8F22-4AF5-9C1D-10699300AA31}"/>
    <hyperlink ref="H835" r:id="rId14438" display="https://www.daloopa.com/src/45569810" xr:uid="{2646FC28-A98A-4287-8697-60527C05F7F0}"/>
    <hyperlink ref="I835" r:id="rId14439" display="https://www.daloopa.com/src/19629710" xr:uid="{0DAFB1E0-E0B3-4870-94CD-5BDC6092115E}"/>
    <hyperlink ref="J835" r:id="rId14440" display="https://www.daloopa.com/src/19629707" xr:uid="{BBFA6E1C-6E53-4526-8919-A0BA36583F21}"/>
    <hyperlink ref="K835" r:id="rId14441" display="https://www.daloopa.com/src/19629701" xr:uid="{E0A4279B-A9F1-45DB-9E6E-B893A32ED7AC}"/>
    <hyperlink ref="L835" r:id="rId14442" display="https://www.daloopa.com/src/45569811" xr:uid="{2E1988EE-80CA-4C53-82BB-F67D5BA33BF8}"/>
    <hyperlink ref="M835" r:id="rId14443" display="https://www.daloopa.com/src/19629444" xr:uid="{8F44C20F-D0CA-4455-8DE1-7D222F073F9A}"/>
    <hyperlink ref="N835" r:id="rId14444" display="https://www.daloopa.com/src/19629354" xr:uid="{AEFABA56-F31B-438C-8424-D4D6F891EFBA}"/>
    <hyperlink ref="O835" r:id="rId14445" display="https://www.daloopa.com/src/19629155" xr:uid="{A6F53E05-2D1E-4292-9017-D40420A71DB7}"/>
    <hyperlink ref="P835" r:id="rId14446" display="https://www.daloopa.com/src/45569812" xr:uid="{B9831940-4A42-415A-B37A-D8652A337CAD}"/>
    <hyperlink ref="Q835" r:id="rId14447" display="https://www.daloopa.com/src/19628689" xr:uid="{627F173C-C6FD-4A65-B0E5-EFE08610B0C4}"/>
    <hyperlink ref="R835" r:id="rId14448" display="https://www.daloopa.com/src/19628625" xr:uid="{E179EF94-5638-4E27-A6F4-7429F8A65B61}"/>
    <hyperlink ref="S835" r:id="rId14449" display="https://www.daloopa.com/src/19628564" xr:uid="{383A5638-317F-4EC7-A4D9-A537F171B908}"/>
    <hyperlink ref="T835" r:id="rId14450" display="https://www.daloopa.com/src/45569813" xr:uid="{0C430E80-511D-4CD5-A60D-8B6C787F4262}"/>
    <hyperlink ref="U835" r:id="rId14451" display="https://www.daloopa.com/src/19628272" xr:uid="{F87CA848-4DB9-46F6-B8E6-608587242E09}"/>
    <hyperlink ref="V835" r:id="rId14452" display="https://www.daloopa.com/src/19628200" xr:uid="{2B7761BF-1A0D-4E1D-A702-9BE96B350CE5}"/>
    <hyperlink ref="W835" r:id="rId14453" display="https://www.daloopa.com/src/19628171" xr:uid="{A3F7E56E-E84E-40FB-A7F0-E9EEC974534D}"/>
    <hyperlink ref="X835" r:id="rId14454" display="https://www.daloopa.com/src/45569814" xr:uid="{74678DA2-7E3D-4F40-85AC-623100D34616}"/>
    <hyperlink ref="Y835" r:id="rId14455" display="https://www.daloopa.com/src/19627884" xr:uid="{0C01A569-63BC-422F-89BF-9FA4E0B2EC5E}"/>
    <hyperlink ref="Z835" r:id="rId14456" display="https://www.daloopa.com/src/19627748" xr:uid="{0F17D4C9-F7D1-4334-BD7A-0E73447AB156}"/>
    <hyperlink ref="AA835" r:id="rId14457" display="https://www.daloopa.com/src/19627704" xr:uid="{A6548B19-7B80-4A07-A247-23412D036850}"/>
    <hyperlink ref="AB835" r:id="rId14458" display="https://www.daloopa.com/src/45569815" xr:uid="{5DF9DA8D-9506-40DE-9B09-36096FC78940}"/>
    <hyperlink ref="AC835" r:id="rId14459" display="https://www.daloopa.com/src/19627536" xr:uid="{26BDE731-8534-4851-902F-9C7A4729E0C3}"/>
    <hyperlink ref="AD835" r:id="rId14460" display="https://www.daloopa.com/src/19627442" xr:uid="{38ED1A81-0B6B-4FB3-9DBB-C39CF02E67A8}"/>
    <hyperlink ref="AE835" r:id="rId14461" display="https://www.daloopa.com/src/19627324" xr:uid="{F5C153CC-49DD-4D83-967C-55512DAF3EEB}"/>
    <hyperlink ref="AF835" r:id="rId14462" display="https://www.daloopa.com/src/45569816" xr:uid="{DF1A37D6-8752-4EAB-BD77-1497100F47D0}"/>
    <hyperlink ref="AG835" r:id="rId14463" display="https://www.daloopa.com/src/19626643" xr:uid="{FA32FD52-DCBA-4258-AFA2-F3FFDEE03792}"/>
    <hyperlink ref="AH835" r:id="rId14464" display="https://www.daloopa.com/src/19626363" xr:uid="{7BBEDA9F-39A6-4C2A-969A-172CFC9FFFD6}"/>
    <hyperlink ref="AI835" r:id="rId14465" display="https://www.daloopa.com/src/19626007" xr:uid="{5901EBEA-92D8-4E37-A15F-00A687C5621E}"/>
    <hyperlink ref="AJ835" r:id="rId14466" display="https://www.daloopa.com/src/45569817" xr:uid="{076C793B-D8AE-46A0-9BF2-1C57F3A45820}"/>
    <hyperlink ref="AK835" r:id="rId14467" display="https://www.daloopa.com/src/21047822" xr:uid="{A5D46DA4-8CDA-44C5-8176-BC929563C595}"/>
    <hyperlink ref="AL835" r:id="rId14468" display="https://www.daloopa.com/src/32487682" xr:uid="{BDB24394-D559-4E90-8A7D-54E7F44145EC}"/>
    <hyperlink ref="AM835" r:id="rId14469" display="https://www.daloopa.com/src/38462520" xr:uid="{C205EAB3-C1B1-46EE-B563-C0EFF1BC50D7}"/>
    <hyperlink ref="AN835" r:id="rId14470" display="https://www.daloopa.com/src/46758865" xr:uid="{B1968873-2E3B-4D24-9586-6E8BFC93871D}"/>
    <hyperlink ref="AO835" r:id="rId14471" display="https://www.daloopa.com/src/53700561" xr:uid="{D41027DD-3F73-44DE-BDF1-4A041E0D2705}"/>
    <hyperlink ref="AP835" r:id="rId14472" display="https://www.daloopa.com/src/58884878" xr:uid="{04706607-D4D3-4241-8DA1-963A17490D01}"/>
    <hyperlink ref="AQ835" r:id="rId14473" display="https://www.daloopa.com/src/63184393" xr:uid="{047928E1-71B4-4738-B7CE-EBA923D0E319}"/>
    <hyperlink ref="AR835" r:id="rId14474" display="https://www.daloopa.com/src/67095234" xr:uid="{25853D0A-EF6E-46BF-BA8C-D9BAD739325B}"/>
    <hyperlink ref="BF835" r:id="rId14475" display="https://www.daloopa.com/src/19629720" xr:uid="{7030364B-E977-4C22-8350-E4A6B0AB5D1B}"/>
    <hyperlink ref="BG835" r:id="rId14476" display="https://www.daloopa.com/src/19629512" xr:uid="{83649187-2E47-4CEF-8213-108F7E7C79EF}"/>
    <hyperlink ref="BH835" r:id="rId14477" display="https://www.daloopa.com/src/19628762" xr:uid="{AFF3E179-960C-4F3F-9C0C-1DDC9D706DE4}"/>
    <hyperlink ref="BI835" r:id="rId14478" display="https://www.daloopa.com/src/19628309" xr:uid="{64E6047B-784B-4482-8438-B6CDB983C09E}"/>
    <hyperlink ref="BJ835" r:id="rId14479" display="https://www.daloopa.com/src/19627961" xr:uid="{70FB17F1-DBD2-4867-97A4-AB5170181FCA}"/>
    <hyperlink ref="BK835" r:id="rId14480" display="https://www.daloopa.com/src/19627569" xr:uid="{0A722F25-4E39-4706-90EA-2981DFDD7057}"/>
    <hyperlink ref="BL835" r:id="rId14481" display="https://www.daloopa.com/src/19626999" xr:uid="{4ED66FAF-91E2-4BD2-A918-5112DDFC45D7}"/>
    <hyperlink ref="BM835" r:id="rId14482" display="https://www.daloopa.com/src/19625561" xr:uid="{EF207EED-CE2B-43C7-8799-1D006AD09FC5}"/>
    <hyperlink ref="BN835" r:id="rId14483" display="https://www.daloopa.com/src/46750619" xr:uid="{C1BF0D72-8EA4-4212-B054-F3F0109294E5}"/>
    <hyperlink ref="BO835" r:id="rId14484" tooltip="https://www.daloopa.com/src/67089040" display="-861.0" xr:uid="{BECA6119-65E6-4CC2-943C-C4FBC2D6415B}"/>
    <hyperlink ref="A838" r:id="rId14485" xr:uid="{5FE82660-8100-4653-B6E8-981AE1BE942A}"/>
    <hyperlink ref="C838" r:id="rId14486" xr:uid="{F0F334A9-E39C-4C71-9193-41211D596871}"/>
    <hyperlink ref="E838" r:id="rId14487" display="https://www.daloopa.com/src/38422205" xr:uid="{9EA08FF3-474B-475E-B35F-783A3639BC4D}"/>
    <hyperlink ref="F838" r:id="rId14488" display="https://www.daloopa.com/src/38422140" xr:uid="{E319D6FE-D3DF-4CC3-8905-0EBF7F277FAF}"/>
    <hyperlink ref="G838" r:id="rId14489" display="https://www.daloopa.com/src/38422109" xr:uid="{E591C4C2-3903-48CD-B129-26A915BE5CA4}"/>
    <hyperlink ref="H838" r:id="rId14490" display="https://www.daloopa.com/src/38422506" xr:uid="{EF45FD05-DAD0-4F58-93F6-A2A3E16EAAF6}"/>
    <hyperlink ref="I838" r:id="rId14491" display="https://www.daloopa.com/src/38422078" xr:uid="{C3D85237-17ED-4403-B9F1-5E8151FA6381}"/>
    <hyperlink ref="J838" r:id="rId14492" display="https://www.daloopa.com/src/38422052" xr:uid="{4E60DA2E-BE68-497C-9BB9-991E1605377E}"/>
    <hyperlink ref="K838" r:id="rId14493" display="https://www.daloopa.com/src/38422037" xr:uid="{534B8194-72A7-4284-B3CF-E655518D9BA2}"/>
    <hyperlink ref="L838" r:id="rId14494" display="https://www.daloopa.com/src/38422520" xr:uid="{A9DA4150-0ABE-48EF-9654-0CBD5E1D9CCD}"/>
    <hyperlink ref="M838" r:id="rId14495" display="https://www.daloopa.com/src/38422028" xr:uid="{B0E5C97C-9340-4798-B256-0D9274B9DCF7}"/>
    <hyperlink ref="N838" r:id="rId14496" display="https://www.daloopa.com/src/38422023" xr:uid="{F91C215A-A629-4C6B-A379-1BCA4924CAD2}"/>
    <hyperlink ref="O838" r:id="rId14497" display="https://www.daloopa.com/src/38421998" xr:uid="{36EBFCDE-9AF4-4C9F-B342-DFB1D938B89F}"/>
    <hyperlink ref="P838" r:id="rId14498" display="https://www.daloopa.com/src/38422544" xr:uid="{81D758C4-CD07-404F-BB02-8EED5CE214DF}"/>
    <hyperlink ref="Q838" r:id="rId14499" display="https://www.daloopa.com/src/38421847" xr:uid="{A6FAE2C0-5BC8-45F4-AE63-1178DF675A4E}"/>
    <hyperlink ref="R838" r:id="rId14500" display="https://www.daloopa.com/src/38421830" xr:uid="{838EFBB1-306E-432F-B2FC-219F70459A30}"/>
    <hyperlink ref="S838" r:id="rId14501" display="https://www.daloopa.com/src/38421810" xr:uid="{02B7B93A-0A44-4600-B59F-71454A7F6E5F}"/>
    <hyperlink ref="T838" r:id="rId14502" display="https://www.daloopa.com/src/38422573" xr:uid="{95E9C916-6072-42FA-97DD-B22852BD7E07}"/>
    <hyperlink ref="U838" r:id="rId14503" display="https://www.daloopa.com/src/38421738" xr:uid="{D2A605A3-EA09-473C-8C0E-BEF37B9E6E30}"/>
    <hyperlink ref="V838" r:id="rId14504" display="https://www.daloopa.com/src/38421670" xr:uid="{AFE11795-6858-4611-9620-278B6FFCA6E4}"/>
    <hyperlink ref="W838" r:id="rId14505" display="https://www.daloopa.com/src/38402850" xr:uid="{E401DACF-9D80-48DE-BAA3-014829A8B3DA}"/>
    <hyperlink ref="X838" r:id="rId14506" display="https://www.daloopa.com/src/38422586" xr:uid="{3EBAA6B7-0E0B-4279-862D-748F78589004}"/>
    <hyperlink ref="Y838" r:id="rId14507" display="https://www.daloopa.com/src/38402832" xr:uid="{DDC0B709-8840-4294-AFD5-BCA47303B64E}"/>
    <hyperlink ref="Z838" r:id="rId14508" display="https://www.daloopa.com/src/38402828" xr:uid="{F9D65D19-22E3-485F-86E3-9140CDCB4C1C}"/>
    <hyperlink ref="AA838" r:id="rId14509" display="https://www.daloopa.com/src/38402804" xr:uid="{641A867B-4AA1-46F0-B78A-8B51C7A0B9CD}"/>
    <hyperlink ref="AB838" r:id="rId14510" display="https://www.daloopa.com/src/38422617" xr:uid="{161D9091-0AD7-4843-9C1C-C0DEDEC79BD2}"/>
    <hyperlink ref="AC838" r:id="rId14511" display="https://www.daloopa.com/src/38402793" xr:uid="{0BA6883E-2115-4F96-B9BC-9F3B1E071BB4}"/>
    <hyperlink ref="AD838" r:id="rId14512" display="https://www.daloopa.com/src/38402781" xr:uid="{CFBFDA91-CD8B-4E7F-AC83-992A3EDC8B38}"/>
    <hyperlink ref="AE838" r:id="rId14513" display="https://www.daloopa.com/src/38402761" xr:uid="{0301D560-04FA-46BE-8767-982C62959657}"/>
    <hyperlink ref="AF838" r:id="rId14514" display="https://www.daloopa.com/src/38422634" xr:uid="{04BA5C56-2F2A-4505-B79E-32CBE925C9AB}"/>
    <hyperlink ref="AG838" r:id="rId14515" display="https://www.daloopa.com/src/38402750" xr:uid="{3ED40C86-1674-466F-9632-F86B154544A2}"/>
    <hyperlink ref="AH838" r:id="rId14516" display="https://www.daloopa.com/src/38402723" xr:uid="{3B3E7B76-9492-41EC-8AC4-4BB26BF12215}"/>
    <hyperlink ref="AI838" r:id="rId14517" display="https://www.daloopa.com/src/38402710" xr:uid="{FE8AAE74-7745-4C19-A43D-61D7FB088F39}"/>
    <hyperlink ref="AJ838" r:id="rId14518" display="https://www.daloopa.com/src/38422645" xr:uid="{B193E2DB-0EC2-4E73-BC90-DDC2875D1AC9}"/>
    <hyperlink ref="AK838" r:id="rId14519" display="https://www.daloopa.com/src/38402669" xr:uid="{1F3D9AEE-11C0-4E79-9160-B5DC7E968645}"/>
    <hyperlink ref="AL838" r:id="rId14520" display="https://www.daloopa.com/src/38370035" xr:uid="{E0221CD2-D748-4928-ACC9-3894F08A5ABD}"/>
    <hyperlink ref="AM838" r:id="rId14521" display="https://www.daloopa.com/src/38974000" xr:uid="{7C2C6C00-A17F-4CE1-9448-B7D67DED503E}"/>
    <hyperlink ref="AN838" r:id="rId14522" display="https://www.daloopa.com/src/46751051" xr:uid="{8FCEFCFA-95DF-4882-9CC3-A9A917874C12}"/>
    <hyperlink ref="AO838" r:id="rId14523" display="https://www.daloopa.com/src/53700626" xr:uid="{283962E4-68A3-4750-AF97-29A859274101}"/>
    <hyperlink ref="AP838" r:id="rId14524" display="https://www.daloopa.com/src/58885115" xr:uid="{25071557-29A6-4FB1-B179-FB6C85FCBBC3}"/>
    <hyperlink ref="AQ838" r:id="rId14525" display="https://www.daloopa.com/src/63184504" xr:uid="{E9577228-7D64-40FD-8414-09388D6BEB07}"/>
    <hyperlink ref="A839" r:id="rId14526" xr:uid="{9B48199F-689C-4358-8B15-1B9DE89270E2}"/>
    <hyperlink ref="C839" r:id="rId14527" xr:uid="{F49A2642-7345-4FDE-9F25-2E1ED627054B}"/>
    <hyperlink ref="E839" r:id="rId14528" display="https://www.daloopa.com/src/38422203" xr:uid="{875CC0B9-6CCF-474C-BEB4-AFA08C986015}"/>
    <hyperlink ref="F839" r:id="rId14529" display="https://www.daloopa.com/src/38422142" xr:uid="{8EBD0AF4-4805-4953-B857-00C0D49C319E}"/>
    <hyperlink ref="G839" r:id="rId14530" display="https://www.daloopa.com/src/38422110" xr:uid="{4C938186-A84C-4475-B237-2B632C5FEF99}"/>
    <hyperlink ref="H839" r:id="rId14531" display="https://www.daloopa.com/src/38422509" xr:uid="{7E4A9715-1ECD-4BDC-8090-EFACDEBE8F9C}"/>
    <hyperlink ref="I839" r:id="rId14532" display="https://www.daloopa.com/src/38422074" xr:uid="{F13EA37D-8493-443A-8B2E-15C5487634D3}"/>
    <hyperlink ref="J839" r:id="rId14533" display="https://www.daloopa.com/src/38422054" xr:uid="{254DBC3F-3F10-4D13-8CE3-F2E576EDB5CD}"/>
    <hyperlink ref="K839" r:id="rId14534" display="https://www.daloopa.com/src/38422039" xr:uid="{CB91CAFE-CDD5-4A48-A6F1-55EBEA6FBC70}"/>
    <hyperlink ref="L839" r:id="rId14535" display="https://www.daloopa.com/src/38422519" xr:uid="{A211BC02-42C8-4883-BAD3-3555DDCF51CD}"/>
    <hyperlink ref="M839" r:id="rId14536" display="https://www.daloopa.com/src/38422029" xr:uid="{3727A725-8F11-4A36-A60F-84D76F9E5E2A}"/>
    <hyperlink ref="N839" r:id="rId14537" display="https://www.daloopa.com/src/38422018" xr:uid="{41BE61DC-5D17-43F4-AF77-65D93FB5F506}"/>
    <hyperlink ref="O839" r:id="rId14538" display="https://www.daloopa.com/src/38421997" xr:uid="{97E33631-84DC-4D50-AF9C-58AEE6766A87}"/>
    <hyperlink ref="P839" r:id="rId14539" display="https://www.daloopa.com/src/38422545" xr:uid="{FF30615A-2AAD-47F4-B1B2-CC31380A4116}"/>
    <hyperlink ref="Q839" r:id="rId14540" display="https://www.daloopa.com/src/38421849" xr:uid="{88D45A2E-19C6-4676-AEE2-00FCD92D79B0}"/>
    <hyperlink ref="R839" r:id="rId14541" display="https://www.daloopa.com/src/38421827" xr:uid="{E2E9D13E-ED70-410A-85B8-70DF6FBBE0BD}"/>
    <hyperlink ref="S839" r:id="rId14542" display="https://www.daloopa.com/src/38421804" xr:uid="{E0BFA298-3194-4FE5-A5C0-60278CDC2BAA}"/>
    <hyperlink ref="T839" r:id="rId14543" display="https://www.daloopa.com/src/38422570" xr:uid="{41A76BF3-396F-40B0-9292-FEDC7C15A9A2}"/>
    <hyperlink ref="U839" r:id="rId14544" display="https://www.daloopa.com/src/38421737" xr:uid="{8AB39119-792D-4E18-94B7-A4884FA45C79}"/>
    <hyperlink ref="V839" r:id="rId14545" display="https://www.daloopa.com/src/38421671" xr:uid="{4B17432C-AF8E-4A42-8DE8-C8D48C6840DC}"/>
    <hyperlink ref="W839" r:id="rId14546" display="https://www.daloopa.com/src/38402849" xr:uid="{D0F60F0A-0782-4E49-9516-976765543CD6}"/>
    <hyperlink ref="X839" r:id="rId14547" display="https://www.daloopa.com/src/38422590" xr:uid="{79991335-F851-443A-BC07-4F564B03DBA7}"/>
    <hyperlink ref="Y839" r:id="rId14548" display="https://www.daloopa.com/src/38402835" xr:uid="{D6EBC846-59B3-4AB9-B1EE-902D1B6390D3}"/>
    <hyperlink ref="Z839" r:id="rId14549" display="https://www.daloopa.com/src/38402823" xr:uid="{360731AE-EE71-44AF-89CD-988F53EDD504}"/>
    <hyperlink ref="AA839" r:id="rId14550" display="https://www.daloopa.com/src/38402801" xr:uid="{F2B32834-4FAC-48FC-9C08-30F074C02B80}"/>
    <hyperlink ref="AB839" r:id="rId14551" display="https://www.daloopa.com/src/38422619" xr:uid="{845BE3DA-3B55-486E-AA43-8D5430FB1B16}"/>
    <hyperlink ref="A840" r:id="rId14552" xr:uid="{B2951404-3723-45DF-9B86-E26EDCD5FFE3}"/>
    <hyperlink ref="C840" r:id="rId14553" xr:uid="{C6332402-18AF-483F-9F63-0B8319FB2C94}"/>
    <hyperlink ref="E840" r:id="rId14554" display="https://www.daloopa.com/src/38422201" xr:uid="{9D9D99F1-9D00-42BD-98C7-A89AAE05C970}"/>
    <hyperlink ref="F840" r:id="rId14555" display="https://www.daloopa.com/src/38422144" xr:uid="{714F2A71-436D-4661-B7CE-7FE680AA6407}"/>
    <hyperlink ref="G840" r:id="rId14556" display="https://www.daloopa.com/src/38422112" xr:uid="{C49592B0-6FEA-4EA0-A2FE-CE1B9064C34E}"/>
    <hyperlink ref="H840" r:id="rId14557" display="https://www.daloopa.com/src/38422505" xr:uid="{4C300268-AB86-4911-A304-B86B5E98FB7D}"/>
    <hyperlink ref="I840" r:id="rId14558" display="https://www.daloopa.com/src/38422073" xr:uid="{B87EEA9E-1214-475D-84F5-9CD25A026C14}"/>
    <hyperlink ref="J840" r:id="rId14559" display="https://www.daloopa.com/src/38422057" xr:uid="{DA263393-9E09-4089-B552-0381DFF78A90}"/>
    <hyperlink ref="K840" r:id="rId14560" display="https://www.daloopa.com/src/38422038" xr:uid="{8AB34F37-7ED4-496B-B08A-B4379F1F7A94}"/>
    <hyperlink ref="L840" r:id="rId14561" display="https://www.daloopa.com/src/38422515" xr:uid="{9C425553-8FFC-4E72-9A0E-CF9EC18381CD}"/>
    <hyperlink ref="M840" r:id="rId14562" display="https://www.daloopa.com/src/38422031" xr:uid="{3E90DC40-48A5-491C-96EC-A13A98B88070}"/>
    <hyperlink ref="N840" r:id="rId14563" display="https://www.daloopa.com/src/38422020" xr:uid="{BF06CFC3-4B50-4FB3-9B9D-8A2CC0153B8C}"/>
    <hyperlink ref="O840" r:id="rId14564" display="https://www.daloopa.com/src/38421994" xr:uid="{5F0789F2-E00C-4A2A-BF4A-605B339077E7}"/>
    <hyperlink ref="P840" r:id="rId14565" display="https://www.daloopa.com/src/38422539" xr:uid="{E6541948-2590-4719-ABA7-54D9B2AAA775}"/>
    <hyperlink ref="Q840" r:id="rId14566" display="https://www.daloopa.com/src/38421845" xr:uid="{EC2A9F36-60DF-4EBC-B826-F3B54F6015EC}"/>
    <hyperlink ref="R840" r:id="rId14567" display="https://www.daloopa.com/src/38421825" xr:uid="{A9BE388C-6EB1-4504-A750-22BF5942AF08}"/>
    <hyperlink ref="S840" r:id="rId14568" display="https://www.daloopa.com/src/38421805" xr:uid="{CD35A404-5A0F-4890-A2E0-973F4E43A0FA}"/>
    <hyperlink ref="T840" r:id="rId14569" display="https://www.daloopa.com/src/38422571" xr:uid="{3338A2FE-ECAC-4670-BF63-AB4B37731487}"/>
    <hyperlink ref="U840" r:id="rId14570" display="https://www.daloopa.com/src/38421741" xr:uid="{E2A5831A-0BCD-445D-BD06-3FCE35903174}"/>
    <hyperlink ref="V840" r:id="rId14571" display="https://www.daloopa.com/src/38421667" xr:uid="{12F1339C-6380-4E70-B10B-18B6458C0A6F}"/>
    <hyperlink ref="W840" r:id="rId14572" display="https://www.daloopa.com/src/38402848" xr:uid="{31E3D6AA-67B8-426B-9992-D80E8C85D567}"/>
    <hyperlink ref="X840" r:id="rId14573" display="https://www.daloopa.com/src/38422584" xr:uid="{8B138DE9-1E54-4F4E-A0AC-CCA839CA9D99}"/>
    <hyperlink ref="Y840" r:id="rId14574" display="https://www.daloopa.com/src/38402830" xr:uid="{645B196A-AF31-4C23-9095-4C6DF2E00925}"/>
    <hyperlink ref="Z840" r:id="rId14575" display="https://www.daloopa.com/src/38402822" xr:uid="{16808C88-E44A-4D0C-9873-B216CE63C475}"/>
    <hyperlink ref="AA840" r:id="rId14576" display="https://www.daloopa.com/src/38402802" xr:uid="{D213903F-3E26-46E7-A493-943570CD7DA4}"/>
    <hyperlink ref="AB840" r:id="rId14577" display="https://www.daloopa.com/src/38422614" xr:uid="{E23E6907-560C-472B-B919-F4D6198CF55D}"/>
    <hyperlink ref="AC840" r:id="rId14578" display="https://www.daloopa.com/src/38402796" xr:uid="{CCEE4B15-BEA0-4B11-9800-01704BA40639}"/>
    <hyperlink ref="AD840" r:id="rId14579" display="https://www.daloopa.com/src/38402779" xr:uid="{5D67C05C-D441-4DE1-B347-5F3B5FEB4988}"/>
    <hyperlink ref="AE840" r:id="rId14580" display="https://www.daloopa.com/src/38402764" xr:uid="{FD3C5048-FDCE-49F6-84C2-B7071CC3DEA3}"/>
    <hyperlink ref="AF840" r:id="rId14581" display="https://www.daloopa.com/src/38422635" xr:uid="{B7E6A558-3E96-4F91-A8B5-30DB4D6A1BA5}"/>
    <hyperlink ref="AG840" r:id="rId14582" display="https://www.daloopa.com/src/38402752" xr:uid="{0EAB12BC-D364-41AF-8703-EB98853818B0}"/>
    <hyperlink ref="AH840" r:id="rId14583" display="https://www.daloopa.com/src/38402721" xr:uid="{F46B993A-5E0C-4590-A28F-1D21DD0362D1}"/>
    <hyperlink ref="AI840" r:id="rId14584" display="https://www.daloopa.com/src/38402712" xr:uid="{6D989165-C668-47A4-8A65-73833BE8BC46}"/>
    <hyperlink ref="AJ840" r:id="rId14585" display="https://www.daloopa.com/src/38422647" xr:uid="{79239428-3642-41FD-B422-F97916B385AA}"/>
    <hyperlink ref="AK840" r:id="rId14586" display="https://www.daloopa.com/src/38402670" xr:uid="{79596672-0EDF-4B2E-96D0-CA6EB0DE00DD}"/>
    <hyperlink ref="AL840" r:id="rId14587" display="https://www.daloopa.com/src/38370039" xr:uid="{2BBA1D63-F83C-4B65-AB80-383537DC4DA3}"/>
    <hyperlink ref="AM840" r:id="rId14588" display="https://www.daloopa.com/src/38973996" xr:uid="{75AEC367-49E7-4DAB-8F2C-BFB978B9E7A7}"/>
    <hyperlink ref="AN840" r:id="rId14589" display="https://www.daloopa.com/src/46751055" xr:uid="{5C1A1DD9-EF03-4E1C-91EB-00DAB7CBE38D}"/>
    <hyperlink ref="AO840" r:id="rId14590" display="https://www.daloopa.com/src/53700619" xr:uid="{9D9A447D-CFC3-4E0B-8F07-43FA11F9033B}"/>
    <hyperlink ref="AP840" r:id="rId14591" display="https://www.daloopa.com/src/58885116" xr:uid="{4C90C841-C9E0-410D-B990-CECF26D0F2E1}"/>
    <hyperlink ref="AQ840" r:id="rId14592" display="https://www.daloopa.com/src/63184502" xr:uid="{D5DC8DBD-2E06-4349-A523-04D84E317E99}"/>
    <hyperlink ref="A841" r:id="rId14593" xr:uid="{9ACCF577-6AB6-44B9-97D2-BB2C0C785A08}"/>
    <hyperlink ref="C841" r:id="rId14594" xr:uid="{16CA9E86-C4A5-4FA9-A8E9-4E06E1E58316}"/>
    <hyperlink ref="E841" r:id="rId14595" display="https://www.daloopa.com/src/38422207" xr:uid="{C0FD5144-14C7-4251-A12C-22E577B0E8BA}"/>
    <hyperlink ref="F841" r:id="rId14596" display="https://www.daloopa.com/src/38422139" xr:uid="{9FF74E60-816C-40DA-9C9B-27E6664D91F8}"/>
    <hyperlink ref="G841" r:id="rId14597" display="https://www.daloopa.com/src/38422111" xr:uid="{DCB5BBE7-E623-4B85-BCDB-14BC922377AD}"/>
    <hyperlink ref="H841" r:id="rId14598" display="https://www.daloopa.com/src/38422507" xr:uid="{D09A1793-8211-4028-8CB4-596D2B88A4F8}"/>
    <hyperlink ref="I841" r:id="rId14599" display="https://www.daloopa.com/src/38422075" xr:uid="{97C04BC6-1494-472E-A6E7-5D4C9A851C32}"/>
    <hyperlink ref="J841" r:id="rId14600" display="https://www.daloopa.com/src/38422055" xr:uid="{F6A3FB69-41C4-46EC-8DFF-50265E641B6E}"/>
    <hyperlink ref="K841" r:id="rId14601" display="https://www.daloopa.com/src/38422040" xr:uid="{584BE0BB-21AE-4FFE-B341-4AFAD0866812}"/>
    <hyperlink ref="L841" r:id="rId14602" display="https://www.daloopa.com/src/38422518" xr:uid="{17639B2D-AC51-4AF2-96C3-4EC2A8D30C75}"/>
    <hyperlink ref="M841" r:id="rId14603" display="https://www.daloopa.com/src/38422032" xr:uid="{7CAA5EA6-899B-4BDB-9248-FEA7D4E4FF4F}"/>
    <hyperlink ref="N841" r:id="rId14604" display="https://www.daloopa.com/src/38422017" xr:uid="{DBE12A6E-A06F-476B-BB52-96657FAF7590}"/>
    <hyperlink ref="O841" r:id="rId14605" display="https://www.daloopa.com/src/38421995" xr:uid="{C1386E27-19D4-4D13-996E-94DB72069AA9}"/>
    <hyperlink ref="P841" r:id="rId14606" display="https://www.daloopa.com/src/38422543" xr:uid="{C9EAC1DD-7159-49EF-886E-56114C752C4E}"/>
    <hyperlink ref="Q841" r:id="rId14607" display="https://www.daloopa.com/src/38421844" xr:uid="{4E33A2C6-9927-4EF5-A66A-A9A42BBE1D1D}"/>
    <hyperlink ref="R841" r:id="rId14608" display="https://www.daloopa.com/src/38421826" xr:uid="{412F3611-3272-48F6-A8AC-DEE843334E6D}"/>
    <hyperlink ref="S841" r:id="rId14609" display="https://www.daloopa.com/src/38421806" xr:uid="{23C83D5F-A59B-4810-9386-A2ED05605367}"/>
    <hyperlink ref="T841" r:id="rId14610" display="https://www.daloopa.com/src/38422572" xr:uid="{66B4F63A-4552-4F9C-8972-B135AE5E7A71}"/>
    <hyperlink ref="U841" r:id="rId14611" display="https://www.daloopa.com/src/38421740" xr:uid="{27BE98AE-7AFA-4F84-A849-12DACEA027FD}"/>
    <hyperlink ref="V841" r:id="rId14612" display="https://www.daloopa.com/src/38421672" xr:uid="{B6C44858-342B-4233-8D06-D5B4852DDE28}"/>
    <hyperlink ref="W841" r:id="rId14613" display="https://www.daloopa.com/src/38402851" xr:uid="{0CCC1B51-F799-4216-89CF-B449D08EF21E}"/>
    <hyperlink ref="X841" r:id="rId14614" display="https://www.daloopa.com/src/38422588" xr:uid="{7FFBD892-4257-4D66-8832-59667B9A67F8}"/>
    <hyperlink ref="Y841" r:id="rId14615" display="https://www.daloopa.com/src/38402833" xr:uid="{F77FBFB0-95F9-4805-B894-6C8EE2CCD597}"/>
    <hyperlink ref="Z841" r:id="rId14616" display="https://www.daloopa.com/src/38402826" xr:uid="{BF0D5614-0D44-4A84-95FD-245F5AC7B62C}"/>
    <hyperlink ref="AA841" r:id="rId14617" display="https://www.daloopa.com/src/38402803" xr:uid="{E6954A0E-AB97-437F-8663-1A6A8723B606}"/>
    <hyperlink ref="AB841" r:id="rId14618" display="https://www.daloopa.com/src/38422620" xr:uid="{79E8B523-FD8D-4B96-B042-9D93104474AE}"/>
    <hyperlink ref="AC841" r:id="rId14619" display="https://www.daloopa.com/src/38402795" xr:uid="{9227BBBE-565B-41CB-A6FE-7D6D0AD44F5E}"/>
    <hyperlink ref="AD841" r:id="rId14620" display="https://www.daloopa.com/src/38402783" xr:uid="{2B6F6F38-E38B-4BDE-9796-46E784CDD0BA}"/>
    <hyperlink ref="AE841" r:id="rId14621" display="https://www.daloopa.com/src/38402765" xr:uid="{0AFFAE43-9F19-4BFE-BD06-4652E9D6AEEF}"/>
    <hyperlink ref="AF841" r:id="rId14622" display="https://www.daloopa.com/src/38422637" xr:uid="{875A33B4-19C5-4E63-B0EC-E42126F96835}"/>
    <hyperlink ref="AG841" r:id="rId14623" display="https://www.daloopa.com/src/38402751" xr:uid="{347F336D-3D4D-4519-B1B0-39AE96910569}"/>
    <hyperlink ref="AH841" r:id="rId14624" display="https://www.daloopa.com/src/38402718" xr:uid="{7D2C8FE6-3D40-4FEC-8651-A61AC50D4AFE}"/>
    <hyperlink ref="AI841" r:id="rId14625" display="https://www.daloopa.com/src/38402711" xr:uid="{CEDDBA33-C81B-47D4-ADAC-0BFAFF72F39C}"/>
    <hyperlink ref="AJ841" r:id="rId14626" display="https://www.daloopa.com/src/38422646" xr:uid="{5DC8859C-38CE-4405-9FC6-B1E615D5C297}"/>
    <hyperlink ref="AK841" r:id="rId14627" display="https://www.daloopa.com/src/38402674" xr:uid="{A8D45820-3977-49C0-8D97-FDC334BA6539}"/>
    <hyperlink ref="AL841" r:id="rId14628" display="https://www.daloopa.com/src/38370036" xr:uid="{02A51997-B655-4BF5-B63D-D38F95AB7420}"/>
    <hyperlink ref="AM841" r:id="rId14629" display="https://www.daloopa.com/src/38973997" xr:uid="{9655D383-1364-461D-91FA-86B0D78FEC94}"/>
    <hyperlink ref="AN841" r:id="rId14630" display="https://www.daloopa.com/src/46751054" xr:uid="{5C273ED6-A875-4461-9648-5DCDB2C86DF2}"/>
    <hyperlink ref="AO841" r:id="rId14631" display="https://www.daloopa.com/src/53700620" xr:uid="{F9B70F82-26E1-49DD-B42E-B3BF6ADE6811}"/>
    <hyperlink ref="AP841" r:id="rId14632" display="https://www.daloopa.com/src/58885117" xr:uid="{399F5FB6-FBEE-4798-BB0E-D34904DC22C5}"/>
    <hyperlink ref="AQ841" r:id="rId14633" display="https://www.daloopa.com/src/63184503" xr:uid="{18D75B71-8EC2-4734-9A3D-E7E9D169C1F8}"/>
    <hyperlink ref="A842" r:id="rId14634" xr:uid="{54610C47-4732-4E2D-B7E6-5A336E28FC90}"/>
    <hyperlink ref="C842" r:id="rId14635" xr:uid="{9ACFD907-287E-4971-A5FB-7EE17F5362E7}"/>
    <hyperlink ref="AC842" r:id="rId14636" display="https://www.daloopa.com/src/38402792" xr:uid="{CC03D436-8BF3-4840-9D44-D4E861A56D7F}"/>
    <hyperlink ref="AD842" r:id="rId14637" display="https://www.daloopa.com/src/38402778" xr:uid="{CA7AA386-605A-4A21-A7B7-932316F46E91}"/>
    <hyperlink ref="AE842" r:id="rId14638" display="https://www.daloopa.com/src/38402759" xr:uid="{57CD559D-1FB8-4764-862C-9B2931F40DC1}"/>
    <hyperlink ref="AF842" r:id="rId14639" display="https://www.daloopa.com/src/38422631" xr:uid="{AFD8040E-686D-479C-B481-F468CD8E1AEE}"/>
    <hyperlink ref="AG842" r:id="rId14640" display="https://www.daloopa.com/src/38402749" xr:uid="{A5C9B606-660A-44DC-81AB-1C965CB505B3}"/>
    <hyperlink ref="AH842" r:id="rId14641" display="https://www.daloopa.com/src/38402717" xr:uid="{2FBF8DF6-7079-4203-9EB5-358157A5EE0D}"/>
    <hyperlink ref="AI842" r:id="rId14642" display="https://www.daloopa.com/src/38402713" xr:uid="{D3BCE2C1-0BF5-4956-B48B-7E077E6F80AB}"/>
    <hyperlink ref="AJ842" r:id="rId14643" display="https://www.daloopa.com/src/38422649" xr:uid="{F37F45AA-0F7F-45CF-A7BE-5E44B0D80154}"/>
    <hyperlink ref="AK842" r:id="rId14644" display="https://www.daloopa.com/src/38402673" xr:uid="{A623DC62-E1EF-4000-9D36-B3B57EFFC5EA}"/>
    <hyperlink ref="AL842" r:id="rId14645" display="https://www.daloopa.com/src/38370038" xr:uid="{D2630EF0-1ED3-4AA7-912A-E204A490E93B}"/>
    <hyperlink ref="AM842" r:id="rId14646" display="https://www.daloopa.com/src/38973998" xr:uid="{74734B4F-CEAB-470C-9060-B58DD6385EDC}"/>
    <hyperlink ref="AN842" r:id="rId14647" display="https://www.daloopa.com/src/46751052" xr:uid="{16386F1E-CDAB-4C48-934A-83226FF52685}"/>
    <hyperlink ref="AO842" r:id="rId14648" display="https://www.daloopa.com/src/53700624" xr:uid="{47F18340-198E-4DEB-AE5E-495C49A8A5E8}"/>
    <hyperlink ref="AP842" r:id="rId14649" display="https://www.daloopa.com/src/58885114" xr:uid="{E8D6D224-D0F8-4CB5-B1AE-0AD22EC03312}"/>
    <hyperlink ref="AQ842" r:id="rId14650" display="https://www.daloopa.com/src/63184500" xr:uid="{6B03A1A0-A0E8-49CA-B577-50AAFF847D9A}"/>
    <hyperlink ref="A843" r:id="rId14651" xr:uid="{7D5395F8-D5AF-4B6E-AF6E-E7ED21C205F1}"/>
    <hyperlink ref="C843" r:id="rId14652" xr:uid="{8909104B-7E12-47E8-8221-4EDB86D1D221}"/>
    <hyperlink ref="AJ843" r:id="rId14653" display="https://www.daloopa.com/src/38422648" xr:uid="{6FDB1EE9-FBE5-4846-B098-6A10EF3B52B8}"/>
    <hyperlink ref="AK843" r:id="rId14654" display="https://www.daloopa.com/src/38402676" xr:uid="{6CD279D0-4B08-4B3F-9E0F-93EF02CA0C59}"/>
    <hyperlink ref="AL843" r:id="rId14655" display="https://www.daloopa.com/src/38370040" xr:uid="{B68C7AB1-22A6-4B9B-9A3D-6A92CCD092DC}"/>
    <hyperlink ref="AM843" r:id="rId14656" display="https://www.daloopa.com/src/38974003" xr:uid="{905C0253-CCC1-4B2A-98E1-6A2413645A21}"/>
    <hyperlink ref="AN843" r:id="rId14657" display="https://www.daloopa.com/src/46751057" xr:uid="{76B3B677-E770-4EFA-A0D3-011DED1190AF}"/>
    <hyperlink ref="AO843" r:id="rId14658" display="https://www.daloopa.com/src/53700621" xr:uid="{BE6B78FE-8486-42E9-8A09-B84174584B59}"/>
    <hyperlink ref="AP843" r:id="rId14659" display="https://www.daloopa.com/src/58885119" xr:uid="{290E5243-418D-4617-A9A3-B44772433C67}"/>
    <hyperlink ref="AQ843" r:id="rId14660" display="https://www.daloopa.com/src/63184501" xr:uid="{CA1D930C-79D8-4BFA-9649-ADEC804DEC06}"/>
    <hyperlink ref="A844" r:id="rId14661" xr:uid="{F2605FA0-9B36-465E-9672-FC738B0DE3C0}"/>
    <hyperlink ref="C844" r:id="rId14662" xr:uid="{59718E6A-444D-441F-B471-17464CB114C3}"/>
    <hyperlink ref="E844" r:id="rId14663" display="https://www.daloopa.com/src/38422202" xr:uid="{FC4D6581-CDBD-4B98-A78A-B6293BA2D94B}"/>
    <hyperlink ref="F844" r:id="rId14664" display="https://www.daloopa.com/src/38422141" xr:uid="{1A92C9AD-07E4-4BDD-9AB0-2720FA86350C}"/>
    <hyperlink ref="G844" r:id="rId14665" display="https://www.daloopa.com/src/38422114" xr:uid="{4D725C2E-5730-41EE-9F05-62A38A228C2D}"/>
    <hyperlink ref="H844" r:id="rId14666" display="https://www.daloopa.com/src/38422510" xr:uid="{6B12288C-C0FD-4321-96B2-680A22FEC2B7}"/>
    <hyperlink ref="I844" r:id="rId14667" display="https://www.daloopa.com/src/38422077" xr:uid="{CE47EDAC-32F8-49B9-9208-9EDCA69D7D43}"/>
    <hyperlink ref="J844" r:id="rId14668" display="https://www.daloopa.com/src/38422056" xr:uid="{F5B02B97-A04E-4542-8E08-71C9712D2DA8}"/>
    <hyperlink ref="K844" r:id="rId14669" display="https://www.daloopa.com/src/38422034" xr:uid="{8004569E-246F-4AD0-BBCD-1A52EA0D0C79}"/>
    <hyperlink ref="L844" r:id="rId14670" display="https://www.daloopa.com/src/38422517" xr:uid="{14982B77-6670-47E7-A555-E982F38BE579}"/>
    <hyperlink ref="M844" r:id="rId14671" display="https://www.daloopa.com/src/38422030" xr:uid="{CB622D82-D4D4-4D4F-BAD6-FC486BBB2CF9}"/>
    <hyperlink ref="N844" r:id="rId14672" display="https://www.daloopa.com/src/38422022" xr:uid="{540C6854-B173-4BC8-AF7B-F6577264DC56}"/>
    <hyperlink ref="O844" r:id="rId14673" display="https://www.daloopa.com/src/38421996" xr:uid="{D595876D-C8D5-4DDE-8A1A-A3666C11F588}"/>
    <hyperlink ref="P844" r:id="rId14674" display="https://www.daloopa.com/src/38422542" xr:uid="{E7E4AFA9-5BF1-4BE6-9ABA-C559D9A79E7B}"/>
    <hyperlink ref="Q844" r:id="rId14675" display="https://www.daloopa.com/src/38421843" xr:uid="{405DC458-FA5F-441D-95E7-F9B23B213E2E}"/>
    <hyperlink ref="R844" r:id="rId14676" display="https://www.daloopa.com/src/38421828" xr:uid="{8673A46B-F5ED-4368-81E1-DF9D5C934DD1}"/>
    <hyperlink ref="S844" r:id="rId14677" display="https://www.daloopa.com/src/38421808" xr:uid="{B6B3F36F-B844-434A-81FB-FE68AA621775}"/>
    <hyperlink ref="T844" r:id="rId14678" display="https://www.daloopa.com/src/38422569" xr:uid="{4DA3B2EC-DFA1-4487-A2E7-5ECF5B708B20}"/>
    <hyperlink ref="U844" r:id="rId14679" display="https://www.daloopa.com/src/38421735" xr:uid="{E00A947D-7C29-47A2-832E-52A99E141C78}"/>
    <hyperlink ref="V844" r:id="rId14680" display="https://www.daloopa.com/src/38421668" xr:uid="{BE27AD5E-6DC1-4D32-94F6-0A4DC54AF93B}"/>
    <hyperlink ref="W844" r:id="rId14681" display="https://www.daloopa.com/src/38402852" xr:uid="{EFF143C0-065E-40F6-B647-E3A24F559648}"/>
    <hyperlink ref="X844" r:id="rId14682" display="https://www.daloopa.com/src/38422589" xr:uid="{508515C1-1FA7-4686-A98C-A71A8612AE1C}"/>
    <hyperlink ref="Y844" r:id="rId14683" display="https://www.daloopa.com/src/38402831" xr:uid="{10F9468C-4515-4EF3-B27C-450F3F2ACA6D}"/>
    <hyperlink ref="Z844" r:id="rId14684" display="https://www.daloopa.com/src/38402824" xr:uid="{C9390A27-9F84-475C-9ABD-8EC4DC2A2983}"/>
    <hyperlink ref="AA844" r:id="rId14685" display="https://www.daloopa.com/src/38402805" xr:uid="{0D40E907-20A9-4334-A431-CF97EC990F0C}"/>
    <hyperlink ref="AB844" r:id="rId14686" display="https://www.daloopa.com/src/38422615" xr:uid="{2FA05A21-9D3F-4ED4-BAE2-3956EB1FAFE2}"/>
    <hyperlink ref="AC844" r:id="rId14687" display="https://www.daloopa.com/src/38402797" xr:uid="{50212D9C-F59A-42AD-912B-F8FD78BB3429}"/>
    <hyperlink ref="AD844" r:id="rId14688" display="https://www.daloopa.com/src/38402780" xr:uid="{D2F546E5-27E5-4BE6-80CA-447A4971137C}"/>
    <hyperlink ref="AE844" r:id="rId14689" display="https://www.daloopa.com/src/38402763" xr:uid="{7F57675E-5F04-4E91-BDA5-9D97A340887F}"/>
    <hyperlink ref="AF844" r:id="rId14690" display="https://www.daloopa.com/src/38422636" xr:uid="{FE88C6E0-08E6-42F1-AC0D-75BE563FD398}"/>
    <hyperlink ref="AG844" r:id="rId14691" display="https://www.daloopa.com/src/38402746" xr:uid="{AB6BFB40-9D02-4965-8370-8C81D96901B1}"/>
    <hyperlink ref="AH844" r:id="rId14692" display="https://www.daloopa.com/src/38402722" xr:uid="{4365F15A-A205-4EDC-ABF8-A310C5F185C3}"/>
    <hyperlink ref="AI844" r:id="rId14693" display="https://www.daloopa.com/src/38402714" xr:uid="{5AC4EC83-CB0F-4133-9EAC-807AB3A98AC6}"/>
    <hyperlink ref="AJ844" r:id="rId14694" display="https://www.daloopa.com/src/38422652" xr:uid="{645D0297-DB4E-40D1-AB60-5A5B92AE9AF2}"/>
    <hyperlink ref="AK844" r:id="rId14695" display="https://www.daloopa.com/src/38402671" xr:uid="{30EF7139-EFDF-4C68-8A22-4A3DB5C2FAF2}"/>
    <hyperlink ref="AL844" r:id="rId14696" display="https://www.daloopa.com/src/38370041" xr:uid="{F798A4E2-C212-453B-8540-CA354E04DFFA}"/>
    <hyperlink ref="AM844" r:id="rId14697" display="https://www.daloopa.com/src/38974002" xr:uid="{4DFE1936-079D-49F8-93A9-850112BA20D3}"/>
    <hyperlink ref="AN844" r:id="rId14698" display="https://www.daloopa.com/src/46751053" xr:uid="{C1497F5C-95F4-46F6-B196-BD6523E714B8}"/>
    <hyperlink ref="AO844" r:id="rId14699" display="https://www.daloopa.com/src/53700622" xr:uid="{C7590BDE-1E87-47BD-A264-7878F82ADD6B}"/>
    <hyperlink ref="AP844" r:id="rId14700" display="https://www.daloopa.com/src/58885118" xr:uid="{D3FAD4DC-96DD-4F9A-B38A-A04E7A5E410C}"/>
    <hyperlink ref="AQ844" r:id="rId14701" display="https://www.daloopa.com/src/63184498" xr:uid="{8A9FD300-4FBE-4844-A0BF-28ED1DE54A95}"/>
    <hyperlink ref="A845" r:id="rId14702" xr:uid="{AAAA744D-8295-4F76-9C42-3B8944FC01BE}"/>
    <hyperlink ref="C845" r:id="rId14703" xr:uid="{6BAE8834-4AC1-4B1E-96F7-F2CC88315EB6}"/>
    <hyperlink ref="E845" r:id="rId14704" display="https://www.daloopa.com/src/38422206" xr:uid="{EF642450-7E2C-4E62-A089-F6437D5DA6D4}"/>
    <hyperlink ref="F845" r:id="rId14705" display="https://www.daloopa.com/src/38422138" xr:uid="{68744277-3309-4260-94E7-784F13E97CB9}"/>
    <hyperlink ref="G845" r:id="rId14706" display="https://www.daloopa.com/src/38422113" xr:uid="{3BB3A940-D7B2-4DB5-A9E5-912B20A86DF1}"/>
    <hyperlink ref="H845" r:id="rId14707" display="https://www.daloopa.com/src/38422508" xr:uid="{21E05AED-A0D0-4EF4-B7F7-48869009B854}"/>
    <hyperlink ref="I845" r:id="rId14708" display="https://www.daloopa.com/src/38422076" xr:uid="{4ECFD034-8560-4C19-A2C6-A6360E60B872}"/>
    <hyperlink ref="J845" r:id="rId14709" display="https://www.daloopa.com/src/38422053" xr:uid="{B6FB4735-8F3E-4751-B709-7A81795BBBDE}"/>
    <hyperlink ref="K845" r:id="rId14710" display="https://www.daloopa.com/src/38422035" xr:uid="{E560D28A-E853-443D-91AC-6392FE2E193D}"/>
    <hyperlink ref="L845" r:id="rId14711" display="https://www.daloopa.com/src/38422516" xr:uid="{90E14378-C402-4BCE-948C-34C8FCF16639}"/>
    <hyperlink ref="M845" r:id="rId14712" display="https://www.daloopa.com/src/38422033" xr:uid="{53ECBA1F-34EE-477D-AAA4-85176374A67A}"/>
    <hyperlink ref="N845" r:id="rId14713" display="https://www.daloopa.com/src/38422019" xr:uid="{0292714A-E99A-42F6-AD94-3D35294B6C30}"/>
    <hyperlink ref="O845" r:id="rId14714" display="https://www.daloopa.com/src/38422000" xr:uid="{17A7B469-C614-4518-9213-647D896C21F9}"/>
    <hyperlink ref="P845" r:id="rId14715" display="https://www.daloopa.com/src/38422541" xr:uid="{3A17162B-D2EC-4B9C-892D-7C4A9819993C}"/>
    <hyperlink ref="Q845" r:id="rId14716" display="https://www.daloopa.com/src/38421846" xr:uid="{0F7585CC-FD2F-4074-B421-C8E998079D82}"/>
    <hyperlink ref="R845" r:id="rId14717" display="https://www.daloopa.com/src/38421829" xr:uid="{BB0C868F-1310-4E4F-80EC-8EFD7E52E708}"/>
    <hyperlink ref="S845" r:id="rId14718" display="https://www.daloopa.com/src/38421807" xr:uid="{D8B743E4-2A89-4006-8992-028A30E55976}"/>
    <hyperlink ref="T845" r:id="rId14719" display="https://www.daloopa.com/src/38422574" xr:uid="{8D0F5930-F761-459C-90CB-6CE693C3523C}"/>
    <hyperlink ref="U845" r:id="rId14720" display="https://www.daloopa.com/src/38421739" xr:uid="{F7F5D387-CF5C-46D2-9C51-1E73FCEF9C31}"/>
    <hyperlink ref="V845" r:id="rId14721" display="https://www.daloopa.com/src/38421669" xr:uid="{0480DF28-F5D3-47AC-8008-2F0975B6AA5B}"/>
    <hyperlink ref="W845" r:id="rId14722" display="https://www.daloopa.com/src/38402847" xr:uid="{2460873C-E91B-4DB3-88BF-50B7F146E59B}"/>
    <hyperlink ref="X845" r:id="rId14723" display="https://www.daloopa.com/src/38422585" xr:uid="{939CCFB5-A65E-4094-9294-26EE5CBF6878}"/>
    <hyperlink ref="Y845" r:id="rId14724" display="https://www.daloopa.com/src/38402829" xr:uid="{E22A7A63-6674-4877-9C3C-62BF6D7F0BD9}"/>
    <hyperlink ref="Z845" r:id="rId14725" display="https://www.daloopa.com/src/38402825" xr:uid="{98E9B6E7-4E60-4C23-9457-3E93151FA4A4}"/>
    <hyperlink ref="AA845" r:id="rId14726" display="https://www.daloopa.com/src/38402806" xr:uid="{DB8FF3F2-316F-4CE5-BEBA-06BEC8CDA76B}"/>
    <hyperlink ref="AB845" r:id="rId14727" display="https://www.daloopa.com/src/38422616" xr:uid="{25684753-9E7D-47E4-A42E-AC09EB9393CE}"/>
    <hyperlink ref="AC845" r:id="rId14728" display="https://www.daloopa.com/src/38402798" xr:uid="{D1C15E65-BE59-4FBA-9941-71F72F93495F}"/>
    <hyperlink ref="AD845" r:id="rId14729" display="https://www.daloopa.com/src/38402782" xr:uid="{24CEDD87-DB9E-4913-9F8A-C5FDE7629CD0}"/>
    <hyperlink ref="AE845" r:id="rId14730" display="https://www.daloopa.com/src/38402762" xr:uid="{37756BCE-387B-40D1-AA20-9687C2D9C46B}"/>
    <hyperlink ref="AF845" r:id="rId14731" display="https://www.daloopa.com/src/38422632" xr:uid="{E483F0A3-E07D-4440-9799-87A4D231BC17}"/>
    <hyperlink ref="AG845" r:id="rId14732" display="https://www.daloopa.com/src/38402747" xr:uid="{3377425B-683A-467C-B1EA-A1AD75780EA7}"/>
    <hyperlink ref="AH845" r:id="rId14733" display="https://www.daloopa.com/src/38402720" xr:uid="{4E36A2BA-EB1C-4284-B003-CC6338A5D922}"/>
    <hyperlink ref="AI845" r:id="rId14734" display="https://www.daloopa.com/src/38402715" xr:uid="{601F7636-747F-4B87-88B6-0B61985F6BF8}"/>
    <hyperlink ref="AJ845" r:id="rId14735" display="https://www.daloopa.com/src/38422650" xr:uid="{EB223B47-DC5A-43F8-910D-95CF4E33B19F}"/>
    <hyperlink ref="AK845" r:id="rId14736" display="https://www.daloopa.com/src/38402672" xr:uid="{FFC5DAE5-3E69-43C2-AB05-5D003D09FE93}"/>
    <hyperlink ref="AL845" r:id="rId14737" display="https://www.daloopa.com/src/38370037" xr:uid="{0DC79DDC-033F-4520-B00B-7BC27290007D}"/>
    <hyperlink ref="AM845" r:id="rId14738" display="https://www.daloopa.com/src/38973999" xr:uid="{B607E569-62E5-4F1C-8839-D0B4BCF0A591}"/>
    <hyperlink ref="AN845" r:id="rId14739" display="https://www.daloopa.com/src/46751056" xr:uid="{097B21DF-BF5D-44D8-B9BF-0C4C83CFA789}"/>
    <hyperlink ref="AO845" r:id="rId14740" display="https://www.daloopa.com/src/53700623" xr:uid="{2FA2E8CE-FDF6-45D1-B99B-3B876D4CFC57}"/>
    <hyperlink ref="AP845" r:id="rId14741" display="https://www.daloopa.com/src/58885112" xr:uid="{CBA476C9-8EE5-4102-9F30-FA2D75584BB2}"/>
    <hyperlink ref="AQ845" r:id="rId14742" display="https://www.daloopa.com/src/63184497" xr:uid="{849A4B09-5EDC-4F54-BBFA-A0634461A7FD}"/>
    <hyperlink ref="A846" r:id="rId14743" xr:uid="{86223132-E264-4562-8E7C-E0EF09659E02}"/>
    <hyperlink ref="C846" r:id="rId14744" xr:uid="{F32E6D6A-B95A-4BDA-AF19-B12CFF1BF98B}"/>
    <hyperlink ref="E846" r:id="rId14745" display="https://www.daloopa.com/src/38422204" xr:uid="{51081621-B143-4B92-9960-B505E52CA663}"/>
    <hyperlink ref="F846" r:id="rId14746" display="https://www.daloopa.com/src/38422143" xr:uid="{75D6DF8A-EDEF-4E0A-97F0-9626ADBFF698}"/>
    <hyperlink ref="G846" r:id="rId14747" display="https://www.daloopa.com/src/38422115" xr:uid="{839205CF-4FF0-461D-B4FB-F0383FEDB614}"/>
    <hyperlink ref="H846" r:id="rId14748" display="https://www.daloopa.com/src/38422511" xr:uid="{4A452349-12F1-4896-95E0-E2F6ADC28BA4}"/>
    <hyperlink ref="I846" r:id="rId14749" display="https://www.daloopa.com/src/38422079" xr:uid="{D44AA4B4-4FC6-4182-B316-C530F31DB154}"/>
    <hyperlink ref="J846" r:id="rId14750" display="https://www.daloopa.com/src/38422058" xr:uid="{3E2120D3-33D1-4BB0-9219-AD3344814C3B}"/>
    <hyperlink ref="K846" r:id="rId14751" display="https://www.daloopa.com/src/38422036" xr:uid="{0487172F-8DD3-49CC-9D63-6000D8D53963}"/>
    <hyperlink ref="L846" r:id="rId14752" display="https://www.daloopa.com/src/38422521" xr:uid="{1A1FFAA3-F99B-49A1-A55E-95056095F9B7}"/>
    <hyperlink ref="M846" r:id="rId14753" display="https://www.daloopa.com/src/38422027" xr:uid="{E24679BA-CCD9-4F56-B156-3D0B6520DECD}"/>
    <hyperlink ref="N846" r:id="rId14754" display="https://www.daloopa.com/src/38422021" xr:uid="{F324191B-85C5-46B3-A9F6-1E18C1CF9730}"/>
    <hyperlink ref="O846" r:id="rId14755" display="https://www.daloopa.com/src/38421999" xr:uid="{87E9A7F8-5F3A-4464-AC35-7DC03308E108}"/>
    <hyperlink ref="P846" r:id="rId14756" display="https://www.daloopa.com/src/38422540" xr:uid="{F1813BA4-9CC7-4412-B749-1A3C7E289CB0}"/>
    <hyperlink ref="Q846" r:id="rId14757" display="https://www.daloopa.com/src/38421848" xr:uid="{6EC00CED-17F5-48A4-81CC-0EDB760B7941}"/>
    <hyperlink ref="R846" r:id="rId14758" display="https://www.daloopa.com/src/38421831" xr:uid="{D38C036D-C944-4858-87F7-A485AFA3F831}"/>
    <hyperlink ref="S846" r:id="rId14759" display="https://www.daloopa.com/src/38421809" xr:uid="{096F5E20-E451-40FC-A655-EB57A50D95A6}"/>
    <hyperlink ref="T846" r:id="rId14760" display="https://www.daloopa.com/src/38422575" xr:uid="{CB241D20-F9E5-4866-AECF-0319F74A4D70}"/>
    <hyperlink ref="U846" r:id="rId14761" display="https://www.daloopa.com/src/38421736" xr:uid="{5DD15B19-012E-4B7A-A603-1A0C5569C5C9}"/>
    <hyperlink ref="V846" r:id="rId14762" display="https://www.daloopa.com/src/38421673" xr:uid="{297D3300-8D5B-4F16-BC01-36509AA96290}"/>
    <hyperlink ref="W846" r:id="rId14763" display="https://www.daloopa.com/src/38402853" xr:uid="{A9A23932-07F1-49EE-B984-B62CB773CB22}"/>
    <hyperlink ref="X846" r:id="rId14764" display="https://www.daloopa.com/src/38422587" xr:uid="{E9AE880D-2178-4A8D-B509-33B6BDC9850F}"/>
    <hyperlink ref="Y846" r:id="rId14765" display="https://www.daloopa.com/src/38402834" xr:uid="{3915E7A2-6011-4387-861E-79BCB1BB23EB}"/>
    <hyperlink ref="Z846" r:id="rId14766" display="https://www.daloopa.com/src/38402827" xr:uid="{3D5AA988-A883-4533-AF2A-F475644A7C65}"/>
    <hyperlink ref="AA846" r:id="rId14767" display="https://www.daloopa.com/src/38402807" xr:uid="{1409D17C-FC64-4089-9A89-67B978480D2E}"/>
    <hyperlink ref="AB846" r:id="rId14768" display="https://www.daloopa.com/src/38422618" xr:uid="{32027C0E-72CA-45E1-8E41-DDA35B02D4EF}"/>
    <hyperlink ref="AC846" r:id="rId14769" display="https://www.daloopa.com/src/38402794" xr:uid="{0477D2E6-922A-4640-BD05-76C16B9E5236}"/>
    <hyperlink ref="AD846" r:id="rId14770" display="https://www.daloopa.com/src/38402784" xr:uid="{9D32DD5A-28D2-41C5-BF36-6BE67C7A6795}"/>
    <hyperlink ref="AE846" r:id="rId14771" display="https://www.daloopa.com/src/38402760" xr:uid="{944431E9-5656-40F9-B5AC-8B68C2F40C57}"/>
    <hyperlink ref="AF846" r:id="rId14772" display="https://www.daloopa.com/src/38422633" xr:uid="{06969798-CF2C-445C-A2A6-D0E25245EFA0}"/>
    <hyperlink ref="AG846" r:id="rId14773" display="https://www.daloopa.com/src/38402748" xr:uid="{AE8C1468-3370-431B-828B-67418187FD10}"/>
    <hyperlink ref="AH846" r:id="rId14774" display="https://www.daloopa.com/src/38402719" xr:uid="{38EF3D23-448F-4F30-A665-3F2CAC9C0266}"/>
    <hyperlink ref="AI846" r:id="rId14775" display="https://www.daloopa.com/src/38402716" xr:uid="{6DD7EBEF-986D-46E1-93FB-5F9938AC9EB1}"/>
    <hyperlink ref="AJ846" r:id="rId14776" display="https://www.daloopa.com/src/38422651" xr:uid="{1E347983-4A77-4241-AD4D-B001A48018D8}"/>
    <hyperlink ref="AK846" r:id="rId14777" display="https://www.daloopa.com/src/38402675" xr:uid="{3502F210-6B30-414F-844A-B7185FC5354A}"/>
    <hyperlink ref="AL846" r:id="rId14778" display="https://www.daloopa.com/src/38370042" xr:uid="{A26E6271-C53B-4DB4-A4C7-7FF51A427E2D}"/>
    <hyperlink ref="AM846" r:id="rId14779" display="https://www.daloopa.com/src/38974001" xr:uid="{A45737D8-58EF-4F46-8D14-F5FD196B2E9B}"/>
    <hyperlink ref="AN846" r:id="rId14780" display="https://www.daloopa.com/src/46751058" xr:uid="{B8636704-344E-4724-B4D6-1597028ACCDE}"/>
    <hyperlink ref="AO846" r:id="rId14781" display="https://www.daloopa.com/src/53700625" xr:uid="{23593E64-4D2F-4174-9A49-5B64B382E922}"/>
    <hyperlink ref="AP846" r:id="rId14782" display="https://www.daloopa.com/src/58885113" xr:uid="{717058BF-EDA6-43D9-A9AA-43DD62320B2E}"/>
    <hyperlink ref="AQ846" r:id="rId14783" display="https://www.daloopa.com/src/63184499" xr:uid="{392E2B1C-5822-4649-A637-323AF25B907B}"/>
    <hyperlink ref="A849" r:id="rId14784" xr:uid="{05612746-84A9-425F-9A8B-F2E530B609BF}"/>
    <hyperlink ref="C849" r:id="rId14785" xr:uid="{DA6A446A-5D88-4D67-B620-EC2967D2BE25}"/>
    <hyperlink ref="H849" r:id="rId14786" display="https://www.daloopa.com/src/38430754" xr:uid="{2A64C879-218C-4F25-AEB7-EEF6D094E8B0}"/>
    <hyperlink ref="I849" r:id="rId14787" display="https://www.daloopa.com/src/38429964" xr:uid="{D2DD6CF3-D53F-41D6-989F-69B1B3FCE140}"/>
    <hyperlink ref="J849" r:id="rId14788" display="https://www.daloopa.com/src/38429805" xr:uid="{9D3F8A72-8A47-4352-B0C3-8CE44C49BF5E}"/>
    <hyperlink ref="K849" r:id="rId14789" display="https://www.daloopa.com/src/38429689" xr:uid="{FF6EF232-34C9-4B30-A387-052BC58445A1}"/>
    <hyperlink ref="L849" r:id="rId14790" display="https://www.daloopa.com/src/38430680" xr:uid="{2E5AB3C8-7F73-4B45-B6E8-85E5821687CF}"/>
    <hyperlink ref="M849" r:id="rId14791" display="https://www.daloopa.com/src/38429685" xr:uid="{72772B2E-DB9E-47C7-9927-C39561E371D4}"/>
    <hyperlink ref="N849" r:id="rId14792" display="https://www.daloopa.com/src/38429668" xr:uid="{10D46C01-AA4C-4CB0-B7F9-2F058D4E4042}"/>
    <hyperlink ref="O849" r:id="rId14793" display="https://www.daloopa.com/src/38429648" xr:uid="{92821C1D-42B3-4C60-940D-2ED81E284C68}"/>
    <hyperlink ref="P849" r:id="rId14794" display="https://www.daloopa.com/src/38430640" xr:uid="{0E84200E-EEBD-48F5-B41E-2379EAD1A6EC}"/>
    <hyperlink ref="Q849" r:id="rId14795" display="https://www.daloopa.com/src/38429644" xr:uid="{AF367EFF-E5D1-42AE-AE23-090339C81F17}"/>
    <hyperlink ref="R849" r:id="rId14796" display="https://www.daloopa.com/src/38429615" xr:uid="{7647B098-CC25-4BBE-8F2B-254DD2CE2BD6}"/>
    <hyperlink ref="S849" r:id="rId14797" display="https://www.daloopa.com/src/38429560" xr:uid="{BE783783-F9A4-4CAD-AADD-BE9383DAD021}"/>
    <hyperlink ref="T849" r:id="rId14798" display="https://www.daloopa.com/src/38430608" xr:uid="{A85923C4-DA8D-41A2-9933-B648DB9AFF5D}"/>
    <hyperlink ref="U849" r:id="rId14799" display="https://www.daloopa.com/src/38429543" xr:uid="{C3D73CCD-F902-49EF-B95B-67A42723E429}"/>
    <hyperlink ref="V849" r:id="rId14800" display="https://www.daloopa.com/src/38429512" xr:uid="{B1A7DE18-88E4-408A-B15D-60866037DD4E}"/>
    <hyperlink ref="W849" r:id="rId14801" display="https://www.daloopa.com/src/38429494" xr:uid="{CA6FCD0D-A11D-4E0A-AE24-3FDA3CE0F5A5}"/>
    <hyperlink ref="X849" r:id="rId14802" display="https://www.daloopa.com/src/38430593" xr:uid="{B3FD4E20-1362-4E91-92A8-F7F06186B879}"/>
    <hyperlink ref="Y849" r:id="rId14803" display="https://www.daloopa.com/src/38429479" xr:uid="{2D703B5B-8CF0-4338-9C50-B05BBC3076D8}"/>
    <hyperlink ref="Z849" r:id="rId14804" display="https://www.daloopa.com/src/38429451" xr:uid="{7F7D37DE-D077-4AA0-A7B2-0BC9A72CD639}"/>
    <hyperlink ref="AA849" r:id="rId14805" display="https://www.daloopa.com/src/38429420" xr:uid="{2D71B1EF-AF6F-4F7E-BA0D-8CB73EB705F3}"/>
    <hyperlink ref="AB849" r:id="rId14806" display="https://www.daloopa.com/src/38430566" xr:uid="{54D52E44-941C-4270-8EF8-F33799ABBAE6}"/>
    <hyperlink ref="AC849" r:id="rId14807" display="https://www.daloopa.com/src/38429386" xr:uid="{EDBC8628-59A0-4626-975B-1F37DE2CAA20}"/>
    <hyperlink ref="AD849" r:id="rId14808" display="https://www.daloopa.com/src/38429362" xr:uid="{A74F2A07-DE62-435D-9E34-A92A870C9900}"/>
    <hyperlink ref="AE849" r:id="rId14809" display="https://www.daloopa.com/src/38429308" xr:uid="{475F5489-9DD6-4056-BD07-99FC6B032266}"/>
    <hyperlink ref="AF849" r:id="rId14810" display="https://www.daloopa.com/src/38430537" xr:uid="{27327B92-338C-4FBB-9F85-F17EDAFDAC03}"/>
    <hyperlink ref="AG849" r:id="rId14811" display="https://www.daloopa.com/src/38429289" xr:uid="{AF38ED9C-C7EA-44CF-8341-437CE553FC72}"/>
    <hyperlink ref="AH849" r:id="rId14812" display="https://www.daloopa.com/src/38429261" xr:uid="{74E05B2C-4648-4F68-A19D-E0D97688758F}"/>
    <hyperlink ref="AI849" r:id="rId14813" display="https://www.daloopa.com/src/38429217" xr:uid="{B83565F8-672E-4F41-81AB-10EA867AF4FA}"/>
    <hyperlink ref="AJ849" r:id="rId14814" display="https://www.daloopa.com/src/38430497" xr:uid="{BA33C955-60BC-4BAB-B8DA-1C4DA8CD0E9B}"/>
    <hyperlink ref="AK849" r:id="rId14815" display="https://www.daloopa.com/src/38429196" xr:uid="{8C6A2B19-75EA-4F37-8EAA-EBBE7A22F06F}"/>
    <hyperlink ref="AL849" r:id="rId14816" display="https://www.daloopa.com/src/38429146" xr:uid="{D7353EE7-FE84-4026-9CAA-0C54689B52DF}"/>
    <hyperlink ref="AM849" r:id="rId14817" display="https://www.daloopa.com/src/38974102" xr:uid="{5524EBED-1A32-4EFC-A9BF-8C341CCF6584}"/>
    <hyperlink ref="AN849" r:id="rId14818" display="https://www.daloopa.com/src/46750951" xr:uid="{17C2B086-E67C-4890-872E-E8ED4F1D4B5D}"/>
    <hyperlink ref="AO849" r:id="rId14819" display="https://www.daloopa.com/src/53700589" xr:uid="{52061C92-076A-4CEF-AAE8-E3EF5EE248D1}"/>
    <hyperlink ref="AP849" r:id="rId14820" display="https://www.daloopa.com/src/58848848" xr:uid="{C4050525-9524-40AF-96A1-082258009DBD}"/>
    <hyperlink ref="AQ849" r:id="rId14821" display="https://www.daloopa.com/src/63135969" xr:uid="{A3B38EAC-C70E-4984-8A28-BD1F4CF79FA7}"/>
    <hyperlink ref="AR849" r:id="rId14822" display="https://www.daloopa.com/src/67052916" xr:uid="{0C4F56B2-6578-4116-8B92-DC5F335B13A0}"/>
    <hyperlink ref="A850" r:id="rId14823" xr:uid="{41ACD8B3-7A79-4678-A396-652E0A558256}"/>
    <hyperlink ref="C850" r:id="rId14824" xr:uid="{C89644BA-0965-4BC6-A41B-9E86177BF151}"/>
    <hyperlink ref="H850" r:id="rId14825" display="https://www.daloopa.com/src/38430756" xr:uid="{DFF0A1A9-4F90-4205-9530-B2969C9E48D7}"/>
    <hyperlink ref="I850" r:id="rId14826" display="https://www.daloopa.com/src/38429963" xr:uid="{410BD9BA-EE9B-40E1-8C75-619EE6AE5A30}"/>
    <hyperlink ref="J850" r:id="rId14827" display="https://www.daloopa.com/src/38429803" xr:uid="{D6489F01-832C-4025-ACD9-0C42E76F9B06}"/>
    <hyperlink ref="K850" r:id="rId14828" display="https://www.daloopa.com/src/38429691" xr:uid="{313A679A-5D49-4015-96CF-B0CD979937F0}"/>
    <hyperlink ref="L850" r:id="rId14829" display="https://www.daloopa.com/src/38430678" xr:uid="{4CF76538-50D4-493B-918D-A5FFFB18D1FB}"/>
    <hyperlink ref="M850" r:id="rId14830" display="https://www.daloopa.com/src/38429684" xr:uid="{D0C5B431-6FA4-4412-9CE8-7BFFF9250417}"/>
    <hyperlink ref="N850" r:id="rId14831" display="https://www.daloopa.com/src/38429665" xr:uid="{81BDCC7E-1370-4ED2-BC77-4452588A14B0}"/>
    <hyperlink ref="O850" r:id="rId14832" display="https://www.daloopa.com/src/38429651" xr:uid="{BA27E2DE-F513-4676-A07C-69CE0D1D6623}"/>
    <hyperlink ref="P850" r:id="rId14833" display="https://www.daloopa.com/src/38430643" xr:uid="{3C96B76E-EA7E-4956-A881-85F055C33FB1}"/>
    <hyperlink ref="Q850" r:id="rId14834" display="https://www.daloopa.com/src/38429645" xr:uid="{B892B1CC-BBED-4BF2-8578-8FFA24EBFDB2}"/>
    <hyperlink ref="R850" r:id="rId14835" display="https://www.daloopa.com/src/38429614" xr:uid="{3099455B-079A-49FC-B994-4051015E4C2E}"/>
    <hyperlink ref="S850" r:id="rId14836" display="https://www.daloopa.com/src/38429564" xr:uid="{56E7139E-192F-4E47-BA71-05D4B334D29B}"/>
    <hyperlink ref="T850" r:id="rId14837" display="https://www.daloopa.com/src/38430606" xr:uid="{CC07AF51-4782-4194-83AF-DE30A90393FF}"/>
    <hyperlink ref="U850" r:id="rId14838" display="https://www.daloopa.com/src/38429544" xr:uid="{5BF35058-794D-4025-AFE2-68E989B66A0B}"/>
    <hyperlink ref="V850" r:id="rId14839" display="https://www.daloopa.com/src/38429510" xr:uid="{385E9B93-F0ED-42EF-84ED-CAA6E96D41E7}"/>
    <hyperlink ref="W850" r:id="rId14840" display="https://www.daloopa.com/src/38429495" xr:uid="{BCC1632F-843C-4669-94BF-B929DD2AE6BE}"/>
    <hyperlink ref="X850" r:id="rId14841" display="https://www.daloopa.com/src/38430592" xr:uid="{9324D807-80C8-4369-B87A-318AEDA8C565}"/>
    <hyperlink ref="Y850" r:id="rId14842" display="https://www.daloopa.com/src/38429478" xr:uid="{31016A7C-1978-4303-B242-48EBF5476C1B}"/>
    <hyperlink ref="Z850" r:id="rId14843" display="https://www.daloopa.com/src/38429452" xr:uid="{76C1CA8C-E297-45C7-8D99-2D710324EA16}"/>
    <hyperlink ref="AA850" r:id="rId14844" display="https://www.daloopa.com/src/38429419" xr:uid="{87F71658-8575-495B-8CF3-0CA4A50084C9}"/>
    <hyperlink ref="AB850" r:id="rId14845" display="https://www.daloopa.com/src/38430567" xr:uid="{CFB40784-DCFD-4B9A-AB1D-5146313A3D17}"/>
    <hyperlink ref="AC850" r:id="rId14846" display="https://www.daloopa.com/src/38429387" xr:uid="{FA60CCD7-9B3D-4DCC-A464-583AA959BFA8}"/>
    <hyperlink ref="AD850" r:id="rId14847" display="https://www.daloopa.com/src/38429361" xr:uid="{848B9A9E-C095-45F8-B067-4C8E0B46E2A9}"/>
    <hyperlink ref="AE850" r:id="rId14848" display="https://www.daloopa.com/src/38429309" xr:uid="{87D5E5A6-8920-41BF-B6F7-3E74B033A132}"/>
    <hyperlink ref="AF850" r:id="rId14849" display="https://www.daloopa.com/src/38430540" xr:uid="{751E91B5-A1D8-4082-B481-CB37AA5CB62E}"/>
    <hyperlink ref="AG850" r:id="rId14850" display="https://www.daloopa.com/src/38429288" xr:uid="{BB2DD42A-D4CE-478D-B815-30645A94AA46}"/>
    <hyperlink ref="AH850" r:id="rId14851" display="https://www.daloopa.com/src/38429264" xr:uid="{14F4FAAA-34CC-4185-96A4-5091BE744D9D}"/>
    <hyperlink ref="AI850" r:id="rId14852" display="https://www.daloopa.com/src/38429213" xr:uid="{470FBBFD-9F90-4D8D-8EEB-482CFDDF2A7B}"/>
    <hyperlink ref="AJ850" r:id="rId14853" display="https://www.daloopa.com/src/38430500" xr:uid="{F656EC52-BE4B-4A0D-AE8D-29CA654D40EB}"/>
    <hyperlink ref="AK850" r:id="rId14854" display="https://www.daloopa.com/src/38429195" xr:uid="{8F89DD6A-3963-44D2-91AB-3063ABDBD473}"/>
    <hyperlink ref="AL850" r:id="rId14855" display="https://www.daloopa.com/src/38429145" xr:uid="{DCB12579-4000-40B2-944F-42A0BBF346E1}"/>
    <hyperlink ref="AM850" r:id="rId14856" display="https://www.daloopa.com/src/38974104" xr:uid="{60B4D6F7-E72B-49FE-AA73-95C7C835A1F1}"/>
    <hyperlink ref="AN850" r:id="rId14857" display="https://www.daloopa.com/src/46750952" xr:uid="{A26B5DBF-45E4-452F-A32C-2DC7287DC298}"/>
    <hyperlink ref="AO850" r:id="rId14858" display="https://www.daloopa.com/src/53700590" xr:uid="{FEF01618-DFB9-4634-A133-15F1FB33A0F8}"/>
    <hyperlink ref="AP850" r:id="rId14859" display="https://www.daloopa.com/src/58848849" xr:uid="{A3867302-F67F-42AE-BBE4-9B00B1CAD886}"/>
    <hyperlink ref="AQ850" r:id="rId14860" display="https://www.daloopa.com/src/63135970" xr:uid="{C2E6E0FA-DFAE-4DB0-A58E-AB7D9420DAB6}"/>
    <hyperlink ref="AR850" r:id="rId14861" display="https://www.daloopa.com/src/67052917" xr:uid="{CABDBF62-4D12-40E7-AF0F-D62BAE3625FA}"/>
    <hyperlink ref="A851" r:id="rId14862" xr:uid="{C3504CAE-3D00-44FE-AC74-563429CE3CC7}"/>
    <hyperlink ref="C851" r:id="rId14863" xr:uid="{5035C8E3-9E36-4FFD-A025-2DFCBB7713D3}"/>
    <hyperlink ref="AC851" r:id="rId14864" display="https://www.daloopa.com/src/38429383" xr:uid="{07FB1A50-2D3E-4B6F-AD5B-4C22B22F0EAF}"/>
    <hyperlink ref="AD851" r:id="rId14865" display="https://www.daloopa.com/src/38429358" xr:uid="{375E4FC5-166D-4A08-B5D2-8FAECE6077CF}"/>
    <hyperlink ref="AE851" r:id="rId14866" display="https://www.daloopa.com/src/38429311" xr:uid="{C051E4E9-7994-44A4-96CA-70502FFF8C97}"/>
    <hyperlink ref="AF851" r:id="rId14867" display="https://www.daloopa.com/src/38430538" xr:uid="{747B7813-57D3-4C09-8470-00F570EA2D86}"/>
    <hyperlink ref="AG851" r:id="rId14868" display="https://www.daloopa.com/src/38429287" xr:uid="{A78442B8-1296-461C-B3EE-E610FC9EA3F2}"/>
    <hyperlink ref="AH851" r:id="rId14869" display="https://www.daloopa.com/src/38429262" xr:uid="{CCEE1083-D93A-43BA-B66A-84E5FACEFA4B}"/>
    <hyperlink ref="AI851" r:id="rId14870" display="https://www.daloopa.com/src/38429214" xr:uid="{3E4B6E8A-2F16-4A0D-BCE3-9E3DF9B017A8}"/>
    <hyperlink ref="AJ851" r:id="rId14871" display="https://www.daloopa.com/src/38430498" xr:uid="{0BB92CE4-59DA-455B-BD92-8936C5A3DFE2}"/>
    <hyperlink ref="AK851" r:id="rId14872" display="https://www.daloopa.com/src/38429194" xr:uid="{736DCFAA-ADF5-4C46-9083-075E70DDF117}"/>
    <hyperlink ref="AL851" r:id="rId14873" display="https://www.daloopa.com/src/38429147" xr:uid="{9027EC77-41B3-437B-8AFA-1788B90A4201}"/>
    <hyperlink ref="AM851" r:id="rId14874" display="https://www.daloopa.com/src/38974103" xr:uid="{1C6F8184-4939-4E65-B351-B34106DA405D}"/>
    <hyperlink ref="AN851" r:id="rId14875" display="https://www.daloopa.com/src/46750953" xr:uid="{220F5532-2588-4D7A-A402-F88C7E96AF7A}"/>
    <hyperlink ref="AO851" r:id="rId14876" display="https://www.daloopa.com/src/53700591" xr:uid="{AAD28372-0E62-402A-997E-73D7AE0D5DDD}"/>
    <hyperlink ref="AP851" r:id="rId14877" display="https://www.daloopa.com/src/58848850" xr:uid="{F95D5996-096B-407E-807C-03590AEE88ED}"/>
    <hyperlink ref="AQ851" r:id="rId14878" display="https://www.daloopa.com/src/63135971" xr:uid="{CE861A96-72A9-46C9-9F8D-0300A8990BEA}"/>
    <hyperlink ref="AR851" r:id="rId14879" display="https://www.daloopa.com/src/67052918" xr:uid="{A8EEBB85-2A5F-4B28-B7AE-0C51D956A187}"/>
    <hyperlink ref="A854" r:id="rId14880" xr:uid="{F99CF44E-80DB-45D6-ADFD-B9952464889D}"/>
    <hyperlink ref="C854" r:id="rId14881" xr:uid="{2BC7C662-F3B0-4B21-9C8C-9DC427FD0F55}"/>
    <hyperlink ref="S854" r:id="rId14882" display="https://www.daloopa.com/src/38423030" xr:uid="{8677C72F-D920-431E-9113-5559190B86F7}"/>
    <hyperlink ref="T854" r:id="rId14883" display="https://www.daloopa.com/src/45569826" xr:uid="{6163D050-D4D9-461F-8917-D2CA09BC4864}"/>
    <hyperlink ref="U854" r:id="rId14884" display="https://www.daloopa.com/src/38422973" xr:uid="{72001DC4-C4DD-4798-AB63-B9F5728E6CB0}"/>
    <hyperlink ref="V854" r:id="rId14885" display="https://www.daloopa.com/src/38422961" xr:uid="{B97F457F-043F-4A46-A70C-D4CAEC3BDF3E}"/>
    <hyperlink ref="W854" r:id="rId14886" display="https://www.daloopa.com/src/38422948" xr:uid="{53602613-19CA-423F-8C15-74F663852C6D}"/>
    <hyperlink ref="X854" r:id="rId14887" display="https://www.daloopa.com/src/45569827" xr:uid="{A68D982B-24F0-4A08-958A-0A6DBE11B0EF}"/>
    <hyperlink ref="Y854" r:id="rId14888" display="https://www.daloopa.com/src/38422936" xr:uid="{169620AA-637C-4160-8B22-8D59806B85D5}"/>
    <hyperlink ref="Z854" r:id="rId14889" display="https://www.daloopa.com/src/38422932" xr:uid="{DFEA8D18-2875-4EE0-9703-DA9EF51F534A}"/>
    <hyperlink ref="AA854" r:id="rId14890" display="https://www.daloopa.com/src/38422922" xr:uid="{F5346162-B9FA-4B30-B27F-F941CCC7DF0F}"/>
    <hyperlink ref="AB854" r:id="rId14891" display="https://www.daloopa.com/src/45569828" xr:uid="{2AEBA072-B391-460C-B57E-D12D15C72FD2}"/>
    <hyperlink ref="AC854" r:id="rId14892" display="https://www.daloopa.com/src/38422910" xr:uid="{686A6B40-72F6-4675-AC1B-6FFB0A51A76D}"/>
    <hyperlink ref="AD854" r:id="rId14893" display="https://www.daloopa.com/src/38422900" xr:uid="{A9824754-F36F-4071-97C9-09C30919D685}"/>
    <hyperlink ref="AE854" r:id="rId14894" display="https://www.daloopa.com/src/38422851" xr:uid="{F8988879-3E85-47CA-98B5-539921572459}"/>
    <hyperlink ref="AF854" r:id="rId14895" display="https://www.daloopa.com/src/45569829" xr:uid="{33D12B09-A7CB-4C00-8ADF-2EF21F4860E9}"/>
    <hyperlink ref="AG854" r:id="rId14896" display="https://www.daloopa.com/src/38422835" xr:uid="{F8A02D23-5CD1-47CE-9067-6288D6ED5315}"/>
    <hyperlink ref="AH854" r:id="rId14897" display="https://www.daloopa.com/src/38422807" xr:uid="{CAE71CED-0B87-42C2-A313-94C43764B50D}"/>
    <hyperlink ref="AI854" r:id="rId14898" display="https://www.daloopa.com/src/38422803" xr:uid="{B48B0A4E-DBE6-47D8-9822-14C74CA23B09}"/>
    <hyperlink ref="AJ854" r:id="rId14899" display="https://www.daloopa.com/src/45569830" xr:uid="{F0ECA989-8EAF-4802-882B-F34C92D7793D}"/>
    <hyperlink ref="AK854" r:id="rId14900" display="https://www.daloopa.com/src/38422779" xr:uid="{A2593421-1CCA-4CBF-87F1-DCD2C50548DC}"/>
    <hyperlink ref="AL854" r:id="rId14901" display="https://www.daloopa.com/src/38422747" xr:uid="{3D6C45C5-3239-4ACB-A9AF-C6CC727763F9}"/>
    <hyperlink ref="AM854" r:id="rId14902" display="https://www.daloopa.com/src/38974870" xr:uid="{F66DF99A-3DEA-4B15-B907-5571864AF55D}"/>
    <hyperlink ref="AN854" r:id="rId14903" display="https://www.daloopa.com/src/46758867" xr:uid="{DF9F8350-E6E5-4182-B551-7F82D2E5D997}"/>
    <hyperlink ref="AO854" r:id="rId14904" display="https://www.daloopa.com/src/53700632" xr:uid="{50BA9938-0312-432D-9A0A-92E7C6D53CFD}"/>
    <hyperlink ref="AP854" r:id="rId14905" display="https://www.daloopa.com/src/58885237" xr:uid="{EA53B4C0-1A79-4D48-927B-1448810A0CDC}"/>
    <hyperlink ref="AQ854" r:id="rId14906" display="https://www.daloopa.com/src/63184509" xr:uid="{54CDED06-93DB-4176-874C-0D4A41AF49BD}"/>
    <hyperlink ref="BI854" r:id="rId14907" display="https://www.daloopa.com/src/38424715" xr:uid="{7B060F8B-9E20-4674-B280-C716721FAE0B}"/>
    <hyperlink ref="BJ854" r:id="rId14908" display="https://www.daloopa.com/src/38424702" xr:uid="{611B8B07-9A6B-4006-98D7-652CB98910D8}"/>
    <hyperlink ref="BK854" r:id="rId14909" display="https://www.daloopa.com/src/38424655" xr:uid="{912D5792-B40F-4BF0-AD6B-A12DFDC0AD20}"/>
    <hyperlink ref="BL854" r:id="rId14910" display="https://www.daloopa.com/src/38424601" xr:uid="{3F080F1A-7467-4523-8BCC-8A763455643D}"/>
    <hyperlink ref="BM854" r:id="rId14911" display="https://www.daloopa.com/src/38424585" xr:uid="{6FC52982-0D61-4217-9388-4F50512FDF01}"/>
    <hyperlink ref="BN854" r:id="rId14912" display="https://www.daloopa.com/src/46751222" xr:uid="{827DAF82-4923-40D8-8909-F151DB6F0550}"/>
    <hyperlink ref="A855" r:id="rId14913" xr:uid="{AFB61EEA-ACB6-45DE-9FDB-CCDC16BF3FA9}"/>
    <hyperlink ref="C855" r:id="rId14914" xr:uid="{1AA74997-039E-4AE9-B6B7-4380ABC5ED79}"/>
    <hyperlink ref="E855" r:id="rId14915" display="https://www.daloopa.com/src/38428577" xr:uid="{ABDBC5B2-830F-4BC3-817B-92B6F01893C4}"/>
    <hyperlink ref="F855" r:id="rId14916" display="https://www.daloopa.com/src/38428543" xr:uid="{EE4E6DC4-D8EC-4091-A4F8-F0B1A2010AEA}"/>
    <hyperlink ref="G855" r:id="rId14917" display="https://www.daloopa.com/src/38428526" xr:uid="{D82EF78A-C527-43D4-86F1-3675EF927EDE}"/>
    <hyperlink ref="I855" r:id="rId14918" display="https://www.daloopa.com/src/38428488" xr:uid="{D583BB85-B4F9-43A1-B274-F7C96ADB82DC}"/>
    <hyperlink ref="J855" r:id="rId14919" display="https://www.daloopa.com/src/38428474" xr:uid="{632914A0-ECD7-41BD-8F0C-0FF62D26C00D}"/>
    <hyperlink ref="K855" r:id="rId14920" display="https://www.daloopa.com/src/38428461" xr:uid="{68F4CDEE-628D-4211-9938-1A25A14958BE}"/>
    <hyperlink ref="L855" r:id="rId14921" display="https://www.daloopa.com/src/45569832" xr:uid="{3941AB71-0EC9-47A7-B84C-9ABFCB5C0931}"/>
    <hyperlink ref="M855" r:id="rId14922" display="https://www.daloopa.com/src/38428434" xr:uid="{C413A73B-A13B-4529-88D1-C1432A1137FD}"/>
    <hyperlink ref="N855" r:id="rId14923" display="https://www.daloopa.com/src/38427107" xr:uid="{05EE4F83-51BB-4618-A03F-3B860C014F8A}"/>
    <hyperlink ref="O855" r:id="rId14924" display="https://www.daloopa.com/src/38428374" xr:uid="{175D3EDB-BCE7-4629-AED6-95199B9ACDFD}"/>
    <hyperlink ref="P855" r:id="rId14925" display="https://www.daloopa.com/src/45569833" xr:uid="{03DE64B7-59FF-4DDC-811A-D152473991E4}"/>
    <hyperlink ref="Q855" r:id="rId14926" display="https://www.daloopa.com/src/38428887" xr:uid="{490571EF-617E-4324-A38C-AFA8DA51C8AC}"/>
    <hyperlink ref="R855" r:id="rId14927" display="https://www.daloopa.com/src/38423045" xr:uid="{EAB87BBF-2142-4DBB-B8E1-7A8182D89C73}"/>
    <hyperlink ref="S855" r:id="rId14928" display="https://www.daloopa.com/src/38423035" xr:uid="{25EC56E6-46BB-4816-8E26-96C5BF6D8D61}"/>
    <hyperlink ref="T855" r:id="rId14929" display="https://www.daloopa.com/src/45569834" xr:uid="{8942D30C-8640-4842-A6A9-6445D83476A3}"/>
    <hyperlink ref="U855" r:id="rId14930" display="https://www.daloopa.com/src/38422978" xr:uid="{27A45754-5651-4239-9807-559D248F50F9}"/>
    <hyperlink ref="V855" r:id="rId14931" display="https://www.daloopa.com/src/38422960" xr:uid="{62BD23CA-B2B2-4E43-9B13-23BC8842F00A}"/>
    <hyperlink ref="W855" r:id="rId14932" display="https://www.daloopa.com/src/38422950" xr:uid="{124076E2-9038-4931-BBF7-F4C97B9BBAD0}"/>
    <hyperlink ref="X855" r:id="rId14933" display="https://www.daloopa.com/src/45569835" xr:uid="{CFA9DB25-D427-49AF-A70A-9C349FCA6846}"/>
    <hyperlink ref="Y855" r:id="rId14934" display="https://www.daloopa.com/src/38422937" xr:uid="{73E1146E-F51C-44EB-8782-B2FFF1F87AD6}"/>
    <hyperlink ref="Z855" r:id="rId14935" display="https://www.daloopa.com/src/38422930" xr:uid="{B8A54405-AD2F-4371-9ED3-A6973B5B9E89}"/>
    <hyperlink ref="AA855" r:id="rId14936" display="https://www.daloopa.com/src/38422920" xr:uid="{1ABCFA45-81CF-4BF3-AEA1-C595756C6396}"/>
    <hyperlink ref="AB855" r:id="rId14937" display="https://www.daloopa.com/src/45569836" xr:uid="{6C77857D-FEE2-42D3-BE4A-ED1B61F884A3}"/>
    <hyperlink ref="AC855" r:id="rId14938" display="https://www.daloopa.com/src/38422911" xr:uid="{EDD396B0-A3FC-4395-9443-B66398F194D4}"/>
    <hyperlink ref="AD855" r:id="rId14939" display="https://www.daloopa.com/src/38422899" xr:uid="{6E9BEA29-6D62-4564-B886-40CF7E78D64B}"/>
    <hyperlink ref="AE855" r:id="rId14940" display="https://www.daloopa.com/src/38422850" xr:uid="{B9125195-F9CF-4D1E-B7D9-789149CC00FD}"/>
    <hyperlink ref="AF855" r:id="rId14941" display="https://www.daloopa.com/src/45569837" xr:uid="{F219A9FB-6070-4084-A339-D88442325B35}"/>
    <hyperlink ref="AG855" r:id="rId14942" display="https://www.daloopa.com/src/38422836" xr:uid="{68AC5B1C-4217-4F38-B312-E53F54BABB23}"/>
    <hyperlink ref="AH855" r:id="rId14943" display="https://www.daloopa.com/src/38422808" xr:uid="{2AF5E786-4EBE-4E94-8CDF-A2AD113F2EC7}"/>
    <hyperlink ref="AI855" r:id="rId14944" display="https://www.daloopa.com/src/38422801" xr:uid="{BC876DBF-2B56-40F2-ACB2-42B728992DC6}"/>
    <hyperlink ref="AJ855" r:id="rId14945" display="https://www.daloopa.com/src/45569838" xr:uid="{A9F27B0C-0006-40EF-B74F-A53517FC8972}"/>
    <hyperlink ref="AK855" r:id="rId14946" display="https://www.daloopa.com/src/38422776" xr:uid="{40EE9680-6D15-45D0-B494-82D8449AC5D7}"/>
    <hyperlink ref="AL855" r:id="rId14947" display="https://www.daloopa.com/src/38422752" xr:uid="{62FDA28F-E199-41AA-B374-E40E842CD84F}"/>
    <hyperlink ref="AM855" r:id="rId14948" display="https://www.daloopa.com/src/38974871" xr:uid="{19E58EE1-B6B8-457D-92DB-3ADB3C2A8850}"/>
    <hyperlink ref="AN855" r:id="rId14949" display="https://www.daloopa.com/src/46758868" xr:uid="{4F7DC0D1-C7AB-4698-9FE5-DBD534075628}"/>
    <hyperlink ref="AO855" r:id="rId14950" display="https://www.daloopa.com/src/53700627" xr:uid="{F612235A-7D54-429A-B3A6-2E57F9D23DDD}"/>
    <hyperlink ref="AP855" r:id="rId14951" display="https://www.daloopa.com/src/58885236" xr:uid="{032C00AC-155F-4B62-8701-907297F0FC4B}"/>
    <hyperlink ref="AQ855" r:id="rId14952" display="https://www.daloopa.com/src/63184510" xr:uid="{0E584AEA-361F-491D-9745-A65CB3204927}"/>
    <hyperlink ref="BG855" r:id="rId14953" display="https://www.daloopa.com/src/38428609" xr:uid="{E876286B-18FD-4033-938F-6738A88D692D}"/>
    <hyperlink ref="BH855" r:id="rId14954" display="https://www.daloopa.com/src/38428254" xr:uid="{2C3309C2-E369-4C54-B79C-1D386B288A5C}"/>
    <hyperlink ref="BI855" r:id="rId14955" display="https://www.daloopa.com/src/38424718" xr:uid="{017358A4-117B-4FDA-904E-A3A0C85240CC}"/>
    <hyperlink ref="BJ855" r:id="rId14956" display="https://www.daloopa.com/src/38424698" xr:uid="{B868EE86-4D9C-4C23-9563-5292F6DC28A0}"/>
    <hyperlink ref="BK855" r:id="rId14957" display="https://www.daloopa.com/src/38424657" xr:uid="{C5E36F5C-1CAC-41BB-A44F-346A7681F6C5}"/>
    <hyperlink ref="BL855" r:id="rId14958" display="https://www.daloopa.com/src/38424602" xr:uid="{E554C334-595D-4EE6-BFDF-F535F6D1D516}"/>
    <hyperlink ref="BM855" r:id="rId14959" display="https://www.daloopa.com/src/38424587" xr:uid="{0EF46384-99BC-4A5F-8CA8-27B6017E2AF7}"/>
    <hyperlink ref="BN855" r:id="rId14960" display="https://www.daloopa.com/src/46751223" xr:uid="{FD0E18C5-10DF-4CE3-8922-F55A7F16154A}"/>
    <hyperlink ref="A856" r:id="rId14961" xr:uid="{0F25A4D1-028C-4F52-8AB2-B2A33C4ABD08}"/>
    <hyperlink ref="C856" r:id="rId14962" xr:uid="{C1FAF7B8-82C2-4D69-A740-433AE0A04018}"/>
    <hyperlink ref="E856" r:id="rId14963" display="https://www.daloopa.com/src/38428574" xr:uid="{D6426CB9-07B4-479B-8F51-EC69BB2674B4}"/>
    <hyperlink ref="F856" r:id="rId14964" display="https://www.daloopa.com/src/38428546" xr:uid="{CCA7A546-7118-4630-881D-510CEBA44337}"/>
    <hyperlink ref="G856" r:id="rId14965" display="https://www.daloopa.com/src/38428523" xr:uid="{B7961415-F69E-4CA0-9557-0A43C8EF34DA}"/>
    <hyperlink ref="I856" r:id="rId14966" display="https://www.daloopa.com/src/38428490" xr:uid="{3EA449DD-B793-4164-9949-B385A5608959}"/>
    <hyperlink ref="J856" r:id="rId14967" display="https://www.daloopa.com/src/38428475" xr:uid="{A86B0363-2F96-4050-94E2-F41EFE05945D}"/>
    <hyperlink ref="K856" r:id="rId14968" display="https://www.daloopa.com/src/38428458" xr:uid="{4966BED7-69B9-4E27-A731-F92C85588944}"/>
    <hyperlink ref="L856" r:id="rId14969" display="https://www.daloopa.com/src/45569848" xr:uid="{96A97ED1-334A-4E0C-8C14-B8A05847DAEB}"/>
    <hyperlink ref="M856" r:id="rId14970" display="https://www.daloopa.com/src/38428435" xr:uid="{F77EF56A-FCE4-4E79-BA33-7D0D1D7EF40C}"/>
    <hyperlink ref="N856" r:id="rId14971" display="https://www.daloopa.com/src/38427106" xr:uid="{E9C7C1A3-3927-493A-9D99-6D826834078E}"/>
    <hyperlink ref="O856" r:id="rId14972" display="https://www.daloopa.com/src/38428373" xr:uid="{A5718591-EE88-42BC-A8ED-29B434A79C19}"/>
    <hyperlink ref="P856" r:id="rId14973" display="https://www.daloopa.com/src/45569849" xr:uid="{31E842DC-6A0C-4DA4-A5EA-B0037C4D8007}"/>
    <hyperlink ref="Q856" r:id="rId14974" display="https://www.daloopa.com/src/38428889" xr:uid="{739A256B-DAC1-49A3-B3F4-18004E31F181}"/>
    <hyperlink ref="R856" r:id="rId14975" display="https://www.daloopa.com/src/38423046" xr:uid="{EE9BB44C-9726-45F7-B347-23A7EC3CEF95}"/>
    <hyperlink ref="S856" r:id="rId14976" display="https://www.daloopa.com/src/38423032" xr:uid="{87F5432F-D7E4-40F4-AB6D-74A65AC88794}"/>
    <hyperlink ref="T856" r:id="rId14977" display="https://www.daloopa.com/src/45569850" xr:uid="{2C0B5F83-3745-4B0E-8BAF-5A7C71931B83}"/>
    <hyperlink ref="U856" r:id="rId14978" display="https://www.daloopa.com/src/38422976" xr:uid="{D6A5E7ED-F598-48F0-8160-0303F191A37F}"/>
    <hyperlink ref="V856" r:id="rId14979" display="https://www.daloopa.com/src/38422959" xr:uid="{CF4CF5CF-BA73-44C8-8C67-28BC843F9E3C}"/>
    <hyperlink ref="W856" r:id="rId14980" display="https://www.daloopa.com/src/38422947" xr:uid="{B4473751-BB9D-42E3-8706-C822225F5B59}"/>
    <hyperlink ref="X856" r:id="rId14981" display="https://www.daloopa.com/src/45569851" xr:uid="{113D1D4E-E07B-494E-8BED-76AD12B96FA2}"/>
    <hyperlink ref="Y856" r:id="rId14982" display="https://www.daloopa.com/src/38422941" xr:uid="{C53AB109-3161-498D-BE66-2005C40963EF}"/>
    <hyperlink ref="Z856" r:id="rId14983" display="https://www.daloopa.com/src/38422929" xr:uid="{450ED7C5-3BC7-49DE-99F2-C47791FA40BF}"/>
    <hyperlink ref="AA856" r:id="rId14984" display="https://www.daloopa.com/src/38422924" xr:uid="{F3AA01ED-9E2E-4EAF-AE5C-1FA286E0B4B5}"/>
    <hyperlink ref="AB856" r:id="rId14985" display="https://www.daloopa.com/src/45569852" xr:uid="{42CA70EF-DA90-4F61-841F-6A5F8874BC9F}"/>
    <hyperlink ref="AC856" r:id="rId14986" display="https://www.daloopa.com/src/38422913" xr:uid="{55699637-C629-40D5-B696-23483A20D7C8}"/>
    <hyperlink ref="AD856" r:id="rId14987" display="https://www.daloopa.com/src/38422903" xr:uid="{82358F17-962C-4C84-B5E2-ABFCB0312A11}"/>
    <hyperlink ref="AE856" r:id="rId14988" display="https://www.daloopa.com/src/38422853" xr:uid="{D592C010-475A-4E16-B376-E515EEA17287}"/>
    <hyperlink ref="AF856" r:id="rId14989" display="https://www.daloopa.com/src/45569853" xr:uid="{1A1C85DB-300A-4BB0-9FB0-9ED6D0B8E0E3}"/>
    <hyperlink ref="AG856" r:id="rId14990" display="https://www.daloopa.com/src/38422837" xr:uid="{CD4C32B4-51DB-4B1B-8BE6-933401FEB766}"/>
    <hyperlink ref="AH856" r:id="rId14991" display="https://www.daloopa.com/src/38422809" xr:uid="{59409912-C86C-4E53-9037-50F543A44C52}"/>
    <hyperlink ref="AI856" r:id="rId14992" display="https://www.daloopa.com/src/38422802" xr:uid="{8F537390-2D48-469D-A8A5-6AB036348800}"/>
    <hyperlink ref="AJ856" r:id="rId14993" display="https://www.daloopa.com/src/45569854" xr:uid="{A3966084-60B7-4F00-967E-6128FD4C9257}"/>
    <hyperlink ref="AK856" r:id="rId14994" display="https://www.daloopa.com/src/38422781" xr:uid="{21357FD9-1A3D-4C80-8F6E-0C0E697DCD4C}"/>
    <hyperlink ref="AL856" r:id="rId14995" display="https://www.daloopa.com/src/38422748" xr:uid="{23A6FB49-369A-4A43-A515-5F7BABD60006}"/>
    <hyperlink ref="AM856" r:id="rId14996" display="https://www.daloopa.com/src/38974873" xr:uid="{328ADB00-9862-4797-A06B-9B5BBFE5A74A}"/>
    <hyperlink ref="AN856" r:id="rId14997" display="https://www.daloopa.com/src/46758870" xr:uid="{CF9EAEE4-6CDF-481B-AFEC-0F0F1937E7B3}"/>
    <hyperlink ref="AO856" r:id="rId14998" display="https://www.daloopa.com/src/53700628" xr:uid="{0271672F-3CA6-444F-8194-FE0528AD0104}"/>
    <hyperlink ref="AP856" r:id="rId14999" display="https://www.daloopa.com/src/58885241" xr:uid="{73F9AC84-6CD8-48A4-A8A4-506A193EAAE3}"/>
    <hyperlink ref="AQ856" r:id="rId15000" display="https://www.daloopa.com/src/63184508" xr:uid="{5DF27E48-A4EF-4089-B635-1BDE332E8AFD}"/>
    <hyperlink ref="BG856" r:id="rId15001" display="https://www.daloopa.com/src/38428613" xr:uid="{65459202-A01E-4827-AED2-120EAC38940C}"/>
    <hyperlink ref="BH856" r:id="rId15002" display="https://www.daloopa.com/src/38428256" xr:uid="{D10E68C7-E2A8-43FE-A914-C94FB066CF1E}"/>
    <hyperlink ref="BI856" r:id="rId15003" display="https://www.daloopa.com/src/38424719" xr:uid="{E057E829-D9F2-4889-908A-4F009CBABAC1}"/>
    <hyperlink ref="BJ856" r:id="rId15004" display="https://www.daloopa.com/src/38424699" xr:uid="{55358B6A-DA01-4EBF-B177-B471B63D207A}"/>
    <hyperlink ref="BK856" r:id="rId15005" display="https://www.daloopa.com/src/38424656" xr:uid="{C49E8765-2F96-4E57-ADFF-A25BBDB79E56}"/>
    <hyperlink ref="BL856" r:id="rId15006" display="https://www.daloopa.com/src/38424603" xr:uid="{128FD421-FBBF-4ECE-80EC-E0581D29DB35}"/>
    <hyperlink ref="BM856" r:id="rId15007" display="https://www.daloopa.com/src/38424588" xr:uid="{7CD8E8CC-4EE3-4E17-B29C-F27FC73CA3F0}"/>
    <hyperlink ref="BN856" r:id="rId15008" display="https://www.daloopa.com/src/46751224" xr:uid="{BC0A985F-88C2-4468-B029-BE23BD07EDAB}"/>
    <hyperlink ref="A857" r:id="rId15009" xr:uid="{AE47D306-5A35-4AFB-B24E-548CA8AD3DA4}"/>
    <hyperlink ref="C857" r:id="rId15010" xr:uid="{EBF8CB05-B394-4B3F-ADD9-D4FEDACAE8A3}"/>
    <hyperlink ref="E857" r:id="rId15011" display="https://www.daloopa.com/src/38428576" xr:uid="{2913F540-90AC-4319-9CB9-8B79F45CFF91}"/>
    <hyperlink ref="F857" r:id="rId15012" display="https://www.daloopa.com/src/38428544" xr:uid="{ED05F961-F78B-45D4-BDAB-EBC33567E620}"/>
    <hyperlink ref="G857" r:id="rId15013" display="https://www.daloopa.com/src/38428525" xr:uid="{95FFA2F2-7A0C-48F6-8A19-247B975E9CE7}"/>
    <hyperlink ref="I857" r:id="rId15014" display="https://www.daloopa.com/src/38428489" xr:uid="{63D1A9AF-24E8-4951-87D0-53D0B7BA67FF}"/>
    <hyperlink ref="J857" r:id="rId15015" display="https://www.daloopa.com/src/38428476" xr:uid="{8A00DC37-ABA7-4DCA-BF4A-74C053E07389}"/>
    <hyperlink ref="K857" r:id="rId15016" display="https://www.daloopa.com/src/38428459" xr:uid="{99C565C3-E5F2-4427-AA75-FB7586C7751A}"/>
    <hyperlink ref="L857" r:id="rId15017" display="https://www.daloopa.com/src/45569840" xr:uid="{75C5DAA1-E276-4915-A2D7-F675DA6A1B6E}"/>
    <hyperlink ref="M857" r:id="rId15018" display="https://www.daloopa.com/src/38428433" xr:uid="{8AFB46F2-B686-49AB-A324-DBE0D98D434A}"/>
    <hyperlink ref="N857" r:id="rId15019" display="https://www.daloopa.com/src/38427104" xr:uid="{552CBE9F-FCB1-4E22-933A-8082F552C4E7}"/>
    <hyperlink ref="O857" r:id="rId15020" display="https://www.daloopa.com/src/38428370" xr:uid="{8E55E01E-6A57-41C5-8D16-CC8587905BC3}"/>
    <hyperlink ref="P857" r:id="rId15021" display="https://www.daloopa.com/src/45569841" xr:uid="{B4F18BA4-32BC-4E79-86E9-0E41714FABE1}"/>
    <hyperlink ref="Q857" r:id="rId15022" display="https://www.daloopa.com/src/38428886" xr:uid="{5AB85F48-79FE-4850-BF1C-7FCE0842748D}"/>
    <hyperlink ref="R857" r:id="rId15023" display="https://www.daloopa.com/src/38423048" xr:uid="{CD572CD8-30F4-4173-AFD4-D0E8DC0102BF}"/>
    <hyperlink ref="S857" r:id="rId15024" display="https://www.daloopa.com/src/38423033" xr:uid="{A7659F37-332D-4238-8B70-5DF2523B6F41}"/>
    <hyperlink ref="T857" r:id="rId15025" display="https://www.daloopa.com/src/45569842" xr:uid="{3F68EF6A-B11A-4577-AD21-88075B0FB661}"/>
    <hyperlink ref="U857" r:id="rId15026" display="https://www.daloopa.com/src/38422977" xr:uid="{107064E6-6B4B-4EA5-9932-75A60E292386}"/>
    <hyperlink ref="V857" r:id="rId15027" display="https://www.daloopa.com/src/38422957" xr:uid="{3DC50F23-A745-4CD2-B9B5-7ACF094945BB}"/>
    <hyperlink ref="W857" r:id="rId15028" display="https://www.daloopa.com/src/38422952" xr:uid="{66B30DC1-89C7-4480-BD82-DFCFEBF4D44C}"/>
    <hyperlink ref="X857" r:id="rId15029" display="https://www.daloopa.com/src/45569843" xr:uid="{821529AF-72BF-4A4D-A880-625D1F713EA2}"/>
    <hyperlink ref="Y857" r:id="rId15030" display="https://www.daloopa.com/src/38422940" xr:uid="{BA848325-8019-4268-8EDD-11EB6586AAF0}"/>
    <hyperlink ref="Z857" r:id="rId15031" display="https://www.daloopa.com/src/38422931" xr:uid="{0185FA86-4511-4AC0-A16D-623206DB3305}"/>
    <hyperlink ref="AA857" r:id="rId15032" display="https://www.daloopa.com/src/38422921" xr:uid="{52D949B7-E857-4CD7-A793-6F16198C77C8}"/>
    <hyperlink ref="AB857" r:id="rId15033" display="https://www.daloopa.com/src/45569844" xr:uid="{D33322C1-BD18-4195-A44E-ED73C521D71D}"/>
    <hyperlink ref="AC857" r:id="rId15034" display="https://www.daloopa.com/src/38422912" xr:uid="{3B4EBF37-10BD-49DD-8D4F-43DBF86C4798}"/>
    <hyperlink ref="AD857" r:id="rId15035" display="https://www.daloopa.com/src/38422901" xr:uid="{54A0E3BE-FCD8-4041-91A2-1628648D70F8}"/>
    <hyperlink ref="AE857" r:id="rId15036" display="https://www.daloopa.com/src/38422854" xr:uid="{D95D4068-742F-4DC9-B9CC-A35E65EFB936}"/>
    <hyperlink ref="AF857" r:id="rId15037" display="https://www.daloopa.com/src/45569845" xr:uid="{A8D9C30F-61CE-4DBF-AC27-43F0EB0CE812}"/>
    <hyperlink ref="AG857" r:id="rId15038" display="https://www.daloopa.com/src/38422834" xr:uid="{3BAD4D6B-F5BA-401C-944F-60A9EA93BB1A}"/>
    <hyperlink ref="AH857" r:id="rId15039" display="https://www.daloopa.com/src/38422810" xr:uid="{875CF10A-0DC7-47EE-92B5-7D2F8D785839}"/>
    <hyperlink ref="AI857" r:id="rId15040" display="https://www.daloopa.com/src/38422805" xr:uid="{2A20D22B-533F-46FA-93E5-122115D8AC29}"/>
    <hyperlink ref="AJ857" r:id="rId15041" display="https://www.daloopa.com/src/45569846" xr:uid="{58524C59-EA80-44C2-86CA-27CB04D7EC0B}"/>
    <hyperlink ref="AK857" r:id="rId15042" display="https://www.daloopa.com/src/38422778" xr:uid="{AB41ECB0-01CF-4ABA-A42D-F8C3CC662E52}"/>
    <hyperlink ref="AL857" r:id="rId15043" display="https://www.daloopa.com/src/38422751" xr:uid="{D83FB4D9-6B6C-46CE-B64E-CE16E0EA2823}"/>
    <hyperlink ref="AM857" r:id="rId15044" display="https://www.daloopa.com/src/38974872" xr:uid="{4350016C-BB6F-43F3-B02A-FBB7FFC71C89}"/>
    <hyperlink ref="AN857" r:id="rId15045" display="https://www.daloopa.com/src/46758869" xr:uid="{3DE2611E-5C48-4780-84DD-E8EF1D02CC76}"/>
    <hyperlink ref="AO857" r:id="rId15046" display="https://www.daloopa.com/src/53700629" xr:uid="{FE82BD3F-0154-40C6-8F48-2AAEB06627B0}"/>
    <hyperlink ref="AP857" r:id="rId15047" display="https://www.daloopa.com/src/58885239" xr:uid="{52BBF023-4D8D-4EC8-9968-D858FD804A75}"/>
    <hyperlink ref="AQ857" r:id="rId15048" display="https://www.daloopa.com/src/63184507" xr:uid="{627847C3-BB47-4B16-8D8B-31C1E8C09B25}"/>
    <hyperlink ref="BG857" r:id="rId15049" display="https://www.daloopa.com/src/38428612" xr:uid="{918E24F1-F8C8-4E67-8147-229D0DD9B731}"/>
    <hyperlink ref="BH857" r:id="rId15050" display="https://www.daloopa.com/src/38428255" xr:uid="{AF70E8D1-AEEA-4D1A-875A-D8C532CE5F7E}"/>
    <hyperlink ref="BI857" r:id="rId15051" display="https://www.daloopa.com/src/38424717" xr:uid="{6AD1E308-20D8-41CD-928B-108EEFC216E1}"/>
    <hyperlink ref="BJ857" r:id="rId15052" display="https://www.daloopa.com/src/38424700" xr:uid="{49F4C14D-9AB6-4EB5-9337-FE2EFE109CC8}"/>
    <hyperlink ref="BK857" r:id="rId15053" display="https://www.daloopa.com/src/38424654" xr:uid="{1B27EF5D-4C74-48FD-8B22-E84529C05557}"/>
    <hyperlink ref="BL857" r:id="rId15054" display="https://www.daloopa.com/src/38424604" xr:uid="{2242E2E2-880C-40A3-8946-75458EFC67C2}"/>
    <hyperlink ref="BM857" r:id="rId15055" display="https://www.daloopa.com/src/38424589" xr:uid="{A15BDBEA-C57B-4402-A1C9-A8D803B0D4E5}"/>
    <hyperlink ref="BN857" r:id="rId15056" display="https://www.daloopa.com/src/46751225" xr:uid="{04BEF560-D280-40CF-9228-56DDBB005562}"/>
    <hyperlink ref="A858" r:id="rId15057" xr:uid="{CF2919D4-6DBD-4ADA-BD73-19253573049B}"/>
    <hyperlink ref="C858" r:id="rId15058" xr:uid="{A8E4846B-7A05-44FD-9E01-D8C6B5DF61A3}"/>
    <hyperlink ref="E858" r:id="rId15059" display="https://www.daloopa.com/src/38428578" xr:uid="{74EA5B20-9BC3-4567-8DCE-54338BD044DD}"/>
    <hyperlink ref="F858" r:id="rId15060" display="https://www.daloopa.com/src/38428542" xr:uid="{491752A9-4D6F-4DF2-8DAE-AAE88CCB8A5D}"/>
    <hyperlink ref="G858" r:id="rId15061" display="https://www.daloopa.com/src/38428522" xr:uid="{86750FE6-1479-49AB-879D-1DD630377DA9}"/>
    <hyperlink ref="I858" r:id="rId15062" display="https://www.daloopa.com/src/38428491" xr:uid="{B10542B7-6D0C-4AF0-B825-4D021F61166B}"/>
    <hyperlink ref="J858" r:id="rId15063" display="https://www.daloopa.com/src/38428477" xr:uid="{EBB9CF15-BFA5-425C-9E0B-06FE552F806A}"/>
    <hyperlink ref="K858" r:id="rId15064" display="https://www.daloopa.com/src/38428460" xr:uid="{2A777D6C-340F-41BA-8B6E-E6EC4B7E68A5}"/>
    <hyperlink ref="L858" r:id="rId15065" display="https://www.daloopa.com/src/45569856" xr:uid="{248186FC-AFBD-44D3-A533-A7F5A18DCFB9}"/>
    <hyperlink ref="M858" r:id="rId15066" display="https://www.daloopa.com/src/38428436" xr:uid="{24FAACE7-FDF2-48F9-93E2-2FDC6C99D0CF}"/>
    <hyperlink ref="N858" r:id="rId15067" display="https://www.daloopa.com/src/38427105" xr:uid="{D345A879-57EC-4E59-B9FC-691BD7D0668F}"/>
    <hyperlink ref="O858" r:id="rId15068" display="https://www.daloopa.com/src/38428371" xr:uid="{D5F4A5E5-BFFF-42B4-9DF0-5C6037F41700}"/>
    <hyperlink ref="P858" r:id="rId15069" display="https://www.daloopa.com/src/45569857" xr:uid="{485C5DC6-B0BA-423D-A406-2F3F714BD00B}"/>
    <hyperlink ref="Q858" r:id="rId15070" display="https://www.daloopa.com/src/38428885" xr:uid="{38431FC1-18BD-4FC4-BD40-96BA61C9A875}"/>
    <hyperlink ref="R858" r:id="rId15071" display="https://www.daloopa.com/src/38423047" xr:uid="{89AEF9D3-87B0-43D8-9C74-60BBA4D429FA}"/>
    <hyperlink ref="S858" r:id="rId15072" display="https://www.daloopa.com/src/38423031" xr:uid="{D8ADA2EC-F4A7-4E4B-B69D-1CBE7B249934}"/>
    <hyperlink ref="T858" r:id="rId15073" display="https://www.daloopa.com/src/45569858" xr:uid="{F27FD8D6-7A09-4237-921A-E46A0013F64F}"/>
    <hyperlink ref="U858" r:id="rId15074" display="https://www.daloopa.com/src/38422975" xr:uid="{29ED4AED-54D1-4D5C-BDCA-7330B64F31B2}"/>
    <hyperlink ref="V858" r:id="rId15075" display="https://www.daloopa.com/src/38422958" xr:uid="{39ABE6C6-C197-4D0C-B051-36D84E03178F}"/>
    <hyperlink ref="W858" r:id="rId15076" display="https://www.daloopa.com/src/38422949" xr:uid="{1E8EF64D-02A4-478C-A684-FBDDC9E7BC36}"/>
    <hyperlink ref="X858" r:id="rId15077" display="https://www.daloopa.com/src/45569859" xr:uid="{4A882206-7870-4C84-95A9-ED4EDEBBBDDC}"/>
    <hyperlink ref="Y858" r:id="rId15078" display="https://www.daloopa.com/src/38422939" xr:uid="{2F29B622-05F4-47FB-A050-5674165002CD}"/>
    <hyperlink ref="Z858" r:id="rId15079" display="https://www.daloopa.com/src/38422933" xr:uid="{27F82237-DD74-48CB-878B-A889364043F6}"/>
    <hyperlink ref="AA858" r:id="rId15080" display="https://www.daloopa.com/src/38422923" xr:uid="{AD05C307-8A1F-41D4-8F37-C74558D6645A}"/>
    <hyperlink ref="AB858" r:id="rId15081" display="https://www.daloopa.com/src/45569860" xr:uid="{82198F29-170C-4F9B-9F23-3BB25DB418BE}"/>
    <hyperlink ref="AC858" r:id="rId15082" display="https://www.daloopa.com/src/38422914" xr:uid="{6124A82C-E2ED-4CC3-8FC1-D505D03C8F6D}"/>
    <hyperlink ref="AD858" r:id="rId15083" display="https://www.daloopa.com/src/38422902" xr:uid="{FF4D6301-9447-40C5-ACB9-8635474E1B39}"/>
    <hyperlink ref="AE858" r:id="rId15084" display="https://www.daloopa.com/src/38422855" xr:uid="{8D21FE64-F560-46DC-860A-BA93CD9EBBD2}"/>
    <hyperlink ref="AF858" r:id="rId15085" display="https://www.daloopa.com/src/45569861" xr:uid="{DC7C2542-BA9B-4E8C-9D10-13E809A485DF}"/>
    <hyperlink ref="AG858" r:id="rId15086" display="https://www.daloopa.com/src/38422833" xr:uid="{7E4F6CE0-A2D4-400E-B20B-759CA97B974B}"/>
    <hyperlink ref="AH858" r:id="rId15087" display="https://www.daloopa.com/src/38422811" xr:uid="{A229ADC5-7BBB-42DB-BB14-B6D23CC0807C}"/>
    <hyperlink ref="AI858" r:id="rId15088" display="https://www.daloopa.com/src/38422804" xr:uid="{E71BC3F1-9F2C-4491-871A-55800D73550D}"/>
    <hyperlink ref="AJ858" r:id="rId15089" display="https://www.daloopa.com/src/45569862" xr:uid="{B2826074-3A59-409B-A0D3-B9B66248EE74}"/>
    <hyperlink ref="AK858" r:id="rId15090" display="https://www.daloopa.com/src/38422777" xr:uid="{8A58DDC1-CA02-4046-AFD3-6D71914337FC}"/>
    <hyperlink ref="AL858" r:id="rId15091" display="https://www.daloopa.com/src/38422749" xr:uid="{3EDD4722-DAF3-4F58-B375-0B8B02246921}"/>
    <hyperlink ref="AM858" r:id="rId15092" display="https://www.daloopa.com/src/38974875" xr:uid="{8962A664-495A-415D-B252-64A21EE65F0E}"/>
    <hyperlink ref="AN858" r:id="rId15093" display="https://www.daloopa.com/src/46758871" xr:uid="{AE48B544-141E-4AD7-AB43-33068790E0FA}"/>
    <hyperlink ref="AO858" r:id="rId15094" display="https://www.daloopa.com/src/53700631" xr:uid="{7D233C9F-715D-4D4C-982E-83A0744C99B3}"/>
    <hyperlink ref="AP858" r:id="rId15095" display="https://www.daloopa.com/src/58885238" xr:uid="{8FF8FA7C-91EF-4F85-9EA5-BC696A057EF3}"/>
    <hyperlink ref="AQ858" r:id="rId15096" display="https://www.daloopa.com/src/63184506" xr:uid="{25FE4253-F9F2-41A2-89FA-93E1C841F9C6}"/>
    <hyperlink ref="BG858" r:id="rId15097" display="https://www.daloopa.com/src/38428610" xr:uid="{D3B8F928-596A-42C5-A07B-1592A76F1338}"/>
    <hyperlink ref="BH858" r:id="rId15098" display="https://www.daloopa.com/src/38428257" xr:uid="{E00CCDBE-EF73-43BC-9CC3-EC85B8211FC6}"/>
    <hyperlink ref="BI858" r:id="rId15099" display="https://www.daloopa.com/src/38424716" xr:uid="{651349F3-BBE3-439E-A4A9-0B36D1EB2E8A}"/>
    <hyperlink ref="BJ858" r:id="rId15100" display="https://www.daloopa.com/src/38424701" xr:uid="{E1E2C893-AA6A-4795-B84D-A9C8B194E5D9}"/>
    <hyperlink ref="BK858" r:id="rId15101" display="https://www.daloopa.com/src/38424658" xr:uid="{7C74FE79-186E-4158-A8CE-57C03DC2A16C}"/>
    <hyperlink ref="BL858" r:id="rId15102" display="https://www.daloopa.com/src/38424599" xr:uid="{2FE9616E-4B8B-4FD5-8C2F-F56509B00DB4}"/>
    <hyperlink ref="BM858" r:id="rId15103" display="https://www.daloopa.com/src/38424586" xr:uid="{D59C314E-E5CC-4312-A621-A607B67A6C58}"/>
    <hyperlink ref="BN858" r:id="rId15104" display="https://www.daloopa.com/src/46751226" xr:uid="{79A52EE2-93B1-41BE-8962-5A6E1AE152BA}"/>
    <hyperlink ref="A859" r:id="rId15105" xr:uid="{96AC9CD6-1556-4AF3-ACCB-130D44617CDA}"/>
    <hyperlink ref="C859" r:id="rId15106" xr:uid="{23EB505C-D774-446E-9387-D03D53BEC489}"/>
    <hyperlink ref="R859" r:id="rId15107" display="https://www.daloopa.com/src/38423049" xr:uid="{DA81EDE3-B710-429A-836F-8F946C7725FD}"/>
    <hyperlink ref="S859" r:id="rId15108" display="https://www.daloopa.com/src/38423034" xr:uid="{1896D203-5D9A-43EC-A7CF-B1DE90729589}"/>
    <hyperlink ref="U859" r:id="rId15109" display="https://www.daloopa.com/src/38422974" xr:uid="{11B33DBF-EDA1-4019-BE0F-2D685B9C0BCE}"/>
    <hyperlink ref="V859" r:id="rId15110" display="https://www.daloopa.com/src/38422956" xr:uid="{D2CEAEA8-5B0B-4DEC-9839-D092D7D4379E}"/>
    <hyperlink ref="W859" r:id="rId15111" display="https://www.daloopa.com/src/38422951" xr:uid="{FD85AAEA-3DEC-4287-987F-919CBE55662B}"/>
    <hyperlink ref="X859" r:id="rId15112" display="https://www.daloopa.com/src/45569867" xr:uid="{7DF4A78E-B544-4F7C-BC97-40253D3A70E0}"/>
    <hyperlink ref="Y859" r:id="rId15113" display="https://www.daloopa.com/src/38422938" xr:uid="{86C2617F-5444-4D59-B2DD-BF409752CC3A}"/>
    <hyperlink ref="Z859" r:id="rId15114" display="https://www.daloopa.com/src/38422934" xr:uid="{B0D7E62A-CFEE-4F5C-A214-69601F9EDF51}"/>
    <hyperlink ref="AA859" r:id="rId15115" display="https://www.daloopa.com/src/38422925" xr:uid="{6CC2DD5C-404A-4648-97C0-4C0E36AA7E81}"/>
    <hyperlink ref="AB859" r:id="rId15116" display="https://www.daloopa.com/src/45569868" xr:uid="{D74BA75E-89D5-4FEA-AEB6-1E07D9AD5095}"/>
    <hyperlink ref="AC859" r:id="rId15117" display="https://www.daloopa.com/src/38422915" xr:uid="{888517E9-5B3D-4095-87A1-C5278A03D34C}"/>
    <hyperlink ref="AD859" r:id="rId15118" display="https://www.daloopa.com/src/38422904" xr:uid="{7F4C389C-7509-400F-82D4-18F9C9900416}"/>
    <hyperlink ref="AE859" r:id="rId15119" display="https://www.daloopa.com/src/38422852" xr:uid="{EE0DAB74-BF17-48F6-93C8-5841E16DB719}"/>
    <hyperlink ref="AF859" r:id="rId15120" display="https://www.daloopa.com/src/45569869" xr:uid="{6AD44467-94E7-4B3E-92F4-58AF9C46228B}"/>
    <hyperlink ref="AG859" r:id="rId15121" display="https://www.daloopa.com/src/38422838" xr:uid="{1139CBF1-C8B7-466A-855B-897C8FB901AC}"/>
    <hyperlink ref="AH859" r:id="rId15122" display="https://www.daloopa.com/src/38422812" xr:uid="{F0014600-AB01-4B23-B7BF-386B89E4812F}"/>
    <hyperlink ref="AI859" r:id="rId15123" display="https://www.daloopa.com/src/38422800" xr:uid="{E1C9C368-6231-43E2-A69A-859101B50F18}"/>
    <hyperlink ref="AJ859" r:id="rId15124" display="https://www.daloopa.com/src/45569870" xr:uid="{0F1F512C-3725-41E6-B264-357A096B4CF6}"/>
    <hyperlink ref="AK859" r:id="rId15125" display="https://www.daloopa.com/src/38422780" xr:uid="{0B39B815-F7D7-4648-B441-E97F034DF4C4}"/>
    <hyperlink ref="AL859" r:id="rId15126" display="https://www.daloopa.com/src/38422750" xr:uid="{6A1664C0-515A-4E4C-89DC-2CD4C8616609}"/>
    <hyperlink ref="AM859" r:id="rId15127" display="https://www.daloopa.com/src/38974874" xr:uid="{1259F5A5-CD8F-46B3-A83E-E0C6850D61AE}"/>
    <hyperlink ref="AN859" r:id="rId15128" display="https://www.daloopa.com/src/46758872" xr:uid="{2170A3EB-4BBF-4C0E-A58B-0815325BC624}"/>
    <hyperlink ref="AO859" r:id="rId15129" display="https://www.daloopa.com/src/53700630" xr:uid="{ACDC19FF-1CFB-49ED-ABC2-A5F2FAF886CC}"/>
    <hyperlink ref="AP859" r:id="rId15130" display="https://www.daloopa.com/src/58885240" xr:uid="{41F0E4CD-79EF-48DC-91FA-B1B28365AB82}"/>
    <hyperlink ref="AQ859" r:id="rId15131" display="https://www.daloopa.com/src/63184505" xr:uid="{1DE0B600-CA2A-4A33-B686-802D7BD41D55}"/>
    <hyperlink ref="BG859" r:id="rId15132" display="https://www.daloopa.com/src/38428611" xr:uid="{EEBD0073-28DB-4F04-8501-1D8F08023FB6}"/>
    <hyperlink ref="BH859" r:id="rId15133" display="https://www.daloopa.com/src/38428258" xr:uid="{4E1C4E64-21AA-402E-8D8C-81CB0120E56B}"/>
    <hyperlink ref="BI859" r:id="rId15134" display="https://www.daloopa.com/src/38424720" xr:uid="{0A8D2C9E-FFDD-43FB-89F3-57410731AE70}"/>
    <hyperlink ref="BJ859" r:id="rId15135" display="https://www.daloopa.com/src/38424697" xr:uid="{7D8CBE60-3661-4E20-A8E1-6E86078F6E1B}"/>
    <hyperlink ref="BK859" r:id="rId15136" display="https://www.daloopa.com/src/38424653" xr:uid="{6C2EFFD8-9CD1-41CD-9D96-7FCA25B093E9}"/>
    <hyperlink ref="BL859" r:id="rId15137" display="https://www.daloopa.com/src/38424600" xr:uid="{AD1DA17F-64CE-4C8A-9E07-B89025D61BA4}"/>
    <hyperlink ref="BM859" r:id="rId15138" display="https://www.daloopa.com/src/38424590" xr:uid="{7E66BC42-1E94-46E9-B8C6-12A7E34617DE}"/>
    <hyperlink ref="BN859" r:id="rId15139" display="https://www.daloopa.com/src/46751227" xr:uid="{CD7606F0-3893-495D-A45D-5597EAD30D79}"/>
    <hyperlink ref="A861" r:id="rId15140" xr:uid="{14FC1ACC-A5EB-42D4-B884-0DD3C832FD0D}"/>
    <hyperlink ref="C861" r:id="rId15141" xr:uid="{AECB3D9C-3E34-4194-AAE2-58619D18C939}"/>
    <hyperlink ref="AJ861" r:id="rId15142" display="https://www.daloopa.com/src/18464087" xr:uid="{F292ADE1-BB15-462C-89B2-51DE66588337}"/>
    <hyperlink ref="A862" r:id="rId15143" xr:uid="{D8D5E6B6-C74F-4AE6-B81D-4A8FB55BF29F}"/>
    <hyperlink ref="C862" r:id="rId15144" xr:uid="{7D551362-D852-4FF5-94E7-F2B0174A1757}"/>
    <hyperlink ref="AB862" r:id="rId15145" display="https://www.daloopa.com/src/18449716" xr:uid="{3F6F0D1B-81E2-4B8C-861C-AA51A7E7FA25}"/>
    <hyperlink ref="AF862" r:id="rId15146" display="https://www.daloopa.com/src/18445275" xr:uid="{4A1AF8B4-356B-4078-9AB4-C61A6572E111}"/>
    <hyperlink ref="AJ862" r:id="rId15147" display="https://www.daloopa.com/src/18444406" xr:uid="{FFC623AF-7437-4C6F-B449-11EEFE17E12F}"/>
    <hyperlink ref="A864" r:id="rId15148" xr:uid="{6B63AF15-AB54-4B64-901D-BE1320622C7F}"/>
    <hyperlink ref="C864" r:id="rId15149" xr:uid="{3D704EE4-914C-409B-B404-58F489F60A64}"/>
    <hyperlink ref="E864" r:id="rId15150" display="https://www.daloopa.com/src/38430222" xr:uid="{50DE5666-7A06-4BA8-82AD-A05A0EB74170}"/>
    <hyperlink ref="F864" r:id="rId15151" display="https://www.daloopa.com/src/38430192" xr:uid="{DD73A7C7-CC20-418F-82AA-A1F2B8C63FF4}"/>
    <hyperlink ref="G864" r:id="rId15152" display="https://www.daloopa.com/src/38429995" xr:uid="{1DE6A0A0-29BF-4F31-96B1-090DDB2E0011}"/>
    <hyperlink ref="H864" r:id="rId15153" display="https://www.daloopa.com/src/38430755" xr:uid="{5E17A460-8ECE-407A-A07A-2DCF18522436}"/>
    <hyperlink ref="I864" r:id="rId15154" display="https://www.daloopa.com/src/38429961" xr:uid="{AA3FE6CF-FAEE-47AC-B410-78C856A3DC58}"/>
    <hyperlink ref="J864" r:id="rId15155" display="https://www.daloopa.com/src/38429802" xr:uid="{6E76624E-F726-43AC-A6A9-BE96C6BB427E}"/>
    <hyperlink ref="K864" r:id="rId15156" display="https://www.daloopa.com/src/38429692" xr:uid="{323340FD-E99C-4213-B4CD-B36C6ECECE1D}"/>
    <hyperlink ref="L864" r:id="rId15157" display="https://www.daloopa.com/src/38430679" xr:uid="{236FE360-78B4-4721-9C85-857F9FDBB35D}"/>
    <hyperlink ref="M864" r:id="rId15158" display="https://www.daloopa.com/src/38429683" xr:uid="{C2515341-3052-4687-B4BD-20A64DA0CA79}"/>
    <hyperlink ref="N864" r:id="rId15159" display="https://www.daloopa.com/src/38429666" xr:uid="{754762C2-7D85-4A88-A5FC-388787220983}"/>
    <hyperlink ref="O864" r:id="rId15160" display="https://www.daloopa.com/src/38429652" xr:uid="{FDA2B18A-CD4A-43EF-9ED3-2E1C0E038BBF}"/>
    <hyperlink ref="P864" r:id="rId15161" display="https://www.daloopa.com/src/38430641" xr:uid="{7148D2AE-9D38-47C0-9C74-C17C4D81E046}"/>
    <hyperlink ref="Q864" r:id="rId15162" display="https://www.daloopa.com/src/38429646" xr:uid="{EAF9FE33-CD13-43F3-8B5A-2B9F9A30F060}"/>
    <hyperlink ref="R864" r:id="rId15163" display="https://www.daloopa.com/src/38429611" xr:uid="{68511DE8-404D-4AE1-9ACD-33DD5E423461}"/>
    <hyperlink ref="S864" r:id="rId15164" display="https://www.daloopa.com/src/38429562" xr:uid="{A23C7EA2-2DCA-4E8F-8A69-1D1DA59A6135}"/>
    <hyperlink ref="T864" r:id="rId15165" display="https://www.daloopa.com/src/38430605" xr:uid="{EEFF383D-C679-435E-BB9A-350233D48C94}"/>
    <hyperlink ref="U864" r:id="rId15166" display="https://www.daloopa.com/src/38429546" xr:uid="{02FBB71F-9AE0-45F1-A257-4399E8FA1378}"/>
    <hyperlink ref="V864" r:id="rId15167" display="https://www.daloopa.com/src/38429513" xr:uid="{CB0717DF-3078-4AB1-A218-9444A2BB2AEA}"/>
    <hyperlink ref="W864" r:id="rId15168" display="https://www.daloopa.com/src/38429498" xr:uid="{5EDA07FE-D558-4FCE-80B1-3D876770D990}"/>
    <hyperlink ref="X864" r:id="rId15169" display="https://www.daloopa.com/src/38430591" xr:uid="{ACF9F14C-15B5-48BA-9B4B-EEBA4B2C60CF}"/>
    <hyperlink ref="Y864" r:id="rId15170" display="https://www.daloopa.com/src/38429476" xr:uid="{BD1675CF-7B3D-4DE3-9748-CE1AABDF65D0}"/>
    <hyperlink ref="Z864" r:id="rId15171" display="https://www.daloopa.com/src/38429454" xr:uid="{29C74F56-D4BC-4592-87AA-4D36577EAE8D}"/>
    <hyperlink ref="AA864" r:id="rId15172" display="https://www.daloopa.com/src/38429423" xr:uid="{07821E2D-B069-4E25-8F2F-FBE49013A6E1}"/>
    <hyperlink ref="AB864" r:id="rId15173" display="https://www.daloopa.com/src/38430568" xr:uid="{20DAE978-AFDD-4684-A4C2-DAA403936D75}"/>
    <hyperlink ref="AC864" r:id="rId15174" display="https://www.daloopa.com/src/38429385" xr:uid="{6C3EC20F-E7EE-4985-B0E5-0F278D26FCDC}"/>
    <hyperlink ref="AD864" r:id="rId15175" display="https://www.daloopa.com/src/38429360" xr:uid="{1DD4DE54-DE3E-4C4F-A3AD-A730B7E21F3F}"/>
    <hyperlink ref="AE864" r:id="rId15176" display="https://www.daloopa.com/src/38429307" xr:uid="{3DF9D6A7-F9A5-4163-9D70-0C3B35E19DF7}"/>
    <hyperlink ref="AF864" r:id="rId15177" display="https://www.daloopa.com/src/38430539" xr:uid="{0E31ADD8-1E56-4687-9CD3-8149BAE29BD9}"/>
    <hyperlink ref="AG864" r:id="rId15178" display="https://www.daloopa.com/src/38429286" xr:uid="{23DE9995-AB5D-4D89-8FEC-1FBC3A31729F}"/>
    <hyperlink ref="AH864" r:id="rId15179" display="https://www.daloopa.com/src/38429265" xr:uid="{ACB43DE3-8A08-4F8F-81FF-A5D561421ECE}"/>
    <hyperlink ref="AI864" r:id="rId15180" display="https://www.daloopa.com/src/38429216" xr:uid="{89D009FB-729B-4AC6-B0EA-30E36A83ED2C}"/>
    <hyperlink ref="AJ864" r:id="rId15181" display="https://www.daloopa.com/src/38430501" xr:uid="{CA9300BC-8DBD-4A51-9A7B-6968882C1010}"/>
    <hyperlink ref="AK864" r:id="rId15182" display="https://www.daloopa.com/src/38429193" xr:uid="{DC599834-FDC0-4BE4-8ABE-C2D4ABCBD2DB}"/>
    <hyperlink ref="AL864" r:id="rId15183" display="https://www.daloopa.com/src/38429148" xr:uid="{CE8D2949-1E74-4BC4-B21D-96DFF5BD90C1}"/>
    <hyperlink ref="AM864" r:id="rId15184" display="https://www.daloopa.com/src/38974105" xr:uid="{3D868A3A-7E9A-443F-A108-91E1DD0AE54F}"/>
    <hyperlink ref="AN864" r:id="rId15185" display="https://www.daloopa.com/src/46750954" xr:uid="{0C21030B-17A7-423F-A18B-07E24551BFFC}"/>
    <hyperlink ref="AO864" r:id="rId15186" display="https://www.daloopa.com/src/53700592" xr:uid="{17C04376-B50F-4950-9690-64934E2DAD56}"/>
    <hyperlink ref="AP864" r:id="rId15187" display="https://www.daloopa.com/src/58884979" xr:uid="{70DCDFBB-86F5-4335-890F-51186B367D5A}"/>
    <hyperlink ref="AQ864" r:id="rId15188" display="https://www.daloopa.com/src/63184257" xr:uid="{3631AA24-15D5-42F5-832D-13EF7289E527}"/>
    <hyperlink ref="AR864" r:id="rId15189" display="https://www.daloopa.com/src/67086804" xr:uid="{A34C5542-EF5C-483D-B8F9-27CD01D01906}"/>
    <hyperlink ref="A865" r:id="rId15190" xr:uid="{08F9B22F-66D1-46CD-A2EC-D4D64CCD4569}"/>
    <hyperlink ref="C865" r:id="rId15191" xr:uid="{F9EE911C-C211-4798-BE90-32C39D76F63D}"/>
    <hyperlink ref="E865" r:id="rId15192" display="https://www.daloopa.com/src/38430224" xr:uid="{803475E7-13D9-45A5-B613-F91E8E0009FF}"/>
    <hyperlink ref="F865" r:id="rId15193" display="https://www.daloopa.com/src/38430193" xr:uid="{4548E10C-0A7B-4DF4-9263-295896F331B0}"/>
    <hyperlink ref="G865" r:id="rId15194" display="https://www.daloopa.com/src/38429994" xr:uid="{3E184DBA-62A0-4C3D-9F9E-3AC4EDE13246}"/>
    <hyperlink ref="H865" r:id="rId15195" display="https://www.daloopa.com/src/38430757" xr:uid="{784F7B3B-C924-405A-B40D-7D22334A843D}"/>
    <hyperlink ref="I865" r:id="rId15196" display="https://www.daloopa.com/src/38429965" xr:uid="{4D1F2922-73C8-4C6A-B5EB-49F286CF00FF}"/>
    <hyperlink ref="J865" r:id="rId15197" display="https://www.daloopa.com/src/38429804" xr:uid="{BABBF5E1-90B4-4DC0-A042-97B8EA7B196E}"/>
    <hyperlink ref="K865" r:id="rId15198" display="https://www.daloopa.com/src/38429690" xr:uid="{FD4D1202-9FE7-45D0-9912-C771967A3432}"/>
    <hyperlink ref="L865" r:id="rId15199" display="https://www.daloopa.com/src/38430681" xr:uid="{22B2A8F5-6845-4BEF-A575-F4665E9551FA}"/>
    <hyperlink ref="M865" r:id="rId15200" display="https://www.daloopa.com/src/38429687" xr:uid="{CA5C1863-2D44-403C-B79C-DDDD28AF83F8}"/>
    <hyperlink ref="N865" r:id="rId15201" display="https://www.daloopa.com/src/38429669" xr:uid="{8CEADA7D-A649-45E0-8F6E-C59D0A3DF188}"/>
    <hyperlink ref="O865" r:id="rId15202" display="https://www.daloopa.com/src/38429650" xr:uid="{B26296B3-C90A-4D82-A5B4-6D91DFDBE8CF}"/>
    <hyperlink ref="P865" r:id="rId15203" display="https://www.daloopa.com/src/38430644" xr:uid="{C3E72E24-AF1E-40F0-8FC6-941287263B18}"/>
    <hyperlink ref="Q865" r:id="rId15204" display="https://www.daloopa.com/src/38429647" xr:uid="{36FB5799-9793-4D16-A375-31366613FD80}"/>
    <hyperlink ref="R865" r:id="rId15205" display="https://www.daloopa.com/src/38429612" xr:uid="{65558AC5-F7E6-4111-A6A3-D5E0A2BD09DE}"/>
    <hyperlink ref="S865" r:id="rId15206" display="https://www.daloopa.com/src/38429563" xr:uid="{84E6D3FB-B6F3-47D5-9B17-AD3D32B7EDC0}"/>
    <hyperlink ref="T865" r:id="rId15207" display="https://www.daloopa.com/src/38430607" xr:uid="{293F01F6-70E4-4660-8799-737638DF6567}"/>
    <hyperlink ref="U865" r:id="rId15208" display="https://www.daloopa.com/src/38429547" xr:uid="{D553A288-486F-43E5-B5CE-C81D2F53101D}"/>
    <hyperlink ref="V865" r:id="rId15209" display="https://www.daloopa.com/src/38429509" xr:uid="{5D67685F-2B43-4C6A-A50A-1E59BD65D863}"/>
    <hyperlink ref="W865" r:id="rId15210" display="https://www.daloopa.com/src/38429497" xr:uid="{9250A0EA-77A6-4D27-B094-58D3956CDBA8}"/>
    <hyperlink ref="X865" r:id="rId15211" display="https://www.daloopa.com/src/38430590" xr:uid="{7FECD362-9F8D-4FA3-9414-E51315F1795C}"/>
    <hyperlink ref="Y865" r:id="rId15212" display="https://www.daloopa.com/src/38429477" xr:uid="{A88412A2-A2BC-4968-9481-744A1CFCD56C}"/>
    <hyperlink ref="Z865" r:id="rId15213" display="https://www.daloopa.com/src/38429455" xr:uid="{94E13A10-8EF6-459D-ABBA-18BF63AFB0B7}"/>
    <hyperlink ref="AA865" r:id="rId15214" display="https://www.daloopa.com/src/38429421" xr:uid="{0301A563-E94F-4757-9C14-206B9F57E682}"/>
    <hyperlink ref="AB865" r:id="rId15215" display="https://www.daloopa.com/src/38430564" xr:uid="{6DDD78E1-F168-4D4A-BDFF-F53F36C003D1}"/>
    <hyperlink ref="AC865" r:id="rId15216" display="https://www.daloopa.com/src/38429384" xr:uid="{75262087-27A4-4F18-9299-6254D491C3B0}"/>
    <hyperlink ref="AD865" r:id="rId15217" display="https://www.daloopa.com/src/38429359" xr:uid="{07AD37CD-3069-4253-B5E7-89B76130C749}"/>
    <hyperlink ref="AE865" r:id="rId15218" display="https://www.daloopa.com/src/38429310" xr:uid="{0D77B347-8702-4440-944F-531F587231DD}"/>
    <hyperlink ref="AF865" r:id="rId15219" display="https://www.daloopa.com/src/38430541" xr:uid="{5851A501-A1CF-461A-B43B-7BF209EF7E86}"/>
    <hyperlink ref="AG865" r:id="rId15220" display="https://www.daloopa.com/src/38429285" xr:uid="{DFA2050E-59B9-43D8-8A3A-0BC80B3CD592}"/>
    <hyperlink ref="AH865" r:id="rId15221" display="https://www.daloopa.com/src/38429263" xr:uid="{E55B0244-7530-4203-B41D-80D53A2F828E}"/>
    <hyperlink ref="AI865" r:id="rId15222" display="https://www.daloopa.com/src/38429215" xr:uid="{EA05A983-4F20-454D-B8A1-6C999AE291ED}"/>
    <hyperlink ref="AJ865" r:id="rId15223" display="https://www.daloopa.com/src/38430499" xr:uid="{678FB999-3E1F-46FD-B77C-4FEB91D83A1D}"/>
    <hyperlink ref="AK865" r:id="rId15224" display="https://www.daloopa.com/src/38429192" xr:uid="{50B6CB89-37D5-4F1C-AAD6-B4B0B6BA5A83}"/>
    <hyperlink ref="AL865" r:id="rId15225" display="https://www.daloopa.com/src/38429144" xr:uid="{E25FD3E3-6C44-4CBC-9BB1-B75C6D35B323}"/>
    <hyperlink ref="AM865" r:id="rId15226" display="https://www.daloopa.com/src/38974101" xr:uid="{A0BE1F5A-4473-4D69-B530-F1277EDB5AC3}"/>
    <hyperlink ref="AN865" r:id="rId15227" display="https://www.daloopa.com/src/46750955" xr:uid="{4E553D63-FC97-4D9F-9ABD-0ACD8550C249}"/>
    <hyperlink ref="AO865" r:id="rId15228" display="https://www.daloopa.com/src/53700593" xr:uid="{00C4F8AA-27A8-4DBC-B1CC-25967F43904B}"/>
    <hyperlink ref="AP865" r:id="rId15229" display="https://www.daloopa.com/src/58884978" xr:uid="{72497EEE-B22C-49BE-B8F3-755B3418E4FF}"/>
    <hyperlink ref="AQ865" r:id="rId15230" display="https://www.daloopa.com/src/63184255" xr:uid="{F7775568-663D-45C8-95B6-F53974EBAD9F}"/>
    <hyperlink ref="AR865" r:id="rId15231" display="https://www.daloopa.com/src/67086803" xr:uid="{C32ACCB2-F901-4B9E-8C3C-E6FADE74421B}"/>
    <hyperlink ref="A867" r:id="rId15232" xr:uid="{331EBAFF-1C21-4BA6-B6B2-E6BD558863A9}"/>
    <hyperlink ref="C867" r:id="rId15233" xr:uid="{7DAC94D9-9CCE-45A6-845C-E03347030748}"/>
    <hyperlink ref="H867" r:id="rId15234" display="https://www.daloopa.com/src/38432506" xr:uid="{EBD5A279-D793-4372-BF98-DCEB81E1B46E}"/>
    <hyperlink ref="I867" r:id="rId15235" display="https://www.daloopa.com/src/38432537" xr:uid="{26885185-8F4E-4DBD-964C-ED8AE681FD43}"/>
    <hyperlink ref="J867" r:id="rId15236" display="https://www.daloopa.com/src/38432553" xr:uid="{9CD8144F-35CE-4A4A-A867-4C616261A8EC}"/>
    <hyperlink ref="K867" r:id="rId15237" display="https://www.daloopa.com/src/38432620" xr:uid="{20B7B388-41E9-422A-A6D0-139E59D64C81}"/>
    <hyperlink ref="L867" r:id="rId15238" display="https://www.daloopa.com/src/38432468" xr:uid="{4A09B382-44B4-4CF8-A7F4-7AE3EBC50DDE}"/>
    <hyperlink ref="M867" r:id="rId15239" display="https://www.daloopa.com/src/38432329" xr:uid="{3A553430-6A70-41E7-AB14-9C21C6A7FEAD}"/>
    <hyperlink ref="N867" r:id="rId15240" display="https://www.daloopa.com/src/38432290" xr:uid="{25539C36-ED82-49C0-BDD9-2833F1373EFF}"/>
    <hyperlink ref="O867" r:id="rId15241" display="https://www.daloopa.com/src/38432252" xr:uid="{EBA45938-C16E-4F57-918D-599E6B4672BC}"/>
    <hyperlink ref="P867" r:id="rId15242" display="https://www.daloopa.com/src/38432665" xr:uid="{902E91DB-272F-446F-B9C3-67354B6D44EF}"/>
    <hyperlink ref="Q867" r:id="rId15243" display="https://www.daloopa.com/src/38432143" xr:uid="{BF5B6316-1261-4FD4-BEE3-86ADED227A70}"/>
    <hyperlink ref="R867" r:id="rId15244" display="https://www.daloopa.com/src/38432114" xr:uid="{002CA8AB-31C5-4AD8-8DB6-32C9A78E9257}"/>
    <hyperlink ref="S867" r:id="rId15245" display="https://www.daloopa.com/src/38432085" xr:uid="{6ECCC6A1-BEC4-41A3-9560-727F82896D1D}"/>
    <hyperlink ref="T867" r:id="rId15246" display="https://www.daloopa.com/src/38432700" xr:uid="{2A8EC80F-123D-4E49-AEDF-4CD04EF82871}"/>
    <hyperlink ref="U867" r:id="rId15247" display="https://www.daloopa.com/src/38432066" xr:uid="{82540CCB-8C83-43B5-A181-9B70DC5E2FBF}"/>
    <hyperlink ref="V867" r:id="rId15248" display="https://www.daloopa.com/src/38432037" xr:uid="{5636A3BC-5FDF-4B60-A1BC-772D34F0E1D6}"/>
    <hyperlink ref="W867" r:id="rId15249" display="https://www.daloopa.com/src/38432009" xr:uid="{F824626D-1338-43AE-ACD9-BE5E1146F763}"/>
    <hyperlink ref="X867" r:id="rId15250" display="https://www.daloopa.com/src/38432724" xr:uid="{70C364E7-5DAC-407D-80B0-3A5AFEFCF041}"/>
    <hyperlink ref="Y867" r:id="rId15251" display="https://www.daloopa.com/src/38431908" xr:uid="{08C7F411-7521-49E3-B67C-A81EE789778F}"/>
    <hyperlink ref="Z867" r:id="rId15252" display="https://www.daloopa.com/src/38431881" xr:uid="{26E284E4-02B7-4A90-8398-D6F36635A59B}"/>
    <hyperlink ref="AA867" r:id="rId15253" display="https://www.daloopa.com/src/38431859" xr:uid="{C46D3424-E578-4B3C-AB5B-B270FDA8883C}"/>
    <hyperlink ref="AB867" r:id="rId15254" display="https://www.daloopa.com/src/38432775" xr:uid="{E8379E11-59CA-41DE-8F44-0E8DE266A194}"/>
    <hyperlink ref="AC867" r:id="rId15255" display="https://www.daloopa.com/src/38431820" xr:uid="{BEF44D6C-478E-4E49-9D9C-91BE627A6BEF}"/>
    <hyperlink ref="AD867" r:id="rId15256" display="https://www.daloopa.com/src/38431800" xr:uid="{AE07C271-2790-40C8-BAC6-06C1F1492C7B}"/>
    <hyperlink ref="AE867" r:id="rId15257" display="https://www.daloopa.com/src/38431764" xr:uid="{8992F2BE-23D4-424E-B50A-45094ACE76A4}"/>
    <hyperlink ref="AF867" r:id="rId15258" display="https://www.daloopa.com/src/38432800" xr:uid="{F58F16A5-BBDF-4917-95EC-4CB49E8D80AB}"/>
    <hyperlink ref="AG867" r:id="rId15259" display="https://www.daloopa.com/src/38431748" xr:uid="{2215BC79-9BCF-4CCB-8C35-3B4BB74F5CDD}"/>
    <hyperlink ref="AH867" r:id="rId15260" display="https://www.daloopa.com/src/38431720" xr:uid="{6D3C1816-E53D-4D0D-9D3D-CCA911E51D29}"/>
    <hyperlink ref="AI867" r:id="rId15261" display="https://www.daloopa.com/src/38431707" xr:uid="{694F77D1-8A38-4E98-9043-7CBA703C26CE}"/>
    <hyperlink ref="AJ867" r:id="rId15262" display="https://www.daloopa.com/src/38432822" xr:uid="{49BEDEBF-A1E6-4D48-AE1E-4A6AAF9DEFE4}"/>
    <hyperlink ref="AK867" r:id="rId15263" display="https://www.daloopa.com/src/38431593" xr:uid="{55679265-D12B-4143-A44E-F7969189CF49}"/>
    <hyperlink ref="AL867" r:id="rId15264" display="https://www.daloopa.com/src/38431001" xr:uid="{847F0226-1AD9-4EDF-8337-3F9EAE8962D3}"/>
    <hyperlink ref="AM867" r:id="rId15265" display="https://www.daloopa.com/src/38974310" xr:uid="{A77A93FF-12A3-4235-8DFA-C8153B818A76}"/>
    <hyperlink ref="AN867" r:id="rId15266" display="https://www.daloopa.com/src/46751292" xr:uid="{183AA65A-18CB-49FA-A0C6-5A7138B2C37D}"/>
    <hyperlink ref="AO867" r:id="rId15267" display="https://www.daloopa.com/src/53700651" xr:uid="{5F8735F6-104B-4411-A54E-1F28CFDED8C8}"/>
    <hyperlink ref="AP867" r:id="rId15268" display="https://www.daloopa.com/src/58885302" xr:uid="{B32B689F-ADEA-41C3-88E8-1ACE1B11EBF8}"/>
    <hyperlink ref="AQ867" r:id="rId15269" display="https://www.daloopa.com/src/63184270" xr:uid="{67C84DA6-6683-45EE-AF3F-C583D4D8B548}"/>
    <hyperlink ref="AR867" r:id="rId15270" display="https://www.daloopa.com/src/67086829" xr:uid="{C5CE0274-DB8D-45C1-9929-75A2A824A452}"/>
    <hyperlink ref="A868" r:id="rId15271" xr:uid="{B7FBC8D8-B260-4C75-8904-44140490F825}"/>
    <hyperlink ref="C868" r:id="rId15272" xr:uid="{636FBCA2-38C5-4FF6-869F-755C01DC36E5}"/>
    <hyperlink ref="H868" r:id="rId15273" display="https://www.daloopa.com/src/38432510" xr:uid="{92866222-FAC1-42D1-97F1-14A5B16FD164}"/>
    <hyperlink ref="I868" r:id="rId15274" display="https://www.daloopa.com/src/38432533" xr:uid="{4689DEE0-1276-403C-95E9-D86FE67D3A61}"/>
    <hyperlink ref="J868" r:id="rId15275" display="https://www.daloopa.com/src/38432554" xr:uid="{CE6C767B-AE89-4B71-8B9E-FECB954E6EBE}"/>
    <hyperlink ref="K868" r:id="rId15276" display="https://www.daloopa.com/src/38432619" xr:uid="{E6035BCF-A29D-48E5-9A25-1C79B265CD52}"/>
    <hyperlink ref="L868" r:id="rId15277" display="https://www.daloopa.com/src/38432467" xr:uid="{DFB37383-9181-4C31-8F7C-92B82EDA9490}"/>
    <hyperlink ref="M868" r:id="rId15278" display="https://www.daloopa.com/src/38432326" xr:uid="{551C7793-5CD2-4B7F-BA6D-75801FA9F67F}"/>
    <hyperlink ref="N868" r:id="rId15279" display="https://www.daloopa.com/src/38432289" xr:uid="{61E7A382-DCC5-40D2-961F-39E53C2FF4CD}"/>
    <hyperlink ref="O868" r:id="rId15280" display="https://www.daloopa.com/src/38432247" xr:uid="{8B3751F0-C512-4C0F-968A-9FB45E24C76A}"/>
    <hyperlink ref="P868" r:id="rId15281" display="https://www.daloopa.com/src/38432666" xr:uid="{C8335CFE-9E67-4028-9907-77E79898097C}"/>
    <hyperlink ref="Q868" r:id="rId15282" display="https://www.daloopa.com/src/38432144" xr:uid="{5E89DC45-4932-4114-AA4D-53F2F1C3FE9A}"/>
    <hyperlink ref="R868" r:id="rId15283" display="https://www.daloopa.com/src/38432116" xr:uid="{0BC40C7D-272D-48BE-A81C-7E1B8A7D90F1}"/>
    <hyperlink ref="S868" r:id="rId15284" display="https://www.daloopa.com/src/38432088" xr:uid="{DEE883C6-D060-4417-9B43-2B7B203583BF}"/>
    <hyperlink ref="T868" r:id="rId15285" display="https://www.daloopa.com/src/38432695" xr:uid="{A9F0EF30-67DD-4378-914E-3D4249A72E0A}"/>
    <hyperlink ref="U868" r:id="rId15286" display="https://www.daloopa.com/src/38432065" xr:uid="{811320BF-DD1A-41A8-9110-C2930673036B}"/>
    <hyperlink ref="V868" r:id="rId15287" display="https://www.daloopa.com/src/38432033" xr:uid="{A0E79ED6-0C27-4D41-B06D-5E48B7E5EDC7}"/>
    <hyperlink ref="W868" r:id="rId15288" display="https://www.daloopa.com/src/38432008" xr:uid="{76F9CF76-4FE5-413F-A85A-8C5440671679}"/>
    <hyperlink ref="X868" r:id="rId15289" display="https://www.daloopa.com/src/38432722" xr:uid="{E7E44911-98F2-404E-BD60-FECC203DB90D}"/>
    <hyperlink ref="Y868" r:id="rId15290" display="https://www.daloopa.com/src/38431911" xr:uid="{E7A458B5-0717-40DD-9054-A8EEF39B627C}"/>
    <hyperlink ref="Z868" r:id="rId15291" display="https://www.daloopa.com/src/38431883" xr:uid="{E5DEA675-A191-4576-8397-FC0072EB5B43}"/>
    <hyperlink ref="AA868" r:id="rId15292" display="https://www.daloopa.com/src/38431856" xr:uid="{0A16AFCF-92A4-4451-8ADD-27198372C760}"/>
    <hyperlink ref="AB868" r:id="rId15293" display="https://www.daloopa.com/src/38432778" xr:uid="{BE31B61A-BC2C-4DAE-91BE-ACEBC673CA8E}"/>
    <hyperlink ref="AC868" r:id="rId15294" display="https://www.daloopa.com/src/38431825" xr:uid="{7103CC2B-463F-4BB6-B5B2-1937828E37F4}"/>
    <hyperlink ref="AD868" r:id="rId15295" display="https://www.daloopa.com/src/38431796" xr:uid="{9BA97FE1-C61F-47D6-96EA-00B7D38A9D98}"/>
    <hyperlink ref="AE868" r:id="rId15296" display="https://www.daloopa.com/src/38431765" xr:uid="{8AC7CCC0-BAE3-4FE8-9D40-F7A8A701AC6D}"/>
    <hyperlink ref="AF868" r:id="rId15297" display="https://www.daloopa.com/src/38432804" xr:uid="{81EB610A-1E32-48F2-8096-40B61723014C}"/>
    <hyperlink ref="AG868" r:id="rId15298" display="https://www.daloopa.com/src/38431747" xr:uid="{E55A0A7B-0381-4001-A946-9B6613553E82}"/>
    <hyperlink ref="AH868" r:id="rId15299" display="https://www.daloopa.com/src/38431715" xr:uid="{3502CBFF-50C7-4AF4-A1CE-785DA2D381DB}"/>
    <hyperlink ref="AI868" r:id="rId15300" display="https://www.daloopa.com/src/38431701" xr:uid="{6043C9AD-46A8-4CC0-BF70-08A774D2B8FD}"/>
    <hyperlink ref="AJ868" r:id="rId15301" display="https://www.daloopa.com/src/38432815" xr:uid="{1F84AE06-70DD-4165-9CA3-7CF8A144B588}"/>
    <hyperlink ref="AK868" r:id="rId15302" display="https://www.daloopa.com/src/38431592" xr:uid="{B60D195B-9E84-4239-84D3-25411C9E5930}"/>
    <hyperlink ref="AL868" r:id="rId15303" display="https://www.daloopa.com/src/38431000" xr:uid="{3C473D3C-20BF-4235-A7EF-4426C37A7200}"/>
    <hyperlink ref="AM868" r:id="rId15304" display="https://www.daloopa.com/src/38974306" xr:uid="{188F4E49-7FF5-427B-8170-769310BDF818}"/>
    <hyperlink ref="AN868" r:id="rId15305" display="https://www.daloopa.com/src/46751291" xr:uid="{C680154A-86F1-4450-B9EE-738CC7A40D8A}"/>
    <hyperlink ref="AO868" r:id="rId15306" display="https://www.daloopa.com/src/53700652" xr:uid="{82F9F3EA-82F0-402F-9941-3281DEC47B6D}"/>
    <hyperlink ref="AP868" r:id="rId15307" display="https://www.daloopa.com/src/58885301" xr:uid="{5F7F28E4-2822-46AF-99D6-342B562A80F8}"/>
    <hyperlink ref="AQ868" r:id="rId15308" display="https://www.daloopa.com/src/63184269" xr:uid="{61E1795B-435B-4D9F-BAC9-6D83D0708F79}"/>
    <hyperlink ref="AR868" r:id="rId15309" display="https://www.daloopa.com/src/67086830" xr:uid="{17058E29-BFA1-4319-99BD-B39C497D2117}"/>
    <hyperlink ref="A870" r:id="rId15310" xr:uid="{B9A709E5-E0FA-450F-AA8D-D427C4241A1E}"/>
    <hyperlink ref="C870" r:id="rId15311" xr:uid="{534D1893-E7E7-4F66-9ECE-15FAE6108052}"/>
    <hyperlink ref="H870" r:id="rId15312" display="https://www.daloopa.com/src/38434252" xr:uid="{041933A8-A79C-4C91-B23B-0B8730A19653}"/>
    <hyperlink ref="I870" r:id="rId15313" display="https://www.daloopa.com/src/38433969" xr:uid="{9F515BBE-23AB-4C30-91E7-273DCB513CA5}"/>
    <hyperlink ref="J870" r:id="rId15314" display="https://www.daloopa.com/src/38433868" xr:uid="{89313783-52F3-4469-867B-3112C9DCBF70}"/>
    <hyperlink ref="K870" r:id="rId15315" display="https://www.daloopa.com/src/38433796" xr:uid="{5C92A25F-80FE-46AE-81F1-E5C63F60C079}"/>
    <hyperlink ref="L870" r:id="rId15316" display="https://www.daloopa.com/src/38434196" xr:uid="{DDCA603D-52B5-423A-B03F-EF1A9D4BE76B}"/>
    <hyperlink ref="M870" r:id="rId15317" display="https://www.daloopa.com/src/38433956" xr:uid="{69556BB6-E8CF-4137-AABA-A656125A9DCC}"/>
    <hyperlink ref="N870" r:id="rId15318" display="https://www.daloopa.com/src/38433845" xr:uid="{BBD9D456-F044-4E74-99C5-0B1230B3FB4E}"/>
    <hyperlink ref="O870" r:id="rId15319" display="https://www.daloopa.com/src/38433775" xr:uid="{81AED542-9E9E-47EE-A8BE-08041E4FB684}"/>
    <hyperlink ref="P870" r:id="rId15320" display="https://www.daloopa.com/src/38434103" xr:uid="{DFB28DFD-B2B9-4BEB-B774-0793F8633606}"/>
    <hyperlink ref="Q870" r:id="rId15321" display="https://www.daloopa.com/src/38433758" xr:uid="{30F076E2-DA80-4718-BA53-1B67562A048E}"/>
    <hyperlink ref="R870" r:id="rId15322" display="https://www.daloopa.com/src/38433557" xr:uid="{AD8AE73B-9BB3-49B7-ABFD-C2B3E25FAEE9}"/>
    <hyperlink ref="S870" r:id="rId15323" display="https://www.daloopa.com/src/38433545" xr:uid="{2C4594BB-B85B-4810-BD4D-3635B9DDFAFD}"/>
    <hyperlink ref="T870" r:id="rId15324" display="https://www.daloopa.com/src/38434329" xr:uid="{E3627E91-A2DF-4BFF-97FA-9590446A5667}"/>
    <hyperlink ref="U870" r:id="rId15325" display="https://www.daloopa.com/src/38433111" xr:uid="{97F86456-913C-4E69-88A5-9DEA83BC7532}"/>
    <hyperlink ref="V870" r:id="rId15326" display="https://www.daloopa.com/src/38433094" xr:uid="{5B73EA7E-7F7B-47AA-9D52-0D44DF6F7C21}"/>
    <hyperlink ref="W870" r:id="rId15327" display="https://www.daloopa.com/src/38433070" xr:uid="{E5C7AF7A-2796-453A-8D5F-A2B03ED08EF5}"/>
    <hyperlink ref="X870" r:id="rId15328" display="https://www.daloopa.com/src/38434417" xr:uid="{012A6C0C-F620-4BA3-87CD-62AA5968083A}"/>
    <hyperlink ref="Y870" r:id="rId15329" display="https://www.daloopa.com/src/38433051" xr:uid="{24B6820A-E6ED-4AF3-9336-F33E5CFFBAA4}"/>
    <hyperlink ref="Z870" r:id="rId15330" display="https://www.daloopa.com/src/38433039" xr:uid="{5EF0D4E2-62EF-4734-B904-26B535E67309}"/>
    <hyperlink ref="AA870" r:id="rId15331" display="https://www.daloopa.com/src/38433028" xr:uid="{24558A82-204C-44F1-95D8-B3609B06C92C}"/>
    <hyperlink ref="AB870" r:id="rId15332" display="https://www.daloopa.com/src/38434539" xr:uid="{A968CC1D-D4F1-4ACF-8C16-6CCFF778C507}"/>
    <hyperlink ref="AC870" r:id="rId15333" display="https://www.daloopa.com/src/38432989" xr:uid="{FE2CAB73-0E72-437F-B11E-7473CDCADCCA}"/>
    <hyperlink ref="AD870" r:id="rId15334" display="https://www.daloopa.com/src/38432985" xr:uid="{4C00BEF5-3698-4633-AB92-40215936C7EB}"/>
    <hyperlink ref="AE870" r:id="rId15335" display="https://www.daloopa.com/src/38432960" xr:uid="{F4574DF0-C0EB-4BD0-BC39-9F6ACC7F45DA}"/>
    <hyperlink ref="AF870" r:id="rId15336" display="https://www.daloopa.com/src/38434623" xr:uid="{7EB9BBDE-268C-4DF5-8753-471E2441203A}"/>
    <hyperlink ref="AG870" r:id="rId15337" display="https://www.daloopa.com/src/38432956" xr:uid="{E5BA48D0-EDBD-4D22-929B-904755A4FDFC}"/>
    <hyperlink ref="AH870" r:id="rId15338" display="https://www.daloopa.com/src/38432907" xr:uid="{27D5C64A-64D3-43D8-9CA5-74E196DE1BA6}"/>
    <hyperlink ref="AI870" r:id="rId15339" display="https://www.daloopa.com/src/38432903" xr:uid="{762B8254-F650-4210-9AD9-08C9171ED844}"/>
    <hyperlink ref="AJ870" r:id="rId15340" display="https://www.daloopa.com/src/38434662" xr:uid="{2C386698-EFFC-4711-A43F-2D8995154766}"/>
    <hyperlink ref="AK870" r:id="rId15341" display="https://www.daloopa.com/src/38432887" xr:uid="{C686BDB9-BC8D-4145-85F4-00EDE16AE63C}"/>
    <hyperlink ref="AL870" r:id="rId15342" display="https://www.daloopa.com/src/38431472" xr:uid="{99E8305B-B585-43FA-80C7-1CD27CC33EC9}"/>
    <hyperlink ref="AM870" r:id="rId15343" display="https://www.daloopa.com/src/38974426" xr:uid="{D1C97E8B-6F84-4584-8009-203DB531B956}"/>
    <hyperlink ref="AN870" r:id="rId15344" display="https://www.daloopa.com/src/46751362" xr:uid="{5F6C4CE1-0B90-4FBF-A5BE-F31E66110744}"/>
    <hyperlink ref="AO870" r:id="rId15345" display="https://www.daloopa.com/src/53700660" xr:uid="{8C1ED71A-C976-4498-B915-88D10BAF6DEB}"/>
    <hyperlink ref="AP870" r:id="rId15346" display="https://www.daloopa.com/src/58942353" xr:uid="{49372A4D-3DC3-48C1-8876-94A5EB1F2492}"/>
    <hyperlink ref="AQ870" r:id="rId15347" display="https://www.daloopa.com/src/63184362" xr:uid="{FF16E094-E96E-4621-9781-C1723556A1DC}"/>
    <hyperlink ref="AR870" r:id="rId15348" display="https://www.daloopa.com/src/67090510" xr:uid="{02ADB00F-835B-41C9-9822-D63206113C96}"/>
    <hyperlink ref="A871" r:id="rId15349" xr:uid="{8389D6F9-2FBB-46A9-A38B-CED0B8798B29}"/>
    <hyperlink ref="C871" r:id="rId15350" xr:uid="{CB80B913-F32F-47CA-B675-E7ED5308345A}"/>
    <hyperlink ref="H871" r:id="rId15351" display="https://www.daloopa.com/src/38434254" xr:uid="{EEEDB85B-370D-4163-8690-081FD2209B27}"/>
    <hyperlink ref="I871" r:id="rId15352" display="https://www.daloopa.com/src/38433965" xr:uid="{E9B260D8-46DD-4E6C-ADC7-D96C386A1073}"/>
    <hyperlink ref="J871" r:id="rId15353" display="https://www.daloopa.com/src/38433867" xr:uid="{132A8ED8-165E-4C73-B73E-8FB6A12E55A3}"/>
    <hyperlink ref="K871" r:id="rId15354" display="https://www.daloopa.com/src/38433795" xr:uid="{CCA17804-B56A-4453-9054-8FA407F458CC}"/>
    <hyperlink ref="L871" r:id="rId15355" display="https://www.daloopa.com/src/38434195" xr:uid="{FF55F5FA-1FF0-4EC2-A26D-BE34C177DCC6}"/>
    <hyperlink ref="M871" r:id="rId15356" display="https://www.daloopa.com/src/38433954" xr:uid="{019734B7-DE21-4069-810B-DB03E0809C7A}"/>
    <hyperlink ref="N871" r:id="rId15357" display="https://www.daloopa.com/src/38433846" xr:uid="{222FA6C6-6F19-44D3-82E5-996BBCDEB5D9}"/>
    <hyperlink ref="O871" r:id="rId15358" display="https://www.daloopa.com/src/38433774" xr:uid="{E266AD8E-4ED7-4B8B-9F66-FEF3068A2439}"/>
    <hyperlink ref="P871" r:id="rId15359" display="https://www.daloopa.com/src/38434108" xr:uid="{620B4D4C-92E3-4FBB-9B0D-4F5F2994CF83}"/>
    <hyperlink ref="Q871" r:id="rId15360" display="https://www.daloopa.com/src/38433761" xr:uid="{DC271417-7F2C-4D71-80B2-74048CBC32FE}"/>
    <hyperlink ref="R871" r:id="rId15361" display="https://www.daloopa.com/src/38433556" xr:uid="{4B072933-D803-4440-989C-98DBB3C97D0A}"/>
    <hyperlink ref="S871" r:id="rId15362" display="https://www.daloopa.com/src/38433546" xr:uid="{9C788410-903A-46DA-B9C3-23F8C72D0C7B}"/>
    <hyperlink ref="T871" r:id="rId15363" display="https://www.daloopa.com/src/38434330" xr:uid="{BB13CBAD-DBC9-46D8-9556-37BA89CD57E4}"/>
    <hyperlink ref="U871" r:id="rId15364" display="https://www.daloopa.com/src/38433110" xr:uid="{D9676EC8-967A-44B6-9ED3-C3737927E9B0}"/>
    <hyperlink ref="V871" r:id="rId15365" display="https://www.daloopa.com/src/38433095" xr:uid="{03CCD2E2-43A3-4A8B-BAEF-563EE75D8CEC}"/>
    <hyperlink ref="W871" r:id="rId15366" display="https://www.daloopa.com/src/38433068" xr:uid="{4A578608-9806-4579-9967-DDE7CF67AD1F}"/>
    <hyperlink ref="X871" r:id="rId15367" display="https://www.daloopa.com/src/38434411" xr:uid="{5A3D390A-6B86-46A4-86E6-9B21C2799872}"/>
    <hyperlink ref="Y871" r:id="rId15368" display="https://www.daloopa.com/src/38433052" xr:uid="{8381096F-D876-4908-90E9-EE34C161A063}"/>
    <hyperlink ref="Z871" r:id="rId15369" display="https://www.daloopa.com/src/38433037" xr:uid="{8EA0538D-CCC6-488C-9C52-B7E953CA706F}"/>
    <hyperlink ref="AA871" r:id="rId15370" display="https://www.daloopa.com/src/38433026" xr:uid="{71B5E844-27F4-4DFE-8AC9-539ED2F915DD}"/>
    <hyperlink ref="AB871" r:id="rId15371" display="https://www.daloopa.com/src/38434541" xr:uid="{D2F5C774-7F96-4CAD-9262-08B0D33DFA5F}"/>
    <hyperlink ref="AC871" r:id="rId15372" display="https://www.daloopa.com/src/38432994" xr:uid="{1D5EF780-B11C-41B9-9440-8F41487EB7F6}"/>
    <hyperlink ref="AD871" r:id="rId15373" display="https://www.daloopa.com/src/38432984" xr:uid="{1B7A02D4-5390-4447-B8DB-A48E2296A60A}"/>
    <hyperlink ref="AE871" r:id="rId15374" display="https://www.daloopa.com/src/38432968" xr:uid="{83629F91-A7C7-45E6-A98D-8BA915BD308E}"/>
    <hyperlink ref="AF871" r:id="rId15375" display="https://www.daloopa.com/src/38434622" xr:uid="{FBAE62FD-7C97-4BE9-B46C-49D51AD8BF71}"/>
    <hyperlink ref="AG871" r:id="rId15376" display="https://www.daloopa.com/src/38432955" xr:uid="{7961AE39-E09F-4778-9EBA-910AC77FDC82}"/>
    <hyperlink ref="AH871" r:id="rId15377" display="https://www.daloopa.com/src/38432910" xr:uid="{CDE4069B-EABC-46D4-A688-AC1490393C7A}"/>
    <hyperlink ref="AI871" r:id="rId15378" display="https://www.daloopa.com/src/38432905" xr:uid="{A3D82E9F-3537-468F-A438-94907836D378}"/>
    <hyperlink ref="AJ871" r:id="rId15379" display="https://www.daloopa.com/src/38434663" xr:uid="{C10195C5-9168-4FFA-9E6F-1717AD5C8FF8}"/>
    <hyperlink ref="AK871" r:id="rId15380" display="https://www.daloopa.com/src/38432886" xr:uid="{CCD63ED8-1712-4FED-BC8C-47DB05E1EE44}"/>
    <hyperlink ref="AL871" r:id="rId15381" display="https://www.daloopa.com/src/38431478" xr:uid="{A6DFE7D5-7F9D-48BF-93D4-DFEA1B10C085}"/>
    <hyperlink ref="AM871" r:id="rId15382" display="https://www.daloopa.com/src/38974434" xr:uid="{EEFA692A-5ADC-4369-8C4F-5E401788A921}"/>
    <hyperlink ref="AN871" r:id="rId15383" display="https://www.daloopa.com/src/46751365" xr:uid="{0F88D109-B600-4D36-9D11-CD6F6D4411B3}"/>
    <hyperlink ref="AO871" r:id="rId15384" display="https://www.daloopa.com/src/53700661" xr:uid="{FC6CBC33-0334-4F36-B93C-7372F331B519}"/>
    <hyperlink ref="AP871" r:id="rId15385" display="https://www.daloopa.com/src/58942352" xr:uid="{189A3891-9FAA-4A48-BAF3-51BD9E7CEFD9}"/>
    <hyperlink ref="AQ871" r:id="rId15386" display="https://www.daloopa.com/src/63184361" xr:uid="{641FF82A-4CEB-4E2D-9738-6C6DA012C29B}"/>
    <hyperlink ref="AR871" r:id="rId15387" display="https://www.daloopa.com/src/67090509" xr:uid="{D4A60BBC-BC42-47FA-BD88-1C1CEE521841}"/>
    <hyperlink ref="AS10" r:id="rId15388" tooltip="https://www.daloopa.com/src/72222102" display="133.0" xr:uid="{7629EFA1-EFB4-4A67-816D-BB4FBD709DE1}"/>
    <hyperlink ref="AS11" r:id="rId15389" tooltip="https://www.daloopa.com/src/72222099" display="127.0" xr:uid="{249ACA66-BEF0-4AF5-A33E-20FC34B5975F}"/>
    <hyperlink ref="AS12" r:id="rId15390" tooltip="https://www.daloopa.com/src/72222152" display="0.1" xr:uid="{288D8B47-0A0D-4C81-9351-CCB7F0CA3C4D}"/>
    <hyperlink ref="AS13" r:id="rId15391" tooltip="https://www.daloopa.com/src/72222121" display="0.05" xr:uid="{D5CDCEC9-0FC0-403F-8C83-7370A926FD54}"/>
    <hyperlink ref="AS15" r:id="rId15392" tooltip="https://www.daloopa.com/src/72222285" display="-30.0" xr:uid="{FFF6870A-0CA2-4BF7-9710-5CB2B2A5DCB1}"/>
    <hyperlink ref="AS17" r:id="rId15393" tooltip="https://www.daloopa.com/src/72222368" display="5.5" xr:uid="{4968C696-C0EE-44B3-8E5B-6304F030E7F2}"/>
    <hyperlink ref="AS18" r:id="rId15394" tooltip="https://www.daloopa.com/src/72222325" display="2.0" xr:uid="{F245FC96-DDFD-4EA6-9AED-8FEE78EB2EEC}"/>
    <hyperlink ref="AS36" r:id="rId15395" tooltip="https://www.daloopa.com/src/72221495" display="51096.0" xr:uid="{F7981560-9C20-4B46-8953-BF40A06E0C9F}"/>
    <hyperlink ref="AS37" r:id="rId15396" tooltip="https://www.daloopa.com/src/72221492" display="0.03" xr:uid="{D3B78D6F-EB17-41EE-A279-21965ECC278D}"/>
    <hyperlink ref="AS38" r:id="rId15397" tooltip="https://www.daloopa.com/src/72221493" display="4895.0" xr:uid="{751B3F82-6CBD-4358-9FBB-A01C0831F48D}"/>
    <hyperlink ref="AS39" r:id="rId15398" tooltip="https://www.daloopa.com/src/72221490" display="0.07" xr:uid="{F9834AC5-A764-4190-891D-957EAD382B84}"/>
    <hyperlink ref="AS40" r:id="rId15399" tooltip="https://www.daloopa.com/src/72221494" display="29820.0" xr:uid="{DF2779BD-AF3D-41D2-B48B-19D3804643E7}"/>
    <hyperlink ref="AS41" r:id="rId15400" tooltip="https://www.daloopa.com/src/72221491" display="0.2" xr:uid="{87867F91-A44E-465A-84BD-E66895DFE2C7}"/>
    <hyperlink ref="AS42" r:id="rId15401" tooltip="https://www.daloopa.com/src/72221498" display="9657.0" xr:uid="{86E6C9E8-ECDE-4CA6-B274-E4CA9417F9A7}"/>
    <hyperlink ref="AS43" r:id="rId15402" tooltip="https://www.daloopa.com/src/72221487" display="0.17" xr:uid="{FAAE6941-84BB-4BC6-9274-7510487586F2}"/>
    <hyperlink ref="AS44" r:id="rId15403" tooltip="https://www.daloopa.com/src/72221497" display="9509.0" xr:uid="{23D415A6-F5DB-4E3F-AC97-8FB8569D5D2F}"/>
    <hyperlink ref="AS45" r:id="rId15404" tooltip="https://www.daloopa.com/src/72221486" display="0.23" xr:uid="{793A36B3-8C8B-4814-858E-0A6DB3E66DE8}"/>
    <hyperlink ref="AS46" r:id="rId15405" tooltip="https://www.daloopa.com/src/72221496" display="21354.0" xr:uid="{3B74D63D-E4F2-4943-B925-88C20994BCC7}"/>
    <hyperlink ref="AS47" r:id="rId15406" tooltip="https://www.daloopa.com/src/72221488" display="0.16" xr:uid="{EA0AE17A-EAB9-49F0-9666-D346A7D00314}"/>
    <hyperlink ref="AS48" r:id="rId15407" tooltip="https://www.daloopa.com/src/72221499" display="1027.0" xr:uid="{4D1397E8-8AD5-4084-AC62-D7F9E1A1F02C}"/>
    <hyperlink ref="AS49" r:id="rId15408" tooltip="https://www.daloopa.com/src/72221489" display="0.57" xr:uid="{EF8CB6D7-DEBB-4722-98A9-03740C5D04C3}"/>
    <hyperlink ref="AS54" r:id="rId15409" tooltip="https://www.daloopa.com/src/72285605" display="51096.0" xr:uid="{3870090B-89B4-4311-92DF-0B7D7158F04D}"/>
    <hyperlink ref="AS55" r:id="rId15410" tooltip="https://www.daloopa.com/src/72285602" display="4895.0" xr:uid="{D8A2ABC3-E00A-41BB-A6CA-360A3C0ADF8C}"/>
    <hyperlink ref="AS56" r:id="rId15411" tooltip="https://www.daloopa.com/src/72285599" display="29820.0" xr:uid="{86604A2C-C8F6-4C8A-9A83-3D6225E063C8}"/>
    <hyperlink ref="AS57" r:id="rId15412" tooltip="https://www.daloopa.com/src/72285601" display="9657.0" xr:uid="{54F2E3FD-3A50-4FD1-A1DD-2C53610757AE}"/>
    <hyperlink ref="AS58" r:id="rId15413" tooltip="https://www.daloopa.com/src/72285603" display="9509.0" xr:uid="{4AE17FF4-FE8E-4030-9EAF-F69DC2779243}"/>
    <hyperlink ref="AS59" r:id="rId15414" tooltip="https://www.daloopa.com/src/72285600" display="21354.0" xr:uid="{68E8733B-FB22-4E00-B03A-53BC95F96870}"/>
    <hyperlink ref="AS61" r:id="rId15415" tooltip="https://www.daloopa.com/src/72285604" display="1027.0" xr:uid="{18DCEE82-DE9E-457F-B18B-46CA9173E0C2}"/>
    <hyperlink ref="AS62" r:id="rId15416" tooltip="https://www.daloopa.com/src/72285606" display="127358.0" xr:uid="{B5BBB249-822C-4E42-8847-0A0C04FF39E6}"/>
    <hyperlink ref="AS67" r:id="rId15417" tooltip="https://www.daloopa.com/src/72221288" display="76881.0" xr:uid="{A4CBDD90-25E3-43AA-BF2D-3E837ECC5CE9}"/>
    <hyperlink ref="AS68" r:id="rId15418" tooltip="https://www.daloopa.com/src/72221289" display="75983.0" xr:uid="{5F8B4FE7-DA7D-48B5-9885-40EA6BECB85C}"/>
    <hyperlink ref="AS72" r:id="rId15419" tooltip="https://www.daloopa.com/src/72221287" display="898.0" xr:uid="{680AF4D6-D801-44EE-9F8C-A20EB4201036}"/>
    <hyperlink ref="AS75" r:id="rId15420" tooltip="https://www.daloopa.com/src/72221332" display="29123.0" xr:uid="{22DB7190-A3E8-4350-A24F-EEE3B6C9619D}"/>
    <hyperlink ref="AS76" r:id="rId15421" tooltip="https://www.daloopa.com/src/72221333" display="30370.0" xr:uid="{77AA2AB5-3AB0-476F-9FD5-24B47FE886E9}"/>
    <hyperlink ref="AS80" r:id="rId15422" tooltip="https://www.daloopa.com/src/72221331" display="-1247.0" xr:uid="{718AB299-CD2A-44A9-AEDA-8204972054AA}"/>
    <hyperlink ref="AS83" r:id="rId15423" tooltip="https://www.daloopa.com/src/72221413" display="21354.0" xr:uid="{3FB06FF0-B284-4943-BB37-6C1169C331C3}"/>
    <hyperlink ref="AS84" r:id="rId15424" tooltip="https://www.daloopa.com/src/72221414" display="16231.0" xr:uid="{ACC91726-14FA-478D-8E47-12997FC7F791}"/>
    <hyperlink ref="AS88" r:id="rId15425" tooltip="https://www.daloopa.com/src/72221415" display="5123.0" xr:uid="{83FA7864-42ED-4184-88F6-CE3EA29AAC0C}"/>
    <hyperlink ref="AS91" r:id="rId15426" tooltip="https://www.daloopa.com/src/72221518" display="127358.0" xr:uid="{5E90D759-04C9-4DC3-85F8-9A69F60560DF}"/>
    <hyperlink ref="AS92" r:id="rId15427" tooltip="https://www.daloopa.com/src/72221519" display="122584.0" xr:uid="{CEF432B1-01C6-491D-ACE4-D235F1B96F8D}"/>
    <hyperlink ref="AS97" r:id="rId15428" tooltip="https://www.daloopa.com/src/72221521" display="4774.0" xr:uid="{75F3EDE9-EC7A-4F80-A799-7B3DB0875E0D}"/>
    <hyperlink ref="AS99" r:id="rId15429" tooltip="https://www.daloopa.com/src/72221522" display="-655.0" xr:uid="{59DE3D1B-1898-4140-A930-EE6E1387F541}"/>
    <hyperlink ref="AS100" r:id="rId15430" tooltip="https://www.daloopa.com/src/72221517" display="-948.0" xr:uid="{DD85F448-3EC9-4DAB-844A-1C5B50BD1721}"/>
    <hyperlink ref="AS101" r:id="rId15431" tooltip="https://www.daloopa.com/src/72221516" display="1.0" xr:uid="{002EB468-6A18-478C-8EC3-0DF094257F7F}"/>
    <hyperlink ref="AS102" r:id="rId15432" tooltip="https://www.daloopa.com/src/72221520" display="3172.0" xr:uid="{A3DF745B-A4D2-49FA-801D-B764D4F75EC0}"/>
    <hyperlink ref="AS141" r:id="rId15433" tooltip="https://www.daloopa.com/src/72222801" display="0.11" xr:uid="{89AC772B-C6A4-4935-8BB3-54382AA33684}"/>
    <hyperlink ref="AS142" r:id="rId15434" tooltip="https://www.daloopa.com/src/72222802" display="0.01" xr:uid="{36EA9A51-491E-4B78-A7EF-36F3154D3C9C}"/>
    <hyperlink ref="AS143" r:id="rId15435" tooltip="https://www.daloopa.com/src/72222800" display="0.16" xr:uid="{FA6B851E-195F-435F-8228-7BE6E67519F6}"/>
    <hyperlink ref="AS144" r:id="rId15436" tooltip="https://www.daloopa.com/src/72222803" display="0.09" xr:uid="{2151F0D1-D72D-4325-AA08-B3EC68CF24E1}"/>
    <hyperlink ref="AS152" r:id="rId15437" tooltip="https://www.daloopa.com/src/72222872" display="0.6" xr:uid="{C2D58B48-B92D-4FC9-BA52-D0D36B34E115}"/>
    <hyperlink ref="AS153" r:id="rId15438" tooltip="https://www.daloopa.com/src/72222871" display="0.23" xr:uid="{7E787363-2355-4871-8DBD-7BA7862964C0}"/>
    <hyperlink ref="AS154" r:id="rId15439" tooltip="https://www.daloopa.com/src/72222873" display="0.17" xr:uid="{64A10E81-D7BA-4C7F-8AC3-D6BBDAA5085C}"/>
    <hyperlink ref="AS155" r:id="rId15440" tooltip="https://www.daloopa.com/src/72222874" display="1.0" xr:uid="{5482DA97-7A98-4F76-88AF-02904771E6DB}"/>
    <hyperlink ref="AS196" r:id="rId15441" tooltip="https://www.daloopa.com/src/72219213" display="19937.0" xr:uid="{78AC4F94-3E19-4F94-8400-3C90D403F327}"/>
    <hyperlink ref="AS198" r:id="rId15442" tooltip="https://www.daloopa.com/src/72219211" display="0.02" xr:uid="{C09B6149-8009-409C-8942-0791BFE3C5FD}"/>
    <hyperlink ref="AS203" r:id="rId15443" tooltip="https://www.daloopa.com/src/72219212" display="0.08" xr:uid="{B6106721-23B5-4B3F-8047-DF2796E3ACC2}"/>
    <hyperlink ref="AS204" r:id="rId15444" tooltip="https://www.daloopa.com/src/72219210" display="0.59" xr:uid="{6D57BC1D-695C-41D0-AE33-0F34C28CC27B}"/>
    <hyperlink ref="AS205" r:id="rId15445" tooltip="https://www.daloopa.com/src/72219215" display="1465000.0" xr:uid="{F3FA9E64-EC5C-463D-85E4-9912DE1BDB87}"/>
    <hyperlink ref="AS206" r:id="rId15446" tooltip="https://www.daloopa.com/src/72219214" display="-0.1" xr:uid="{5B95C648-A41C-475F-8E92-8DB05C5A0CCA}"/>
    <hyperlink ref="AS211" r:id="rId15447" tooltip="https://www.daloopa.com/src/72222892" display="76881.0" xr:uid="{AB6A4AE2-98E9-4F57-8A7D-62F8DB9D89C8}"/>
    <hyperlink ref="AS212" r:id="rId15448" tooltip="https://www.daloopa.com/src/72222891" display="0.11" xr:uid="{54B09B80-0060-4DA4-A460-B1D957AE5177}"/>
    <hyperlink ref="AS213" r:id="rId15449" tooltip="https://www.daloopa.com/src/72222890" display="323517.0" xr:uid="{FBB72633-13C6-427A-8750-CB6DCFE289F7}"/>
    <hyperlink ref="AS220" r:id="rId15450" tooltip="https://www.daloopa.com/src/72222897" display="898.0" xr:uid="{C2216CFD-974D-4351-BD50-42930FA9EA47}"/>
    <hyperlink ref="AS222" r:id="rId15451" tooltip="https://www.daloopa.com/src/72222894" display="41.0" xr:uid="{F83E0E81-07F2-41A9-A102-3B4179FBA834}"/>
    <hyperlink ref="AS224" r:id="rId15452" tooltip="https://www.daloopa.com/src/72222893" display="0.012" xr:uid="{051CBE81-C575-4B2B-B17F-A4B47A64D254}"/>
    <hyperlink ref="AS225" r:id="rId15453" tooltip="https://www.daloopa.com/src/72222896" display="-381.0" xr:uid="{333FDB2F-EBD4-4962-8857-A86AEB28716C}"/>
    <hyperlink ref="AS227" r:id="rId15454" tooltip="https://www.daloopa.com/src/72222895" display="-0.001" xr:uid="{DA748623-4271-4759-8D36-830DF2B8980E}"/>
    <hyperlink ref="AS230" r:id="rId15455" tooltip="https://www.daloopa.com/src/72222986" display="29123.0" xr:uid="{C9FB5D36-5208-4285-9DAC-0D28B41837A6}"/>
    <hyperlink ref="AS231" r:id="rId15456" tooltip="https://www.daloopa.com/src/72222985" display="0.09" xr:uid="{017BAE84-0D7F-4472-9B6D-CF3E696E11DF}"/>
    <hyperlink ref="AS232" r:id="rId15457" tooltip="https://www.daloopa.com/src/72222987" display="118371.0" xr:uid="{D8AB3466-09FA-41D1-A7EC-775D82D2E445}"/>
    <hyperlink ref="AS240" r:id="rId15458" tooltip="https://www.daloopa.com/src/72222988" display="-1247.0" xr:uid="{8EDF4BC6-E965-4A93-85E2-765A6A31D3B0}"/>
    <hyperlink ref="AS242" r:id="rId15459" tooltip="https://www.daloopa.com/src/72222989" display="-174.0" xr:uid="{B8DDE5A8-0748-439D-B42F-EADD3CB4ED78}"/>
    <hyperlink ref="AS243" r:id="rId15460" tooltip="https://www.daloopa.com/src/72222981" display="-0.16" xr:uid="{376025FE-0FEC-49CC-A748-3931F9ED4780}"/>
    <hyperlink ref="AS244" r:id="rId15461" tooltip="https://www.daloopa.com/src/72222982" display="-0.043" xr:uid="{9156DAA3-73F5-4281-B5E0-281548D800BD}"/>
    <hyperlink ref="AS245" r:id="rId15462" tooltip="https://www.daloopa.com/src/72222983" display="-7712.0" xr:uid="{505A8C4D-820B-42B1-B505-FCB9DF92B23E}"/>
    <hyperlink ref="AS247" r:id="rId15463" tooltip="https://www.daloopa.com/src/72222984" display="-0.065" xr:uid="{ED79CB80-18A9-42D6-9958-3BDDC3621662}"/>
    <hyperlink ref="AS250" r:id="rId15464" tooltip="https://www.daloopa.com/src/72222956" display="21354.0" xr:uid="{EDB20337-FF21-4DA2-8A81-8A20C370C013}"/>
    <hyperlink ref="AS251" r:id="rId15465" tooltip="https://www.daloopa.com/src/72222953" display="0.16" xr:uid="{13C7D3CF-E4B2-42F8-B644-D5F2422FF7B5}"/>
    <hyperlink ref="AS252" r:id="rId15466" tooltip="https://www.daloopa.com/src/72222955" display="83009.0" xr:uid="{172E329C-0F39-4065-8EA2-76F45921FBE4}"/>
    <hyperlink ref="AS260" r:id="rId15467" tooltip="https://www.daloopa.com/src/72222954" display="5123.0" xr:uid="{6DD09412-727E-4477-B413-C54BE6BFC4EA}"/>
    <hyperlink ref="AS262" r:id="rId15468" tooltip="https://www.daloopa.com/src/72222957" display="272.0" xr:uid="{9860A5B1-6A18-4483-B676-6A7E54995D1C}"/>
    <hyperlink ref="AS263" r:id="rId15469" tooltip="https://www.daloopa.com/src/72222958" display="-0.26" xr:uid="{6E41335C-EFFA-42ED-B974-ED3223D2B0BC}"/>
    <hyperlink ref="AS264" r:id="rId15470" tooltip="https://www.daloopa.com/src/72222959" display="0.24" xr:uid="{45D84730-13CF-42DC-8D40-12124112B139}"/>
    <hyperlink ref="AS265" r:id="rId15471" tooltip="https://www.daloopa.com/src/72222960" display="21446.0" xr:uid="{174F2BCD-F2C2-4197-9645-24C3280D8379}"/>
    <hyperlink ref="AS266" r:id="rId15472" tooltip="https://www.daloopa.com/src/72222961" display="0.258" xr:uid="{CFD465DC-2F89-4630-8BAD-314FDD52C526}"/>
    <hyperlink ref="AS281" r:id="rId15473" tooltip="https://www.daloopa.com/src/72223055" display="127358.0" xr:uid="{D3F2A01F-F041-4B83-9257-DE52DABACB55}"/>
    <hyperlink ref="AS282" r:id="rId15474" tooltip="https://www.daloopa.com/src/72223048" display="0.11" xr:uid="{4EEBB5A3-8337-4FB3-A2F6-220DB335399E}"/>
    <hyperlink ref="AS283" r:id="rId15475" tooltip="https://www.daloopa.com/src/72223047" display="524897.0" xr:uid="{BAC75E57-F8F9-46C4-A553-B8F069BAC9CE}"/>
    <hyperlink ref="AS284" r:id="rId15476" tooltip="https://www.daloopa.com/src/72223050" display="0.13" xr:uid="{2FFB4418-9C5D-4A84-8F81-4AC9F3FEDEA5}"/>
    <hyperlink ref="AS285" r:id="rId15477" tooltip="https://www.daloopa.com/src/72223051" display="4774.0" xr:uid="{0F3A10DE-4B0A-4F1C-85FC-CAAA93A95901}"/>
    <hyperlink ref="AS286" r:id="rId15478" tooltip="https://www.daloopa.com/src/72223052" display="139.0" xr:uid="{FE8267CE-FDBC-49EB-AC39-696F1919EDA2}"/>
    <hyperlink ref="AS287" r:id="rId15479" tooltip="https://www.daloopa.com/src/72223053" display="0.26" xr:uid="{D45FAA50-8AD6-42D5-94C7-DADE65883A37}"/>
    <hyperlink ref="AS288" r:id="rId15480" tooltip="https://www.daloopa.com/src/72223054" display="0.037000000000000005" xr:uid="{A622C81D-7D09-4486-B031-96824D119414}"/>
    <hyperlink ref="AS289" r:id="rId15481" tooltip="https://www.daloopa.com/src/72223049" display="13353.0" xr:uid="{F3D873FD-1CF8-432B-8549-4305EF99E4F4}"/>
    <hyperlink ref="AS290" r:id="rId15482" tooltip="https://www.daloopa.com/src/72223056" display="-0.37" xr:uid="{042D6BE0-D41C-47DD-9472-63327498D135}"/>
    <hyperlink ref="AS291" r:id="rId15483" tooltip="https://www.daloopa.com/src/72223061" display="0.025" xr:uid="{D089EC6F-AABC-403C-BD00-15E0C09F984D}"/>
    <hyperlink ref="AS292" r:id="rId15484" tooltip="https://www.daloopa.com/src/72223057" display="3172.0" xr:uid="{26C6F32E-7984-4442-ADDF-8072AD379C97}"/>
    <hyperlink ref="AS293" r:id="rId15485" tooltip="https://www.daloopa.com/src/72223058" display="0.31" xr:uid="{E7F6A93D-6B8A-44EB-AA7E-CD582163E5B2}"/>
    <hyperlink ref="AS294" r:id="rId15486" tooltip="https://www.daloopa.com/src/72223059" display="4294.0" xr:uid="{AAE97241-DCA0-474A-B652-E842A1E0F935}"/>
    <hyperlink ref="AS295" r:id="rId15487" tooltip="https://www.daloopa.com/src/72223060" display="0.42" xr:uid="{D1A145C1-E747-4F51-89E2-A61D361523CD}"/>
    <hyperlink ref="AS344" r:id="rId15488" tooltip="https://www.daloopa.com/src/72218596" display="56981.0" xr:uid="{D089811A-8F9B-48E1-8685-1EAE3F25ACE5}"/>
    <hyperlink ref="AS345" r:id="rId15489" tooltip="https://www.daloopa.com/src/72218579" display="70377.0" xr:uid="{025FB852-2ACA-4D22-B128-2A6FEE09AEE3}"/>
    <hyperlink ref="AS346" r:id="rId15490" tooltip="https://www.daloopa.com/src/72218594" display="127358.0" xr:uid="{6EE7D186-EE72-49B0-89AF-8743523AC45C}"/>
    <hyperlink ref="AS349" r:id="rId15491" tooltip="https://www.daloopa.com/src/72218580" display="67791.0" xr:uid="{8867CDF1-B287-48FA-A89B-F7AD98BADB51}"/>
    <hyperlink ref="AS350" r:id="rId15492" tooltip="https://www.daloopa.com/src/72218582" display="20905.0" xr:uid="{6830DBEB-E03A-4CD6-AE70-6320E3DC8A37}"/>
    <hyperlink ref="AS351" r:id="rId15493" tooltip="https://www.daloopa.com/src/72218581" display="10172.0" xr:uid="{7FE39380-A268-42A5-969E-9C57FB82886B}"/>
    <hyperlink ref="AS352" r:id="rId15494" tooltip="https://www.daloopa.com/src/72218583" display="20450.0" xr:uid="{C0EE77EA-9C08-40D3-AC63-53EF24470FEA}"/>
    <hyperlink ref="AS353" r:id="rId15495" tooltip="https://www.daloopa.com/src/72218585" display="3043.0" xr:uid="{D954889B-6B69-4A4B-A446-AFA34870571A}"/>
    <hyperlink ref="AS354" r:id="rId15496" tooltip="https://www.daloopa.com/src/72218587" display="223.0" xr:uid="{37249891-1732-4391-8555-1F40CE146B7D}"/>
    <hyperlink ref="AS355" r:id="rId15497" tooltip="https://www.daloopa.com/src/72218595" display="122584.0" xr:uid="{92765C25-AAD4-4251-BF76-1FD3EF66C7C7}"/>
    <hyperlink ref="AS357" r:id="rId15498" tooltip="https://www.daloopa.com/src/72218586" display="4774.0" xr:uid="{E134C3BE-3004-4724-90F5-6900CC4A4F91}"/>
    <hyperlink ref="AS359" r:id="rId15499" tooltip="https://www.daloopa.com/src/72218588" display="611.0" xr:uid="{F03FDE9E-B886-4153-A637-2542E021DC33}"/>
    <hyperlink ref="AS360" r:id="rId15500" tooltip="https://www.daloopa.com/src/72218589" display="-823.0" xr:uid="{E9CAD6C2-F878-4A76-B147-0439ED014CAB}"/>
    <hyperlink ref="AS361" r:id="rId15501" tooltip="https://www.daloopa.com/src/72218590" display="-443.0" xr:uid="{FC1C94A8-5B25-4B43-8E16-862940963E7D}"/>
    <hyperlink ref="AS362" r:id="rId15502" tooltip="https://www.daloopa.com/src/72218591" display="-655.0" xr:uid="{D87DC754-1820-4B67-A62C-F5583581935D}"/>
    <hyperlink ref="AS364" r:id="rId15503" tooltip="https://www.daloopa.com/src/72218592" display="4119.0" xr:uid="{6CF48A23-517C-4335-A6C6-1AC915099A55}"/>
    <hyperlink ref="AS366" r:id="rId15504" tooltip="https://www.daloopa.com/src/72218593" display="-948.0" xr:uid="{CBA9D210-290A-42EA-BF25-148345C95F37}"/>
    <hyperlink ref="AS367" r:id="rId15505" tooltip="https://www.daloopa.com/src/72218597" display="1.0" xr:uid="{32C109C3-612C-46CD-B783-791907C348EF}"/>
    <hyperlink ref="AS368" r:id="rId15506" tooltip="https://www.daloopa.com/src/72218584" display="3172.0" xr:uid="{F4B19D2A-3AE1-44CB-946B-DF9A07810BA9}"/>
    <hyperlink ref="AS371" r:id="rId15507" tooltip="https://www.daloopa.com/src/72218655" display="0.31" xr:uid="{1F3B9043-C4C3-41EB-820E-8FC0FF348AF3}"/>
    <hyperlink ref="AS372" r:id="rId15508" tooltip="https://www.daloopa.com/src/72218654" display="0.31" xr:uid="{7C14991E-E625-4786-9C86-597E5B3D9906}"/>
    <hyperlink ref="AS375" r:id="rId15509" tooltip="https://www.daloopa.com/src/72218754" display="10250.0" xr:uid="{809158CA-599D-43D5-AA6C-EC8444366C49}"/>
    <hyperlink ref="AS376" r:id="rId15510" tooltip="https://www.daloopa.com/src/72218753" display="10347.0" xr:uid="{754046E4-A608-4B49-8B68-520ED332FB5A}"/>
    <hyperlink ref="AS379" r:id="rId15511" tooltip="https://www.daloopa.com/src/72219277" display="165.0" xr:uid="{6A5853EC-FD22-4042-B70B-8A5323D50BCA}"/>
    <hyperlink ref="AS380" r:id="rId15512" tooltip="https://www.daloopa.com/src/72219276" display="603.0" xr:uid="{8CD468A3-5CCD-4303-98F7-0C5D6DF07A0E}"/>
    <hyperlink ref="AS381" r:id="rId15513" tooltip="https://www.daloopa.com/src/72219272" display="2574.0" xr:uid="{1AE0AF97-279B-4676-B58F-9F3A71FE3033}"/>
    <hyperlink ref="AS382" r:id="rId15514" tooltip="https://www.daloopa.com/src/72219274" display="993.0" xr:uid="{752993C1-F9B9-4212-9660-0AF191D30667}"/>
    <hyperlink ref="AS383" r:id="rId15515" tooltip="https://www.daloopa.com/src/72219275" display="413.0" xr:uid="{22943D89-3966-47C3-88E4-4D1E9B69AD4A}"/>
    <hyperlink ref="AS384" r:id="rId15516" tooltip="https://www.daloopa.com/src/72219273" display="4748.0" xr:uid="{D3A31D23-2BB4-4667-A38C-43B9C23F72B5}"/>
    <hyperlink ref="AS387" r:id="rId15517" tooltip="https://www.daloopa.com/src/72289941" display="4.0" xr:uid="{ACBE9D9E-AFB9-44B6-A314-6BA9289B01D8}"/>
    <hyperlink ref="AS397" r:id="rId15518" tooltip="https://www.daloopa.com/src/72219483" display="49343.0" xr:uid="{CB55492B-B8D6-4916-B3E4-9D07277E84C1}"/>
    <hyperlink ref="AS398" r:id="rId15519" tooltip="https://www.daloopa.com/src/72219481" display="15062.0" xr:uid="{B1898444-90E7-48B9-9F37-D3A3AD0CE5F3}"/>
    <hyperlink ref="AS399" r:id="rId15520" tooltip="https://www.daloopa.com/src/72219485" display="34170.0" xr:uid="{A6B16988-014E-4416-B5CB-C92C8E747B66}"/>
    <hyperlink ref="AS400" r:id="rId15521" tooltip="https://www.daloopa.com/src/72219484" display="37646.0" xr:uid="{2D247267-84B0-442E-9BC0-65EAA52BB4DD}"/>
    <hyperlink ref="AS402" r:id="rId15522" tooltip="https://www.daloopa.com/src/72219482" display="136221.0" xr:uid="{B164202C-17E2-4458-81F2-59B77D26FDBD}"/>
    <hyperlink ref="AS404" r:id="rId15523" tooltip="https://www.daloopa.com/src/72219525" display="190754.0" xr:uid="{0BCE583A-72DF-4E66-99C0-EA6F79CB0806}"/>
    <hyperlink ref="AS406" r:id="rId15524" tooltip="https://www.daloopa.com/src/72219524" display="68262.0" xr:uid="{F1725551-38D6-4835-8CEF-BAFFB7FCA6FD}"/>
    <hyperlink ref="AS407" r:id="rId15525" tooltip="https://www.daloopa.com/src/72219523" display="22749.0" xr:uid="{C1CC6EBD-CBF0-48BE-97E7-A820DF804DDC}"/>
    <hyperlink ref="AS408" r:id="rId15526" tooltip="https://www.daloopa.com/src/72219521" display="46392.0" xr:uid="{709B8876-441A-4812-9262-9446BB5DF5BD}"/>
    <hyperlink ref="AS409" r:id="rId15527" tooltip="https://www.daloopa.com/src/72219603" display="464378.0" xr:uid="{F2363D95-AFEE-4FFE-A63A-26155CDDC51C}"/>
    <hyperlink ref="AS413" r:id="rId15528" tooltip="https://www.daloopa.com/src/72219508" display="66907.0" xr:uid="{916ADC3F-24E7-493D-A25C-5C72353098B0}"/>
    <hyperlink ref="AS414" r:id="rId15529" tooltip="https://www.daloopa.com/src/72219507" display="66382.0" xr:uid="{A0301F19-EA96-40F0-819D-33180CBB1C36}"/>
    <hyperlink ref="AS415" r:id="rId15530" tooltip="https://www.daloopa.com/src/72219506" display="14281.0" xr:uid="{5221D315-9B21-426F-B924-62121DC614D8}"/>
    <hyperlink ref="AS416" r:id="rId15531" tooltip="https://www.daloopa.com/src/72219505" display="147570.0" xr:uid="{460C9020-1B19-41CC-BA1F-1BD184886420}"/>
    <hyperlink ref="AS418" r:id="rId15532" tooltip="https://www.daloopa.com/src/72219630" display="20931.0" xr:uid="{2B238C5D-A037-4C68-BF2E-3B0D204BAA70}"/>
    <hyperlink ref="AS419" r:id="rId15533" tooltip="https://www.daloopa.com/src/72219629" display="67084.0" xr:uid="{A84A724D-BEC9-4B64-A45A-53ABB57633FC}"/>
    <hyperlink ref="AS420" r:id="rId15534" tooltip="https://www.daloopa.com/src/72219631" display="74267.0" xr:uid="{42DB75F2-E93D-4BFE-BBC2-4BBB3E754E3B}"/>
    <hyperlink ref="AS423" r:id="rId15535" tooltip="https://www.daloopa.com/src/72219712" display="108.0" xr:uid="{FD30982C-CBA2-4418-A08B-66D5431EADD3}"/>
    <hyperlink ref="AS424" r:id="rId15536" tooltip="https://www.daloopa.com/src/72219712" display="108.0" xr:uid="{B0000DDF-A313-4289-B5C8-60F82C814DF1}"/>
    <hyperlink ref="AS425" r:id="rId15537" tooltip="https://www.daloopa.com/src/72219710" display="-7837.0" xr:uid="{A56766EF-2E77-4C8F-B9CC-665C96D2AF54}"/>
    <hyperlink ref="AS426" r:id="rId15538" tooltip="https://www.daloopa.com/src/72219713" display="79863.0" xr:uid="{51617102-8D92-40A7-82AF-C83D63D5980E}"/>
    <hyperlink ref="AS427" r:id="rId15539" tooltip="https://www.daloopa.com/src/72219709" display="-3973.0" xr:uid="{A95E9E77-D005-4E15-B3FD-CBCFF7B37CF2}"/>
    <hyperlink ref="AS428" r:id="rId15540" tooltip="https://www.daloopa.com/src/72219711" display="86365.0" xr:uid="{3EAF12A5-59BD-4015-AE71-8637BAA6FED9}"/>
    <hyperlink ref="AS429" r:id="rId15541" tooltip="https://www.daloopa.com/src/72219707" display="154526.0" xr:uid="{D0B8A765-FFA6-48ED-BC72-F7A14B1FF343}"/>
    <hyperlink ref="AS431" r:id="rId15542" tooltip="https://www.daloopa.com/src/72219708" display="464378.0" xr:uid="{631CF6B7-95DA-4EC0-8FD7-3064298EF3B1}"/>
    <hyperlink ref="AS441" r:id="rId15543" tooltip="https://www.daloopa.com/src/72285213" display="24.3" xr:uid="{B0A40384-14AF-4DFC-91DE-61AF8CF85B9F}"/>
    <hyperlink ref="AS446" r:id="rId15544" tooltip="https://www.daloopa.com/src/72220136" display="3172.0" xr:uid="{16A03F6C-D41F-4B35-8A3F-3D9DA52B7000}"/>
    <hyperlink ref="AS448" r:id="rId15545" tooltip="https://www.daloopa.com/src/72220134" display="11123.0" xr:uid="{7E4DAF88-72AC-448F-A747-81B9186B00E0}"/>
    <hyperlink ref="AS449" r:id="rId15546" tooltip="https://www.daloopa.com/src/72220139" display="4748.0" xr:uid="{F3D283CC-48FC-4035-94D4-BCC0B8A43D02}"/>
    <hyperlink ref="AS452" r:id="rId15547" tooltip="https://www.daloopa.com/src/72220138" display="534.0" xr:uid="{36E3DF7D-6FEB-48D0-AE8E-6B9A8CD9E597}"/>
    <hyperlink ref="AS453" r:id="rId15548" tooltip="https://www.daloopa.com/src/72220140" display="-472.0" xr:uid="{22BC5DB4-783F-48B3-A7BB-5022A495FCCE}"/>
    <hyperlink ref="AS456" r:id="rId15549" tooltip="https://www.daloopa.com/src/72220141" display="371.0" xr:uid="{7BE7241D-449F-4431-879E-DEF2A634E62E}"/>
    <hyperlink ref="AS457" r:id="rId15550" tooltip="https://www.daloopa.com/src/72220133" display="1521.0" xr:uid="{0CB26D99-748C-402B-A2B9-8ADCEC4CAB27}"/>
    <hyperlink ref="AS458" r:id="rId15551" tooltip="https://www.daloopa.com/src/72220132" display="-11264.0" xr:uid="{655942D0-4C8B-4FC0-AE60-5F4D7D0D8E68}"/>
    <hyperlink ref="AS459" r:id="rId15552" tooltip="https://www.daloopa.com/src/72220135" display="-5763.0" xr:uid="{D1F22AB8-DD9D-41B9-8733-C73E838CC071}"/>
    <hyperlink ref="AS460" r:id="rId15553" tooltip="https://www.daloopa.com/src/72220131" display="818.0" xr:uid="{372A6DE3-F3B2-40BD-9C22-2FBDC0A5C6BD}"/>
    <hyperlink ref="AS462" r:id="rId15554" tooltip="https://www.daloopa.com/src/72220137" display="4788.0" xr:uid="{72088830-44C9-44AD-B04E-2F17147E76C5}"/>
    <hyperlink ref="AS465" r:id="rId15555" tooltip="https://www.daloopa.com/src/72220178" display="-14207.0" xr:uid="{725CDBCA-3A13-425B-91C2-C34825E0075E}"/>
    <hyperlink ref="AS466" r:id="rId15556" tooltip="https://www.daloopa.com/src/72220179" display="-3513.0" xr:uid="{62F4F0E6-62FF-4B44-AB49-2AC0C956FE12}"/>
    <hyperlink ref="AS467" r:id="rId15557" tooltip="https://www.daloopa.com/src/72220181" display="1115.0" xr:uid="{86AD790A-EF48-4913-87ED-17E207F025D5}"/>
    <hyperlink ref="AS468" r:id="rId15558" tooltip="https://www.daloopa.com/src/72220180" display="-338.0" xr:uid="{6E2F362E-A330-4CCA-B709-8D84A07B8578}"/>
    <hyperlink ref="AS469" r:id="rId15559" tooltip="https://www.daloopa.com/src/72220182" display="1137.0" xr:uid="{9AD614A6-1BEB-48CB-A54C-E945D1946A00}"/>
    <hyperlink ref="AS470" r:id="rId15560" tooltip="https://www.daloopa.com/src/72220177" display="-15806.0" xr:uid="{E8431864-2D69-4C81-9183-C9B9EE72B7C2}"/>
    <hyperlink ref="AS473" r:id="rId15561" tooltip="https://www.daloopa.com/src/72220209" display="12780.0" xr:uid="{01304DA3-5FC9-42D0-8A6D-68836E2BF64D}"/>
    <hyperlink ref="AS474" r:id="rId15562" tooltip="https://www.daloopa.com/src/72220212" display="-3603.0" xr:uid="{3166BA3A-71FF-4EB1-9CB1-A05A140191C8}"/>
    <hyperlink ref="AS476" r:id="rId15563" tooltip="https://www.daloopa.com/src/72220211" display="-1386.0" xr:uid="{8E174877-A9ED-491E-828D-3CA258E91056}"/>
    <hyperlink ref="AS477" r:id="rId15564" tooltip="https://www.daloopa.com/src/72220210" display="-1380.0" xr:uid="{721C1868-08E0-47A2-8D7E-463F79040A03}"/>
    <hyperlink ref="AS478" r:id="rId15565" tooltip="https://www.daloopa.com/src/72220214" display="-57.0" xr:uid="{7A7F68EC-26D7-49C1-80DD-890FC4240C3D}"/>
    <hyperlink ref="AS483" r:id="rId15566" tooltip="https://www.daloopa.com/src/72220213" display="6354.0" xr:uid="{613FC32D-680C-4215-8C8A-EA8AC530796D}"/>
    <hyperlink ref="AS485" r:id="rId15567" tooltip="https://www.daloopa.com/src/72220237" display="145.0" xr:uid="{0447E680-14AB-4242-B6D1-2D8528BA1593}"/>
    <hyperlink ref="AS486" r:id="rId15568" tooltip="https://www.daloopa.com/src/72220239" display="-4519.0" xr:uid="{5171A3ED-D54B-45DB-A5DF-915537A9E15D}"/>
    <hyperlink ref="AS488" r:id="rId15569" tooltip="https://www.daloopa.com/src/72242294" display="54253.0" xr:uid="{E36AFE20-629D-4BD2-9301-8D720B882BC2}"/>
    <hyperlink ref="AS489" r:id="rId15570" tooltip="https://www.daloopa.com/src/72220238" display="49734.0" xr:uid="{818DE9EE-AC7B-42C3-8AF0-BEA179988DD5}"/>
    <hyperlink ref="AS492" r:id="rId15571" tooltip="https://www.daloopa.com/src/72285245" display="49343.0" xr:uid="{54E98B9E-2AEE-49F6-80B1-68E593F12963}"/>
    <hyperlink ref="AS493" r:id="rId15572" tooltip="https://www.daloopa.com/src/72285247" display="377.0" xr:uid="{0553F65F-782A-4D8A-8E73-DAF73BE6ED9C}"/>
    <hyperlink ref="AS494" r:id="rId15573" tooltip="https://www.daloopa.com/src/72285246" display="14.0" xr:uid="{95A09559-AFA5-4E30-9D98-B8E94C530EA2}"/>
    <hyperlink ref="AS495" r:id="rId15574" tooltip="https://www.daloopa.com/src/72285244" display="49734.0" xr:uid="{4D3D0992-8B7F-405B-AF2F-6F6DBFD5E77C}"/>
    <hyperlink ref="AS498" r:id="rId15575" tooltip="https://www.daloopa.com/src/72228676" display="54330.0" xr:uid="{1A44E92B-68FB-490F-BEA0-2F1A7C5864A2}"/>
    <hyperlink ref="AS499" r:id="rId15576" tooltip="https://www.daloopa.com/src/72228677" display="-57649.0" xr:uid="{ECCC6B6B-BFC4-42C5-AF07-8667A13342A5}"/>
    <hyperlink ref="AS500" r:id="rId15577" tooltip="https://www.daloopa.com/src/72228906" display="-3319.0" xr:uid="{17C49510-26FC-434C-8480-0CDA39023B35}"/>
    <hyperlink ref="AS502" r:id="rId15578" tooltip="https://www.daloopa.com/src/72228678" display="-6544.0" xr:uid="{2A973A01-7EC4-485A-A729-8CE0350A06FB}"/>
    <hyperlink ref="AS503" r:id="rId15579" tooltip="https://www.daloopa.com/src/72228679" display="-226.0" xr:uid="{2927F608-DF7E-49A1-BC61-81648D825592}"/>
    <hyperlink ref="AS504" r:id="rId15580" tooltip="https://www.daloopa.com/src/72228680" display="-10089.0" xr:uid="{BCB1736F-5BBD-41E1-8713-8B1A69431F14}"/>
    <hyperlink ref="AS507" r:id="rId15581" tooltip="https://www.daloopa.com/src/72228650" display="54330.0" xr:uid="{1A34330F-814F-4052-B5B1-FE4737A4C1D0}"/>
    <hyperlink ref="AS508" r:id="rId15582" tooltip="https://www.daloopa.com/src/72228651" display="-57649.0" xr:uid="{E5EA69CD-05AF-4146-8165-FBAA3A963C9D}"/>
    <hyperlink ref="AS509" r:id="rId15583" tooltip="https://www.daloopa.com/src/72223027" display="-3319.0" xr:uid="{0ED2DC43-FBE2-46DE-BF60-E404C8E701BE}"/>
    <hyperlink ref="AS511" r:id="rId15584" tooltip="https://www.daloopa.com/src/72228652" display="-285.0" xr:uid="{5F6CEFD6-24D7-4C83-9B9B-915683C0EC0E}"/>
    <hyperlink ref="AS512" r:id="rId15585" tooltip="https://www.daloopa.com/src/72228653" display="-625.0" xr:uid="{A9F03567-8AE8-411B-B792-DBDB71AEF615}"/>
    <hyperlink ref="AS513" r:id="rId15586" tooltip="https://www.daloopa.com/src/72228654" display="-226.0" xr:uid="{B066979E-3662-41DB-8C11-BBA8EB50B937}"/>
    <hyperlink ref="AS514" r:id="rId15587" tooltip="https://www.daloopa.com/src/72228655" display="-4455.0" xr:uid="{168E711A-1361-4433-9F0E-D55B945971FD}"/>
    <hyperlink ref="AS517" r:id="rId15588" tooltip="https://www.daloopa.com/src/72220330" display="402.0" xr:uid="{1E9EED0E-394D-4E9F-95C7-B9C737514563}"/>
    <hyperlink ref="AS518" r:id="rId15589" tooltip="https://www.daloopa.com/src/72220331" display="2467.0" xr:uid="{8A8C0835-1133-4BDC-9E98-7C8A817F67BE}"/>
    <hyperlink ref="AS519" r:id="rId15590" tooltip="https://www.daloopa.com/src/72220326" display="81.0" xr:uid="{06EC93C6-29E0-4BE8-8E9B-501856159D89}"/>
    <hyperlink ref="AS520" r:id="rId15591" tooltip="https://www.daloopa.com/src/72220324" display="59.0" xr:uid="{478B622B-3A5E-4782-9176-F86AF0AA8BA6}"/>
    <hyperlink ref="AS521" r:id="rId15592" tooltip="https://www.daloopa.com/src/72220325" display="619.0" xr:uid="{0751925D-2938-4ABA-B0BE-1A19FA7B1D86}"/>
    <hyperlink ref="AS522" r:id="rId15593" tooltip="https://www.daloopa.com/src/72220328" display="3626.0" xr:uid="{289D31A3-284B-4309-B211-E4AFC3B23FA3}"/>
    <hyperlink ref="AS523" r:id="rId15594" tooltip="https://www.daloopa.com/src/72220327" display="8.0" xr:uid="{77AB1553-7B75-4309-8B59-E7387A103D6B}"/>
    <hyperlink ref="AS524" r:id="rId15595" tooltip="https://www.daloopa.com/src/72220332" display="131.0" xr:uid="{843F777E-F745-453A-800E-F2C3A9DB1A63}"/>
    <hyperlink ref="AS525" r:id="rId15596" tooltip="https://www.daloopa.com/src/72220329" display="-720.0" xr:uid="{8B201BA5-F9C7-43C9-85B2-706AE48B7F71}"/>
    <hyperlink ref="AS530" r:id="rId15597" tooltip="https://www.daloopa.com/src/72223036" display="54330.0" xr:uid="{7A24DB27-6490-42E1-B3D4-4AF7045E4032}"/>
    <hyperlink ref="AS531" r:id="rId15598" tooltip="https://www.daloopa.com/src/72223031" display="0.38" xr:uid="{BBA29DE2-DD25-4C8F-9AC8-C0B41B16FF21}"/>
    <hyperlink ref="AS532" r:id="rId15599" tooltip="https://www.daloopa.com/src/72223035" display="57649.0" xr:uid="{0EA32158-73F1-474D-A52B-23545C611162}"/>
    <hyperlink ref="AS533" r:id="rId15600" tooltip="https://www.daloopa.com/src/72285407" display="-3319.0" xr:uid="{B6C349B1-15E7-453E-B401-2F230D6E2973}"/>
    <hyperlink ref="AS535" r:id="rId15601" tooltip="https://www.daloopa.com/src/72223037" display="6544.0" xr:uid="{86FEC827-0A95-40E6-875C-77E7F6C21400}"/>
    <hyperlink ref="AS536" r:id="rId15602" tooltip="https://www.daloopa.com/src/72223032" display="226.0" xr:uid="{7B45D9AE-9668-4C26-BF05-E22D8FB7FACA}"/>
    <hyperlink ref="AS537" r:id="rId15603" tooltip="https://www.daloopa.com/src/72223028" display="-10089.0" xr:uid="{1C4B9BC0-A561-42B7-9392-81D94532940E}"/>
    <hyperlink ref="AS539" r:id="rId15604" tooltip="https://www.daloopa.com/src/72223034" display="285.0" xr:uid="{F95307BA-9B12-4C19-B1B0-3B6A5A948366}"/>
    <hyperlink ref="AS540" r:id="rId15605" tooltip="https://www.daloopa.com/src/72223033" display="625.0" xr:uid="{0F01A6CE-4F29-4577-A946-E7D21468A729}"/>
    <hyperlink ref="AS541" r:id="rId15606" tooltip="https://www.daloopa.com/src/72223024" display="-4455.0" xr:uid="{A3315C7C-D030-4F59-93DB-4A855C76427C}"/>
    <hyperlink ref="AS543" r:id="rId15607" tooltip="https://www.daloopa.com/src/72223026" display="10625.0" xr:uid="{6D4D2F9F-0543-414E-B272-64D07F68E786}"/>
    <hyperlink ref="AS544" r:id="rId15608" tooltip="https://www.daloopa.com/src/72223025" display="10258.0" xr:uid="{FDCE299B-8B4D-451B-8F9F-7F2C37A461BA}"/>
    <hyperlink ref="AS545" r:id="rId15609" tooltip="https://www.daloopa.com/src/72223029" display="367.0" xr:uid="{03F39964-13B5-42D4-B445-643BDE1EB784}"/>
    <hyperlink ref="AS546" r:id="rId15610" tooltip="https://www.daloopa.com/src/72223030" display="0.036000000000000004" xr:uid="{F9D910FD-0B4E-4838-B54D-81E1275DF434}"/>
    <hyperlink ref="AS565" r:id="rId15611" tooltip="https://www.daloopa.com/src/72219525" display="190754.0" xr:uid="{8C12D46F-43E0-486E-A1B7-27E5428FA417}"/>
    <hyperlink ref="AS568" r:id="rId15612" tooltip="https://www.daloopa.com/src/72287181" display="10260353688.0" xr:uid="{4C8957A6-5EBD-4A87-8DF5-685740BC1C0C}"/>
    <hyperlink ref="AS569" r:id="rId15613" tooltip="https://www.daloopa.com/src/72219215" display="1465000.0" xr:uid="{E43DE1EC-ED76-4D2A-9859-C0FE05F1246A}"/>
    <hyperlink ref="AS572" r:id="rId15614" tooltip="https://www.daloopa.com/src/72290023" display="2.8" xr:uid="{A6D29911-7A36-492E-983B-B1536DEFDBEC}"/>
    <hyperlink ref="AS573" r:id="rId15615" tooltip="https://www.daloopa.com/src/72290024" display="122.0" xr:uid="{59C5558D-8986-4DA4-8190-5E86976F2BFF}"/>
    <hyperlink ref="AS574" r:id="rId15616" tooltip="https://www.daloopa.com/src/72289940" display="17.4" xr:uid="{0CE7C192-EB6C-42BB-B909-73514361111C}"/>
    <hyperlink ref="AS584" r:id="rId15617" tooltip="https://www.daloopa.com/src/72287358" display="4000.0" xr:uid="{7A4D386B-E3D5-4BA1-9143-0773F5D12915}"/>
    <hyperlink ref="AS585" r:id="rId15618" tooltip="https://www.daloopa.com/src/72287357" display="15000.0" xr:uid="{5F029FE8-D0DE-4EEA-9EC0-C7AEFDFB2BF1}"/>
    <hyperlink ref="AS586" r:id="rId15619" tooltip="https://www.daloopa.com/src/72287352" display="10000.0" xr:uid="{8D66E3C2-AD19-4DE3-A51C-5D9BCD56AE5E}"/>
    <hyperlink ref="AS587" r:id="rId15620" tooltip="https://www.daloopa.com/src/72287355" display="18500.0" xr:uid="{573691FE-F349-4CFB-BA9D-92BAB5EDAC02}"/>
    <hyperlink ref="AS588" r:id="rId15621" tooltip="https://www.daloopa.com/src/72287353" display="12750.0" xr:uid="{CBA39116-D1D4-44C5-83F8-0181B89C3E43}"/>
    <hyperlink ref="AS589" r:id="rId15622" tooltip="https://www.daloopa.com/src/72287359" display="8250.0" xr:uid="{60F11E6A-DFDE-49E8-B695-2441F83F2EF8}"/>
    <hyperlink ref="AS605" r:id="rId15623" tooltip="https://www.daloopa.com/src/72287361" display="972.0" xr:uid="{F2961129-F380-45EB-8887-EC1D9D5E3D59}"/>
    <hyperlink ref="AS607" r:id="rId15624" tooltip="https://www.daloopa.com/src/72287354" display="69472.0" xr:uid="{2CCA80EB-9854-4CD4-86C5-4E7905038AD0}"/>
    <hyperlink ref="AS609" r:id="rId15625" tooltip="https://www.daloopa.com/src/72287360" display="-388.0" xr:uid="{A49D4B0C-EFA8-4262-8459-74164A49A9D5}"/>
    <hyperlink ref="AS610" r:id="rId15626" tooltip="https://www.daloopa.com/src/72287351" display="-2000.0" xr:uid="{1AB760CF-77E8-494E-8EA3-9A307D7AB7EA}"/>
    <hyperlink ref="AS611" r:id="rId15627" tooltip="https://www.daloopa.com/src/72287356" display="67084.0" xr:uid="{1DB35153-744C-41CB-8745-808D0DE6325D}"/>
    <hyperlink ref="AS721" r:id="rId15628" tooltip="https://www.daloopa.com/src/72288264" display="10250.0" xr:uid="{588C1F5C-705E-4D07-956E-6C09C442221B}"/>
    <hyperlink ref="AS722" r:id="rId15629" tooltip="https://www.daloopa.com/src/72288265" display="97.0" xr:uid="{7DF5B699-109E-4BD1-9AD9-F69594D44006}"/>
    <hyperlink ref="AS723" r:id="rId15630" tooltip="https://www.daloopa.com/src/72288263" display="10347.0" xr:uid="{961AF796-7BD6-4EB4-AB9F-1F5386B4AC11}"/>
    <hyperlink ref="AS726" r:id="rId15631" tooltip="https://www.daloopa.com/src/72287532" display="2512.0" xr:uid="{0DFC2FC5-5284-4BCB-9DF3-32911E3C90F1}"/>
    <hyperlink ref="AS728" r:id="rId15632" tooltip="https://www.daloopa.com/src/72287534" display="1546.0" xr:uid="{2C850213-2C11-4496-B1EA-C30F3565FFB4}"/>
    <hyperlink ref="AS729" r:id="rId15633" tooltip="https://www.daloopa.com/src/72287537" display="80.0" xr:uid="{8BDA7235-E165-44DE-8D3A-41FB82028F46}"/>
    <hyperlink ref="AS730" r:id="rId15634" tooltip="https://www.daloopa.com/src/72287535" display="1626.0" xr:uid="{F756422F-7C97-4EDF-BB8F-87869B516A5E}"/>
    <hyperlink ref="AS732" r:id="rId15635" tooltip="https://www.daloopa.com/src/72287536" display="518.0" xr:uid="{51FE1897-5B36-49A1-9B6A-23E391DF9AA7}"/>
    <hyperlink ref="AS733" r:id="rId15636" tooltip="https://www.daloopa.com/src/72287533" display="4656.0" xr:uid="{C8B34526-B611-4520-9DFF-4C138B89D8C4}"/>
    <hyperlink ref="AS737" r:id="rId15637" tooltip="https://www.daloopa.com/src/72286998" display="3882.0" xr:uid="{F11428B3-282E-41CA-80E2-854DA730A375}"/>
    <hyperlink ref="AS738" r:id="rId15638" tooltip="https://www.daloopa.com/src/72286999" display="10615.0" xr:uid="{AB5F96A5-7DB9-469D-B1A2-566F59AE8D2A}"/>
    <hyperlink ref="AS739" r:id="rId15639" tooltip="https://www.daloopa.com/src/72286997" display="7203.0" xr:uid="{C8DD9DBA-D04C-4435-9BDB-60F9A54B8B35}"/>
    <hyperlink ref="AS740" r:id="rId15640" tooltip="https://www.daloopa.com/src/72286995" display="5123.0" xr:uid="{A2225464-C642-4C6B-806F-A8E881C8F780}"/>
    <hyperlink ref="AS741" r:id="rId15641" tooltip="https://www.daloopa.com/src/72286996" display="10399.0" xr:uid="{46BF7D01-6E6A-4BF6-A048-B72FC2CFEDA6}"/>
    <hyperlink ref="AS742" r:id="rId15642" tooltip="https://www.daloopa.com/src/72286993" display="63814.0" xr:uid="{EB1817C0-D011-4D20-B3C3-9A94AF94FE9B}"/>
    <hyperlink ref="AS743" r:id="rId15643" tooltip="https://www.daloopa.com/src/72286994" display="101036.0" xr:uid="{F26893BA-06BC-4373-9562-D973FB7DF1BC}"/>
    <hyperlink ref="AS746" r:id="rId15644" tooltip="https://www.daloopa.com/src/72287055" display="7604.0" xr:uid="{BAF8DE1D-A37D-461D-8196-A1FD07011E1A}"/>
    <hyperlink ref="AS747" r:id="rId15645" tooltip="https://www.daloopa.com/src/72287053" display="9207.0" xr:uid="{A57F7A3D-D68D-470A-AD80-11E36676FD29}"/>
    <hyperlink ref="AS748" r:id="rId15646" tooltip="https://www.daloopa.com/src/72287054" display="8560.0" xr:uid="{5767CA4C-C297-415D-BE49-E5B6F6EE8DD0}"/>
    <hyperlink ref="AS749" r:id="rId15647" tooltip="https://www.daloopa.com/src/72287051" display="7878.0" xr:uid="{F46D107A-FA13-4234-A3FF-BA35E024A08C}"/>
    <hyperlink ref="AS750" r:id="rId15648" tooltip="https://www.daloopa.com/src/72287052" display="7148.0" xr:uid="{04F13BA3-7DDF-46C4-8FDC-A8A9C661CE1C}"/>
    <hyperlink ref="AS751" r:id="rId15649" tooltip="https://www.daloopa.com/src/72287049" display="44071.0" xr:uid="{D23B4C6E-7D61-4B7D-A344-AC7B5EF69BCB}"/>
    <hyperlink ref="AS752" r:id="rId15650" tooltip="https://www.daloopa.com/src/72287050" display="84468.0" xr:uid="{B99E89FB-5E13-416C-90C8-7AEE9A6413D0}"/>
    <hyperlink ref="AS755" r:id="rId15651" tooltip="https://www.daloopa.com/src/72286672" display="3073.0" xr:uid="{6FB600F6-8F35-49D5-ACDC-94177F893E90}"/>
    <hyperlink ref="AS756" r:id="rId15652" tooltip="https://www.daloopa.com/src/72286673" display="2230.0" xr:uid="{A288C518-48E6-4BF5-B560-4698C0FDB0E5}"/>
    <hyperlink ref="AS757" r:id="rId15653" tooltip="https://www.daloopa.com/src/72286671" display="1425.0" xr:uid="{EE1CBD79-755D-4674-8147-4DC86FB615DB}"/>
    <hyperlink ref="AS758" r:id="rId15654" tooltip="https://www.daloopa.com/src/72286669" display="1284.0" xr:uid="{DF75DB14-28BD-4C3F-8FBD-B79E2172B33A}"/>
    <hyperlink ref="AS759" r:id="rId15655" tooltip="https://www.daloopa.com/src/72286670" display="1101.0" xr:uid="{215BD7C3-5214-4780-84BC-13A09344E019}"/>
    <hyperlink ref="AS760" r:id="rId15656" tooltip="https://www.daloopa.com/src/72286667" display="7398.0" xr:uid="{B7C5A417-A932-4248-8E2A-11AB0169756F}"/>
    <hyperlink ref="AS761" r:id="rId15657" tooltip="https://www.daloopa.com/src/72286668" display="16511.0" xr:uid="{407E54A1-2BD6-4DE7-8182-01FA17F49DF7}"/>
    <hyperlink ref="AS764" r:id="rId15658" tooltip="https://www.daloopa.com/src/72286627" display="349.0" xr:uid="{4DE7A9FD-4AB5-42EA-AF93-223364F26422}"/>
    <hyperlink ref="AS765" r:id="rId15659" tooltip="https://www.daloopa.com/src/72286625" display="464.0" xr:uid="{22C045A8-7113-4403-9489-8D40B01B1B0A}"/>
    <hyperlink ref="AS766" r:id="rId15660" tooltip="https://www.daloopa.com/src/72286626" display="457.0" xr:uid="{E22CDC3A-94A3-4E0A-BFB7-DD59866CEFA3}"/>
    <hyperlink ref="AS767" r:id="rId15661" tooltip="https://www.daloopa.com/src/72286623" display="464.0" xr:uid="{6A5A7611-8B55-48F4-ACD8-1A2234997444}"/>
    <hyperlink ref="AS768" r:id="rId15662" tooltip="https://www.daloopa.com/src/72286624" display="471.0" xr:uid="{B93AE1A7-8140-400D-8880-59BE0E5F9EF6}"/>
    <hyperlink ref="AS769" r:id="rId15663" tooltip="https://www.daloopa.com/src/72286621" display="6712.0" xr:uid="{11D8A25A-8733-40EA-BD05-85BF71B52A6D}"/>
    <hyperlink ref="AS770" r:id="rId15664" tooltip="https://www.daloopa.com/src/72286622" display="8917.0" xr:uid="{9550C487-8D41-4BA6-8971-D8A33B5B236C}"/>
    <hyperlink ref="AS783" r:id="rId15665" tooltip="https://www.daloopa.com/src/72286567" display="84468.0" xr:uid="{CA9B8C3B-3C74-4407-993B-E1E31A5276FD}"/>
    <hyperlink ref="AS784" r:id="rId15666" tooltip="https://www.daloopa.com/src/72286566" display="-13220.0" xr:uid="{D9AB02D8-AA53-4B6C-8572-EA446E9AB769}"/>
    <hyperlink ref="AS785" r:id="rId15667" tooltip="https://www.daloopa.com/src/72286565" display="71248.0" xr:uid="{E1F415A0-ABE1-4E19-A4BF-D8207C0851A0}"/>
    <hyperlink ref="AS787" r:id="rId15668" tooltip="https://www.daloopa.com/src/72286564" display="-7752.0" xr:uid="{8541A121-8277-488B-A770-446865D3C520}"/>
    <hyperlink ref="AS788" r:id="rId15669" tooltip="https://www.daloopa.com/src/72286568" display="63496.0" xr:uid="{7750FEF8-F0FB-4D83-A99C-DBF49523B28C}"/>
    <hyperlink ref="AS791" r:id="rId15670" tooltip="https://www.daloopa.com/src/72287072" display="16511.0" xr:uid="{C42F5BB8-6739-409C-8FCB-F5BB853D500B}"/>
    <hyperlink ref="AS792" r:id="rId15671" tooltip="https://www.daloopa.com/src/72287071" display="-2064.0" xr:uid="{FE8B399B-F160-4F3B-B296-8569073874FB}"/>
    <hyperlink ref="AS793" r:id="rId15672" tooltip="https://www.daloopa.com/src/72287070" display="14447.0" xr:uid="{016DF451-22B9-41E3-AA9D-4D0CBD35577F}"/>
    <hyperlink ref="AS795" r:id="rId15673" tooltip="https://www.daloopa.com/src/72287073" display="-3676.0" xr:uid="{64F6A784-4CAA-4AB5-BD71-1437FAD13ED8}"/>
    <hyperlink ref="AS796" r:id="rId15674" tooltip="https://www.daloopa.com/src/72287069" display="10771.0" xr:uid="{C4CE1924-3126-468C-B0A6-4FEE08D55DA3}"/>
    <hyperlink ref="AS799" r:id="rId15675" tooltip="https://www.daloopa.com/src/72287129" display="100979.0" xr:uid="{36E90BF5-1BBD-4513-97FA-0BE5CF6F37DB}"/>
    <hyperlink ref="AS800" r:id="rId15676" tooltip="https://www.daloopa.com/src/72287128" display="-15284.0" xr:uid="{24A36C0D-2EBC-4F52-9B2D-C2D1383BB50A}"/>
    <hyperlink ref="AS801" r:id="rId15677" tooltip="https://www.daloopa.com/src/72287130" display="85695.0" xr:uid="{9F92D94E-EA02-49BD-B453-890147068528}"/>
    <hyperlink ref="AS803" r:id="rId15678" tooltip="https://www.daloopa.com/src/72287127" display="-11428.0" xr:uid="{1803F175-267F-4A11-9E13-A37DE56F4581}"/>
    <hyperlink ref="AS804" r:id="rId15679" tooltip="https://www.daloopa.com/src/72287126" display="74267.0" xr:uid="{D081F293-9E1A-47EE-897B-1A9409FA5C69}"/>
    <hyperlink ref="AS817" r:id="rId15680" tooltip="https://www.daloopa.com/src/72223102" display="3172.0" xr:uid="{405A3F4B-F33B-48B7-97EC-53E24572B9EB}"/>
    <hyperlink ref="AS819" r:id="rId15681" tooltip="https://www.daloopa.com/src/72223103" display="386.0" xr:uid="{B7DBA115-89D1-4EE1-B2D8-11C1BB6A4BBA}"/>
    <hyperlink ref="AS824" r:id="rId15682" tooltip="https://www.daloopa.com/src/72223104" display="95.0" xr:uid="{76D98D2F-7131-4343-873C-21EC540C8D80}"/>
    <hyperlink ref="AS825" r:id="rId15683" tooltip="https://www.daloopa.com/src/72223105" display="33.0" xr:uid="{95D9DA0C-A9DA-4A44-9C17-FA274539A5CB}"/>
    <hyperlink ref="AS826" r:id="rId15684" tooltip="https://www.daloopa.com/src/72223100" display="128.0" xr:uid="{383DBA34-A96F-4B88-B02F-760C8EE1E948}"/>
    <hyperlink ref="AS828" r:id="rId15685" tooltip="https://www.daloopa.com/src/72223101" display="514.0" xr:uid="{E356066B-C675-4CC3-9121-07A75E1DE3F5}"/>
    <hyperlink ref="AS830" r:id="rId15686" tooltip="https://www.daloopa.com/src/72223099" display="3686.0" xr:uid="{03E9CD4E-F00A-4A98-8B72-BB1CF4C80EE7}"/>
    <hyperlink ref="AS833" r:id="rId15687" tooltip="https://www.daloopa.com/src/72287296" display="2436.0" xr:uid="{FFA3CFA6-93CD-4195-8AA4-17855A7F4C74}"/>
    <hyperlink ref="AS834" r:id="rId15688" tooltip="https://www.daloopa.com/src/72287294" display="2575.0" xr:uid="{8EC01F30-699E-4B65-8402-366D98C96F34}"/>
    <hyperlink ref="AS835" r:id="rId15689" tooltip="https://www.daloopa.com/src/72287295" display="-139.0" xr:uid="{A16EE4A4-9D2B-47A2-AD4A-3EDD54C9165A}"/>
    <hyperlink ref="AS849" r:id="rId15690" tooltip="https://www.daloopa.com/src/72228904" display="54330.0" xr:uid="{0C1D1F40-B59F-4321-A3EB-09C3A47C6AB5}"/>
    <hyperlink ref="AS850" r:id="rId15691" tooltip="https://www.daloopa.com/src/72228905" display="-57649.0" xr:uid="{C9D54AA0-AD7E-4F75-A4D7-B25200FF90A4}"/>
    <hyperlink ref="AS851" r:id="rId15692" tooltip="https://www.daloopa.com/src/72287496" display="-3319.0" xr:uid="{A2AED97D-3218-4C46-923D-EB4EDBB0BABF}"/>
    <hyperlink ref="AS854" r:id="rId15693" tooltip="https://www.daloopa.com/src/72287922" display="165.0" xr:uid="{D3029A7B-5406-472B-B01E-4F6AB4DAC1BC}"/>
    <hyperlink ref="AS855" r:id="rId15694" tooltip="https://www.daloopa.com/src/72287923" display="603.0" xr:uid="{335FA3E5-7CEE-4A28-8C45-AF3118948E20}"/>
    <hyperlink ref="AS856" r:id="rId15695" tooltip="https://www.daloopa.com/src/72287919" display="2574.0" xr:uid="{C138F191-0D23-44F0-B97C-10FF4EEFDF21}"/>
    <hyperlink ref="AS857" r:id="rId15696" tooltip="https://www.daloopa.com/src/72287921" display="993.0" xr:uid="{0E3742AF-B857-4E1F-8AE6-B55EF1A9E6E5}"/>
    <hyperlink ref="AS858" r:id="rId15697" tooltip="https://www.daloopa.com/src/72287920" display="413.0" xr:uid="{BC8A828D-353D-48AF-A436-29BDACBDAB07}"/>
    <hyperlink ref="AS859" r:id="rId15698" tooltip="https://www.daloopa.com/src/72287918" display="4748.0" xr:uid="{80369291-D2F0-4856-87FB-9A4ADD65237B}"/>
    <hyperlink ref="AS864" r:id="rId15699" tooltip="https://www.daloopa.com/src/72287494" display="-54313.0" xr:uid="{C71CF2FC-7E51-4AAE-9465-782742AC5C34}"/>
    <hyperlink ref="AS865" r:id="rId15700" tooltip="https://www.daloopa.com/src/72287495" display="14082.0" xr:uid="{38D76470-884E-4355-8D1F-B8946A600FE0}"/>
    <hyperlink ref="AS867" r:id="rId15701" tooltip="https://www.daloopa.com/src/72285408" display="-54313.0" xr:uid="{278CCAEA-DF10-4185-BCE1-E18DD900CA38}"/>
    <hyperlink ref="AS868" r:id="rId15702" tooltip="https://www.daloopa.com/src/72285409" display="14082.0" xr:uid="{D8827B3E-3763-4145-9769-6445E0E9A1D4}"/>
    <hyperlink ref="AS870" r:id="rId15703" tooltip="https://www.daloopa.com/src/72288276" display="-54313.0" xr:uid="{9F466FB4-DFC5-495D-9045-F4C45510D217}"/>
    <hyperlink ref="AS871" r:id="rId15704" tooltip="https://www.daloopa.com/src/72288277" display="14082.0" xr:uid="{4276A7BB-B92C-4A5C-B289-F825F5F9973C}"/>
    <hyperlink ref="AS96" r:id="rId15705" tooltip="https://www.daloopa.com/src/72218587" display="223.0" xr:uid="{8C5398D2-0CDF-430E-BCC9-330FFA50988D}"/>
    <hyperlink ref="AS303" r:id="rId15706" tooltip="https://www.daloopa.com/src/72285606" display="127358.0" xr:uid="{D0A275B5-85B7-4213-9276-3D33BB9592D0}"/>
    <hyperlink ref="AS437" r:id="rId15707" tooltip="https://www.daloopa.com/src/72219525" display="190754.0" xr:uid="{1ABCD428-825C-41C2-8516-42CCADE55EBE}"/>
    <hyperlink ref="AS438" r:id="rId15708" tooltip="https://www.daloopa.com/src/72219508" display="66907.0" xr:uid="{AE3D4859-FD4A-4142-8DF0-EE7B30697A68}"/>
    <hyperlink ref="AS635" r:id="rId15709" tooltip="https://www.daloopa.com/src/72220140" display="-472.0" xr:uid="{A423D3B6-7C7B-4B37-A436-8243C1807500}"/>
    <hyperlink ref="AS637" r:id="rId15710" tooltip="https://www.daloopa.com/src/72221517" display="-948.0" xr:uid="{D4712C8E-BE41-4E4F-AA19-FB1BAA84D457}"/>
    <hyperlink ref="AS642" r:id="rId15711" tooltip="https://www.daloopa.com/src/72218592" display="4119.0" xr:uid="{0A45C76A-DEAB-490C-B2AD-F9B431F06F18}"/>
    <hyperlink ref="AS547" r:id="rId15712" tooltip="https://www.daloopa.com/src/72223037" display="6544.0" xr:uid="{212B34B0-6E83-4B8F-8A14-BB49A5761980}"/>
    <hyperlink ref="AS548" r:id="rId15713" tooltip="https://www.daloopa.com/src/72223032" display="226.0" xr:uid="{C2011475-9C17-4CE4-8DB5-167C9F609A22}"/>
    <hyperlink ref="AS549" r:id="rId15714" tooltip="https://www.daloopa.com/src/72223034" display="285.0" xr:uid="{22ADABC1-A3E1-48D1-BB06-74B069845D46}"/>
    <hyperlink ref="AS551" r:id="rId15715" tooltip="https://www.daloopa.com/src/72223028" display="-10089.0" xr:uid="{D76720AF-638E-4F52-B40A-24610EE8567A}"/>
    <hyperlink ref="AS552" r:id="rId15716" tooltip="https://www.daloopa.com/src/72223024" display="-4455.0" xr:uid="{27E61B23-8CC8-44C1-BB4D-20029B2EAB33}"/>
    <hyperlink ref="AT10" r:id="rId15717" tooltip="https://www.daloopa.com/src/78902555" display="143.0" xr:uid="{8704EC4B-0E21-45D5-8D5B-EA78993264B7}"/>
    <hyperlink ref="AT11" r:id="rId15718" tooltip="https://www.daloopa.com/src/78902415" display="138.0" xr:uid="{34C873A9-0389-4827-ABB0-A532E0335054}"/>
    <hyperlink ref="AT12" r:id="rId15719" tooltip="https://www.daloopa.com/src/78902725" display="0.13" xr:uid="{1EE27E96-D862-4FD8-BBE3-9A4FB956BD18}"/>
    <hyperlink ref="AT13" r:id="rId15720" tooltip="https://www.daloopa.com/src/78902677" display="0.09" xr:uid="{F3BCAE87-667F-4BB6-B3EF-43791300262A}"/>
    <hyperlink ref="AT15" r:id="rId15721" tooltip="https://www.daloopa.com/src/78902761" display="120.0" xr:uid="{3E4B7965-9A1A-484F-954E-C6E49FB9DFEA}"/>
    <hyperlink ref="AT17" r:id="rId15722" tooltip="https://www.daloopa.com/src/78902804" display="8.5" xr:uid="{476B98EB-AFAC-4AA3-A56D-77F5A3599A2B}"/>
    <hyperlink ref="AT18" r:id="rId15723" tooltip="https://www.daloopa.com/src/78902776" display="5.5" xr:uid="{E90ED2CF-4673-4346-9053-BE73A6882D1E}"/>
    <hyperlink ref="AT32" r:id="rId15724" tooltip="https://www.daloopa.com/src/78966013" display="2.7" xr:uid="{716B1440-244B-433B-9919-F2988B6E8D94}"/>
    <hyperlink ref="AT36" r:id="rId15725" tooltip="https://www.daloopa.com/src/78901739" display="52966.0" xr:uid="{13EECDFA-7DCA-4089-891F-21D524FDA910}"/>
    <hyperlink ref="AT37" r:id="rId15726" tooltip="https://www.daloopa.com/src/78901733" display="0.05" xr:uid="{9699298E-2AF4-49B6-A0AA-7D48285128B0}"/>
    <hyperlink ref="AT38" r:id="rId15727" tooltip="https://www.daloopa.com/src/78901742" display="5024.0" xr:uid="{B4333830-6A15-4E1C-9A59-A18592216380}"/>
    <hyperlink ref="AT39" r:id="rId15728" tooltip="https://www.daloopa.com/src/78901735" display="0.07" xr:uid="{CE2EE3DF-DA28-4235-9960-BF5D4E5ED451}"/>
    <hyperlink ref="AT40" r:id="rId15729" tooltip="https://www.daloopa.com/src/78901738" display="32332.0" xr:uid="{1BEC7BCF-CCD3-425F-A8EA-C15487F073B2}"/>
    <hyperlink ref="AT41" r:id="rId15730" tooltip="https://www.daloopa.com/src/78901734" display="0.18" xr:uid="{9EC6DB5F-D5C0-487F-A030-DAD9E7ECEF42}"/>
    <hyperlink ref="AT42" r:id="rId15731" tooltip="https://www.daloopa.com/src/78901743" display="9894.0" xr:uid="{A6CC225C-62E1-4773-957F-7EFE0508F65F}"/>
    <hyperlink ref="AT43" r:id="rId15732" tooltip="https://www.daloopa.com/src/78901731" display="0.14" xr:uid="{917E5825-9636-4B40-8ED0-31A75E82DDA7}"/>
    <hyperlink ref="AT44" r:id="rId15733" tooltip="https://www.daloopa.com/src/78901740" display="10683.0" xr:uid="{0952311E-01FA-4232-9ABA-C59550397159}"/>
    <hyperlink ref="AT45" r:id="rId15734" tooltip="https://www.daloopa.com/src/78901732" display="0.22" xr:uid="{92ED198F-8312-478F-B9E4-CA9630A75A91}"/>
    <hyperlink ref="AT46" r:id="rId15735" tooltip="https://www.daloopa.com/src/78901741" display="22140.0" xr:uid="{3B805E79-0440-4A71-80DE-0613576EB624}"/>
    <hyperlink ref="AT47" r:id="rId15736" tooltip="https://www.daloopa.com/src/78901737" display="0.12" xr:uid="{BFE5FC58-0887-4A97-AF86-A88476341FCB}"/>
    <hyperlink ref="AT48" r:id="rId15737" tooltip="https://www.daloopa.com/src/78901744" display="1344.0" xr:uid="{EF11C6C8-A19A-4ED9-956F-19D0684A2F86}"/>
    <hyperlink ref="AT49" r:id="rId15738" tooltip="https://www.daloopa.com/src/78901736" display="0.26" xr:uid="{D62B22C0-83B5-4100-9F51-F0320B848C95}"/>
    <hyperlink ref="AT54" r:id="rId15739" tooltip="https://www.daloopa.com/src/78961626" display="52966.0" xr:uid="{FDFB29C9-4DBC-4940-BCDD-A0C2730260AC}"/>
    <hyperlink ref="AT55" r:id="rId15740" tooltip="https://www.daloopa.com/src/78961627" display="5024.0" xr:uid="{0CDD06F8-5C35-4F0F-9FD6-88DBF746A4EF}"/>
    <hyperlink ref="AT56" r:id="rId15741" tooltip="https://www.daloopa.com/src/78961628" display="32332.0" xr:uid="{60D09EDC-ACF4-49CE-9438-A8F55FA32336}"/>
    <hyperlink ref="AT57" r:id="rId15742" tooltip="https://www.daloopa.com/src/78961629" display="9894.0" xr:uid="{0CFCF3E6-4086-4DD7-AC1A-F59AF3672C85}"/>
    <hyperlink ref="AT58" r:id="rId15743" tooltip="https://www.daloopa.com/src/78961630" display="10683.0" xr:uid="{0C2947FA-B02E-4169-8901-F218A0E11B16}"/>
    <hyperlink ref="AT59" r:id="rId15744" tooltip="https://www.daloopa.com/src/78961631" display="22140.0" xr:uid="{3E921FC2-BC4A-4E61-8673-E13700BF682A}"/>
    <hyperlink ref="AT61" r:id="rId15745" tooltip="https://www.daloopa.com/src/78961624" display="1344.0" xr:uid="{D94EE358-212A-439A-B29E-A8204E9AB554}"/>
    <hyperlink ref="AT62" r:id="rId15746" tooltip="https://www.daloopa.com/src/78961625" display="134383.0" xr:uid="{7B271FC3-0D79-4C8C-9C9E-2EBC6452628C}"/>
    <hyperlink ref="AT67" r:id="rId15747" tooltip="https://www.daloopa.com/src/78901524" display="82546.0" xr:uid="{E9E734FB-8950-4967-9F3D-4D38AD507D1E}"/>
    <hyperlink ref="AT68" r:id="rId15748" tooltip="https://www.daloopa.com/src/78901523" display="79335.0" xr:uid="{6BCE8DF6-982A-48F7-9889-A06EC4B0CDB0}"/>
    <hyperlink ref="AT72" r:id="rId15749" tooltip="https://www.daloopa.com/src/78901525" display="3211.0" xr:uid="{01BD4077-1710-49D9-9DF5-EFEDF7E3F8E2}"/>
    <hyperlink ref="AT75" r:id="rId15750" tooltip="https://www.daloopa.com/src/78901588" display="29697.0" xr:uid="{95935DF2-A015-40F1-8513-DC28213EB31B}"/>
    <hyperlink ref="AT76" r:id="rId15751" tooltip="https://www.daloopa.com/src/78901590" display="30592.0" xr:uid="{BD2CBD53-93EC-4586-A15F-3B6115576BBA}"/>
    <hyperlink ref="AT80" r:id="rId15752" tooltip="https://www.daloopa.com/src/78901589" display="-895.0" xr:uid="{571B9B15-9A8E-496D-8F07-7B3760074DFC}"/>
    <hyperlink ref="AT83" r:id="rId15753" tooltip="https://www.daloopa.com/src/78901645" display="22140.0" xr:uid="{97F38506-182B-4C84-A548-A035FC4C9B3B}"/>
    <hyperlink ref="AT84" r:id="rId15754" tooltip="https://www.daloopa.com/src/78901646" display="16775.0" xr:uid="{B759E541-418A-4BA0-A114-CD394D5C425F}"/>
    <hyperlink ref="AT88" r:id="rId15755" tooltip="https://www.daloopa.com/src/78901647" display="5365.0" xr:uid="{407FD0A1-6BFA-410E-A0EA-64E36E1CE05D}"/>
    <hyperlink ref="AT91" r:id="rId15756" tooltip="https://www.daloopa.com/src/78901835" display="134383.0" xr:uid="{66E3C97F-545D-45F8-ABE3-25750D65C651}"/>
    <hyperlink ref="AT92" r:id="rId15757" tooltip="https://www.daloopa.com/src/78901834" display="126702.0" xr:uid="{01563CBD-AABB-4AC1-8977-6D44A92D66BD}"/>
    <hyperlink ref="AT96" r:id="rId15758" tooltip="https://www.daloopa.com/src/78908054" display="146.0" xr:uid="{5E747F84-9768-4115-8952-F779A0956C61}"/>
    <hyperlink ref="AT97" r:id="rId15759" tooltip="https://www.daloopa.com/src/78901836" display="7681.0" xr:uid="{16F03778-5F3A-43D2-9D29-6D70FB85CC82}"/>
    <hyperlink ref="AT99" r:id="rId15760" tooltip="https://www.daloopa.com/src/78901831" display="-118.0" xr:uid="{1FD4D152-AFBF-4723-BF2C-2F75FFFCCB3F}"/>
    <hyperlink ref="AT100" r:id="rId15761" tooltip="https://www.daloopa.com/src/78901833" display="-804.0" xr:uid="{64CE180C-1AD7-40B9-8876-F16FC1E20F95}"/>
    <hyperlink ref="AT101" r:id="rId15762" tooltip="https://www.daloopa.com/src/78901830" display="-9.0" xr:uid="{D4C52C92-A027-496B-B8B9-B322861AA334}"/>
    <hyperlink ref="AT102" r:id="rId15763" tooltip="https://www.daloopa.com/src/78901832" display="6750.0" xr:uid="{3FDE4B86-E786-48E0-A8D5-AE3B3FB7868E}"/>
    <hyperlink ref="AT141" r:id="rId15764" tooltip="https://www.daloopa.com/src/78903027" display="0.11" xr:uid="{D4FF3E2D-0383-440C-B914-8880AE0D7F65}"/>
    <hyperlink ref="AT142" r:id="rId15765" tooltip="https://www.daloopa.com/src/78903026" display="0.1" xr:uid="{C6A79EB4-1C0D-4131-9C19-ED72586E272F}"/>
    <hyperlink ref="AT143" r:id="rId15766" tooltip="https://www.daloopa.com/src/78903028" display="0.12" xr:uid="{E6BF5A07-29F5-4504-B0B0-78BF1D0F5C4B}"/>
    <hyperlink ref="AT144" r:id="rId15767" tooltip="https://www.daloopa.com/src/78903029" display="0.11" xr:uid="{656F3BA1-D08C-48AD-B375-05763BE3D037}"/>
    <hyperlink ref="AT152" r:id="rId15768" tooltip="https://www.daloopa.com/src/78903062" display="0.61" xr:uid="{1C4243DE-81AC-4B98-ACDF-4DAA64A89942}"/>
    <hyperlink ref="AT153" r:id="rId15769" tooltip="https://www.daloopa.com/src/78903061" display="0.22" xr:uid="{9172AAEE-64BE-4531-BE6D-C900796FC14D}"/>
    <hyperlink ref="AT154" r:id="rId15770" tooltip="https://www.daloopa.com/src/78903060" display="0.17" xr:uid="{27198498-AB35-4F68-8DF0-30B83A9E5DCB}"/>
    <hyperlink ref="AT155" r:id="rId15771" tooltip="https://www.daloopa.com/src/78903063" display="1.0" xr:uid="{BD0EB8D2-0733-4431-BB74-6FAFDF84B9E6}"/>
    <hyperlink ref="AT196" r:id="rId15772" tooltip="https://www.daloopa.com/src/78898171" display="20418.0" xr:uid="{95ED4666-DD7C-4E76-8F16-EA5316B878B1}"/>
    <hyperlink ref="AT198" r:id="rId15773" tooltip="https://www.daloopa.com/src/78898168" display="0.06" xr:uid="{AFB6B70F-063E-49ED-9C49-87A2BB29BB43}"/>
    <hyperlink ref="AT203" r:id="rId15774" tooltip="https://www.daloopa.com/src/78898169" display="0.09" xr:uid="{5DCA9152-B2B0-4097-AD39-93382D402612}"/>
    <hyperlink ref="AT204" r:id="rId15775" tooltip="https://www.daloopa.com/src/78898167" display="0.6" xr:uid="{F4BF50B5-52A9-449A-B0C2-D2C47153F547}"/>
    <hyperlink ref="AT205" r:id="rId15776" tooltip="https://www.daloopa.com/src/78898170" display="1461000.0" xr:uid="{D17D0A2B-859F-4738-8763-050CE758D464}"/>
    <hyperlink ref="AT206" r:id="rId15777" tooltip="https://www.daloopa.com/src/78898166" display="-0.04" xr:uid="{AAC17741-BB5D-4304-8CDF-BC61C856E297}"/>
    <hyperlink ref="AT211" r:id="rId15778" tooltip="https://www.daloopa.com/src/78903182" display="82546.0" xr:uid="{68020FDB-BA3B-4C53-B19C-142C0BADF0D4}"/>
    <hyperlink ref="AT212" r:id="rId15779" tooltip="https://www.daloopa.com/src/78903189" display="0.11" xr:uid="{D8630D30-D64B-44BE-AEB4-6575F141E2E8}"/>
    <hyperlink ref="AT213" r:id="rId15780" tooltip="https://www.daloopa.com/src/78903183" display="331633.0" xr:uid="{EB24089C-C0B9-4049-A90D-70888859F5EF}"/>
    <hyperlink ref="AT220" r:id="rId15781" tooltip="https://www.daloopa.com/src/78903185" display="3211.0" xr:uid="{219D10A8-ED04-4326-A441-13CC8B7E535C}"/>
    <hyperlink ref="AT222" r:id="rId15782" tooltip="https://www.daloopa.com/src/78903186" display="-7.0" xr:uid="{D6FEA1E4-95A1-4089-B456-34C701BC0774}"/>
    <hyperlink ref="AT224" r:id="rId15783" tooltip="https://www.daloopa.com/src/78903188" display="0.039" xr:uid="{A0892B41-571E-4823-AA59-78F04FB5EAE5}"/>
    <hyperlink ref="AT225" r:id="rId15784" tooltip="https://www.daloopa.com/src/78903184" display="3457.0" xr:uid="{B3418AA5-4906-4622-964B-5DDFE97454A0}"/>
    <hyperlink ref="AT227" r:id="rId15785" tooltip="https://www.daloopa.com/src/78903187" display="0.01" xr:uid="{63C078F3-B239-4CFA-A528-C56351635402}"/>
    <hyperlink ref="AT230" r:id="rId15786" tooltip="https://www.daloopa.com/src/78903357" display="29697.0" xr:uid="{0A65A6FA-E158-4221-A191-937E92546E5A}"/>
    <hyperlink ref="AT231" r:id="rId15787" tooltip="https://www.daloopa.com/src/78903358" display="0.1" xr:uid="{0290D0E7-A258-4905-8403-A30CFA38D5DE}"/>
    <hyperlink ref="AT232" r:id="rId15788" tooltip="https://www.daloopa.com/src/78903350" display="121003.0" xr:uid="{0F07B42F-14F0-4A1F-9516-A616B08A57DD}"/>
    <hyperlink ref="AT240" r:id="rId15789" tooltip="https://www.daloopa.com/src/78903354" display="-895.0" xr:uid="{8B547A57-CF56-4651-B27A-CCB8E7E26BEF}"/>
    <hyperlink ref="AT242" r:id="rId15790" tooltip="https://www.daloopa.com/src/78903352" display="32.0" xr:uid="{2EE0159B-423E-4D13-B8BA-F5AB15F0F3B8}"/>
    <hyperlink ref="AT243" r:id="rId15791" tooltip="https://www.daloopa.com/src/78903351" display="-0.48" xr:uid="{10F068C5-DDC5-4830-8514-A68130CD8B49}"/>
    <hyperlink ref="AT244" r:id="rId15792" tooltip="https://www.daloopa.com/src/78903356" display="-0.03" xr:uid="{3308C59B-3BAB-43AE-B6B9-5A2A279F6728}"/>
    <hyperlink ref="AT245" r:id="rId15793" tooltip="https://www.daloopa.com/src/78903353" display="-6836.0" xr:uid="{4FA3637B-C85E-4A71-B6F6-ECBCE1570838}"/>
    <hyperlink ref="AT247" r:id="rId15794" tooltip="https://www.daloopa.com/src/78903355" display="-0.055999999999999994" xr:uid="{5EEF123B-1F9E-48A6-B41D-0B3F8F703E23}"/>
    <hyperlink ref="AT250" r:id="rId15795" tooltip="https://www.daloopa.com/src/78903293" display="22140.0" xr:uid="{DAA8D688-62C8-4829-BE9C-A7666446E455}"/>
    <hyperlink ref="AT251" r:id="rId15796" tooltip="https://www.daloopa.com/src/78903290" display="0.12" xr:uid="{E9776FAF-7530-4D8D-831B-E3A45FC60441}"/>
    <hyperlink ref="AT252" r:id="rId15797" tooltip="https://www.daloopa.com/src/78903294" display="85410.0" xr:uid="{1334F60E-CD52-4071-A477-09948845B205}"/>
    <hyperlink ref="AT260" r:id="rId15798" tooltip="https://www.daloopa.com/src/78903295" display="5365.0" xr:uid="{EB9B4A48-6B00-44E8-BF2D-B3BC9006529F}"/>
    <hyperlink ref="AT262" r:id="rId15799" tooltip="https://www.daloopa.com/src/78903291" display="79.0" xr:uid="{64014350-2AA8-4D7F-85C4-0EADEC0DFA6E}"/>
    <hyperlink ref="AT263" r:id="rId15800" tooltip="https://www.daloopa.com/src/78903289" display="-0.08" xr:uid="{49CDE941-1C6C-402A-AC15-7D38C0183CE4}"/>
    <hyperlink ref="AT264" r:id="rId15801" tooltip="https://www.daloopa.com/src/78903296" display="0.242" xr:uid="{53FD557B-E238-424A-93F4-830F65A37395}"/>
    <hyperlink ref="AT265" r:id="rId15802" tooltip="https://www.daloopa.com/src/78903292" display="21096.0" xr:uid="{2DEF825C-DEE9-47D9-845A-A337D9B6707C}"/>
    <hyperlink ref="AT266" r:id="rId15803" tooltip="https://www.daloopa.com/src/78903288" display="0.247" xr:uid="{D4E39987-B9C2-4569-BDE4-F44CEE21CF68}"/>
    <hyperlink ref="AT281" r:id="rId15804" tooltip="https://www.daloopa.com/src/78903717" display="134383.0" xr:uid="{59ABD915-B55A-453E-8FF5-1E006752BCDC}"/>
    <hyperlink ref="AT282" r:id="rId15805" tooltip="https://www.daloopa.com/src/78903712" display="0.11" xr:uid="{93FD6515-0959-4D9A-97C4-610747F6A9E9}"/>
    <hyperlink ref="AT283" r:id="rId15806" tooltip="https://www.daloopa.com/src/78903716" display="538046.0" xr:uid="{DDF8246A-B489-4EDA-B9D3-2C633B8B5E57}"/>
    <hyperlink ref="AT284" r:id="rId15807" tooltip="https://www.daloopa.com/src/78903713" display="0.13" xr:uid="{D56F0058-D6C6-49DB-8A57-30E427F685FE}"/>
    <hyperlink ref="AT285" r:id="rId15808" tooltip="https://www.daloopa.com/src/78903722" display="7681.0" xr:uid="{5933A6E8-73A2-4375-9577-B065EA470174}"/>
    <hyperlink ref="AT286" r:id="rId15809" tooltip="https://www.daloopa.com/src/78903709" display="104.0" xr:uid="{F7BE1F3D-4908-4086-9BA8-646FDE007F14}"/>
    <hyperlink ref="AT287" r:id="rId15810" tooltip="https://www.daloopa.com/src/78903711" display="1.28" xr:uid="{C2A907B7-D4FB-4FF3-B83F-5455E032EE18}"/>
    <hyperlink ref="AT288" r:id="rId15811" tooltip="https://www.daloopa.com/src/78903710" display="0.057" xr:uid="{CC2699F7-4B0D-4D69-9A06-C5629C14B59E}"/>
    <hyperlink ref="AT289" r:id="rId15812" tooltip="https://www.daloopa.com/src/78903718" display="17717.0" xr:uid="{5A7A06DF-18F5-4D20-B596-73CF86C4F4B3}"/>
    <hyperlink ref="AT290" r:id="rId15813" tooltip="https://www.daloopa.com/src/78903715" display="0.1" xr:uid="{D3AB1D23-F348-4D21-BB0E-B15ED6093EF1}"/>
    <hyperlink ref="AT291" r:id="rId15814" tooltip="https://www.daloopa.com/src/78903714" display="0.033" xr:uid="{B5F11C7F-70C1-4791-8CE6-7DA3DBD57CC2}"/>
    <hyperlink ref="AT292" r:id="rId15815" tooltip="https://www.daloopa.com/src/78903721" display="6750.0" xr:uid="{92876E45-E59A-4196-A747-A094B649F8F4}"/>
    <hyperlink ref="AT293" r:id="rId15816" tooltip="https://www.daloopa.com/src/78903720" display="0.65" xr:uid="{3A3E345A-4B0F-45C1-8395-BFBFA2C3C803}"/>
    <hyperlink ref="AT294" r:id="rId15817" tooltip="https://www.daloopa.com/src/78903719" display="13072.0" xr:uid="{0F0D8659-ED1E-4073-A1E0-7E5846765415}"/>
    <hyperlink ref="AT295" r:id="rId15818" tooltip="https://www.daloopa.com/src/78903723" display="1.26" xr:uid="{62F8A926-0DD7-44E9-BB6A-D09A2780B762}"/>
    <hyperlink ref="AT303" r:id="rId15819" tooltip="https://www.daloopa.com/src/78961625" display="134383.0" xr:uid="{49200E15-04CE-445F-ADEC-C6A2048B723B}"/>
    <hyperlink ref="AT344" r:id="rId15820" tooltip="https://www.daloopa.com/src/78908044" display="59032.0" xr:uid="{D143CF9C-2EF7-4E91-AB8D-F382DC1119CB}"/>
    <hyperlink ref="AT345" r:id="rId15821" tooltip="https://www.daloopa.com/src/78908051" display="75351.0" xr:uid="{4C734AC3-9A44-45DF-8567-D830D1565B5B}"/>
    <hyperlink ref="AT346" r:id="rId15822" tooltip="https://www.daloopa.com/src/78908045" display="134383.0" xr:uid="{8F08B978-233A-4C8D-8588-226917FB822B}"/>
    <hyperlink ref="AT349" r:id="rId15823" tooltip="https://www.daloopa.com/src/78908052" display="69373.0" xr:uid="{9CE413D2-12FD-4566-8798-D8508E8EF804}"/>
    <hyperlink ref="AT350" r:id="rId15824" tooltip="https://www.daloopa.com/src/78908050" display="21305.0" xr:uid="{F88956FB-CACF-4C1B-A242-3B978BCFC3E5}"/>
    <hyperlink ref="AT351" r:id="rId15825" tooltip="https://www.daloopa.com/src/78908047" display="10745.0" xr:uid="{D29C6E88-CCB4-405D-83B0-44BAD3D78DAE}"/>
    <hyperlink ref="AT352" r:id="rId15826" tooltip="https://www.daloopa.com/src/78908048" display="21931.0" xr:uid="{76546AEB-F187-4CAB-B5B5-33A310C4B87C}"/>
    <hyperlink ref="AT353" r:id="rId15827" tooltip="https://www.daloopa.com/src/78908055" display="3202.0" xr:uid="{D857A927-E1D6-4B88-A362-9DDAE35098F0}"/>
    <hyperlink ref="AT354" r:id="rId15828" tooltip="https://www.daloopa.com/src/78908054" display="146.0" xr:uid="{7BD615C8-6792-4000-A11E-6A14BD12989E}"/>
    <hyperlink ref="AT355" r:id="rId15829" tooltip="https://www.daloopa.com/src/78908049" display="126702.0" xr:uid="{773A3B3C-FFF2-4E28-8052-A4985AE66893}"/>
    <hyperlink ref="AT357" r:id="rId15830" tooltip="https://www.daloopa.com/src/78908043" display="7681.0" xr:uid="{59B4AF7D-E466-4F7C-9974-67D1B82D0429}"/>
    <hyperlink ref="AT359" r:id="rId15831" tooltip="https://www.daloopa.com/src/78908058" display="661.0" xr:uid="{FCF50274-0A1D-4C9A-99ED-D3A8B7E3BB9B}"/>
    <hyperlink ref="AT360" r:id="rId15832" tooltip="https://www.daloopa.com/src/78908061" display="-840.0" xr:uid="{98B23141-FF87-4E54-9314-744D2C401C48}"/>
    <hyperlink ref="AT361" r:id="rId15833" tooltip="https://www.daloopa.com/src/78908057" display="61.0" xr:uid="{77AAB4A7-D024-49D9-BD2F-410779A0C7ED}"/>
    <hyperlink ref="AT362" r:id="rId15834" tooltip="https://www.daloopa.com/src/78908056" display="-118.0" xr:uid="{76BCBC62-F052-4E13-8C2A-59DA920F8016}"/>
    <hyperlink ref="AT364" r:id="rId15835" tooltip="https://www.daloopa.com/src/78908046" display="7563.0" xr:uid="{1874B219-50B9-4D8B-AFCB-A6D6355D464B}"/>
    <hyperlink ref="AT366" r:id="rId15836" tooltip="https://www.daloopa.com/src/78908059" display="-804.0" xr:uid="{50B6DD85-CA92-427F-BC50-4F3C7313812E}"/>
    <hyperlink ref="AT367" r:id="rId15837" tooltip="https://www.daloopa.com/src/78908060" display="-9.0" xr:uid="{C793A5A4-6F6B-4413-B86D-2ED4BD3CE3F8}"/>
    <hyperlink ref="AT368" r:id="rId15838" tooltip="https://www.daloopa.com/src/78908053" display="6750.0" xr:uid="{8FE82FB1-1656-40E4-90B4-073B5EFDCF25}"/>
    <hyperlink ref="AT371" r:id="rId15839" tooltip="https://www.daloopa.com/src/78908062" display="0.66" xr:uid="{78739221-CD8E-49E8-8E2E-F513F8EAC3CF}"/>
    <hyperlink ref="AT372" r:id="rId15840" tooltip="https://www.daloopa.com/src/78908063" display="0.65" xr:uid="{07593392-BC48-4332-A685-F0ECC208456B}"/>
    <hyperlink ref="AT375" r:id="rId15841" tooltip="https://www.daloopa.com/src/78908069" display="10285.0" xr:uid="{2D402801-629C-4E6A-84F1-E414B890DD1C}"/>
    <hyperlink ref="AT376" r:id="rId15842" tooltip="https://www.daloopa.com/src/78908068" display="10449.0" xr:uid="{FC7AECBF-54CF-4E9A-B04F-4C578CF39DC1}"/>
    <hyperlink ref="AT379" r:id="rId15843" tooltip="https://www.daloopa.com/src/78898281" display="251.0" xr:uid="{3AA3BF69-26DE-431F-A25B-E4DC85D56DB5}"/>
    <hyperlink ref="AT380" r:id="rId15844" tooltip="https://www.daloopa.com/src/78898282" display="932.0" xr:uid="{8DC00DA3-D793-4C98-9A68-68B565A9F587}"/>
    <hyperlink ref="AT381" r:id="rId15845" tooltip="https://www.daloopa.com/src/78898286" display="4043.0" xr:uid="{CBE96DDD-845D-4A68-A612-B078E554C5D9}"/>
    <hyperlink ref="AT382" r:id="rId15846" tooltip="https://www.daloopa.com/src/78898284" display="1303.0" xr:uid="{6116DBD9-A8C5-433E-A8E4-2F06543AD408}"/>
    <hyperlink ref="AT383" r:id="rId15847" tooltip="https://www.daloopa.com/src/78898283" display="598.0" xr:uid="{127C2D84-8B64-48DB-9E3B-379177CC7DE4}"/>
    <hyperlink ref="AT384" r:id="rId15848" tooltip="https://www.daloopa.com/src/78898285" display="7127.0" xr:uid="{5CA21EB4-4F65-4D1D-B307-3A32865B6FBC}"/>
    <hyperlink ref="AT387" r:id="rId15849" tooltip="https://www.daloopa.com/src/78965706" display="4.4" xr:uid="{067444CA-69A8-4FD7-B480-A728DC7C49A6}"/>
    <hyperlink ref="AT397" r:id="rId15850" tooltip="https://www.daloopa.com/src/78898763" display="49529.0" xr:uid="{95FA9180-C689-45BA-9A30-8144815C10C8}"/>
    <hyperlink ref="AT398" r:id="rId15851" tooltip="https://www.daloopa.com/src/78898761" display="14441.0" xr:uid="{4EEC70B6-68DB-4E3A-B7D7-AA6917297D9C}"/>
    <hyperlink ref="AT399" r:id="rId15852" tooltip="https://www.daloopa.com/src/78898764" display="36587.0" xr:uid="{A52B3297-C585-495D-8C3D-621B0BD22757}"/>
    <hyperlink ref="AT400" r:id="rId15853" tooltip="https://www.daloopa.com/src/78898765" display="39925.0" xr:uid="{6CACF230-38E2-4705-A9FF-2497D46BE9A8}"/>
    <hyperlink ref="AT402" r:id="rId15854" tooltip="https://www.daloopa.com/src/78898762" display="140482.0" xr:uid="{BD2D748B-951C-4E28-8ED5-30AD0B7DE8C3}"/>
    <hyperlink ref="AT404" r:id="rId15855" tooltip="https://www.daloopa.com/src/78899025" display="193784.0" xr:uid="{2CB15A9E-B70D-4D63-8C48-6E2A22521305}"/>
    <hyperlink ref="AT406" r:id="rId15856" tooltip="https://www.daloopa.com/src/78899023" display="70332.0" xr:uid="{4E7ED96E-2EB0-4BC5-AE43-9B36385AD8C5}"/>
    <hyperlink ref="AT407" r:id="rId15857" tooltip="https://www.daloopa.com/src/78899024" display="22785.0" xr:uid="{42A40201-C8A5-47D9-A481-6BF36248C512}"/>
    <hyperlink ref="AT408" r:id="rId15858" tooltip="https://www.daloopa.com/src/78899027" display="50224.0" xr:uid="{9518EDB6-E71F-4706-A3A3-123518337A56}"/>
    <hyperlink ref="AT409" r:id="rId15859" tooltip="https://www.daloopa.com/src/78899320" display="477607.0" xr:uid="{7F724CA3-BBBC-4755-B858-51422E72C6FB}"/>
    <hyperlink ref="AT413" r:id="rId15860" tooltip="https://www.daloopa.com/src/78898905" display="69481.0" xr:uid="{979E68D4-A482-4A42-B7D5-8A2CA7DDB1E0}"/>
    <hyperlink ref="AT414" r:id="rId15861" tooltip="https://www.daloopa.com/src/78898902" display="64235.0" xr:uid="{A02C2346-437F-491B-A1AD-803BC3E821E1}"/>
    <hyperlink ref="AT415" r:id="rId15862" tooltip="https://www.daloopa.com/src/78898904" display="14522.0" xr:uid="{569E6A98-7123-4440-AC62-B14F2031A62E}"/>
    <hyperlink ref="AT416" r:id="rId15863" tooltip="https://www.daloopa.com/src/78898903" display="148238.0" xr:uid="{AC8575B5-8659-4269-9A01-1ACE6117E68F}"/>
    <hyperlink ref="AT418" r:id="rId15864" tooltip="https://www.daloopa.com/src/78899450" display="21853.0" xr:uid="{9E6618CD-744C-4629-A1A2-4665F2672565}"/>
    <hyperlink ref="AT419" r:id="rId15865" tooltip="https://www.daloopa.com/src/78899451" display="63092.0" xr:uid="{3D19D61E-1691-4BA5-B161-348282D79FFA}"/>
    <hyperlink ref="AT420" r:id="rId15866" tooltip="https://www.daloopa.com/src/78899452" display="75822.0" xr:uid="{4D36B69F-565A-4066-AA3A-7C9D1F1F9AC5}"/>
    <hyperlink ref="AT423" r:id="rId15867" tooltip="https://www.daloopa.com/src/78899495" display="108.0" xr:uid="{BEB3B24F-BA6B-4A80-92DF-450378EE7B0F}"/>
    <hyperlink ref="AT424" r:id="rId15868" tooltip="https://www.daloopa.com/src/78899495" display="108.0" xr:uid="{3EA427FD-80D3-4532-BA56-52EF93919439}"/>
    <hyperlink ref="AT425" r:id="rId15869" tooltip="https://www.daloopa.com/src/78899490" display="-7837.0" xr:uid="{F59F7E93-6696-44CA-B3FC-D2CF0F8D5856}"/>
    <hyperlink ref="AT426" r:id="rId15870" tooltip="https://www.daloopa.com/src/78899489" display="86896.0" xr:uid="{9A688DCF-6F80-47E6-8D8C-B1C7BD435FFA}"/>
    <hyperlink ref="AT427" r:id="rId15871" tooltip="https://www.daloopa.com/src/78899493" display="-3680.0" xr:uid="{31EF7125-D0DD-4459-B6F9-DF3C88DA2E48}"/>
    <hyperlink ref="AT428" r:id="rId15872" tooltip="https://www.daloopa.com/src/78899494" display="93115.0" xr:uid="{FC60D8F4-95EC-4AC3-88E8-3B2F6F2E4312}"/>
    <hyperlink ref="AT429" r:id="rId15873" tooltip="https://www.daloopa.com/src/78899492" display="168602.0" xr:uid="{B2221740-7F24-42D2-ACE7-0CC18BD19742}"/>
    <hyperlink ref="AT431" r:id="rId15874" tooltip="https://www.daloopa.com/src/78899491" display="477607.0" xr:uid="{A014DE61-A757-4AF8-B5F3-B93204537808}"/>
    <hyperlink ref="AT437" r:id="rId15875" tooltip="https://www.daloopa.com/src/78899025" display="193784.0" xr:uid="{C5104944-AE00-4C48-84DB-F5CF50D5D33D}"/>
    <hyperlink ref="AT438" r:id="rId15876" tooltip="https://www.daloopa.com/src/78898905" display="69481.0" xr:uid="{556AF682-D5E0-48BE-BEA8-3CB8C019E5AF}"/>
    <hyperlink ref="AT441" r:id="rId15877" tooltip="https://www.daloopa.com/src/78961267" display="25.3" xr:uid="{BB9A3CE3-7E45-4506-B583-4351A349112E}"/>
    <hyperlink ref="AT446" r:id="rId15878" tooltip="https://www.daloopa.com/src/78899851" display="6750.0" xr:uid="{9812CB95-5B2D-4F34-B44B-3D45A7D6B857}"/>
    <hyperlink ref="AT448" r:id="rId15879" tooltip="https://www.daloopa.com/src/78899848" display="11589.0" xr:uid="{D783C912-D03D-4E86-89D6-98B17BD32531}"/>
    <hyperlink ref="AT449" r:id="rId15880" tooltip="https://www.daloopa.com/src/78899852" display="7127.0" xr:uid="{06672714-02A5-484E-91D2-A3FB681673C0}"/>
    <hyperlink ref="AT452" r:id="rId15881" tooltip="https://www.daloopa.com/src/78899843" display="47.0" xr:uid="{6037271B-39C9-4437-8F6A-FC74E8E86EF0}"/>
    <hyperlink ref="AT453" r:id="rId15882" tooltip="https://www.daloopa.com/src/78899847" display="-2744.0" xr:uid="{2824B515-3168-4E82-9113-29118F92654E}"/>
    <hyperlink ref="AT456" r:id="rId15883" tooltip="https://www.daloopa.com/src/78899844" display="-2373.0" xr:uid="{253BB819-EC8E-4B27-BAD1-E7972FDE4E05}"/>
    <hyperlink ref="AT457" r:id="rId15884" tooltip="https://www.daloopa.com/src/78899845" display="-5167.0" xr:uid="{76B2DC7E-7361-4865-AE78-218BCC789A41}"/>
    <hyperlink ref="AT458" r:id="rId15885" tooltip="https://www.daloopa.com/src/78899849" display="3029.0" xr:uid="{5CB58286-EE78-4E06-9BEA-D81FB0E35ADA}"/>
    <hyperlink ref="AT459" r:id="rId15886" tooltip="https://www.daloopa.com/src/78899846" display="-1938.0" xr:uid="{34FEE72F-E865-4DF0-A624-5BA791214D0E}"/>
    <hyperlink ref="AT460" r:id="rId15887" tooltip="https://www.daloopa.com/src/78899853" display="156.0" xr:uid="{43D5F5A8-F4E4-4B60-8DC7-A13293D30063}"/>
    <hyperlink ref="AT462" r:id="rId15888" tooltip="https://www.daloopa.com/src/78899850" display="16476.0" xr:uid="{82A96AB1-05B7-4B5F-A139-7D267B483CF4}"/>
    <hyperlink ref="AT465" r:id="rId15889" tooltip="https://www.daloopa.com/src/78900033" display="-11455.0" xr:uid="{B843EFB9-F49D-4543-87E1-26825768B10A}"/>
    <hyperlink ref="AT466" r:id="rId15890" tooltip="https://www.daloopa.com/src/78900037" display="-316.0" xr:uid="{D7C3E396-7C2D-444E-A4AC-5DA02AEF5D99}"/>
    <hyperlink ref="AT467" r:id="rId15891" tooltip="https://www.daloopa.com/src/78900034" display="1551.0" xr:uid="{AF5D7DCC-FCB5-4C07-8930-1E245D17E8DB}"/>
    <hyperlink ref="AT468" r:id="rId15892" tooltip="https://www.daloopa.com/src/78900036" display="-496.0" xr:uid="{7846C7A6-0770-42B4-A4B6-D5EC3E57680B}"/>
    <hyperlink ref="AT469" r:id="rId15893" tooltip="https://www.daloopa.com/src/78900035" display="1043.0" xr:uid="{9099CBE7-D750-4EAF-984D-333D4E263DEF}"/>
    <hyperlink ref="AT470" r:id="rId15894" tooltip="https://www.daloopa.com/src/78900032" display="-9673.0" xr:uid="{A90CB396-F4A2-40D6-A25A-B054CB5D44D0}"/>
    <hyperlink ref="AT473" r:id="rId15895" tooltip="https://www.daloopa.com/src/78900069" display="4399.0" xr:uid="{A6F1BAE2-0E91-4A05-9118-8AE114533B5A}"/>
    <hyperlink ref="AT474" r:id="rId15896" tooltip="https://www.daloopa.com/src/78900068" display="-7641.0" xr:uid="{F60F4C93-0B30-4A43-B7A9-AD4E83DBACDF}"/>
    <hyperlink ref="AT476" r:id="rId15897" tooltip="https://www.daloopa.com/src/78900066" display="-2000.0" xr:uid="{54A05F5A-B33C-4495-80C4-08B68EABD495}"/>
    <hyperlink ref="AT477" r:id="rId15898" tooltip="https://www.daloopa.com/src/78900065" display="-1220.0" xr:uid="{2DA16FAD-8BC0-49CD-B240-985C08CE855E}"/>
    <hyperlink ref="AT478" r:id="rId15899" tooltip="https://www.daloopa.com/src/78900070" display="-77.0" xr:uid="{F7ADD92D-09F2-4CF5-8861-4CFEF24439D2}"/>
    <hyperlink ref="AT483" r:id="rId15900" tooltip="https://www.daloopa.com/src/78900067" display="-6539.0" xr:uid="{37A22F92-54F1-446D-A1E8-0DE3F534888D}"/>
    <hyperlink ref="AT485" r:id="rId15901" tooltip="https://www.daloopa.com/src/78900233" display="69.0" xr:uid="{F7DD00C8-88F5-4564-9AD8-8A28452AA23E}"/>
    <hyperlink ref="AT486" r:id="rId15902" tooltip="https://www.daloopa.com/src/78900232" display="333.0" xr:uid="{08E275DC-3536-49CD-A772-452F746954EA}"/>
    <hyperlink ref="AT488" r:id="rId15903" tooltip="https://www.daloopa.com/src/78900230" display="49734.0" xr:uid="{85A46D16-49EA-4CE7-981B-DF9395DB4C7D}"/>
    <hyperlink ref="AT489" r:id="rId15904" tooltip="https://www.daloopa.com/src/78900231" display="50067.0" xr:uid="{ED096D6C-BD22-4DC0-BCEE-0B982C283893}"/>
    <hyperlink ref="AT492" r:id="rId15905" tooltip="https://www.daloopa.com/src/78961358" display="49529.0" xr:uid="{7942E782-546A-4D34-92D5-DAB46B959C8D}"/>
    <hyperlink ref="AT493" r:id="rId15906" tooltip="https://www.daloopa.com/src/78961360" display="523.0" xr:uid="{5F358C3C-3D6A-4217-9505-F439B9280DE1}"/>
    <hyperlink ref="AT494" r:id="rId15907" tooltip="https://www.daloopa.com/src/78961361" display="15.0" xr:uid="{24F327C4-1CDF-41C9-835F-1ABB6050422B}"/>
    <hyperlink ref="AT495" r:id="rId15908" tooltip="https://www.daloopa.com/src/78961359" display="50067.0" xr:uid="{1E4BE2CC-A8CC-4486-AC17-91CEF7141B33}"/>
    <hyperlink ref="AT498" r:id="rId15909" tooltip="https://www.daloopa.com/src/78907271" display="61841.0" xr:uid="{5BBADA60-17C3-4321-992D-C3FC2AD5169D}"/>
    <hyperlink ref="AT499" r:id="rId15910" tooltip="https://www.daloopa.com/src/78907272" display="-53963.0" xr:uid="{7CDF3FED-E8DF-484B-B5A2-3CCBD996F0C8}"/>
    <hyperlink ref="AT500" r:id="rId15911" tooltip="https://www.daloopa.com/src/78907330" display="7878.0" xr:uid="{FB6D70D8-41DD-4EF4-ADA2-341F51C093D7}"/>
    <hyperlink ref="AT502" r:id="rId15912" tooltip="https://www.daloopa.com/src/78907273" display="-5705.0" xr:uid="{A3AF50D5-DB62-49EF-B357-BDA26E29D46A}"/>
    <hyperlink ref="AT503" r:id="rId15913" tooltip="https://www.daloopa.com/src/78907274" display="-244.0" xr:uid="{EBA161F5-4106-487C-811A-918DB5AC5C53}"/>
    <hyperlink ref="AT504" r:id="rId15914" tooltip="https://www.daloopa.com/src/78907275" display="1929.0" xr:uid="{6CC5AF2C-7EF0-407F-8F5C-9739762549FD}"/>
    <hyperlink ref="AT507" r:id="rId15915" tooltip="https://www.daloopa.com/src/78907260" display="61841.0" xr:uid="{9E87BEE3-ABA0-4D14-856F-538A4B2F758F}"/>
    <hyperlink ref="AT508" r:id="rId15916" tooltip="https://www.daloopa.com/src/78907261" display="-53963.0" xr:uid="{63FB281D-1DD1-4A20-8517-7865ECAD7E86}"/>
    <hyperlink ref="AT509" r:id="rId15917" tooltip="https://www.daloopa.com/src/78903500" display="7878.0" xr:uid="{DA751F1A-B2E0-4801-8F45-60E22B088E3D}"/>
    <hyperlink ref="AT511" r:id="rId15918" tooltip="https://www.daloopa.com/src/78907262" display="-269.0" xr:uid="{7664AFF8-A3DE-4DD6-8B98-96B7D8E81322}"/>
    <hyperlink ref="AT512" r:id="rId15919" tooltip="https://www.daloopa.com/src/78907263" display="-631.0" xr:uid="{B77B7A20-0EBD-400C-A495-9FB6862829E6}"/>
    <hyperlink ref="AT513" r:id="rId15920" tooltip="https://www.daloopa.com/src/78907264" display="-244.0" xr:uid="{8E89ECB0-D6BD-4617-987F-A13F0BC54067}"/>
    <hyperlink ref="AT514" r:id="rId15921" tooltip="https://www.daloopa.com/src/78907265" display="6734.0" xr:uid="{0472A0C3-4E96-4E70-B0E8-FEF071C7BD7B}"/>
    <hyperlink ref="AT517" r:id="rId15922" tooltip="https://www.daloopa.com/src/78900303" display="954.0" xr:uid="{554E8435-58DA-40D0-8033-332AE6FA50C6}"/>
    <hyperlink ref="AT518" r:id="rId15923" tooltip="https://www.daloopa.com/src/78900306" display="2528.0" xr:uid="{FF2CB097-BC4E-41DB-9E13-B0F4FD0725F4}"/>
    <hyperlink ref="AT519" r:id="rId15924" tooltip="https://www.daloopa.com/src/78900310" display="77.0" xr:uid="{C2571DE7-909B-4D42-B115-E4C9B5E5A109}"/>
    <hyperlink ref="AT520" r:id="rId15925" tooltip="https://www.daloopa.com/src/78900309" display="41.0" xr:uid="{F72C4171-26D0-49E9-9CDD-94A63CB16DB6}"/>
    <hyperlink ref="AT521" r:id="rId15926" tooltip="https://www.daloopa.com/src/78900304" display="3735.0" xr:uid="{251FB0F4-D3A6-498A-B77D-FBEDAE960637}"/>
    <hyperlink ref="AT522" r:id="rId15927" tooltip="https://www.daloopa.com/src/78900305" display="4104.0" xr:uid="{ED43A1AC-5EFE-4E63-B09B-44B3267EFB64}"/>
    <hyperlink ref="AT523" r:id="rId15928" tooltip="https://www.daloopa.com/src/78900308" display="240.0" xr:uid="{48943BF2-1D24-4D85-B758-7CE3224AB770}"/>
    <hyperlink ref="AT524" r:id="rId15929" tooltip="https://www.daloopa.com/src/78900307" display="84.0" xr:uid="{BDE39631-1E65-43B1-9DD7-24F88BBEC32D}"/>
    <hyperlink ref="AT530" r:id="rId15930" tooltip="https://www.daloopa.com/src/78903504" display="61841.0" xr:uid="{B2F23C98-1668-4335-A737-C9F0B82C6395}"/>
    <hyperlink ref="AT531" r:id="rId15931" tooltip="https://www.daloopa.com/src/78903498" display="0.74" xr:uid="{782D1676-F9A2-4DB5-9A48-5094423BDFBC}"/>
    <hyperlink ref="AT532" r:id="rId15932" tooltip="https://www.daloopa.com/src/78903502" display="53963.0" xr:uid="{23533701-4269-4EDF-B2FB-3B342616A8FE}"/>
    <hyperlink ref="AT533" r:id="rId15933" tooltip="https://www.daloopa.com/src/78963804" display="7878.0" xr:uid="{72A08447-F860-44CC-A30F-97E3F82D4254}"/>
    <hyperlink ref="AT535" r:id="rId15934" tooltip="https://www.daloopa.com/src/78903501" display="5705.0" xr:uid="{4E496ECC-ECBF-4BF5-9549-DE61A822EC6E}"/>
    <hyperlink ref="AT536" r:id="rId15935" tooltip="https://www.daloopa.com/src/78903509" display="244.0" xr:uid="{A44E9D73-2A7D-45D8-8D3F-4A84A0054E23}"/>
    <hyperlink ref="AT537" r:id="rId15936" tooltip="https://www.daloopa.com/src/78903499" display="1929.0" xr:uid="{CA5D7A98-5F52-4757-B285-06CC62C94B80}"/>
    <hyperlink ref="AT539" r:id="rId15937" tooltip="https://www.daloopa.com/src/78903496" display="269.0" xr:uid="{905F5218-6941-4171-A163-FF3350557B5B}"/>
    <hyperlink ref="AT540" r:id="rId15938" tooltip="https://www.daloopa.com/src/78903507" display="631.0" xr:uid="{A6340648-FE17-48EE-A271-947F415EEF59}"/>
    <hyperlink ref="AT541" r:id="rId15939" tooltip="https://www.daloopa.com/src/78903505" display="6734.0" xr:uid="{145E0B38-E0A5-4776-9068-A8FA11ECE5CE}"/>
    <hyperlink ref="AT543" r:id="rId15940" tooltip="https://www.daloopa.com/src/78903503" display="10794.0" xr:uid="{B5FC190A-D373-4940-BE34-31285AB460CF}"/>
    <hyperlink ref="AT544" r:id="rId15941" tooltip="https://www.daloopa.com/src/78903506" display="10313.0" xr:uid="{8E7A08AE-9280-43A7-B651-3D5E50D078C4}"/>
    <hyperlink ref="AT545" r:id="rId15942" tooltip="https://www.daloopa.com/src/78903508" display="481.0" xr:uid="{B03FD7BB-2487-4E66-B10B-8B37B800C114}"/>
    <hyperlink ref="AT546" r:id="rId15943" tooltip="https://www.daloopa.com/src/78903497" display="0.047" xr:uid="{01904649-2C1C-40EB-94F5-A4225227DCB2}"/>
    <hyperlink ref="AT547" r:id="rId15944" tooltip="https://www.daloopa.com/src/78903501" display="5705.0" xr:uid="{DE0E082D-29CB-446A-823F-B729FEC7B893}"/>
    <hyperlink ref="AT548" r:id="rId15945" tooltip="https://www.daloopa.com/src/78903509" display="244.0" xr:uid="{1A32EB1A-CFB4-4A23-8EB6-92F33F9438BC}"/>
    <hyperlink ref="AT549" r:id="rId15946" tooltip="https://www.daloopa.com/src/78903496" display="269.0" xr:uid="{7197D892-EFA1-4CA2-BDFE-C5F057B37380}"/>
    <hyperlink ref="AT551" r:id="rId15947" tooltip="https://www.daloopa.com/src/78903499" display="1929.0" xr:uid="{46FEC108-BA49-4526-B9AD-1BC99E89649D}"/>
    <hyperlink ref="AT552" r:id="rId15948" tooltip="https://www.daloopa.com/src/78903505" display="6734.0" xr:uid="{A39A1D38-A659-4E5E-8061-63D035ACA64A}"/>
    <hyperlink ref="AT565" r:id="rId15949" tooltip="https://www.daloopa.com/src/78899025" display="193784.0" xr:uid="{587455E8-347B-40E7-8039-B33D87035A5F}"/>
    <hyperlink ref="AT568" r:id="rId15950" tooltip="https://www.daloopa.com/src/78962607" display="10317750796.0" xr:uid="{4A1AF320-923B-421C-988E-3E5AC5764F3B}"/>
    <hyperlink ref="AT569" r:id="rId15951" tooltip="https://www.daloopa.com/src/78898170" display="1461000.0" xr:uid="{5AA7012F-3B70-4D4A-8179-B1901D6436C5}"/>
    <hyperlink ref="AT573" r:id="rId15952" tooltip="https://www.daloopa.com/src/78966014" display="132.1" xr:uid="{C032768A-1CAD-4FB2-9656-7A005CA2F2B7}"/>
    <hyperlink ref="AT574" r:id="rId15953" tooltip="https://www.daloopa.com/src/78965705" display="17.8" xr:uid="{6B280D7A-46B9-4746-B3CA-AB8EEA370B5F}"/>
    <hyperlink ref="AT584" r:id="rId15954" tooltip="https://www.daloopa.com/src/78962766" display="4000.0" xr:uid="{907379A2-2E43-45F1-A19B-EB97AFD554FC}"/>
    <hyperlink ref="AT585" r:id="rId15955" tooltip="https://www.daloopa.com/src/78962762" display="15000.0" xr:uid="{A7655958-FE7D-4C86-A051-4361C1BD4450}"/>
    <hyperlink ref="AT586" r:id="rId15956" tooltip="https://www.daloopa.com/src/78962765" display="9000.0" xr:uid="{F43AF625-4E97-4DB3-820F-AC2BD5AD844A}"/>
    <hyperlink ref="AT587" r:id="rId15957" tooltip="https://www.daloopa.com/src/78962764" display="17500.0" xr:uid="{3AB7EA80-0440-4669-86FC-0496ED3D2AAA}"/>
    <hyperlink ref="AT588" r:id="rId15958" tooltip="https://www.daloopa.com/src/78962761" display="12750.0" xr:uid="{67B9A8BE-4FAE-47A7-B94E-D695CC4F9A84}"/>
    <hyperlink ref="AT589" r:id="rId15959" tooltip="https://www.daloopa.com/src/78962768" display="8250.0" xr:uid="{28266EB8-CC9C-4266-95E4-6C30AF0DEFBD}"/>
    <hyperlink ref="AT605" r:id="rId15960" tooltip="https://www.daloopa.com/src/78962769" display="972.0" xr:uid="{35A85D13-2C5C-40DF-8BB7-E62EE40E38E5}"/>
    <hyperlink ref="AT607" r:id="rId15961" tooltip="https://www.daloopa.com/src/78962763" display="67472.0" xr:uid="{251B9124-D101-48CE-8E33-E0B2CE09526E}"/>
    <hyperlink ref="AT609" r:id="rId15962" tooltip="https://www.daloopa.com/src/78962767" display="-383.0" xr:uid="{C2B6C701-5F2C-4DE0-8DF2-AD9A622D675B}"/>
    <hyperlink ref="AT610" r:id="rId15963" tooltip="https://www.daloopa.com/src/78962770" display="-3997.0" xr:uid="{D5D8E608-840B-4385-AA71-6F9C4DE9FC29}"/>
    <hyperlink ref="AT611" r:id="rId15964" tooltip="https://www.daloopa.com/src/78962771" display="63092.0" xr:uid="{55307EA6-BD6B-47EC-8BE5-C440FD683A3F}"/>
    <hyperlink ref="AT635" r:id="rId15965" tooltip="https://www.daloopa.com/src/78899847" display="-2744.0" xr:uid="{80255905-3DA2-4F91-A593-74339879E689}"/>
    <hyperlink ref="AT637" r:id="rId15966" tooltip="https://www.daloopa.com/src/78901833" display="-804.0" xr:uid="{A9AAB6D0-9840-480A-92D5-65517175F6ED}"/>
    <hyperlink ref="AT642" r:id="rId15967" tooltip="https://www.daloopa.com/src/78908046" display="7563.0" xr:uid="{0E39AAF2-E263-4D1A-A7A8-90B693541619}"/>
    <hyperlink ref="AT721" r:id="rId15968" tooltip="https://www.daloopa.com/src/78963159" display="10285.0" xr:uid="{73A7AB15-9EB2-41D7-A72D-6DD1F92FA826}"/>
    <hyperlink ref="AT722" r:id="rId15969" tooltip="https://www.daloopa.com/src/78963158" display="164.0" xr:uid="{A7A5907C-A3B7-4367-9C6F-AB38F75FD673}"/>
    <hyperlink ref="AT723" r:id="rId15970" tooltip="https://www.daloopa.com/src/78963160" display="10449.0" xr:uid="{7D210820-367F-4968-9001-DA3617137342}"/>
    <hyperlink ref="AT726" r:id="rId15971" tooltip="https://www.daloopa.com/src/78962931" display="2608.0" xr:uid="{E74CC845-AE52-4CFC-8865-4E9017BB3B28}"/>
    <hyperlink ref="AT728" r:id="rId15972" tooltip="https://www.daloopa.com/src/78962930" display="1539.0" xr:uid="{6837EECE-A6A3-4BCA-8406-ED431D4EDF99}"/>
    <hyperlink ref="AT729" r:id="rId15973" tooltip="https://www.daloopa.com/src/78962926" display="76.0" xr:uid="{C4EA6FE9-DF2E-4ED8-B886-A4C747D70EDC}"/>
    <hyperlink ref="AT730" r:id="rId15974" tooltip="https://www.daloopa.com/src/78962928" display="1615.0" xr:uid="{346E55D2-8E08-48F5-A8E5-28AF647C342A}"/>
    <hyperlink ref="AT732" r:id="rId15975" tooltip="https://www.daloopa.com/src/78962927" display="494.0" xr:uid="{701EBA76-3576-47BA-9AE5-7A871FB6AD04}"/>
    <hyperlink ref="AT733" r:id="rId15976" tooltip="https://www.daloopa.com/src/78962929" display="4717.0" xr:uid="{8FC978AC-4E2B-4478-B938-B1BA43DF09F1}"/>
    <hyperlink ref="AT737" r:id="rId15977" tooltip="https://www.daloopa.com/src/78962295" display="1082.0" xr:uid="{5CD62458-A9A4-44E1-B68C-CC8006367243}"/>
    <hyperlink ref="AT738" r:id="rId15978" tooltip="https://www.daloopa.com/src/78962294" display="10626.0" xr:uid="{D691BF56-ED48-44A0-84B4-230624E1033D}"/>
    <hyperlink ref="AT739" r:id="rId15979" tooltip="https://www.daloopa.com/src/78962293" display="7293.0" xr:uid="{91D9E4D0-170C-4CB7-9635-F18305808508}"/>
    <hyperlink ref="AT740" r:id="rId15980" tooltip="https://www.daloopa.com/src/78962292" display="5034.0" xr:uid="{FFE500CD-5392-456C-A0ED-4FA9B1244A3B}"/>
    <hyperlink ref="AT741" r:id="rId15981" tooltip="https://www.daloopa.com/src/78962291" display="10399.0" xr:uid="{FCF66D72-6C1C-4EC8-A26F-EAE03703F67B}"/>
    <hyperlink ref="AT742" r:id="rId15982" tooltip="https://www.daloopa.com/src/78962290" display="63814.0" xr:uid="{3807E648-3E32-4B68-81FD-8443C1F19B59}"/>
    <hyperlink ref="AT743" r:id="rId15983" tooltip="https://www.daloopa.com/src/78962289" display="98248.0" xr:uid="{D06518D6-AEB5-4221-9248-CC5F54956A76}"/>
    <hyperlink ref="AT746" r:id="rId15984" tooltip="https://www.daloopa.com/src/78962341" display="5624.0" xr:uid="{B34956B3-FDC0-451B-A331-BBC71D4B29E9}"/>
    <hyperlink ref="AT747" r:id="rId15985" tooltip="https://www.daloopa.com/src/78962339" display="9649.0" xr:uid="{3ACCF806-0D93-4D83-B643-C4CCE0C5FC12}"/>
    <hyperlink ref="AT748" r:id="rId15986" tooltip="https://www.daloopa.com/src/78962340" display="9024.0" xr:uid="{A29E054D-6E00-47E0-A5D3-AC914E6BEB9E}"/>
    <hyperlink ref="AT749" r:id="rId15987" tooltip="https://www.daloopa.com/src/78962338" display="8334.0" xr:uid="{2E8F5880-0A38-4067-A435-10EED4CACD5A}"/>
    <hyperlink ref="AT750" r:id="rId15988" tooltip="https://www.daloopa.com/src/78962337" display="7602.0" xr:uid="{DAC7DAE0-9B9C-4A51-A0FD-36A388F74077}"/>
    <hyperlink ref="AT751" r:id="rId15989" tooltip="https://www.daloopa.com/src/78962336" display="47520.0" xr:uid="{6C06E0AA-9566-4F75-A5FB-EF27AEA99081}"/>
    <hyperlink ref="AT752" r:id="rId15990" tooltip="https://www.daloopa.com/src/78962335" display="87753.0" xr:uid="{C278557D-6B5E-480A-8E10-0C0F9FDEC538}"/>
    <hyperlink ref="AT755" r:id="rId15991" tooltip="https://www.daloopa.com/src/78962227" display="1917.0" xr:uid="{2F8A5C99-4F50-4E8D-BDE0-535C546F72FE}"/>
    <hyperlink ref="AT756" r:id="rId15992" tooltip="https://www.daloopa.com/src/78962226" display="2245.0" xr:uid="{1082046F-B993-4862-AC0E-524C484AC375}"/>
    <hyperlink ref="AT757" r:id="rId15993" tooltip="https://www.daloopa.com/src/78962225" display="1433.0" xr:uid="{121A4FBF-CA24-4ED5-94BE-8DE173C0750B}"/>
    <hyperlink ref="AT758" r:id="rId15994" tooltip="https://www.daloopa.com/src/78962222" display="1269.0" xr:uid="{F2F9D229-CB3D-4916-A6A3-8A2C88F56162}"/>
    <hyperlink ref="AT759" r:id="rId15995" tooltip="https://www.daloopa.com/src/78962224" display="1077.0" xr:uid="{C5B67AE5-4F7E-42CA-803D-AB0AC2F38D0D}"/>
    <hyperlink ref="AT760" r:id="rId15996" tooltip="https://www.daloopa.com/src/78962221" display="7592.0" xr:uid="{7E334476-880C-45A5-8DC1-02E074CD7C4E}"/>
    <hyperlink ref="AT761" r:id="rId15997" tooltip="https://www.daloopa.com/src/78962223" display="15533.0" xr:uid="{A31BC4C4-9872-47D0-9DDD-064B45A89A6D}"/>
    <hyperlink ref="AT764" r:id="rId15998" tooltip="https://www.daloopa.com/src/78962152" display="234.0" xr:uid="{7B9923AA-88DB-4051-B9ED-026C97F38883}"/>
    <hyperlink ref="AT765" r:id="rId15999" tooltip="https://www.daloopa.com/src/78962151" display="464.0" xr:uid="{302BF067-326E-4D60-ADEC-9D6EF7460DD7}"/>
    <hyperlink ref="AT766" r:id="rId16000" tooltip="https://www.daloopa.com/src/78962150" display="457.0" xr:uid="{EE98DE2F-EC8C-493A-AE74-CC596D7BDE95}"/>
    <hyperlink ref="AT767" r:id="rId16001" tooltip="https://www.daloopa.com/src/78962149" display="464.0" xr:uid="{2FDCD3B1-BE94-4B9B-9B94-281BE62AC71D}"/>
    <hyperlink ref="AT768" r:id="rId16002" tooltip="https://www.daloopa.com/src/78962148" display="471.0" xr:uid="{FD147A59-E888-491A-819A-027040F059FE}"/>
    <hyperlink ref="AT769" r:id="rId16003" tooltip="https://www.daloopa.com/src/78962147" display="6712.0" xr:uid="{71974997-7E13-4811-817A-617CFB1DAB55}"/>
    <hyperlink ref="AT770" r:id="rId16004" tooltip="https://www.daloopa.com/src/78962146" display="8802.0" xr:uid="{4815D795-7705-450A-8258-0E80BA06F9A2}"/>
    <hyperlink ref="AT783" r:id="rId16005" tooltip="https://www.daloopa.com/src/78962034" display="87753.0" xr:uid="{B052A1C2-DE65-4AA5-B296-62C3A0887694}"/>
    <hyperlink ref="AT784" r:id="rId16006" tooltip="https://www.daloopa.com/src/78962035" display="-14383.0" xr:uid="{4F003411-8BD7-41AB-9AA1-E79BC4E78017}"/>
    <hyperlink ref="AT785" r:id="rId16007" tooltip="https://www.daloopa.com/src/78962032" display="73370.0" xr:uid="{720181B2-2989-489D-B540-7C81ED0C0133}"/>
    <hyperlink ref="AT787" r:id="rId16008" tooltip="https://www.daloopa.com/src/78962036" display="-7982.0" xr:uid="{DE2B9578-4221-41B4-A661-D409195B0D84}"/>
    <hyperlink ref="AT788" r:id="rId16009" tooltip="https://www.daloopa.com/src/78962033" display="65388.0" xr:uid="{02C9A6A7-A855-4C7F-A6C1-E3F94DB84B10}"/>
    <hyperlink ref="AT791" r:id="rId16010" tooltip="https://www.daloopa.com/src/78962384" display="15533.0" xr:uid="{3A697A69-64CF-4A59-9A39-BA43F2D9A289}"/>
    <hyperlink ref="AT792" r:id="rId16011" tooltip="https://www.daloopa.com/src/78962383" display="-2075.0" xr:uid="{376F7434-DEF0-4429-B078-9D189F9C7EDB}"/>
    <hyperlink ref="AT793" r:id="rId16012" tooltip="https://www.daloopa.com/src/78962382" display="13458.0" xr:uid="{F85FEEBF-6B6D-4028-9247-1E44B0A35C7C}"/>
    <hyperlink ref="AT795" r:id="rId16013" tooltip="https://www.daloopa.com/src/78962385" display="-3024.0" xr:uid="{625CE654-6FCC-4E48-9326-7533BE42FB19}"/>
    <hyperlink ref="AT796" r:id="rId16014" tooltip="https://www.daloopa.com/src/78962381" display="10434.0" xr:uid="{DB5FC744-D823-4058-A207-58511579A612}"/>
    <hyperlink ref="AT799" r:id="rId16015" tooltip="https://www.daloopa.com/src/78962389" display="103286.0" xr:uid="{1C11BF43-A8D4-4B79-84CA-93B1796892FC}"/>
    <hyperlink ref="AT800" r:id="rId16016" tooltip="https://www.daloopa.com/src/78962391" display="-16458.0" xr:uid="{A87E55BD-3656-4E62-AB60-F53D8DD84B25}"/>
    <hyperlink ref="AT801" r:id="rId16017" tooltip="https://www.daloopa.com/src/78962392" display="86828.0" xr:uid="{4BF8C2CA-1C14-463C-90A5-262DC82DB7F5}"/>
    <hyperlink ref="AT803" r:id="rId16018" tooltip="https://www.daloopa.com/src/78962390" display="-11006.0" xr:uid="{208723BB-1FD6-4B9E-BE01-A5FDDE1ABC6F}"/>
    <hyperlink ref="AT804" r:id="rId16019" tooltip="https://www.daloopa.com/src/78962388" display="75822.0" xr:uid="{7E2BCDA6-9D7C-4A45-90C2-6F652CCFBF7C}"/>
    <hyperlink ref="AT817" r:id="rId16020" tooltip="https://www.daloopa.com/src/78903849" display="6750.0" xr:uid="{90F6372D-4D23-42A3-8401-5DF9B0B1A3A5}"/>
    <hyperlink ref="AT819" r:id="rId16021" tooltip="https://www.daloopa.com/src/78903847" display="264.0" xr:uid="{437A3EEA-F1E0-4BC9-916A-AF0000839405}"/>
    <hyperlink ref="AT824" r:id="rId16022" tooltip="https://www.daloopa.com/src/78903850" display="17.0" xr:uid="{D56AE2FD-1DB1-438E-9721-E32AA902B661}"/>
    <hyperlink ref="AT825" r:id="rId16023" tooltip="https://www.daloopa.com/src/78903851" display="12.0" xr:uid="{131DC990-DD1B-4AB0-A3E7-DE6E7D7E261D}"/>
    <hyperlink ref="AT826" r:id="rId16024" tooltip="https://www.daloopa.com/src/78903852" display="29.0" xr:uid="{3BE2556F-590A-4588-8C3D-2C2085820846}"/>
    <hyperlink ref="AT828" r:id="rId16025" tooltip="https://www.daloopa.com/src/78903848" display="293.0" xr:uid="{3B50D147-D627-4CAE-A756-54A0F8CFDD0B}"/>
    <hyperlink ref="AT830" r:id="rId16026" tooltip="https://www.daloopa.com/src/78903846" display="7043.0" xr:uid="{1C4537BC-0DA8-4605-A06C-ADB8D786C869}"/>
    <hyperlink ref="AT833" r:id="rId16027" tooltip="https://www.daloopa.com/src/78962700" display="285.0" xr:uid="{3134427D-A92C-4A5D-B515-22C539BAD86E}"/>
    <hyperlink ref="AT834" r:id="rId16028" tooltip="https://www.daloopa.com/src/78962699" display="389.0" xr:uid="{9C93C26F-E582-48BD-A3F7-4941CBC51641}"/>
    <hyperlink ref="AT835" r:id="rId16029" tooltip="https://www.daloopa.com/src/78962701" display="-104.0" xr:uid="{D4746CF0-BF6F-4F69-86DB-8F120EB56216}"/>
    <hyperlink ref="AT849" r:id="rId16030" tooltip="https://www.daloopa.com/src/78907328" display="61841.0" xr:uid="{1BDDC3F1-3E0B-4058-8766-94C811F0BF3B}"/>
    <hyperlink ref="AT850" r:id="rId16031" tooltip="https://www.daloopa.com/src/78907329" display="-53963.0" xr:uid="{6AE99E22-9BEF-496B-8ADC-D39B9FC1C140}"/>
    <hyperlink ref="AT851" r:id="rId16032" tooltip="https://www.daloopa.com/src/78964840" display="7878.0" xr:uid="{B2F449EC-746E-46C7-9FD6-06734E464F4C}"/>
    <hyperlink ref="AT854" r:id="rId16033" tooltip="https://www.daloopa.com/src/78963139" display="251.0" xr:uid="{EE28D513-6AC3-473A-BA55-AF2F81E5E2A7}"/>
    <hyperlink ref="AT855" r:id="rId16034" tooltip="https://www.daloopa.com/src/78963144" display="932.0" xr:uid="{B38ED5C2-D189-4BAE-BD43-5D8125C2A112}"/>
    <hyperlink ref="AT856" r:id="rId16035" tooltip="https://www.daloopa.com/src/78963140" display="4043.0" xr:uid="{EAAF0671-2862-49D1-8946-E9E24C235E26}"/>
    <hyperlink ref="AT857" r:id="rId16036" tooltip="https://www.daloopa.com/src/78963143" display="1303.0" xr:uid="{1BCA2A04-B413-4571-9F6D-326D7491FA6D}"/>
    <hyperlink ref="AT858" r:id="rId16037" tooltip="https://www.daloopa.com/src/78963141" display="598.0" xr:uid="{F85886CA-359F-4712-972D-9EB0FF5E3E29}"/>
    <hyperlink ref="AT859" r:id="rId16038" tooltip="https://www.daloopa.com/src/78963142" display="7127.0" xr:uid="{C3C4979C-8CCB-4705-B8C2-09C610326C53}"/>
    <hyperlink ref="AT864" r:id="rId16039" tooltip="https://www.daloopa.com/src/78963573" display="-51908.0" xr:uid="{BA118FD5-6066-436C-A134-87769C6AB8A0}"/>
    <hyperlink ref="AT865" r:id="rId16040" tooltip="https://www.daloopa.com/src/78963572" display="2917.0" xr:uid="{049794CF-224B-4BD7-AF61-9F85D7673015}"/>
    <hyperlink ref="AT867" r:id="rId16041" tooltip="https://www.daloopa.com/src/78963806" display="-51908.0" xr:uid="{7F4008BA-0C4D-4B07-B111-EA03D37D1684}"/>
    <hyperlink ref="AT868" r:id="rId16042" tooltip="https://www.daloopa.com/src/78963805" display="2917.0" xr:uid="{47E08E99-FFFB-40A8-A4DF-C29795EC928C}"/>
    <hyperlink ref="AT870" r:id="rId16043" tooltip="https://www.daloopa.com/src/78964680" display="-51908.0" xr:uid="{5F7CA2C4-7EA1-4652-A769-14836DC20399}"/>
    <hyperlink ref="AT871" r:id="rId16044" tooltip="https://www.daloopa.com/src/78964679" display="2917.0" xr:uid="{C5C60A28-94F0-44A8-BF30-B3380BBDC334}"/>
    <hyperlink ref="AU10" r:id="rId16045" tooltip="https://www.daloopa.com/src/82322150" display="167.0" xr:uid="{7C49D3EC-CF15-477D-ABBF-D029FFA22711}"/>
    <hyperlink ref="AU11" r:id="rId16046" tooltip="https://www.daloopa.com/src/82322132" display="160.0" xr:uid="{E01197F0-D39C-4D22-85AF-8FE3C59F87A7}"/>
    <hyperlink ref="AU12" r:id="rId16047" tooltip="https://www.daloopa.com/src/82322268" display="0.12" xr:uid="{581D7627-3D10-4D51-8017-52B6E96ED3BB}"/>
    <hyperlink ref="AU13" r:id="rId16048" tooltip="https://www.daloopa.com/src/82322254" display="0.07" xr:uid="{44ACC4E2-A28B-4530-95F7-1CEE1057818B}"/>
    <hyperlink ref="AU15" r:id="rId16049" tooltip="https://www.daloopa.com/src/82322321" display="40.0" xr:uid="{3E19BECE-54DA-4757-A3A0-6774D555908F}"/>
    <hyperlink ref="AU17" r:id="rId16050" tooltip="https://www.daloopa.com/src/82322480" display="11.0" xr:uid="{3EC0410D-8701-48B9-A393-A374C1EE9DF3}"/>
    <hyperlink ref="AU18" r:id="rId16051" tooltip="https://www.daloopa.com/src/82322422" display="7.0" xr:uid="{0F9FA095-0791-47C9-8DB1-8F9FAA360BAE}"/>
    <hyperlink ref="AU32" r:id="rId16052" tooltip="https://www.daloopa.com/src/82366522" display="2.7" xr:uid="{83EC59B0-05B8-40DF-AF71-20743C497951}"/>
    <hyperlink ref="AU36" r:id="rId16053" tooltip="https://www.daloopa.com/src/82321875" display="57267.0" xr:uid="{33CED0F0-9473-45D8-A045-2F96FD1DEEEE}"/>
    <hyperlink ref="AU37" r:id="rId16054" tooltip="https://www.daloopa.com/src/82321869" display="0.06" xr:uid="{3B8110C5-8126-42B0-A18D-0326AB8F4B3F}"/>
    <hyperlink ref="AU38" r:id="rId16055" tooltip="https://www.daloopa.com/src/82321877" display="4959.0" xr:uid="{6C03FEC5-0EFA-49B1-9383-BF940507194A}"/>
    <hyperlink ref="AU39" r:id="rId16056" tooltip="https://www.daloopa.com/src/82321870" display="0.06" xr:uid="{70AC0CB0-9657-4317-AE35-471CABA3A19C}"/>
    <hyperlink ref="AU40" r:id="rId16057" tooltip="https://www.daloopa.com/src/82321873" display="34342.0" xr:uid="{4500EAB2-54B0-49F3-A8D1-0EDF73EB8D14}"/>
    <hyperlink ref="AU41" r:id="rId16058" tooltip="https://www.daloopa.com/src/82321868" display="0.18" xr:uid="{9365DC26-1886-4C6B-A0F3-A25C8880F363}"/>
    <hyperlink ref="AU42" r:id="rId16059" tooltip="https://www.daloopa.com/src/82321871" display="10170.0" xr:uid="{C66C261F-A31D-44BE-99C2-B9FB59265309}"/>
    <hyperlink ref="AU43" r:id="rId16060" tooltip="https://www.daloopa.com/src/82321866" display="0.13" xr:uid="{DAFEE1E2-69E7-4DE3-9432-B1EDD935598B}"/>
    <hyperlink ref="AU44" r:id="rId16061" tooltip="https://www.daloopa.com/src/82321874" display="12060.0" xr:uid="{3FE69E32-3526-4F66-91F4-C4B9C0E2F040}"/>
    <hyperlink ref="AU45" r:id="rId16062" tooltip="https://www.daloopa.com/src/82321867" display="0.25" xr:uid="{F90B3270-0C81-4C02-8644-7A82BD14975C}"/>
    <hyperlink ref="AU46" r:id="rId16063" tooltip="https://www.daloopa.com/src/82321872" display="23059.0" xr:uid="{046B0B12-BAB6-448B-8A52-15522F01A1B5}"/>
    <hyperlink ref="AU47" r:id="rId16064" tooltip="https://www.daloopa.com/src/82321864" display="0.12" xr:uid="{9F0BF49B-2C7E-416F-8BF3-EE833AE19246}"/>
    <hyperlink ref="AU48" r:id="rId16065" tooltip="https://www.daloopa.com/src/82321876" display="1226.0" xr:uid="{43A4D858-7097-4341-A6B7-272535EF793A}"/>
    <hyperlink ref="AU49" r:id="rId16066" tooltip="https://www.daloopa.com/src/82321865" display="-0.03" xr:uid="{514508DE-F533-42DB-ACDD-A0F9290AC77D}"/>
    <hyperlink ref="AU54" r:id="rId16067" tooltip="https://www.daloopa.com/src/82363374" display="57267.0" xr:uid="{E06DA261-4999-4FB0-8910-1431BF0D0A6A}"/>
    <hyperlink ref="AU55" r:id="rId16068" tooltip="https://www.daloopa.com/src/82363371" display="4959.0" xr:uid="{97ADED97-9897-4B0A-A017-6F7EABAAF026}"/>
    <hyperlink ref="AU56" r:id="rId16069" tooltip="https://www.daloopa.com/src/82363368" display="34342.0" xr:uid="{6CAC90A1-A738-42EC-966B-5AC7BC0BA1A9}"/>
    <hyperlink ref="AU57" r:id="rId16070" tooltip="https://www.daloopa.com/src/82363373" display="10170.0" xr:uid="{FC02F0D3-CF9A-494E-B6CD-8CCD6C171528}"/>
    <hyperlink ref="AU58" r:id="rId16071" tooltip="https://www.daloopa.com/src/82363370" display="12060.0" xr:uid="{1B4BC2EC-2E0F-45D6-A9C5-DAA13D1F3053}"/>
    <hyperlink ref="AU59" r:id="rId16072" tooltip="https://www.daloopa.com/src/82363369" display="23059.0" xr:uid="{8293F87B-9D93-45AD-B775-73AF0F7EFDA0}"/>
    <hyperlink ref="AU61" r:id="rId16073" tooltip="https://www.daloopa.com/src/82363372" display="1226.0" xr:uid="{B42FCF34-2041-418F-B895-65F7A3868EE2}"/>
    <hyperlink ref="AU62" r:id="rId16074" tooltip="https://www.daloopa.com/src/82363367" display="143083.0" xr:uid="{971D2FD9-03AA-4580-ACB4-78650B14ECA4}"/>
    <hyperlink ref="AU67" r:id="rId16075" tooltip="https://www.daloopa.com/src/82321580" display="87887.0" xr:uid="{66D32F35-6C10-4069-8DFF-969E09EF383E}"/>
    <hyperlink ref="AU68" r:id="rId16076" tooltip="https://www.daloopa.com/src/82321579" display="83580.0" xr:uid="{EE2E6F9C-38FB-4221-852A-1D42B1CD151F}"/>
    <hyperlink ref="AU72" r:id="rId16077" tooltip="https://www.daloopa.com/src/82321581" display="4307.0" xr:uid="{AF1F01E1-F080-4778-9F5E-F18B5AB53C18}"/>
    <hyperlink ref="AU75" r:id="rId16078" tooltip="https://www.daloopa.com/src/82321604" display="32137.0" xr:uid="{E7C87F68-6272-48C8-8A1E-0A5D3961FCE5}"/>
    <hyperlink ref="AU76" r:id="rId16079" tooltip="https://www.daloopa.com/src/82321603" display="32232.0" xr:uid="{AE39C603-52AC-457A-9013-BA58B6BF21CF}"/>
    <hyperlink ref="AU80" r:id="rId16080" tooltip="https://www.daloopa.com/src/82321602" display="-95.0" xr:uid="{CAAE2634-68C3-484F-86EA-4A78FB6FE41C}"/>
    <hyperlink ref="AU83" r:id="rId16081" tooltip="https://www.daloopa.com/src/82321646" display="23059.0" xr:uid="{198563FE-C99B-4947-9290-71F01AB2D98E}"/>
    <hyperlink ref="AU84" r:id="rId16082" tooltip="https://www.daloopa.com/src/82321645" display="16083.0" xr:uid="{707BA55B-2E95-4975-9B8B-BE72C2DD9BF4}"/>
    <hyperlink ref="AU88" r:id="rId16083" tooltip="https://www.daloopa.com/src/82321644" display="6976.0" xr:uid="{941F6134-5B15-4C5C-97CE-6EA0DD752089}"/>
    <hyperlink ref="AU91" r:id="rId16084" tooltip="https://www.daloopa.com/src/82321903" display="143083.0" xr:uid="{C72FFD39-CB76-4EF1-9842-44F56BA06021}"/>
    <hyperlink ref="AU92" r:id="rId16085" tooltip="https://www.daloopa.com/src/82321905" display="131895.0" xr:uid="{D2629CD4-9505-4043-8617-FD7204B409FD}"/>
    <hyperlink ref="AU96" r:id="rId16086" tooltip="https://www.daloopa.com/src/82318244" display="244.0" xr:uid="{BFE99F88-1B9D-44EE-BDA0-1544816735B8}"/>
    <hyperlink ref="AU97" r:id="rId16087" tooltip="https://www.daloopa.com/src/82321904" display="11188.0" xr:uid="{D0239CE7-887F-4961-9C79-9F780098004C}"/>
    <hyperlink ref="AU99" r:id="rId16088" tooltip="https://www.daloopa.com/src/82321908" display="1001.0" xr:uid="{1951439D-BA92-4F29-8E7A-2190386910C6}"/>
    <hyperlink ref="AU100" r:id="rId16089" tooltip="https://www.daloopa.com/src/82321907" display="-2306.0" xr:uid="{A3676013-C75B-43AE-A1DF-E5DDA51A3592}"/>
    <hyperlink ref="AU101" r:id="rId16090" tooltip="https://www.daloopa.com/src/82321909" display="-4.0" xr:uid="{A1092377-04B9-4AD8-A7FD-A32BD9D65555}"/>
    <hyperlink ref="AU102" r:id="rId16091" tooltip="https://www.daloopa.com/src/82321906" display="9879.0" xr:uid="{BD6209D1-0E4C-4D2F-9E5E-DE5D85850533}"/>
    <hyperlink ref="AU141" r:id="rId16092" tooltip="https://www.daloopa.com/src/82322874" display="0.11" xr:uid="{9AA1898C-AF26-4F0B-94BD-09E7CAF8F303}"/>
    <hyperlink ref="AU142" r:id="rId16093" tooltip="https://www.daloopa.com/src/82322876" display="0.16" xr:uid="{EA2A5223-60DD-4B55-AD38-47F77AF9434A}"/>
    <hyperlink ref="AU143" r:id="rId16094" tooltip="https://www.daloopa.com/src/82322875" display="0.12" xr:uid="{4F5DD6CF-F5D0-4F57-BA14-F8D6ADD3FE99}"/>
    <hyperlink ref="AU144" r:id="rId16095" tooltip="https://www.daloopa.com/src/82322877" display="0.13" xr:uid="{E4CB9EC4-FE3D-4360-9E90-52AAAF832F7D}"/>
    <hyperlink ref="AU152" r:id="rId16096" tooltip="https://www.daloopa.com/src/82323030" display="0.61" xr:uid="{972CD7FE-8C81-406C-BE1B-019133796E59}"/>
    <hyperlink ref="AU153" r:id="rId16097" tooltip="https://www.daloopa.com/src/82323031" display="0.23" xr:uid="{9A4212B5-DAA1-480E-96E4-3465375CCFA2}"/>
    <hyperlink ref="AU154" r:id="rId16098" tooltip="https://www.daloopa.com/src/82323028" display="0.16" xr:uid="{3793C816-35F3-46CF-8FB4-1C11EBD73B68}"/>
    <hyperlink ref="AU155" r:id="rId16099" tooltip="https://www.daloopa.com/src/82323029" display="1.0" xr:uid="{D11AAA54-5986-428E-9C3C-306AB42FE115}"/>
    <hyperlink ref="AU196" r:id="rId16100" tooltip="https://www.daloopa.com/src/82319285" display="21799.0" xr:uid="{0016A657-2202-4C99-9CEF-1C3B156D5AFC}"/>
    <hyperlink ref="AU198" r:id="rId16101" tooltip="https://www.daloopa.com/src/82319283" display="0.09" xr:uid="{3FC71917-BDA3-4D74-83CA-126DC2ABBED2}"/>
    <hyperlink ref="AU203" r:id="rId16102" tooltip="https://www.daloopa.com/src/82319284" display="0.09" xr:uid="{086608CE-EAE9-454A-8869-044024D29B43}"/>
    <hyperlink ref="AU204" r:id="rId16103" tooltip="https://www.daloopa.com/src/82319282" display="0.6" xr:uid="{AEA83A9A-4644-4BB2-903D-E8D535A22E2A}"/>
    <hyperlink ref="AU205" r:id="rId16104" tooltip="https://www.daloopa.com/src/82319286" display="1500000.0" xr:uid="{12BA417F-99A2-4EEB-A6F7-563F3B947C9A}"/>
    <hyperlink ref="AU206" r:id="rId16105" tooltip="https://www.daloopa.com/src/82319281" display="-0.03" xr:uid="{302E109D-1EB3-43ED-91E5-72D47D1A7257}"/>
    <hyperlink ref="AU211" r:id="rId16106" tooltip="https://www.daloopa.com/src/82323103" display="87887.0" xr:uid="{2DB5C47C-3463-4233-989A-DBF619261D94}"/>
    <hyperlink ref="AU212" r:id="rId16107" tooltip="https://www.daloopa.com/src/82323104" display="0.11" xr:uid="{F62399BA-2431-4F5F-82D7-3E4F221B72CB}"/>
    <hyperlink ref="AU213" r:id="rId16108" tooltip="https://www.daloopa.com/src/82323099" display="340677.0" xr:uid="{7A21E11C-2262-4CC5-8C0F-1B96762A44EB}"/>
    <hyperlink ref="AU220" r:id="rId16109" tooltip="https://www.daloopa.com/src/82323102" display="4307.0" xr:uid="{CF38735F-223A-402A-BB6D-FECD45CFE785}"/>
    <hyperlink ref="AU222" r:id="rId16110" tooltip="https://www.daloopa.com/src/82323101" display="-27.0" xr:uid="{C4DF9690-B8FF-4C4A-A26F-85E5C7CC501C}"/>
    <hyperlink ref="AU224" r:id="rId16111" tooltip="https://www.daloopa.com/src/82323098" display="0.049" xr:uid="{B0FE6AE7-1DEE-478A-AA4E-8FA4B76BC2D4}"/>
    <hyperlink ref="AU225" r:id="rId16112" tooltip="https://www.daloopa.com/src/82323097" display="8176.0" xr:uid="{CFEDD13D-8C9C-4DBF-9DDF-1FB423CE9915}"/>
    <hyperlink ref="AU227" r:id="rId16113" tooltip="https://www.daloopa.com/src/82323100" display="0.024" xr:uid="{5149BD06-188D-4B1B-95E5-873DADED473C}"/>
    <hyperlink ref="AU230" r:id="rId16114" tooltip="https://www.daloopa.com/src/82323221" display="32137.0" xr:uid="{781DEAF5-579F-45FD-988C-F16F5741693D}"/>
    <hyperlink ref="AU231" r:id="rId16115" tooltip="https://www.daloopa.com/src/82323223" display="0.11" xr:uid="{6F2526B2-1D86-46B8-943F-A275DCD6D278}"/>
    <hyperlink ref="AU232" r:id="rId16116" tooltip="https://www.daloopa.com/src/82323224" display="125420.0" xr:uid="{112FE0B7-931C-4C0D-B94E-C0C073B4579B}"/>
    <hyperlink ref="AU240" r:id="rId16117" tooltip="https://www.daloopa.com/src/82323229" display="-95.0" xr:uid="{76FD8ADB-6427-4D81-884C-F00BB5F266BA}"/>
    <hyperlink ref="AU242" r:id="rId16118" tooltip="https://www.daloopa.com/src/82323222" display="228.0" xr:uid="{C09E1156-04B0-4D3C-92B7-4985BF80DA99}"/>
    <hyperlink ref="AU243" r:id="rId16119" tooltip="https://www.daloopa.com/src/82323228" display="-0.87" xr:uid="{6A49EDC6-1B72-4A27-85B1-B82B821FC74C}"/>
    <hyperlink ref="AU244" r:id="rId16120" tooltip="https://www.daloopa.com/src/82323227" display="-0.003" xr:uid="{3D69ACB4-62CF-4173-864F-9C36BBEB6131}"/>
    <hyperlink ref="AU245" r:id="rId16121" tooltip="https://www.daloopa.com/src/82323225" display="-4465.0" xr:uid="{3A442729-802A-4DF6-A5E3-4A3A34516688}"/>
    <hyperlink ref="AU247" r:id="rId16122" tooltip="https://www.daloopa.com/src/82323226" display="-0.036000000000000004" xr:uid="{BE736E02-AADB-4760-904D-1DE32F97E9E9}"/>
    <hyperlink ref="AU250" r:id="rId16123" tooltip="https://www.daloopa.com/src/82323168" display="23059.0" xr:uid="{5DD71143-A5A9-4CDC-BB1D-360F9B201835}"/>
    <hyperlink ref="AU251" r:id="rId16124" tooltip="https://www.daloopa.com/src/82323166" display="0.12" xr:uid="{DF1852AF-5F26-4251-A9B7-2E79165526A9}"/>
    <hyperlink ref="AU252" r:id="rId16125" tooltip="https://www.daloopa.com/src/82323170" display="87931.0" xr:uid="{4D77EDFE-F9E6-4880-8EE8-85EFD9451C09}"/>
    <hyperlink ref="AU260" r:id="rId16126" tooltip="https://www.daloopa.com/src/82323171" display="6976.0" xr:uid="{6C631558-FE1C-4427-A577-20E1A497DBBD}"/>
    <hyperlink ref="AU262" r:id="rId16127" tooltip="https://www.daloopa.com/src/82323174" display="-69.0" xr:uid="{FFD0EFA5-AF14-40A0-BFF6-84960B5F6875}"/>
    <hyperlink ref="AU263" r:id="rId16128" tooltip="https://www.daloopa.com/src/82323167" display="0.3" xr:uid="{F51E4B53-8577-4806-8195-7E4B0F791015}"/>
    <hyperlink ref="AU264" r:id="rId16129" tooltip="https://www.daloopa.com/src/82323172" display="0.303" xr:uid="{3AD06213-4F3D-4DF6-8F5F-24CDD06D797D}"/>
    <hyperlink ref="AU265" r:id="rId16130" tooltip="https://www.daloopa.com/src/82323169" display="22669.0" xr:uid="{0D516DB1-3C15-4C4D-8FFF-9216ACEE229B}"/>
    <hyperlink ref="AU266" r:id="rId16131" tooltip="https://www.daloopa.com/src/82323173" display="0.258" xr:uid="{BEABFECA-D881-4700-8E38-0C87CDA5BD57}"/>
    <hyperlink ref="AU281" r:id="rId16132" tooltip="https://www.daloopa.com/src/82323381" display="143083.0" xr:uid="{C7E38957-322F-4DB2-9F6F-FD6536071657}"/>
    <hyperlink ref="AU282" r:id="rId16133" tooltip="https://www.daloopa.com/src/82323376" display="0.11" xr:uid="{4D41B6AE-4487-4689-8DFF-AD6264BC73C9}"/>
    <hyperlink ref="AU283" r:id="rId16134" tooltip="https://www.daloopa.com/src/82323382" display="554028.0" xr:uid="{3C83AF6E-ACA0-4081-AED2-759B2E8A2617}"/>
    <hyperlink ref="AU284" r:id="rId16135" tooltip="https://www.daloopa.com/src/82323375" display="0.12" xr:uid="{1A37782B-4E0D-479F-B45F-BD44F01B7CB2}"/>
    <hyperlink ref="AU285" r:id="rId16136" tooltip="https://www.daloopa.com/src/82323378" display="11188.0" xr:uid="{A5E7B481-91F9-491D-B697-709D5812771D}"/>
    <hyperlink ref="AU286" r:id="rId16137" tooltip="https://www.daloopa.com/src/82323387" display="132.0" xr:uid="{DFED4FA9-0967-41D5-821E-988BDF677B2F}"/>
    <hyperlink ref="AU287" r:id="rId16138" tooltip="https://www.daloopa.com/src/82323385" display="3.38" xr:uid="{38158278-03EF-4245-8255-D81AA9A408A8}"/>
    <hyperlink ref="AU288" r:id="rId16139" tooltip="https://www.daloopa.com/src/82323384" display="0.078" xr:uid="{3DDE2583-1733-4908-992E-BE6E829F8CB9}"/>
    <hyperlink ref="AU289" r:id="rId16140" tooltip="https://www.daloopa.com/src/82323377" display="26380.0" xr:uid="{3F4FE2A9-B075-4D3E-B2D4-4678DBDF8F6F}"/>
    <hyperlink ref="AU290" r:id="rId16141" tooltip="https://www.daloopa.com/src/82323374" display="0.99" xr:uid="{05164713-174E-45CF-990C-929DBD0753E0}"/>
    <hyperlink ref="AU291" r:id="rId16142" tooltip="https://www.daloopa.com/src/82323388" display="0.048" xr:uid="{4BF2D252-9C37-48C1-83A4-78DE8BE365B7}"/>
    <hyperlink ref="AU292" r:id="rId16143" tooltip="https://www.daloopa.com/src/82323379" display="9879.0" xr:uid="{F99A4B11-0CB7-4CD1-B7FD-B3BA48D7985D}"/>
    <hyperlink ref="AU293" r:id="rId16144" tooltip="https://www.daloopa.com/src/82323383" display="0.94" xr:uid="{AE729279-DDE1-41A4-8780-1671B2F7216B}"/>
    <hyperlink ref="AU294" r:id="rId16145" tooltip="https://www.daloopa.com/src/82323380" display="20079.0" xr:uid="{25B22992-0942-4829-8792-C97C1C696660}"/>
    <hyperlink ref="AU295" r:id="rId16146" tooltip="https://www.daloopa.com/src/82323386" display="1.93" xr:uid="{7867460E-F284-41DD-A125-CAF12A6DE3B5}"/>
    <hyperlink ref="AU303" r:id="rId16147" tooltip="https://www.daloopa.com/src/82363367" display="143083.0" xr:uid="{A5F2489C-DE9E-4FCC-8B94-5412AECDAD23}"/>
    <hyperlink ref="AU344" r:id="rId16148" tooltip="https://www.daloopa.com/src/82318261" display="63171.0" xr:uid="{BA3AFFF2-C3C4-4DEC-B948-346841648831}"/>
    <hyperlink ref="AU345" r:id="rId16149" tooltip="https://www.daloopa.com/src/82318260" display="79912.0" xr:uid="{8335C633-CF56-4BE1-8826-7719F225D110}"/>
    <hyperlink ref="AU346" r:id="rId16150" tooltip="https://www.daloopa.com/src/82318262" display="143083.0" xr:uid="{B57EA474-E338-4397-AEA0-97DFFF16612A}"/>
    <hyperlink ref="AU349" r:id="rId16151" tooltip="https://www.daloopa.com/src/82318257" display="75022.0" xr:uid="{CA490E4C-6AC0-4D71-9554-066E81EF50D4}"/>
    <hyperlink ref="AU350" r:id="rId16152" tooltip="https://www.daloopa.com/src/82318258" display="22314.0" xr:uid="{41F72193-8FAD-46FC-B56E-EFAE17DC75B1}"/>
    <hyperlink ref="AU351" r:id="rId16153" tooltip="https://www.daloopa.com/src/82318256" display="10551.0" xr:uid="{8FE60821-6B22-44FC-AF00-9812CCF42049}"/>
    <hyperlink ref="AU352" r:id="rId16154" tooltip="https://www.daloopa.com/src/82318259" display="21203.0" xr:uid="{82D8DC8B-4E94-4495-9AC9-3878E7A1C9FA}"/>
    <hyperlink ref="AU353" r:id="rId16155" tooltip="https://www.daloopa.com/src/82318255" display="2561.0" xr:uid="{E1099DBB-DA24-42CD-93C2-A6729F032398}"/>
    <hyperlink ref="AU354" r:id="rId16156" tooltip="https://www.daloopa.com/src/82318244" display="244.0" xr:uid="{913DF7BF-1C2C-4855-B047-1AD94B8B7444}"/>
    <hyperlink ref="AU355" r:id="rId16157" tooltip="https://www.daloopa.com/src/82318246" display="131895.0" xr:uid="{AC6446EF-3D62-435A-9186-F86AC25D480A}"/>
    <hyperlink ref="AU357" r:id="rId16158" tooltip="https://www.daloopa.com/src/82318245" display="11188.0" xr:uid="{62A7AB5B-4688-45AA-8EF8-458DA7C325C9}"/>
    <hyperlink ref="AU359" r:id="rId16159" tooltip="https://www.daloopa.com/src/82318253" display="776.0" xr:uid="{C00ABBFB-7529-45DB-BF30-DE64FC501135}"/>
    <hyperlink ref="AU360" r:id="rId16160" tooltip="https://www.daloopa.com/src/82318247" display="-806.0" xr:uid="{2E03AC8C-7AB2-45C4-97BF-7304C008D260}"/>
    <hyperlink ref="AU361" r:id="rId16161" tooltip="https://www.daloopa.com/src/82318249" display="1031.0" xr:uid="{068C6B58-A636-4DF8-97DC-B4AFDD8F82E3}"/>
    <hyperlink ref="AU362" r:id="rId16162" tooltip="https://www.daloopa.com/src/82318248" display="1001.0" xr:uid="{F74AEB47-69AC-4D11-A124-D65C328933D9}"/>
    <hyperlink ref="AU364" r:id="rId16163" tooltip="https://www.daloopa.com/src/82318250" display="12189.0" xr:uid="{0954A625-CE03-495C-9CE5-7A8B5EBDC18F}"/>
    <hyperlink ref="AU366" r:id="rId16164" tooltip="https://www.daloopa.com/src/82318252" display="-2306.0" xr:uid="{5158E2F9-1693-4388-B8E3-69E035359190}"/>
    <hyperlink ref="AU367" r:id="rId16165" tooltip="https://www.daloopa.com/src/82318251" display="-4.0" xr:uid="{77908223-8F86-4CA7-A933-F35A1EEC9491}"/>
    <hyperlink ref="AU368" r:id="rId16166" tooltip="https://www.daloopa.com/src/82318254" display="9879.0" xr:uid="{7A32976E-26A1-4683-8362-1144866462E5}"/>
    <hyperlink ref="AU371" r:id="rId16167" tooltip="https://www.daloopa.com/src/82318302" display="0.96" xr:uid="{C135462E-459F-4941-A893-0A6EBF568C75}"/>
    <hyperlink ref="AU372" r:id="rId16168" tooltip="https://www.daloopa.com/src/82318301" display="0.94" xr:uid="{0637B999-0E4D-41AF-8B25-CEC1A245EA8F}"/>
    <hyperlink ref="AU375" r:id="rId16169" tooltip="https://www.daloopa.com/src/82318369" display="10322.0" xr:uid="{9667A0A4-4908-47CE-A3BE-35DBD1B73EBC}"/>
    <hyperlink ref="AU376" r:id="rId16170" tooltip="https://www.daloopa.com/src/82318368" display="10558.0" xr:uid="{172B45B5-AE82-4678-B10E-4F1F6B87B18F}"/>
    <hyperlink ref="AU379" r:id="rId16171" tooltip="https://www.daloopa.com/src/82319390" display="193.0" xr:uid="{5A95B44F-9030-48B5-8820-8C0D8851A2F2}"/>
    <hyperlink ref="AU380" r:id="rId16172" tooltip="https://www.daloopa.com/src/82319392" display="732.0" xr:uid="{F187BEEE-7237-47C4-B7E6-42A230A177F8}"/>
    <hyperlink ref="AU381" r:id="rId16173" tooltip="https://www.daloopa.com/src/82319393" display="3284.0" xr:uid="{73A538CF-B1B5-4AF9-AE14-E6781597279B}"/>
    <hyperlink ref="AU382" r:id="rId16174" tooltip="https://www.daloopa.com/src/82319395" display="1111.0" xr:uid="{6817F3EE-8A17-4CC0-B6FC-E36A83EE75DE}"/>
    <hyperlink ref="AU383" r:id="rId16175" tooltip="https://www.daloopa.com/src/82319391" display="509.0" xr:uid="{CAAB0D5E-7EFF-45D3-988B-0AE01AE7C6BA}"/>
    <hyperlink ref="AU384" r:id="rId16176" tooltip="https://www.daloopa.com/src/82319394" display="5829.0" xr:uid="{CB4BA026-07E7-4C9B-A142-186E78AED7E2}"/>
    <hyperlink ref="AU387" r:id="rId16177" tooltip="https://www.daloopa.com/src/82366406" display="4.6" xr:uid="{53E7C8D5-8A3F-405F-9037-8DC4146ED325}"/>
    <hyperlink ref="AU397" r:id="rId16178" tooltip="https://www.daloopa.com/src/82319704" display="49605.0" xr:uid="{0536A308-3EEE-490A-8B1B-F3C82E32248B}"/>
    <hyperlink ref="AU398" r:id="rId16179" tooltip="https://www.daloopa.com/src/82319705" display="14564.0" xr:uid="{3514EF59-A184-4963-AF0F-E2E1D208AC50}"/>
    <hyperlink ref="AU399" r:id="rId16180" tooltip="https://www.daloopa.com/src/82319707" display="35406.0" xr:uid="{6C091113-4B72-4D4E-88A5-79F5620C48F4}"/>
    <hyperlink ref="AU400" r:id="rId16181" tooltip="https://www.daloopa.com/src/82319706" display="43420.0" xr:uid="{57C1FD7C-C64F-4A22-AA35-070FE10D83F4}"/>
    <hyperlink ref="AU402" r:id="rId16182" tooltip="https://www.daloopa.com/src/82319708" display="142995.0" xr:uid="{82109C47-40BD-48C7-A019-1E9DDAD3ADE9}"/>
    <hyperlink ref="AU404" r:id="rId16183" tooltip="https://www.daloopa.com/src/82319804" display="196468.0" xr:uid="{BBA65244-ED2E-4298-A849-DFAD33FDF268}"/>
    <hyperlink ref="AU406" r:id="rId16184" tooltip="https://www.daloopa.com/src/82319803" display="70758.0" xr:uid="{C8633684-F5E6-4DA4-BFF9-10E078BD5F5C}"/>
    <hyperlink ref="AU407" r:id="rId16185" tooltip="https://www.daloopa.com/src/82319801" display="22749.0" xr:uid="{92C5AA59-FE2C-4381-B230-3B73B70C80B7}"/>
    <hyperlink ref="AU408" r:id="rId16186" tooltip="https://www.daloopa.com/src/82319802" display="53913.0" xr:uid="{96A4341E-F149-4B57-86D4-14DEB9BA948E}"/>
    <hyperlink ref="AU409" r:id="rId16187" tooltip="https://www.daloopa.com/src/82319878" display="486883.0" xr:uid="{D8935D50-A648-4B72-9781-11AF1DDF6AAA}"/>
    <hyperlink ref="AU413" r:id="rId16188" tooltip="https://www.daloopa.com/src/82319784" display="72004.0" xr:uid="{7A225026-6E09-4805-8161-38D29ED7D6CD}"/>
    <hyperlink ref="AU414" r:id="rId16189" tooltip="https://www.daloopa.com/src/82319781" display="58812.0" xr:uid="{89B98D4A-2E57-477C-8F54-5BA836580A13}"/>
    <hyperlink ref="AU415" r:id="rId16190" tooltip="https://www.daloopa.com/src/82319783" display="14398.0" xr:uid="{F444B18A-E26D-454A-B486-DADE21DD37B2}"/>
    <hyperlink ref="AU416" r:id="rId16191" tooltip="https://www.daloopa.com/src/82319782" display="145214.0" xr:uid="{E5C9C815-5BAB-46DA-A4F9-BF00C7496447}"/>
    <hyperlink ref="AU418" r:id="rId16192" tooltip="https://www.daloopa.com/src/82320025" display="21707.0" xr:uid="{465D3EB6-A74A-40C3-B5B9-5B90E8AD5E8A}"/>
    <hyperlink ref="AU419" r:id="rId16193" tooltip="https://www.daloopa.com/src/82320024" display="61098.0" xr:uid="{0C0062D0-6668-4D9E-A671-7AA982CDC284}"/>
    <hyperlink ref="AU420" r:id="rId16194" tooltip="https://www.daloopa.com/src/82320023" display="75891.0" xr:uid="{8DCD5A72-26DE-49AB-A68F-54C758C784ED}"/>
    <hyperlink ref="AU423" r:id="rId16195" tooltip="https://www.daloopa.com/src/82320088" display="108.0" xr:uid="{4B62E2DA-8D34-4C9F-B014-6DB35D78ED93}"/>
    <hyperlink ref="AU424" r:id="rId16196" tooltip="https://www.daloopa.com/src/82320088" display="108.0" xr:uid="{3548FD0E-6F53-49AE-ACF7-B844B3802521}"/>
    <hyperlink ref="AU425" r:id="rId16197" tooltip="https://www.daloopa.com/src/82320084" display="-7837.0" xr:uid="{CD62762C-FE10-48B0-9B7D-6C0755307E05}"/>
    <hyperlink ref="AU426" r:id="rId16198" tooltip="https://www.daloopa.com/src/82320087" display="92711.0" xr:uid="{F77C8A69-D00A-4EB6-947E-ED6E29720519}"/>
    <hyperlink ref="AU427" r:id="rId16199" tooltip="https://www.daloopa.com/src/82320086" display="-5003.0" xr:uid="{61B88BC2-DEC2-46CD-AD36-A7777C3546FC}"/>
    <hyperlink ref="AU428" r:id="rId16200" tooltip="https://www.daloopa.com/src/82320082" display="102994.0" xr:uid="{4B807648-E84D-4C05-A395-BF2E995C970A}"/>
    <hyperlink ref="AU429" r:id="rId16201" tooltip="https://www.daloopa.com/src/82320085" display="182973.0" xr:uid="{9DDFAD84-932C-427E-A340-4F5449D6A08A}"/>
    <hyperlink ref="AU431" r:id="rId16202" tooltip="https://www.daloopa.com/src/82320083" display="486883.0" xr:uid="{3828222D-529A-4B24-91F9-22CB477C07F2}"/>
    <hyperlink ref="AU437" r:id="rId16203" tooltip="https://www.daloopa.com/src/82319804" display="196468.0" xr:uid="{1BFBDA65-4C87-45C1-8B85-A767ED1F4A81}"/>
    <hyperlink ref="AU438" r:id="rId16204" tooltip="https://www.daloopa.com/src/82319784" display="72004.0" xr:uid="{403FAFA2-35E1-4A5D-92AB-7A1A7DE4D263}"/>
    <hyperlink ref="AU441" r:id="rId16205" tooltip="https://www.daloopa.com/src/82363044" display="28.1" xr:uid="{18C7C7DB-2468-4309-8ACA-E41175C9CF97}"/>
    <hyperlink ref="AU446" r:id="rId16206" tooltip="https://www.daloopa.com/src/82320540" display="9879.0" xr:uid="{C7436334-B535-478E-B7C4-D703C5C2D35F}"/>
    <hyperlink ref="AU448" r:id="rId16207" tooltip="https://www.daloopa.com/src/82320536" display="12131.0" xr:uid="{6F115EBC-ECA9-49A0-8FD2-0B05D53BB1F9}"/>
    <hyperlink ref="AU449" r:id="rId16208" tooltip="https://www.daloopa.com/src/82320537" display="5829.0" xr:uid="{09E681BC-3CE1-4294-BC75-5616BB5B8DE2}"/>
    <hyperlink ref="AU452" r:id="rId16209" tooltip="https://www.daloopa.com/src/82320539" display="-990.0" xr:uid="{E36876FB-BFB1-4201-AA9A-1B09D276BB14}"/>
    <hyperlink ref="AU453" r:id="rId16210" tooltip="https://www.daloopa.com/src/82320541" display="-1196.0" xr:uid="{5F9CEA91-B772-423C-B6DC-338CE0920E09}"/>
    <hyperlink ref="AU456" r:id="rId16211" tooltip="https://www.daloopa.com/src/82320542" display="808.0" xr:uid="{1D3DF404-276B-4A83-996A-FC8954DDE4AE}"/>
    <hyperlink ref="AU457" r:id="rId16212" tooltip="https://www.daloopa.com/src/82320538" display="-6718.0" xr:uid="{9E1E7A4F-4674-4718-8E03-4069C5231C73}"/>
    <hyperlink ref="AU458" r:id="rId16213" tooltip="https://www.daloopa.com/src/82320535" display="2820.0" xr:uid="{B2E1C562-1975-4F3C-9636-D73D8967E9BE}"/>
    <hyperlink ref="AU459" r:id="rId16214" tooltip="https://www.daloopa.com/src/82320534" display="-1321.0" xr:uid="{18AFA489-66E5-42EE-A094-8497A0B29474}"/>
    <hyperlink ref="AU460" r:id="rId16215" tooltip="https://www.daloopa.com/src/82320532" display="-25.0" xr:uid="{8122C02F-79DA-4761-A810-E10C9893FCEE}"/>
    <hyperlink ref="AU462" r:id="rId16216" tooltip="https://www.daloopa.com/src/82320533" display="21217.0" xr:uid="{33ACA3C0-2F31-46FB-A26D-58DE5730D20F}"/>
    <hyperlink ref="AU465" r:id="rId16217" tooltip="https://www.daloopa.com/src/82320659" display="-12479.0" xr:uid="{CE49BDDF-BEF1-4B11-944D-42CC35C0CC2C}"/>
    <hyperlink ref="AU466" r:id="rId16218" tooltip="https://www.daloopa.com/src/82320661" display="-1629.0" xr:uid="{2AE61712-2766-4858-B6C5-EAF261AFBBE2}"/>
    <hyperlink ref="AU467" r:id="rId16219" tooltip="https://www.daloopa.com/src/82320662" display="1393.0" xr:uid="{8D466049-6BDB-4FC7-A8ED-EE6B1066EC5D}"/>
    <hyperlink ref="AU468" r:id="rId16220" tooltip="https://www.daloopa.com/src/82320663" display="-219.0" xr:uid="{066F28A8-0011-4742-99EA-297E8B40A373}"/>
    <hyperlink ref="AU469" r:id="rId16221" tooltip="https://www.daloopa.com/src/82320660" display="1181.0" xr:uid="{4A90FCEB-84B6-4D73-BE5C-CACEE0C29CED}"/>
    <hyperlink ref="AU470" r:id="rId16222" tooltip="https://www.daloopa.com/src/82320658" display="-11753.0" xr:uid="{B0F78B66-1122-463F-91E0-1E94EE82C581}"/>
    <hyperlink ref="AU473" r:id="rId16223" tooltip="https://www.daloopa.com/src/82321010" display="216.0" xr:uid="{59137EAD-26A1-4896-B2E0-7FEADC802EAF}"/>
    <hyperlink ref="AU474" r:id="rId16224" tooltip="https://www.daloopa.com/src/82321007" display="-8095.0" xr:uid="{935A13BA-C978-487E-AF0A-0905A6D50A63}"/>
    <hyperlink ref="AU477" r:id="rId16225" tooltip="https://www.daloopa.com/src/82321006" display="-1005.0" xr:uid="{A474A776-AE8A-466B-8F64-975763561DFD}"/>
    <hyperlink ref="AU478" r:id="rId16226" tooltip="https://www.daloopa.com/src/82321008" display="-64.0" xr:uid="{F2A018EE-DCCA-4934-B768-60D127C2AD91}"/>
    <hyperlink ref="AU483" r:id="rId16227" tooltip="https://www.daloopa.com/src/82321009" display="-8948.0" xr:uid="{42A27377-9C7B-4616-8A05-8BBB6633B77F}"/>
    <hyperlink ref="AU485" r:id="rId16228" tooltip="https://www.daloopa.com/src/82321049" display="-502.0" xr:uid="{FDDA636A-E0FF-4D6C-83A5-74B399B10868}"/>
    <hyperlink ref="AU486" r:id="rId16229" tooltip="https://www.daloopa.com/src/82321050" display="14.0" xr:uid="{2554A720-89C2-4347-AEED-0F52D7BE73E8}"/>
    <hyperlink ref="AU488" r:id="rId16230" tooltip="https://www.daloopa.com/src/82321047" display="50067.0" xr:uid="{2287FE95-2D7B-48C2-B51C-AC3CD748F720}"/>
    <hyperlink ref="AU489" r:id="rId16231" tooltip="https://www.daloopa.com/src/82321048" display="50081.0" xr:uid="{713D1EA0-63E3-4D31-AA8D-9B5523CD264F}"/>
    <hyperlink ref="AU492" r:id="rId16232" tooltip="https://www.daloopa.com/src/82363076" display="49605.0" xr:uid="{8DF810B5-4341-4DF7-829F-B0362971B27A}"/>
    <hyperlink ref="AU493" r:id="rId16233" tooltip="https://www.daloopa.com/src/82363077" display="465.0" xr:uid="{BC2ADA59-43F5-4DB5-BF44-AA63A54687CD}"/>
    <hyperlink ref="AU494" r:id="rId16234" tooltip="https://www.daloopa.com/src/82363078" display="11.0" xr:uid="{A15C8341-CF62-4F5D-B780-5584A137A8EB}"/>
    <hyperlink ref="AU495" r:id="rId16235" tooltip="https://www.daloopa.com/src/82363079" display="50081.0" xr:uid="{8838CCD1-3E61-4CD9-B6DA-FB47EDD5AA42}"/>
    <hyperlink ref="AU498" r:id="rId16236" tooltip="https://www.daloopa.com/src/82450864" display="71654.0" xr:uid="{E7BF03AB-FA46-43DF-894E-678AA63125B7}"/>
    <hyperlink ref="AU499" r:id="rId16237" tooltip="https://www.daloopa.com/src/82450865" display="-50220.0" xr:uid="{01E757A9-DB70-4CA2-A3B9-AA1B709651E9}"/>
    <hyperlink ref="AU500" r:id="rId16238" tooltip="https://www.daloopa.com/src/82450866" display="21434.0" xr:uid="{577129BE-5030-4B82-AABE-A3F1F903C2DE}"/>
    <hyperlink ref="AU502" r:id="rId16239" tooltip="https://www.daloopa.com/src/82450738" display="-5245.0" xr:uid="{CC27035D-5367-49B4-9BFF-2CEF9CC9F996}"/>
    <hyperlink ref="AU503" r:id="rId16240" tooltip="https://www.daloopa.com/src/82450739" display="-260.0" xr:uid="{EE9F825D-B3ED-409A-B9C6-3ADFA275B9EB}"/>
    <hyperlink ref="AU504" r:id="rId16241" tooltip="https://www.daloopa.com/src/82450740" display="15929.0" xr:uid="{727493F7-2671-4A2B-9603-8079132A894A}"/>
    <hyperlink ref="AU507" r:id="rId16242" tooltip="https://www.daloopa.com/src/82450728" display="71654.0" xr:uid="{ECC2FF58-BB1F-41AC-922A-89F56323E28F}"/>
    <hyperlink ref="AU508" r:id="rId16243" tooltip="https://www.daloopa.com/src/82450729" display="-50220.0" xr:uid="{5737A4CF-FDEF-4D6C-8962-B9F88757262F}"/>
    <hyperlink ref="AU509" r:id="rId16244" tooltip="https://www.daloopa.com/src/82365670" display="21434.0" xr:uid="{E75164FB-AC7E-4899-A8ED-6321E8252540}"/>
    <hyperlink ref="AU511" r:id="rId16245" tooltip="https://www.daloopa.com/src/82450730" display="-239.0" xr:uid="{E3096734-358F-44F1-AC2B-D6D5E5FD8700}"/>
    <hyperlink ref="AU512" r:id="rId16246" tooltip="https://www.daloopa.com/src/82450731" display="-694.0" xr:uid="{02F70244-87B7-49A4-B3EA-B22CC1C544C6}"/>
    <hyperlink ref="AU513" r:id="rId16247" tooltip="https://www.daloopa.com/src/82450732" display="-260.0" xr:uid="{FBDD0A0B-8D09-4BA3-8641-BD636F7CEDCC}"/>
    <hyperlink ref="AU514" r:id="rId16248" tooltip="https://www.daloopa.com/src/82450733" display="20241.0" xr:uid="{161F47D6-5D4C-4F17-B72D-56232DA12C99}"/>
    <hyperlink ref="AU517" r:id="rId16249" tooltip="https://www.daloopa.com/src/82321129" display="465.0" xr:uid="{FD222BD3-2165-46B3-8678-E252139C7F16}"/>
    <hyperlink ref="AU518" r:id="rId16250" tooltip="https://www.daloopa.com/src/82321121" display="2692.0" xr:uid="{67B0596F-3514-4EA2-AFAA-CF1CCB1A7E59}"/>
    <hyperlink ref="AU519" r:id="rId16251" tooltip="https://www.daloopa.com/src/82321123" display="76.0" xr:uid="{0FB1B303-27C4-4029-8EF5-E288D584C3E7}"/>
    <hyperlink ref="AU520" r:id="rId16252" tooltip="https://www.daloopa.com/src/82321122" display="50.0" xr:uid="{69D91912-50D9-49A4-92DC-5AEEBDBE6EDD}"/>
    <hyperlink ref="AU521" r:id="rId16253" tooltip="https://www.daloopa.com/src/82321125" display="2628.0" xr:uid="{5ADADDF9-A448-4DBB-A39D-3C3BAA4ACBA2}"/>
    <hyperlink ref="AU522" r:id="rId16254" tooltip="https://www.daloopa.com/src/82321126" display="3345.0" xr:uid="{D53AC0EF-CEE0-42A6-857D-096001AFC07C}"/>
    <hyperlink ref="AU523" r:id="rId16255" tooltip="https://www.daloopa.com/src/82321128" display="183.0" xr:uid="{4D7C734D-C8F7-4148-BD39-B7851D715101}"/>
    <hyperlink ref="AU524" r:id="rId16256" tooltip="https://www.daloopa.com/src/82321124" display="93.0" xr:uid="{E831667B-327A-47CA-821D-F4B319F5155A}"/>
    <hyperlink ref="AU525" r:id="rId16257" tooltip="https://www.daloopa.com/src/82321127" display="-492.0" xr:uid="{67E8571F-17CD-401B-BF00-85500F704A28}"/>
    <hyperlink ref="AU530" r:id="rId16258" tooltip="https://www.daloopa.com/src/82450736" display="71654.0" xr:uid="{91B2E057-36E8-4DDA-8532-D7DCF159B618}"/>
    <hyperlink ref="AU531" r:id="rId16259" tooltip="https://www.daloopa.com/src/82323331" display="0.81" xr:uid="{98D637BD-0DA3-4261-97E5-2653EF75DC9D}"/>
    <hyperlink ref="AU532" r:id="rId16260" tooltip="https://www.daloopa.com/src/82323334" display="50220.0" xr:uid="{4AAA6356-46A1-42AC-912A-A5341252DDAF}"/>
    <hyperlink ref="AU533" r:id="rId16261" tooltip="https://www.daloopa.com/src/82363196" display="21434.0" xr:uid="{B2DBE634-552A-488B-BC45-57DEDFFF7943}"/>
    <hyperlink ref="AU535" r:id="rId16262" tooltip="https://www.daloopa.com/src/82323335" display="5245.0" xr:uid="{03BBEC7F-61FF-42B9-9EE3-1491FD3F2CB6}"/>
    <hyperlink ref="AU536" r:id="rId16263" tooltip="https://www.daloopa.com/src/82323343" display="260.0" xr:uid="{F8E6327D-5A3F-4FCB-9770-22FCF7C0265E}"/>
    <hyperlink ref="AU537" r:id="rId16264" tooltip="https://www.daloopa.com/src/82323339" display="15929.0" xr:uid="{F7044D52-42C8-4B91-89B5-16C9C65A4679}"/>
    <hyperlink ref="AU539" r:id="rId16265" tooltip="https://www.daloopa.com/src/82323342" display="239.0" xr:uid="{E4D959E9-8050-4E4E-8968-F58F114945D1}"/>
    <hyperlink ref="AU540" r:id="rId16266" tooltip="https://www.daloopa.com/src/82323341" display="694.0" xr:uid="{29652D44-2F98-4F17-865A-0030CEF47F16}"/>
    <hyperlink ref="AU541" r:id="rId16267" tooltip="https://www.daloopa.com/src/82323338" display="20241.0" xr:uid="{D640F723-859D-400B-B8E5-D85CF0771812}"/>
    <hyperlink ref="AU543" r:id="rId16268" tooltip="https://www.daloopa.com/src/82323337" display="10792.0" xr:uid="{7D74ED81-FD5D-430A-A67A-E3B0E1548860}"/>
    <hyperlink ref="AU544" r:id="rId16269" tooltip="https://www.daloopa.com/src/82323336" display="10330.0" xr:uid="{56683DDE-641E-43D9-BFED-DD24513F1890}"/>
    <hyperlink ref="AU545" r:id="rId16270" tooltip="https://www.daloopa.com/src/82323340" display="462.0" xr:uid="{12A8A206-1A82-4684-9C7D-F558E572B641}"/>
    <hyperlink ref="AU546" r:id="rId16271" tooltip="https://www.daloopa.com/src/82323344" display="0.045" xr:uid="{64129EC2-DBA3-400D-9765-2211F3ADD335}"/>
    <hyperlink ref="AU547" r:id="rId16272" tooltip="https://www.daloopa.com/src/82323335" display="5245.0" xr:uid="{C35EC766-E54C-451B-A6E3-38FEA6ABE6EA}"/>
    <hyperlink ref="AU548" r:id="rId16273" tooltip="https://www.daloopa.com/src/82323343" display="260.0" xr:uid="{2256C06A-9B95-48CB-8041-8B85231F39D6}"/>
    <hyperlink ref="AU549" r:id="rId16274" tooltip="https://www.daloopa.com/src/82323342" display="239.0" xr:uid="{0B155DDE-48C9-460F-B1E3-CAB74CFC0C16}"/>
    <hyperlink ref="AU551" r:id="rId16275" tooltip="https://www.daloopa.com/src/82323339" display="15929.0" xr:uid="{1D260F26-97B1-4038-995E-E00D0F0C9425}"/>
    <hyperlink ref="AU552" r:id="rId16276" tooltip="https://www.daloopa.com/src/82323338" display="20241.0" xr:uid="{5C8A7152-FE91-450F-A1F5-A204968FE6A4}"/>
    <hyperlink ref="AU565" r:id="rId16277" tooltip="https://www.daloopa.com/src/82319804" display="196468.0" xr:uid="{D7DB5FAD-4C56-4754-A863-8AC313735622}"/>
    <hyperlink ref="AU568" r:id="rId16278" tooltip="https://www.daloopa.com/src/82365104" display="10334030586.0" xr:uid="{30D0385B-F430-4841-9D2E-311E04D1C184}"/>
    <hyperlink ref="AU569" r:id="rId16279" tooltip="https://www.daloopa.com/src/82319286" display="1500000.0" xr:uid="{FBB160BF-8FE2-4DB6-B3BF-6E814D3B17F7}"/>
    <hyperlink ref="AU573" r:id="rId16280" tooltip="https://www.daloopa.com/src/82366523" display="133.0" xr:uid="{F9A951C7-F124-4003-94C3-65A719C624DA}"/>
    <hyperlink ref="AU574" r:id="rId16281" tooltip="https://www.daloopa.com/src/82366405" display="18.0" xr:uid="{1C5F2AE1-D567-42DB-84CD-269984381CA5}"/>
    <hyperlink ref="AU584" r:id="rId16282" tooltip="https://www.daloopa.com/src/82365344" display="4000.0" xr:uid="{EE53419F-A46F-4DE2-8FD5-290424E73D1F}"/>
    <hyperlink ref="AU585" r:id="rId16283" tooltip="https://www.daloopa.com/src/82365351" display="15000.0" xr:uid="{16102CDC-4496-4DE4-8895-B80EB9E913E4}"/>
    <hyperlink ref="AU586" r:id="rId16284" tooltip="https://www.daloopa.com/src/82365343" display="9000.0" xr:uid="{7536A06B-7357-4733-B63C-4C55C2C46C2A}"/>
    <hyperlink ref="AU587" r:id="rId16285" tooltip="https://www.daloopa.com/src/82365348" display="17500.0" xr:uid="{22D8EFB5-F7AF-4A30-A73C-29AE71A04124}"/>
    <hyperlink ref="AU588" r:id="rId16286" tooltip="https://www.daloopa.com/src/82365349" display="12750.0" xr:uid="{CA0D1D5B-5FA7-478D-8123-5D8B848A1F33}"/>
    <hyperlink ref="AU589" r:id="rId16287" tooltip="https://www.daloopa.com/src/82365341" display="8250.0" xr:uid="{E0F3B163-7A94-468A-BB48-3E81D2A0B50A}"/>
    <hyperlink ref="AU605" r:id="rId16288" tooltip="https://www.daloopa.com/src/82365342" display="972.0" xr:uid="{D2C1C8FF-0FBC-4A43-A9F4-4EAA97E3B989}"/>
    <hyperlink ref="AU607" r:id="rId16289" tooltip="https://www.daloopa.com/src/82365347" display="67472.0" xr:uid="{27B1A3F1-875A-4E2E-ACB1-A84331032134}"/>
    <hyperlink ref="AU609" r:id="rId16290" tooltip="https://www.daloopa.com/src/82365345" display="-379.0" xr:uid="{9B122CD8-903B-4120-8D3E-516F1533B2D3}"/>
    <hyperlink ref="AU610" r:id="rId16291" tooltip="https://www.daloopa.com/src/82365346" display="-5995.0" xr:uid="{D321F5AA-F3A0-4B93-938E-7157FE397981}"/>
    <hyperlink ref="AU611" r:id="rId16292" tooltip="https://www.daloopa.com/src/82365350" display="61098.0" xr:uid="{CB4158CF-D55F-44FA-B377-A6E3FFC61A2D}"/>
    <hyperlink ref="AU635" r:id="rId16293" tooltip="https://www.daloopa.com/src/82320541" display="-1196.0" xr:uid="{9A3F6CFF-91F7-455A-8F3F-80A5893679B8}"/>
    <hyperlink ref="AU637" r:id="rId16294" tooltip="https://www.daloopa.com/src/82321907" display="-2306.0" xr:uid="{CE2BCF59-6790-4AC9-9D35-12C7BCF7601F}"/>
    <hyperlink ref="AU642" r:id="rId16295" tooltip="https://www.daloopa.com/src/82318250" display="12189.0" xr:uid="{85EDD245-7A4D-4676-B0C3-34E584A31922}"/>
    <hyperlink ref="AU721" r:id="rId16296" tooltip="https://www.daloopa.com/src/82365838" display="10322.0" xr:uid="{498092D8-06E8-40FB-A996-A135A6A93418}"/>
    <hyperlink ref="AU722" r:id="rId16297" tooltip="https://www.daloopa.com/src/82365836" display="236.0" xr:uid="{155C3B40-494D-4142-A831-02938C427C81}"/>
    <hyperlink ref="AU723" r:id="rId16298" tooltip="https://www.daloopa.com/src/82365837" display="10558.0" xr:uid="{10049112-A94A-4C6E-B9F9-6FDA7D884FD4}"/>
    <hyperlink ref="AU726" r:id="rId16299" tooltip="https://www.daloopa.com/src/82365687" display="2679.0" xr:uid="{404379BE-AA12-45D2-BC09-9DD27141954B}"/>
    <hyperlink ref="AU728" r:id="rId16300" tooltip="https://www.daloopa.com/src/82365688" display="1439.0" xr:uid="{6B72B206-593F-4575-90E0-F380C3560463}"/>
    <hyperlink ref="AU729" r:id="rId16301" tooltip="https://www.daloopa.com/src/82365689" display="74.0" xr:uid="{2FD8AEDB-446C-4755-94FC-01C07CBDF4E6}"/>
    <hyperlink ref="AU730" r:id="rId16302" tooltip="https://www.daloopa.com/src/82365691" display="1513.0" xr:uid="{E0C16FC9-3945-4B4F-822A-3EF152019512}"/>
    <hyperlink ref="AU732" r:id="rId16303" tooltip="https://www.daloopa.com/src/82365692" display="567.0" xr:uid="{82FE466D-FA87-443D-B008-1A025BABAA5B}"/>
    <hyperlink ref="AU733" r:id="rId16304" tooltip="https://www.daloopa.com/src/82365690" display="4759.0" xr:uid="{2AFF7787-C4D0-4862-B07B-5F143CC9C7E0}"/>
    <hyperlink ref="AU737" r:id="rId16305" tooltip="https://www.daloopa.com/src/82364391" display="810.0" xr:uid="{0E5F6F3D-2B20-4858-92E2-56B450E09E5D}"/>
    <hyperlink ref="AU738" r:id="rId16306" tooltip="https://www.daloopa.com/src/82364390" display="10637.0" xr:uid="{11DA2755-39A7-4823-8BD3-84D7B1A40360}"/>
    <hyperlink ref="AU739" r:id="rId16307" tooltip="https://www.daloopa.com/src/82364389" display="7326.0" xr:uid="{B6D84E44-7061-47A8-BB40-8D72F1D28CBD}"/>
    <hyperlink ref="AU740" r:id="rId16308" tooltip="https://www.daloopa.com/src/82364388" display="5015.0" xr:uid="{0AC22688-C805-4362-B8E7-2EE1CC06EE83}"/>
    <hyperlink ref="AU741" r:id="rId16309" tooltip="https://www.daloopa.com/src/82364387" display="10399.0" xr:uid="{039A9986-BEB5-42E9-83C4-8AC8A364F4A5}"/>
    <hyperlink ref="AU742" r:id="rId16310" tooltip="https://www.daloopa.com/src/82364386" display="63814.0" xr:uid="{E22DB41A-7C0D-470B-9089-0C4EED417C02}"/>
    <hyperlink ref="AU743" r:id="rId16311" tooltip="https://www.daloopa.com/src/82364385" display="98001.0" xr:uid="{18C1CFDF-A1DA-4C7A-979C-5630F398EC27}"/>
    <hyperlink ref="AU746" r:id="rId16312" tooltip="https://www.daloopa.com/src/82364433" display="3245.0" xr:uid="{0BB4722D-50C2-473C-9EF5-10FABEDA68A3}"/>
    <hyperlink ref="AU747" r:id="rId16313" tooltip="https://www.daloopa.com/src/82364432" display="9977.0" xr:uid="{7EB20D64-8023-4126-9219-88F17C4432A3}"/>
    <hyperlink ref="AU748" r:id="rId16314" tooltip="https://www.daloopa.com/src/82364431" display="9390.0" xr:uid="{89EB2711-2113-4FBE-BB1F-3B100EEA3803}"/>
    <hyperlink ref="AU749" r:id="rId16315" tooltip="https://www.daloopa.com/src/82364430" display="8678.0" xr:uid="{9B3A74CB-FAA7-4666-9311-30D424CCF4E3}"/>
    <hyperlink ref="AU750" r:id="rId16316" tooltip="https://www.daloopa.com/src/82364428" display="7879.0" xr:uid="{3C4CCE99-E68A-4F41-8AFB-41B065FA688D}"/>
    <hyperlink ref="AU751" r:id="rId16317" tooltip="https://www.daloopa.com/src/82364427" display="49645.0" xr:uid="{BD7575EE-563E-4A6C-A884-35055EC4FE5F}"/>
    <hyperlink ref="AU752" r:id="rId16318" tooltip="https://www.daloopa.com/src/82364429" display="88814.0" xr:uid="{D20F68F4-237E-44A9-B0D7-7BB7071726C2}"/>
    <hyperlink ref="AU755" r:id="rId16319" tooltip="https://www.daloopa.com/src/82364296" display="871.0" xr:uid="{76F7F13B-FB47-4389-BC34-523E424E52CD}"/>
    <hyperlink ref="AU756" r:id="rId16320" tooltip="https://www.daloopa.com/src/82364295" display="2178.0" xr:uid="{36FB296B-82B1-484B-88B7-699479D64CF6}"/>
    <hyperlink ref="AU757" r:id="rId16321" tooltip="https://www.daloopa.com/src/82364294" display="1428.0" xr:uid="{464CD264-F6B0-46EA-B5E2-829AFB26DBEC}"/>
    <hyperlink ref="AU758" r:id="rId16322" tooltip="https://www.daloopa.com/src/82364293" display="1349.0" xr:uid="{BF42BB94-42BE-4C94-92B3-21C9D4A9CD2C}"/>
    <hyperlink ref="AU759" r:id="rId16323" tooltip="https://www.daloopa.com/src/82364292" display="1088.0" xr:uid="{72A34951-EA12-4F89-99A6-A52514F4F3DF}"/>
    <hyperlink ref="AU760" r:id="rId16324" tooltip="https://www.daloopa.com/src/82364291" display="7660.0" xr:uid="{6A431324-D86C-48C4-9F9F-12427F25CBDC}"/>
    <hyperlink ref="AU761" r:id="rId16325" tooltip="https://www.daloopa.com/src/82364290" display="14574.0" xr:uid="{70D83A21-D877-4CE8-9D5B-B03B53E56A6E}"/>
    <hyperlink ref="AU764" r:id="rId16326" tooltip="https://www.daloopa.com/src/82364134" display="118.0" xr:uid="{78FF674F-FCAE-443F-8435-43545E85BA69}"/>
    <hyperlink ref="AU765" r:id="rId16327" tooltip="https://www.daloopa.com/src/82364133" display="468.0" xr:uid="{A1F549EC-E2E6-4E9B-AC31-ED4A3DE8B342}"/>
    <hyperlink ref="AU766" r:id="rId16328" tooltip="https://www.daloopa.com/src/82364132" display="461.0" xr:uid="{5D61729F-40D9-4A75-AA72-C1C0F98E15DB}"/>
    <hyperlink ref="AU767" r:id="rId16329" tooltip="https://www.daloopa.com/src/82364131" display="468.0" xr:uid="{D066A9B7-E9DC-4E65-972B-210A41193659}"/>
    <hyperlink ref="AU768" r:id="rId16330" tooltip="https://www.daloopa.com/src/82364130" display="476.0" xr:uid="{7D83E5B0-B242-414B-A1F3-A717F57D085F}"/>
    <hyperlink ref="AU769" r:id="rId16331" tooltip="https://www.daloopa.com/src/82364129" display="6765.0" xr:uid="{80A31FAD-C9C1-4E6B-B655-11962871CDD9}"/>
    <hyperlink ref="AU770" r:id="rId16332" tooltip="https://www.daloopa.com/src/82364128" display="8756.0" xr:uid="{0643961E-8C83-471F-95A6-1E125A08190D}"/>
    <hyperlink ref="AU783" r:id="rId16333" tooltip="https://www.daloopa.com/src/82363992" display="88814.0" xr:uid="{264303D5-53DF-4541-9262-F54B9F970FBC}"/>
    <hyperlink ref="AU784" r:id="rId16334" tooltip="https://www.daloopa.com/src/82363993" display="-14912.0" xr:uid="{B8E850E9-93B5-403B-93FE-32FC047F60D1}"/>
    <hyperlink ref="AU785" r:id="rId16335" tooltip="https://www.daloopa.com/src/82363994" display="73902.0" xr:uid="{AFC955CB-D08A-4EDC-BBBC-962789D119DB}"/>
    <hyperlink ref="AU787" r:id="rId16336" tooltip="https://www.daloopa.com/src/82363995" display="-8092.0" xr:uid="{EA4ECCEA-1869-4ED0-9189-EDD1E2761274}"/>
    <hyperlink ref="AU788" r:id="rId16337" tooltip="https://www.daloopa.com/src/82363996" display="65810.0" xr:uid="{A6A2B608-171A-403A-9024-5BBD441D7FB2}"/>
    <hyperlink ref="AU791" r:id="rId16338" tooltip="https://www.daloopa.com/src/82364521" display="14574.0" xr:uid="{4F431CC2-09B4-4EC6-9CFF-F9C7B9EE1960}"/>
    <hyperlink ref="AU792" r:id="rId16339" tooltip="https://www.daloopa.com/src/82364523" display="-2108.0" xr:uid="{9E811080-D826-4DC7-9CEE-417B7B992C52}"/>
    <hyperlink ref="AU793" r:id="rId16340" tooltip="https://www.daloopa.com/src/82364522" display="12466.0" xr:uid="{A62D5A3D-B8FD-406D-9B22-39063C52FD25}"/>
    <hyperlink ref="AU795" r:id="rId16341" tooltip="https://www.daloopa.com/src/82364524" display="-2385.0" xr:uid="{1CBAF996-3A51-4E56-B86D-4F0E5A34D32B}"/>
    <hyperlink ref="AU796" r:id="rId16342" tooltip="https://www.daloopa.com/src/82364525" display="10081.0" xr:uid="{40DE7688-FE36-4C4E-880B-69C78E5AF3AE}"/>
    <hyperlink ref="AU799" r:id="rId16343" tooltip="https://www.daloopa.com/src/82364695" display="103388.0" xr:uid="{7376DED0-E9E6-4E37-BB00-7D1D893FF666}"/>
    <hyperlink ref="AU800" r:id="rId16344" tooltip="https://www.daloopa.com/src/82364696" display="-17020.0" xr:uid="{4782EE14-E89B-49BB-AEF5-B392DFE4CBA0}"/>
    <hyperlink ref="AU801" r:id="rId16345" tooltip="https://www.daloopa.com/src/82364697" display="86368.0" xr:uid="{B6DE49B4-7AF9-4D2E-ADDC-DD61691FECE7}"/>
    <hyperlink ref="AU803" r:id="rId16346" tooltip="https://www.daloopa.com/src/82364698" display="-10477.0" xr:uid="{7F473335-C923-4BF4-AA2B-F3F2A0711DB6}"/>
    <hyperlink ref="AU804" r:id="rId16347" tooltip="https://www.daloopa.com/src/82364699" display="75891.0" xr:uid="{8C2CA7F6-5FC1-4C44-90F9-421F1599269B}"/>
    <hyperlink ref="AU817" r:id="rId16348" tooltip="https://www.daloopa.com/src/82323397" display="9879.0" xr:uid="{115B049F-2EB8-4B6A-9A69-927E2FC314CF}"/>
    <hyperlink ref="AU819" r:id="rId16349" tooltip="https://www.daloopa.com/src/82323401" display="-1388.0" xr:uid="{55C49C1B-CE66-4FE9-9D4B-18AA4300A55C}"/>
    <hyperlink ref="AU824" r:id="rId16350" tooltip="https://www.daloopa.com/src/82323400" display="62.0" xr:uid="{9C5569D5-6672-4D72-AA10-D52485948302}"/>
    <hyperlink ref="AU825" r:id="rId16351" tooltip="https://www.daloopa.com/src/82323399" display="3.0" xr:uid="{C75CAC2D-19F7-46BF-BEE5-656C58720383}"/>
    <hyperlink ref="AU826" r:id="rId16352" tooltip="https://www.daloopa.com/src/82323398" display="65.0" xr:uid="{7F6AE59A-F6D0-41EA-945D-C1FA87002489}"/>
    <hyperlink ref="AU828" r:id="rId16353" tooltip="https://www.daloopa.com/src/82323395" display="-1323.0" xr:uid="{60324CA5-3895-4042-A882-4A5FDEC9122A}"/>
    <hyperlink ref="AU830" r:id="rId16354" tooltip="https://www.daloopa.com/src/82323396" display="8556.0" xr:uid="{FC27D811-841F-41DE-B6B5-D44A723754FE}"/>
    <hyperlink ref="AU833" r:id="rId16355" tooltip="https://www.daloopa.com/src/82365186" display="-1384.0" xr:uid="{41961426-97DF-442D-9CB8-CE5AD6699664}"/>
    <hyperlink ref="AU834" r:id="rId16356" tooltip="https://www.daloopa.com/src/82365184" display="-1252.0" xr:uid="{82C34551-53EC-40D0-A25E-83833E5E73AB}"/>
    <hyperlink ref="AU835" r:id="rId16357" tooltip="https://www.daloopa.com/src/82365185" display="-132.0" xr:uid="{0080A3D1-38F5-4FDD-AAC0-B3096A6A10EF}"/>
    <hyperlink ref="AU849" r:id="rId16358" tooltip="https://www.daloopa.com/src/82323332" display="71654.0" xr:uid="{F9CBE317-AB36-4BCE-93EB-E4546E9B1494}"/>
    <hyperlink ref="AU850" r:id="rId16359" tooltip="https://www.daloopa.com/src/82450737" display="-50220.0" xr:uid="{1C2905E9-4F1D-4586-99BE-3D02BD214C60}"/>
    <hyperlink ref="AU851" r:id="rId16360" tooltip="https://www.daloopa.com/src/82323333" display="21434.0" xr:uid="{62FF72A2-8FE7-4653-96EB-B248209C4550}"/>
    <hyperlink ref="AU854" r:id="rId16361" tooltip="https://www.daloopa.com/src/82365801" display="193.0" xr:uid="{349E38ED-74E3-4A54-99F1-8165C67EC50C}"/>
    <hyperlink ref="AU855" r:id="rId16362" tooltip="https://www.daloopa.com/src/82365802" display="732.0" xr:uid="{1F491A9C-A1EA-4C47-BC9B-6EE56CBC8589}"/>
    <hyperlink ref="AU856" r:id="rId16363" tooltip="https://www.daloopa.com/src/82365806" display="3284.0" xr:uid="{CA257BC2-396F-4643-A0EC-ADAE4B9F23DA}"/>
    <hyperlink ref="AU857" r:id="rId16364" tooltip="https://www.daloopa.com/src/82365805" display="1111.0" xr:uid="{75A583F8-2781-449D-8CCC-59DE86ED90FD}"/>
    <hyperlink ref="AU858" r:id="rId16365" tooltip="https://www.daloopa.com/src/82365803" display="509.0" xr:uid="{5E49300E-6F3F-4634-86E8-2F2B0E4AFDF8}"/>
    <hyperlink ref="AU859" r:id="rId16366" tooltip="https://www.daloopa.com/src/82365804" display="5829.0" xr:uid="{942C839E-6E2F-4144-8F5E-39CDCCD793FA}"/>
    <hyperlink ref="AU864" r:id="rId16367" tooltip="https://www.daloopa.com/src/82365669" display="-48053.0" xr:uid="{5412FC8A-6669-4D6F-A7B4-83F0CED9294F}"/>
    <hyperlink ref="AU865" r:id="rId16368" tooltip="https://www.daloopa.com/src/82365668" display="-9047.0" xr:uid="{63427A26-D6A2-42A3-AD22-D17F38ACD7B3}"/>
    <hyperlink ref="AU867" r:id="rId16369" tooltip="https://www.daloopa.com/src/82363198" display="-48053.0" xr:uid="{C433E4F8-391B-4CD3-840E-19DF5DF450A1}"/>
    <hyperlink ref="AU868" r:id="rId16370" tooltip="https://www.daloopa.com/src/82363197" display="-9047.0" xr:uid="{A0EF391A-A2F5-487D-8CB4-D1DB5F1A841D}"/>
    <hyperlink ref="AU870" r:id="rId16371" tooltip="https://www.daloopa.com/src/82365943" display="-48053.0" xr:uid="{3CAF4BD2-9BFA-4FF5-8E15-48B4CC1CCCAF}"/>
    <hyperlink ref="AU871" r:id="rId16372" tooltip="https://www.daloopa.com/src/82365942" display="-9047.0" xr:uid="{4195116A-CFC4-4E12-882F-BFC6707414F9}"/>
    <hyperlink ref="AV10" r:id="rId16373" tooltip="https://www.daloopa.com/src/87386720" display="143.5" xr:uid="{3E58E321-1E6F-46E6-B504-FD7D504B160E}"/>
    <hyperlink ref="AV11" r:id="rId16374" tooltip="https://www.daloopa.com/src/87386712" display="138.0" xr:uid="{79517A9A-458F-4771-A367-DC4BCDB18C11}"/>
    <hyperlink ref="AV12" r:id="rId16375" tooltip="https://www.daloopa.com/src/87386815" display="0.13" xr:uid="{5653793D-7250-4FAD-BC50-24CD6B38A900}"/>
    <hyperlink ref="AV13" r:id="rId16376" tooltip="https://www.daloopa.com/src/87386794" display="0.08" xr:uid="{7A88C59A-9D05-467C-90D6-C12F62F23262}"/>
    <hyperlink ref="AV15" r:id="rId16377" tooltip="https://www.daloopa.com/src/87386894" display="40.0" xr:uid="{F1FB1FA9-F173-4B6E-AADD-6772A850BEF5}"/>
    <hyperlink ref="AV17" r:id="rId16378" tooltip="https://www.daloopa.com/src/87387017" display="12.0" xr:uid="{DF45421D-87B2-472C-80C0-90EB4251BD6B}"/>
    <hyperlink ref="AV18" r:id="rId16379" tooltip="https://www.daloopa.com/src/87386933" display="8.0" xr:uid="{D596D8C9-1930-4C2B-986C-6CAF31D55566}"/>
    <hyperlink ref="AV32" r:id="rId16380" tooltip="https://www.daloopa.com/src/87499447" display="20.6" xr:uid="{111BCFE8-D113-4576-B910-63519887282D}"/>
    <hyperlink ref="AV36" r:id="rId16381" tooltip="https://www.daloopa.com/src/87386533" display="70543.0" xr:uid="{9947BC78-19B9-44AC-8611-BF67DEBF2A27}"/>
    <hyperlink ref="AV37" r:id="rId16382" tooltip="https://www.daloopa.com/src/87386528" display="0.08" xr:uid="{E533688A-90C6-4471-94C8-A81F344C282C}"/>
    <hyperlink ref="AV38" r:id="rId16383" tooltip="https://www.daloopa.com/src/87386536" display="5152.0" xr:uid="{DB3DB27E-6565-4276-8EA0-7D7B9EBDAD9F}"/>
    <hyperlink ref="AV39" r:id="rId16384" tooltip="https://www.daloopa.com/src/87386529" display="0.04" xr:uid="{E88E3376-07EE-4969-A012-653F04B2DCA5}"/>
    <hyperlink ref="AV40" r:id="rId16385" tooltip="https://www.daloopa.com/src/87386534" display="43559.0" xr:uid="{3A6FAA1F-B9FC-4BBB-9748-FC8F90B64129}"/>
    <hyperlink ref="AV41" r:id="rId16386" tooltip="https://www.daloopa.com/src/87386526" display="0.19" xr:uid="{22E77618-0040-4768-8720-38F921F4A444}"/>
    <hyperlink ref="AV42" r:id="rId16387" tooltip="https://www.daloopa.com/src/87386531" display="10488.0" xr:uid="{553EB6C9-B166-49E4-BFE2-720C7F8FD650}"/>
    <hyperlink ref="AV43" r:id="rId16388" tooltip="https://www.daloopa.com/src/87386525" display="0.13" xr:uid="{5996CD55-DA74-4793-9A5D-B74AF3F8B3C7}"/>
    <hyperlink ref="AV44" r:id="rId16389" tooltip="https://www.daloopa.com/src/87386532" display="14654.0" xr:uid="{4D610BA3-754D-41C1-ABA9-D8E52CD7567B}"/>
    <hyperlink ref="AV45" r:id="rId16390" tooltip="https://www.daloopa.com/src/87386530" display="0.26" xr:uid="{F4A4455F-2A0F-42D6-A6FD-F2E86643EB10}"/>
    <hyperlink ref="AV46" r:id="rId16391" tooltip="https://www.daloopa.com/src/87386535" display="24204.0" xr:uid="{E8609422-23E5-4D16-ABBD-A9ECA694C5B2}"/>
    <hyperlink ref="AV47" r:id="rId16392" tooltip="https://www.daloopa.com/src/87386524" display="0.13" xr:uid="{B81D8D22-61BA-4E31-B28F-72CCC1B0D5CB}"/>
    <hyperlink ref="AV48" r:id="rId16393" tooltip="https://www.daloopa.com/src/87386523" display="1361.0" xr:uid="{58665955-7FF6-45A5-AB8E-CA3543204E18}"/>
    <hyperlink ref="AV49" r:id="rId16394" tooltip="https://www.daloopa.com/src/87386527" display="0.08" xr:uid="{02E5ED2E-7FD1-42B7-A330-5431AD8867AF}"/>
    <hyperlink ref="AV54" r:id="rId16395" tooltip="https://www.daloopa.com/src/87524401" display="70543.0" xr:uid="{0884145C-C5D2-4D5C-8EE2-5B841BC30ABD}"/>
    <hyperlink ref="AV55" r:id="rId16396" tooltip="https://www.daloopa.com/src/87524402" display="5152.0" xr:uid="{AF9E4577-B09F-4A11-B880-2BCFED4D3829}"/>
    <hyperlink ref="AV56" r:id="rId16397" tooltip="https://www.daloopa.com/src/87524403" display="43559.0" xr:uid="{45F4104B-445E-43C8-8159-54FA92F503B9}"/>
    <hyperlink ref="AV57" r:id="rId16398" tooltip="https://www.daloopa.com/src/87524404" display="10488.0" xr:uid="{DA507826-234E-452F-8EBE-0D8A39BA8406}"/>
    <hyperlink ref="AV58" r:id="rId16399" tooltip="https://www.daloopa.com/src/87524405" display="14654.0" xr:uid="{C069134B-15DD-4B7E-8A56-10BB2843E41B}"/>
    <hyperlink ref="AV59" r:id="rId16400" tooltip="https://www.daloopa.com/src/87524406" display="24204.0" xr:uid="{79498481-06A2-4159-8312-2BBC41B1C985}"/>
    <hyperlink ref="AV61" r:id="rId16401" tooltip="https://www.daloopa.com/src/88395621" display="1361.0" xr:uid="{23E4C657-AE65-45B3-96B0-F0425904F1FB}"/>
    <hyperlink ref="AV62" r:id="rId16402" tooltip="https://www.daloopa.com/src/87524407" display="169961.0" xr:uid="{D9BC7965-0C03-4AAB-9A9E-339DAC8BAB6E}"/>
    <hyperlink ref="AV67" r:id="rId16403" tooltip="https://www.daloopa.com/src/87386382" display="105514.0" xr:uid="{9D999747-D1C5-4650-813A-D4F7B6582061}"/>
    <hyperlink ref="AV68" r:id="rId16404" tooltip="https://www.daloopa.com/src/87386383" display="99053.0" xr:uid="{4A00DF02-D9EF-4D31-B6C5-AAD6056F57F8}"/>
    <hyperlink ref="AV72" r:id="rId16405" tooltip="https://www.daloopa.com/src/87386381" display="6461.0" xr:uid="{8CCA14F5-C031-4313-BF05-85B06319A888}"/>
    <hyperlink ref="AV75" r:id="rId16406" tooltip="https://www.daloopa.com/src/87386438" display="40243.0" xr:uid="{609F90CE-BB61-4B21-846E-62B9F99D8EB5}"/>
    <hyperlink ref="AV76" r:id="rId16407" tooltip="https://www.daloopa.com/src/87386439" display="40662.0" xr:uid="{B3F46448-85C8-45BC-ACFC-D3AEC456007E}"/>
    <hyperlink ref="AV80" r:id="rId16408" tooltip="https://www.daloopa.com/src/87386437" display="-419.0" xr:uid="{53D1295C-CB98-4A2F-AABA-3FAEE2E33BFB}"/>
    <hyperlink ref="AV83" r:id="rId16409" tooltip="https://www.daloopa.com/src/87386485" display="24204.0" xr:uid="{A06B5EBE-9BD2-4F40-80C8-BDCB90950B42}"/>
    <hyperlink ref="AV84" r:id="rId16410" tooltip="https://www.daloopa.com/src/87386486" display="17037.0" xr:uid="{11AEC7C5-F283-40A2-BB5A-AB8796AF5061}"/>
    <hyperlink ref="AV88" r:id="rId16411" tooltip="https://www.daloopa.com/src/87386484" display="7167.0" xr:uid="{A2E5BA78-0FB9-4072-97F1-7EFC84D64308}"/>
    <hyperlink ref="AV91" r:id="rId16412" tooltip="https://www.daloopa.com/src/87386628" display="169961.0" xr:uid="{A565DC42-468D-45A1-85C6-FB264CB8D7D2}"/>
    <hyperlink ref="AV92" r:id="rId16413" tooltip="https://www.daloopa.com/src/87386627" display="156752.0" xr:uid="{874ECE41-D8ED-465C-B1F3-83CB0C0368E1}"/>
    <hyperlink ref="AV96" r:id="rId16414" tooltip="https://www.daloopa.com/src/87384537" display="154.0" xr:uid="{9D79010B-CBA7-4EBA-B962-991ED463AA2B}"/>
    <hyperlink ref="AV97" r:id="rId16415" tooltip="https://www.daloopa.com/src/87386630" display="13209.0" xr:uid="{969DCFAA-1907-4CA6-A8EE-A9A011EE57D0}"/>
    <hyperlink ref="AV99" r:id="rId16416" tooltip="https://www.daloopa.com/src/87386626" display="477.0" xr:uid="{B0FEEFAD-9893-44B1-B4E8-A0323068C5E8}"/>
    <hyperlink ref="AV100" r:id="rId16417" tooltip="https://www.daloopa.com/src/87386629" display="-3062.0" xr:uid="{CD091A93-3B00-4A7F-9A9F-09575C1894BE}"/>
    <hyperlink ref="AV102" r:id="rId16418" tooltip="https://www.daloopa.com/src/87386631" display="10624.0" xr:uid="{4F394A4F-6EDA-4C67-8A66-74782E8E2B31}"/>
    <hyperlink ref="AV106" r:id="rId16419" tooltip="https://www.daloopa.com/src/87513242" display="29655.0" xr:uid="{33A459FB-FC72-4954-8AD1-AD2BE024D0AF}"/>
    <hyperlink ref="AV107" r:id="rId16420" tooltip="https://www.daloopa.com/src/87513244" display="22871.0" xr:uid="{A383279B-0E37-4D81-B0F0-ED915716461D}"/>
    <hyperlink ref="AV108" r:id="rId16421" tooltip="https://www.daloopa.com/src/87513243" display="413017.0" xr:uid="{CB34BBF6-F2C3-4819-85D8-C96D8C018C38}"/>
    <hyperlink ref="AV111" r:id="rId16422" tooltip="https://www.daloopa.com/src/87513245" display="24528.0" xr:uid="{788C8D32-359C-4233-897A-F77F549A7C30}"/>
    <hyperlink ref="AV112" r:id="rId16423" tooltip="https://www.daloopa.com/src/87513241" display="255.0" xr:uid="{FF3E4D71-FDEF-4E36-A212-7F2B89F169A6}"/>
    <hyperlink ref="AV113" r:id="rId16424" tooltip="https://www.daloopa.com/src/87513246" display="173765.0" xr:uid="{EE1AF0FB-424E-41AB-8184-E4DE8EF2AFBC}"/>
    <hyperlink ref="AV114" r:id="rId16425" tooltip="https://www.daloopa.com/src/87513247" display="664091.0" xr:uid="{24E1F854-5E6C-48C7-A22B-592897D5C07C}"/>
    <hyperlink ref="AV118" r:id="rId16426" tooltip="https://www.daloopa.com/src/87513308" display="9222.0" xr:uid="{62EA9A56-A47B-4BAA-9D79-828A9307B70F}"/>
    <hyperlink ref="AV119" r:id="rId16427" tooltip="https://www.daloopa.com/src/87513310" display="707.0" xr:uid="{73E28464-4C0E-4560-95BC-4E3BFDA9EE8C}"/>
    <hyperlink ref="AV120" r:id="rId16428" tooltip="https://www.daloopa.com/src/87513312" display="25630.0" xr:uid="{1F1FAE0F-F547-49EE-BBD8-1FC09863DE87}"/>
    <hyperlink ref="AV123" r:id="rId16429" tooltip="https://www.daloopa.com/src/87513309" display="1802.0" xr:uid="{E3515954-76CD-4C0A-985F-E20243C110F9}"/>
    <hyperlink ref="AV124" r:id="rId16430" tooltip="https://www.daloopa.com/src/87513307" display="14802.0" xr:uid="{DE603953-3FA9-450E-AB98-EBF597DA5AE6}"/>
    <hyperlink ref="AV125" r:id="rId16431" tooltip="https://www.daloopa.com/src/87513311" display="52163.0" xr:uid="{6AB9FD6E-9FC5-41E3-9E28-A0C7D1E400E3}"/>
    <hyperlink ref="AV128" r:id="rId16432" tooltip="https://www.daloopa.com/src/87511359" display="424145.0" xr:uid="{2820F530-A32E-4ABD-AB7D-137DB1D97734}"/>
    <hyperlink ref="AV129" r:id="rId16433" tooltip="https://www.daloopa.com/src/87511358" display="165329.0" xr:uid="{44AF66C4-A93F-4D16-BF6D-FA64953C9622}"/>
    <hyperlink ref="AV130" r:id="rId16434" tooltip="https://www.daloopa.com/src/87511357" display="20434.0" xr:uid="{965F7B42-CEB2-4C8D-B76C-0C53BFA3B082}"/>
    <hyperlink ref="AV131" r:id="rId16435" tooltip="https://www.daloopa.com/src/87511356" display="609908.0" xr:uid="{80A63D68-5CBF-4681-BEF8-F17275C152C6}"/>
    <hyperlink ref="AV134" r:id="rId16436" tooltip="https://www.daloopa.com/src/87511569" display="15438.0" xr:uid="{24D0FFE3-4809-492A-8F7E-82C909BA019D}"/>
    <hyperlink ref="AV135" r:id="rId16437" tooltip="https://www.daloopa.com/src/87511566" display="7931.0" xr:uid="{D7E45DEA-6708-4CD3-9462-847751DD799D}"/>
    <hyperlink ref="AV136" r:id="rId16438" tooltip="https://www.daloopa.com/src/87511568" display="17770.0" xr:uid="{8E5B7016-79C1-47EF-B182-20F164E49185}"/>
    <hyperlink ref="AV137" r:id="rId16439" tooltip="https://www.daloopa.com/src/87511567" display="41139.0" xr:uid="{50236C3C-38F9-4570-9116-F71301684F5E}"/>
    <hyperlink ref="AV141" r:id="rId16440" tooltip="https://www.daloopa.com/src/87387088" display="0.13" xr:uid="{BB51D357-31C8-4084-8D3B-01D6F9EA32F0}"/>
    <hyperlink ref="AV142" r:id="rId16441" tooltip="https://www.daloopa.com/src/87387087" display="0.17" xr:uid="{ABA1D1C1-F2F2-4AB0-85EF-E746F84D4730}"/>
    <hyperlink ref="AV143" r:id="rId16442" tooltip="https://www.daloopa.com/src/87387085" display="0.13" xr:uid="{7C1076A0-DBCE-42EA-A261-302234CD6D94}"/>
    <hyperlink ref="AV144" r:id="rId16443" tooltip="https://www.daloopa.com/src/87387086" display="0.14" xr:uid="{61CCABC0-6034-41FF-A0DA-243FAD00D45A}"/>
    <hyperlink ref="AV152" r:id="rId16444" tooltip="https://www.daloopa.com/src/87387162" display="0.62" xr:uid="{8583DC25-B7BE-48A3-A891-E8D8517FA25F}"/>
    <hyperlink ref="AV153" r:id="rId16445" tooltip="https://www.daloopa.com/src/87387164" display="0.24" xr:uid="{0AC91603-B3A7-4D2E-8A1E-8075491BF6D0}"/>
    <hyperlink ref="AV154" r:id="rId16446" tooltip="https://www.daloopa.com/src/87387165" display="0.14" xr:uid="{26511732-A59B-40BE-A91E-5304101FB7F3}"/>
    <hyperlink ref="AV155" r:id="rId16447" tooltip="https://www.daloopa.com/src/87387163" display="1.0" xr:uid="{5ED96EC5-F760-4827-A15B-391FD4690567}"/>
    <hyperlink ref="AV196" r:id="rId16448" tooltip="https://www.daloopa.com/src/87384969" display="27326.0" xr:uid="{3E996771-6C6C-444E-855B-FB514064F590}"/>
    <hyperlink ref="AV198" r:id="rId16449" tooltip="https://www.daloopa.com/src/87384968" display="0.11" xr:uid="{19261F1F-6F8C-457F-AB1F-1FC9F5E8BF11}"/>
    <hyperlink ref="AV203" r:id="rId16450" tooltip="https://www.daloopa.com/src/87384967" display="0.12" xr:uid="{4B4EAEAC-7B87-4A86-B1BB-BCEAB99C9AD4}"/>
    <hyperlink ref="AV204" r:id="rId16451" tooltip="https://www.daloopa.com/src/87384966" display="0.61" xr:uid="{3ADC5EDB-0CA8-4FA9-81B7-215AC0361FC2}"/>
    <hyperlink ref="AV205" r:id="rId16452" tooltip="https://www.daloopa.com/src/87384970" display="1525000.0" xr:uid="{B5F0A9FE-3F17-4B32-ADDE-7E83965C7320}"/>
    <hyperlink ref="AV206" r:id="rId16453" tooltip="https://www.daloopa.com/src/87384965" display="-0.01" xr:uid="{5C7CB503-B76D-4D21-A680-BF6012CDD427}"/>
    <hyperlink ref="AV211" r:id="rId16454" tooltip="https://www.daloopa.com/src/87387331" display="105514.0" xr:uid="{7CB4FCDA-F4B0-4B73-8B3A-AD46BA9C8B83}"/>
    <hyperlink ref="AV212" r:id="rId16455" tooltip="https://www.daloopa.com/src/87387337" display="0.13" xr:uid="{15A8D39E-6B09-4987-87F6-02449BB633B4}"/>
    <hyperlink ref="AV213" r:id="rId16456" tooltip="https://www.daloopa.com/src/87387335" display="352828.0" xr:uid="{DFF5A4E0-6F7F-4A93-9352-EDFE6E654A37}"/>
    <hyperlink ref="AV220" r:id="rId16457" tooltip="https://www.daloopa.com/src/87387333" display="6461.0" xr:uid="{F18900A1-178D-4F6D-9BA8-56180867948D}"/>
    <hyperlink ref="AV222" r:id="rId16458" tooltip="https://www.daloopa.com/src/87387330" display="-13.0" xr:uid="{52E37AF6-4B72-4BFD-B08C-C702997328FC}"/>
    <hyperlink ref="AV224" r:id="rId16459" tooltip="https://www.daloopa.com/src/87387334" display="0.061" xr:uid="{CD9A31B7-20C3-462D-AE23-3D9BF1E0ACCB}"/>
    <hyperlink ref="AV225" r:id="rId16460" tooltip="https://www.daloopa.com/src/87387336" display="14877.0" xr:uid="{DC6CF484-941B-4FC2-A20A-D784CFC0D81F}"/>
    <hyperlink ref="AV227" r:id="rId16461" tooltip="https://www.daloopa.com/src/87387332" display="0.042" xr:uid="{9DBCB4A4-389F-489D-84C8-ED5B91F34483}"/>
    <hyperlink ref="AV230" r:id="rId16462" tooltip="https://www.daloopa.com/src/87387927" display="40243.0" xr:uid="{9C9B2271-5A98-43C7-8B7A-084C2F619FEC}"/>
    <hyperlink ref="AV231" r:id="rId16463" tooltip="https://www.daloopa.com/src/87387923" display="0.13" xr:uid="{BA1B25BC-ECD7-4B44-87A7-F72B390F57CF}"/>
    <hyperlink ref="AV232" r:id="rId16464" tooltip="https://www.daloopa.com/src/87387930" display="131200.0" xr:uid="{4D3B9353-7F0F-4D20-933E-8F5D2DFDEF25}"/>
    <hyperlink ref="AV240" r:id="rId16465" tooltip="https://www.daloopa.com/src/87387928" display="-419.0" xr:uid="{50B40ACC-C81D-4AD6-8F3C-35271075158E}"/>
    <hyperlink ref="AV242" r:id="rId16466" tooltip="https://www.daloopa.com/src/87387926" display="160.0" xr:uid="{1CB0A999-262D-4326-8E7D-1CC03812C1FD}"/>
    <hyperlink ref="AV243" r:id="rId16467" tooltip="https://www.daloopa.com/src/87387924" display="-0.74" xr:uid="{B1F129BA-DE25-4995-9183-35201B9C8F2E}"/>
    <hyperlink ref="AV244" r:id="rId16468" tooltip="https://www.daloopa.com/src/87387925" display="-0.01" xr:uid="{A1BBBC11-9302-4494-8AD3-FDB592CCE03E}"/>
    <hyperlink ref="AV245" r:id="rId16469" tooltip="https://www.daloopa.com/src/87387931" display="-2656.0" xr:uid="{DFA1FA46-2BD5-4CAF-9238-4ED065E6EBD0}"/>
    <hyperlink ref="AV247" r:id="rId16470" tooltip="https://www.daloopa.com/src/87387929" display="-0.02" xr:uid="{1417AC76-4AB3-4C11-9F4A-65288DD76DA6}"/>
    <hyperlink ref="AV250" r:id="rId16471" tooltip="https://www.daloopa.com/src/87387675" display="24204.0" xr:uid="{14C04A6F-085F-4E15-93DF-9DC87B6C8083}"/>
    <hyperlink ref="AV251" r:id="rId16472" tooltip="https://www.daloopa.com/src/87387673" display="0.13" xr:uid="{6FB131FA-7BCE-41A8-A3A9-BC5C3838A71E}"/>
    <hyperlink ref="AV252" r:id="rId16473" tooltip="https://www.daloopa.com/src/87387674" display="90757.0" xr:uid="{1209FBE1-A972-4791-AE35-6D2E681FC295}"/>
    <hyperlink ref="AV260" r:id="rId16474" tooltip="https://www.daloopa.com/src/87387677" display="7167.0" xr:uid="{B13D2F3C-9BBD-4A77-9619-194EB65117C6}"/>
    <hyperlink ref="AV262" r:id="rId16475" tooltip="https://www.daloopa.com/src/87387680" display="-62.0" xr:uid="{7BB89DB1-0CE7-45A4-BC10-4122C74C883F}"/>
    <hyperlink ref="AV263" r:id="rId16476" tooltip="https://www.daloopa.com/src/87387679" display="0.39" xr:uid="{2692E34D-C485-4C69-B0CE-DB3DBC6E2F88}"/>
    <hyperlink ref="AV264" r:id="rId16477" tooltip="https://www.daloopa.com/src/87387678" display="0.29600000000000004" xr:uid="{89D521F9-4673-4384-B7A6-69DDBA26F1B0}"/>
    <hyperlink ref="AV265" r:id="rId16478" tooltip="https://www.daloopa.com/src/87387681" display="24631.0" xr:uid="{2A5918D6-747D-4586-B06F-6F199719C339}"/>
    <hyperlink ref="AV266" r:id="rId16479" tooltip="https://www.daloopa.com/src/87387676" display="0.271" xr:uid="{8484A203-8A58-4690-87ED-9886F55F686B}"/>
    <hyperlink ref="AV281" r:id="rId16480" tooltip="https://www.daloopa.com/src/87388324" display="169961.0" xr:uid="{3A138CE2-87B4-41C0-9EEA-3E79A9351C16}"/>
    <hyperlink ref="AV282" r:id="rId16481" tooltip="https://www.daloopa.com/src/87388320" display="0.13" xr:uid="{B2ACE73F-B9CC-4761-B73C-7D88BC861412}"/>
    <hyperlink ref="AV283" r:id="rId16482" tooltip="https://www.daloopa.com/src/87388323" display="574785.0" xr:uid="{FD9324F9-D965-40DC-AF4E-B3FBFF5F22D9}"/>
    <hyperlink ref="AV284" r:id="rId16483" tooltip="https://www.daloopa.com/src/87388319" display="0.12" xr:uid="{8EF90938-CCCE-4E37-8970-56769B327AA6}"/>
    <hyperlink ref="AV285" r:id="rId16484" tooltip="https://www.daloopa.com/src/87388329" display="13209.0" xr:uid="{4F714EDF-ABF1-4AE5-B15B-949DEC54A8EC}"/>
    <hyperlink ref="AV286" r:id="rId16485" tooltip="https://www.daloopa.com/src/87388321" display="85.0" xr:uid="{54C26140-D68C-4D4E-BE1D-CA82A19C98E2}"/>
    <hyperlink ref="AV287" r:id="rId16486" tooltip="https://www.daloopa.com/src/87388331" display="3.79" xr:uid="{1D8A11EA-8160-489A-86D4-852385DC2F11}"/>
    <hyperlink ref="AV288" r:id="rId16487" tooltip="https://www.daloopa.com/src/87388317" display="0.078" xr:uid="{CD0F43D1-8D5D-4967-A3DD-B14F123BA6AA}"/>
    <hyperlink ref="AV289" r:id="rId16488" tooltip="https://www.daloopa.com/src/87388330" display="36852.0" xr:uid="{0B4C55CD-6543-4D22-864C-80EEE3E72A67}"/>
    <hyperlink ref="AV290" r:id="rId16489" tooltip="https://www.daloopa.com/src/87388326" display="1.97" xr:uid="{34E8A002-AB9D-4BDB-A505-DB8F18C8644C}"/>
    <hyperlink ref="AV291" r:id="rId16490" tooltip="https://www.daloopa.com/src/87388318" display="0.064" xr:uid="{6B745A2A-6AD4-411E-8469-8479A46F79B9}"/>
    <hyperlink ref="AV292" r:id="rId16491" tooltip="https://www.daloopa.com/src/87388322" display="10624.0" xr:uid="{DF31B3AA-686C-418B-A631-6F420941991D}"/>
    <hyperlink ref="AV293" r:id="rId16492" tooltip="https://www.daloopa.com/src/87388328" display="1.0" xr:uid="{EDAD3118-D168-4D23-B6F1-5EAE42273665}"/>
    <hyperlink ref="AV294" r:id="rId16493" tooltip="https://www.daloopa.com/src/87388325" display="30425.0" xr:uid="{E261DC58-C50C-4E4E-AED0-46C7AA786E24}"/>
    <hyperlink ref="AV295" r:id="rId16494" tooltip="https://www.daloopa.com/src/87388327" display="2.9" xr:uid="{443DFBF5-0573-4EDF-95AB-E834F477BAF5}"/>
    <hyperlink ref="AV303" r:id="rId16495" tooltip="https://www.daloopa.com/src/87524407" display="169961.0" xr:uid="{609B010D-FDBF-4931-AA24-A2ED72575740}"/>
    <hyperlink ref="AV306" r:id="rId16496" tooltip="https://www.daloopa.com/src/87511699" display="196029.0" xr:uid="{C17702C9-2BC1-4361-A18C-E98562693CC1}"/>
    <hyperlink ref="AV307" r:id="rId16497" tooltip="https://www.daloopa.com/src/87511698" display="69718.0" xr:uid="{EDA65A29-23EF-404B-8ADA-40A488A9AE06}"/>
    <hyperlink ref="AV308" r:id="rId16498" tooltip="https://www.daloopa.com/src/87511700" display="108533.0" xr:uid="{6B606C66-CE15-474C-97A6-B304DDA3FB62}"/>
    <hyperlink ref="AV309" r:id="rId16499" tooltip="https://www.daloopa.com/src/87511701" display="153574.0" xr:uid="{10C0CFA9-8A0F-44F3-8E41-D06B3CBD7AE3}"/>
    <hyperlink ref="AV310" r:id="rId16500" tooltip="https://www.daloopa.com/src/87511702" display="527854.0" xr:uid="{0C32C95F-A663-430E-B30A-47028FE2A949}"/>
    <hyperlink ref="AV313" r:id="rId16501" tooltip="https://www.daloopa.com/src/87511797" display="93632.0" xr:uid="{C887566C-F14C-4244-9CA2-F14FCD4FEE29}"/>
    <hyperlink ref="AV314" r:id="rId16502" tooltip="https://www.daloopa.com/src/87511796" display="24357.0" xr:uid="{88F1E68A-C44B-4831-A5DD-99D6A95F737D}"/>
    <hyperlink ref="AV315" r:id="rId16503" tooltip="https://www.daloopa.com/src/87511795" display="72701.0" xr:uid="{4B1B55A4-605F-429A-BF01-BB5197A86ED3}"/>
    <hyperlink ref="AV316" r:id="rId16504" tooltip="https://www.daloopa.com/src/87511794" display="13487.0" xr:uid="{A0E1E7DA-814A-4358-B8D8-3791B9C3C984}"/>
    <hyperlink ref="AV317" r:id="rId16505" tooltip="https://www.daloopa.com/src/87511798" display="204177.0" xr:uid="{08E8E365-112B-47B5-93DF-D1D60E6CE293}"/>
    <hyperlink ref="AV333" r:id="rId16506" tooltip="https://www.daloopa.com/src/87512353" display="19126.0" xr:uid="{247942B6-82B5-40B3-BCF8-2B776E3FE2E9}"/>
    <hyperlink ref="AV334" r:id="rId16507" tooltip="https://www.daloopa.com/src/87512352" display="2412.0" xr:uid="{2D12705B-30B9-4A24-85A4-AC9D9F0C3040}"/>
    <hyperlink ref="AV335" r:id="rId16508" tooltip="https://www.daloopa.com/src/87512351" display="1251.0" xr:uid="{EFE8F587-031C-4A8F-BF9F-75D8B04C5223}"/>
    <hyperlink ref="AV336" r:id="rId16509" tooltip="https://www.daloopa.com/src/87512350" display="22789.0" xr:uid="{D1932FF4-7F64-4B56-B8F9-94DC1F5C7A12}"/>
    <hyperlink ref="AV339" r:id="rId16510" tooltip="https://www.daloopa.com/src/87512625" display="196.0" xr:uid="{E9DC8439-8FF7-4F3B-B02E-B66D9BA0221E}"/>
    <hyperlink ref="AV340" r:id="rId16511" tooltip="https://www.daloopa.com/src/87512624" display="80.7" xr:uid="{E3CF4F74-CA32-4395-9061-AD648A178346}"/>
    <hyperlink ref="AV344" r:id="rId16512" tooltip="https://www.daloopa.com/src/87384552" display="76703.0" xr:uid="{A1703179-3936-4311-8086-45167D1EBD9B}"/>
    <hyperlink ref="AV345" r:id="rId16513" tooltip="https://www.daloopa.com/src/87384549" display="93258.0" xr:uid="{DD43C0A6-BAE7-4BA6-9BD5-E749AB7F2F82}"/>
    <hyperlink ref="AV346" r:id="rId16514" tooltip="https://www.daloopa.com/src/87384550" display="169961.0" xr:uid="{C53DFB64-E137-4343-AA18-AC1A5DF8EAC8}"/>
    <hyperlink ref="AV349" r:id="rId16515" tooltip="https://www.daloopa.com/src/87384547" display="92553.0" xr:uid="{7E9CD02D-5D24-4499-B2B8-349C368E0A22}"/>
    <hyperlink ref="AV350" r:id="rId16516" tooltip="https://www.daloopa.com/src/87384548" display="26095.0" xr:uid="{6CAD8900-5767-450D-A07C-24AF2A9D53A9}"/>
    <hyperlink ref="AV351" r:id="rId16517" tooltip="https://www.daloopa.com/src/87384536" display="12902.0" xr:uid="{6B5D67A5-73ED-467C-89D5-E4D06361D4B7}"/>
    <hyperlink ref="AV352" r:id="rId16518" tooltip="https://www.daloopa.com/src/87384551" display="22038.0" xr:uid="{44C2F83B-00C3-40D0-8A9F-881935B1AB0F}"/>
    <hyperlink ref="AV353" r:id="rId16519" tooltip="https://www.daloopa.com/src/87384538" display="3010.0" xr:uid="{1F4DA487-6A9A-4349-A961-9A7B48E24FEE}"/>
    <hyperlink ref="AV354" r:id="rId16520" tooltip="https://www.daloopa.com/src/87384537" display="154.0" xr:uid="{DBE12C72-22C7-4BFB-8C0B-ED7EAE70BED0}"/>
    <hyperlink ref="AV355" r:id="rId16521" tooltip="https://www.daloopa.com/src/87384535" display="156752.0" xr:uid="{79379D06-BEF5-49E5-B798-D29BFD6FA568}"/>
    <hyperlink ref="AV357" r:id="rId16522" tooltip="https://www.daloopa.com/src/87384539" display="13209.0" xr:uid="{971C4F8B-A6C6-48F3-97F7-E144DC58D24C}"/>
    <hyperlink ref="AV359" r:id="rId16523" tooltip="https://www.daloopa.com/src/87384540" display="901.0" xr:uid="{32203BE5-6483-4A21-B9AD-0603FF7DA283}"/>
    <hyperlink ref="AV360" r:id="rId16524" tooltip="https://www.daloopa.com/src/87384541" display="-713.0" xr:uid="{0DCC7CD1-39B7-43FA-83CF-67019EF72866}"/>
    <hyperlink ref="AV361" r:id="rId16525" tooltip="https://www.daloopa.com/src/87384542" display="289.0" xr:uid="{377B476C-541E-430E-AD3E-C9F87C8C55E9}"/>
    <hyperlink ref="AV362" r:id="rId16526" tooltip="https://www.daloopa.com/src/87384543" display="477.0" xr:uid="{9DE2D8DB-A903-4700-B0F6-9D14CEA7F854}"/>
    <hyperlink ref="AV364" r:id="rId16527" tooltip="https://www.daloopa.com/src/87384546" display="13686.0" xr:uid="{8EA2FBAC-560B-47C8-A0A0-828E96DDBF45}"/>
    <hyperlink ref="AV366" r:id="rId16528" tooltip="https://www.daloopa.com/src/87384544" display="-3062.0" xr:uid="{BBA5F169-80F7-455D-8AB7-3D23D5006F4D}"/>
    <hyperlink ref="AV368" r:id="rId16529" tooltip="https://www.daloopa.com/src/87384545" display="10624.0" xr:uid="{47F703BB-88F8-43C1-8AEF-7ABE0477EFA4}"/>
    <hyperlink ref="AV371" r:id="rId16530" tooltip="https://www.daloopa.com/src/87384606" display="1.03" xr:uid="{17B00AA8-E2D1-4502-A278-45AF806EBEA0}"/>
    <hyperlink ref="AV372" r:id="rId16531" tooltip="https://www.daloopa.com/src/87384607" display="1.0" xr:uid="{28E6579A-18C0-4FBB-81FD-647D9B1708DD}"/>
    <hyperlink ref="AV375" r:id="rId16532" tooltip="https://www.daloopa.com/src/87384903" display="10356.0" xr:uid="{BD20AF05-8CA7-4A34-95B9-D8041FE88825}"/>
    <hyperlink ref="AV376" r:id="rId16533" tooltip="https://www.daloopa.com/src/87384904" display="10610.0" xr:uid="{E1CFE61D-5663-48D5-8308-BB4D1C4A4F2B}"/>
    <hyperlink ref="AV379" r:id="rId16534" tooltip="https://www.daloopa.com/src/87385097" display="227.0" xr:uid="{9CE3EE8E-7E34-4F6E-A679-1515BB2F1486}"/>
    <hyperlink ref="AV380" r:id="rId16535" tooltip="https://www.daloopa.com/src/87385096" display="823.0" xr:uid="{9AB328F8-528A-40B8-A9C8-FF425FBD2458}"/>
    <hyperlink ref="AV381" r:id="rId16536" tooltip="https://www.daloopa.com/src/87385098" display="3533.0" xr:uid="{1E999A46-5D48-4CEF-BD7E-88C8618FE861}"/>
    <hyperlink ref="AV382" r:id="rId16537" tooltip="https://www.daloopa.com/src/87385099" display="1216.0" xr:uid="{03C142C5-70DF-4D07-8888-B621CBCB2DEC}"/>
    <hyperlink ref="AV383" r:id="rId16538" tooltip="https://www.daloopa.com/src/87385095" display="520.0" xr:uid="{DA576576-D1B5-419D-B394-941B651669A9}"/>
    <hyperlink ref="AV384" r:id="rId16539" tooltip="https://www.daloopa.com/src/87385094" display="6319.0" xr:uid="{1E1CB8FB-25D8-4CA2-B6C1-90C31A369B8B}"/>
    <hyperlink ref="AV387" r:id="rId16540" tooltip="https://www.daloopa.com/src/88366528" display="5.899999999999999" xr:uid="{6771C7DF-580E-42B1-8519-94C960A3CB8F}"/>
    <hyperlink ref="AV397" r:id="rId16541" tooltip="https://www.daloopa.com/src/87385542" display="73387.0" xr:uid="{C3AF6890-8E47-4CD9-8BC0-35DA9CC64560}"/>
    <hyperlink ref="AV398" r:id="rId16542" tooltip="https://www.daloopa.com/src/87385541" display="13393.0" xr:uid="{1848EDB1-F433-4D59-8548-6D58718124A0}"/>
    <hyperlink ref="AV399" r:id="rId16543" tooltip="https://www.daloopa.com/src/87385543" display="33318.0" xr:uid="{1D459A14-B850-4E17-B316-482ECA3A5568}"/>
    <hyperlink ref="AV400" r:id="rId16544" tooltip="https://www.daloopa.com/src/87385539" display="52253.0" xr:uid="{3BD73184-6E19-479C-88D0-F36190D973BB}"/>
    <hyperlink ref="AV402" r:id="rId16545" tooltip="https://www.daloopa.com/src/87385540" display="172351.0" xr:uid="{BA384CAF-5BAD-485D-B6C9-8F901FF4F814}"/>
    <hyperlink ref="AV404" r:id="rId16546" tooltip="https://www.daloopa.com/src/87385742" display="204177.0" xr:uid="{D482F711-3B44-4BB7-9714-161EDB5EAC05}"/>
    <hyperlink ref="AV406" r:id="rId16547" tooltip="https://www.daloopa.com/src/87385741" display="72513.0" xr:uid="{8EC44642-38AB-41EC-94F2-9C026631FC9D}"/>
    <hyperlink ref="AV407" r:id="rId16548" tooltip="https://www.daloopa.com/src/87385739" display="22789.0" xr:uid="{FB09668E-2EEB-4A68-BC7E-EFFE741A0022}"/>
    <hyperlink ref="AV408" r:id="rId16549" tooltip="https://www.daloopa.com/src/87385740" display="56024.0" xr:uid="{67F4602C-0D07-455E-98E7-40168E16472B}"/>
    <hyperlink ref="AV409" r:id="rId16550" tooltip="https://www.daloopa.com/src/87385747" display="527854.0" xr:uid="{8709F53E-14FA-490E-ABA1-50EE326DF41F}"/>
    <hyperlink ref="AV413" r:id="rId16551" tooltip="https://www.daloopa.com/src/87385615" display="84981.0" xr:uid="{8AF2D137-5000-4FAD-810A-027FB4ABB028}"/>
    <hyperlink ref="AV414" r:id="rId16552" tooltip="https://www.daloopa.com/src/87385616" display="64709.0" xr:uid="{58DDE1B9-DF32-4BBB-87EC-33B8F78B7747}"/>
    <hyperlink ref="AV415" r:id="rId16553" tooltip="https://www.daloopa.com/src/87385617" display="15227.0" xr:uid="{6F4089C0-A928-4772-81C3-98B7BC3E2A05}"/>
    <hyperlink ref="AV416" r:id="rId16554" tooltip="https://www.daloopa.com/src/87385618" display="164917.0" xr:uid="{83FA6070-A194-4A46-A03B-AA2255F13796}"/>
    <hyperlink ref="AV418" r:id="rId16555" tooltip="https://www.daloopa.com/src/87385825" display="25451.0" xr:uid="{29E8B515-52CB-4B80-831F-4C73E12E09D9}"/>
    <hyperlink ref="AV419" r:id="rId16556" tooltip="https://www.daloopa.com/src/87385824" display="58314.0" xr:uid="{6AE37C91-8E2A-425A-A0AB-51C2CCB0A969}"/>
    <hyperlink ref="AV420" r:id="rId16557" tooltip="https://www.daloopa.com/src/87385823" display="77297.0" xr:uid="{F2B21B37-AC53-48EB-BBF6-B81D70017B25}"/>
    <hyperlink ref="AV423" r:id="rId16558" tooltip="https://www.daloopa.com/src/87385895" display="109.0" xr:uid="{77639503-B83D-4B5A-9957-B5A854E8E2EE}"/>
    <hyperlink ref="AV424" r:id="rId16559" tooltip="https://www.daloopa.com/src/87385895" display="109.0" xr:uid="{D8FA0A59-DFD9-4FCC-A95F-ED80D1665DE8}"/>
    <hyperlink ref="AV425" r:id="rId16560" tooltip="https://www.daloopa.com/src/87385890" display="-7837.0" xr:uid="{20EFC807-5AEA-44B0-99FF-19A3F3F9B321}"/>
    <hyperlink ref="AV426" r:id="rId16561" tooltip="https://www.daloopa.com/src/87385891" display="99025.0" xr:uid="{DFF7114C-61BD-465E-84AF-33F14E1500CA}"/>
    <hyperlink ref="AV427" r:id="rId16562" tooltip="https://www.daloopa.com/src/87385892" display="-3040.0" xr:uid="{172E5E68-A91A-4314-A34C-9F198EC7CA16}"/>
    <hyperlink ref="AV428" r:id="rId16563" tooltip="https://www.daloopa.com/src/87385893" display="113618.0" xr:uid="{D52F148A-1F82-466A-A33C-F684B96FA774}"/>
    <hyperlink ref="AV429" r:id="rId16564" tooltip="https://www.daloopa.com/src/87385894" display="201875.0" xr:uid="{14196229-B40C-4DC6-A0EE-496021F219A0}"/>
    <hyperlink ref="AV431" r:id="rId16565" tooltip="https://www.daloopa.com/src/87385889" display="527854.0" xr:uid="{47B17C79-ADE3-445D-8C60-597178D7230E}"/>
    <hyperlink ref="AV437" r:id="rId16566" tooltip="https://www.daloopa.com/src/87385742" display="204177.0" xr:uid="{3C068093-1D7F-4F85-A82A-29DED0D9034F}"/>
    <hyperlink ref="AV438" r:id="rId16567" tooltip="https://www.daloopa.com/src/87385615" display="84981.0" xr:uid="{E4E09826-9A5B-43C1-BB4A-5AC06A88F0D9}"/>
    <hyperlink ref="AV441" r:id="rId16568" tooltip="https://www.daloopa.com/src/87500580" display="34.1" xr:uid="{EFA58C5B-0972-4EBE-A28A-0E716DB9CCE1}"/>
    <hyperlink ref="AV446" r:id="rId16569" tooltip="https://www.daloopa.com/src/87385965" display="10624.0" xr:uid="{80097032-6E4A-469E-93DE-9C785584F49C}"/>
    <hyperlink ref="AV448" r:id="rId16570" tooltip="https://www.daloopa.com/src/87385961" display="13820.0" xr:uid="{B870E67E-F2F5-4AFB-83B9-8490CA89D662}"/>
    <hyperlink ref="AV449" r:id="rId16571" tooltip="https://www.daloopa.com/src/87385969" display="6319.0" xr:uid="{2451961E-C892-454C-B36A-032F15115892}"/>
    <hyperlink ref="AV452" r:id="rId16572" tooltip="https://www.daloopa.com/src/87385970" display="-339.0" xr:uid="{946FDEBC-1D5D-4CD5-B8E1-070F01673730}"/>
    <hyperlink ref="AV453" r:id="rId16573" tooltip="https://www.daloopa.com/src/87385966" display="-1464.0" xr:uid="{A648856E-1FC5-4CBE-AD36-48E7123641AF}"/>
    <hyperlink ref="AV456" r:id="rId16574" tooltip="https://www.daloopa.com/src/87385967" display="2643.0" xr:uid="{33F077FD-58E9-452D-AA7E-5AF2A4A79647}"/>
    <hyperlink ref="AV458" r:id="rId16575" tooltip="https://www.daloopa.com/src/87385959" display="10888.0" xr:uid="{4E0FE842-495D-4675-9F0A-9B05FFDC655E}"/>
    <hyperlink ref="AV459" r:id="rId16576" tooltip="https://www.daloopa.com/src/87385962" display="6594.0" xr:uid="{F142DEEC-3AF7-4A85-BBC6-60B1BFC03A8A}"/>
    <hyperlink ref="AV460" r:id="rId16577" tooltip="https://www.daloopa.com/src/87385968" display="3629.0" xr:uid="{23207F53-539F-4753-817C-602038C6C173}"/>
    <hyperlink ref="AV462" r:id="rId16578" tooltip="https://www.daloopa.com/src/87385964" display="42465.0" xr:uid="{41CC797B-C8C2-41DE-A9DE-367ED651C468}"/>
    <hyperlink ref="AV465" r:id="rId16579" tooltip="https://www.daloopa.com/src/87385980" display="-14588.0" xr:uid="{0DDB2B63-D8E6-46DB-BA87-E9EB2F36D517}"/>
    <hyperlink ref="AV466" r:id="rId16580" tooltip="https://www.daloopa.com/src/87385984" display="-381.0" xr:uid="{F85BCDCB-91CC-4031-A903-F2F73BEE634C}"/>
    <hyperlink ref="AV467" r:id="rId16581" tooltip="https://www.daloopa.com/src/87385982" display="1568.0" xr:uid="{49DA8DD1-A1F1-4DDC-92B2-368547E5DE87}"/>
    <hyperlink ref="AV468" r:id="rId16582" tooltip="https://www.daloopa.com/src/87385981" display="-435.0" xr:uid="{D425637C-500A-4F72-BE56-486DE386291B}"/>
    <hyperlink ref="AV469" r:id="rId16583" tooltip="https://www.daloopa.com/src/87385985" display="1235.0" xr:uid="{573AB4BA-61C3-4844-9505-20E12D672997}"/>
    <hyperlink ref="AV470" r:id="rId16584" tooltip="https://www.daloopa.com/src/87385983" display="-12601.0" xr:uid="{35077EFD-F0B2-42CA-AD6B-D2506BE2A1C0}"/>
    <hyperlink ref="AV473" r:id="rId16585" tooltip="https://www.daloopa.com/src/87386145" display="734.0" xr:uid="{43DB3EE8-678C-4E22-9256-984E54EE2DCC}"/>
    <hyperlink ref="AV474" r:id="rId16586" tooltip="https://www.daloopa.com/src/87386147" display="-6338.0" xr:uid="{32D60922-46A0-40E9-9C4B-A993E3EA41FB}"/>
    <hyperlink ref="AV476" r:id="rId16587" tooltip="https://www.daloopa.com/src/87386149" display="-290.0" xr:uid="{78BC1A29-0428-44BF-AD31-C4A7B3203688}"/>
    <hyperlink ref="AV477" r:id="rId16588" tooltip="https://www.daloopa.com/src/87386148" display="-779.0" xr:uid="{628853DD-187C-4B42-84E3-F40C2E37635B}"/>
    <hyperlink ref="AV478" r:id="rId16589" tooltip="https://www.daloopa.com/src/87386144" display="-73.0" xr:uid="{A970F879-9845-4693-8A3E-0CA55D55CD3F}"/>
    <hyperlink ref="AV483" r:id="rId16590" tooltip="https://www.daloopa.com/src/87386146" display="-6746.0" xr:uid="{355D2738-99A9-44CA-8EC8-81DE840B1AB8}"/>
    <hyperlink ref="AV485" r:id="rId16591" tooltip="https://www.daloopa.com/src/87386167" display="691.0" xr:uid="{BE06582B-53B5-4209-999A-F2EB3A08B3B1}"/>
    <hyperlink ref="AV486" r:id="rId16592" tooltip="https://www.daloopa.com/src/87386169" display="23809.0" xr:uid="{9E7D50BE-5FDE-41FE-8616-8E8FBA2BA772}"/>
    <hyperlink ref="AV488" r:id="rId16593" tooltip="https://www.daloopa.com/src/87385963" display="50081.0" xr:uid="{D267C54A-5964-4095-AF3C-1E6FA28FAB00}"/>
    <hyperlink ref="AV489" r:id="rId16594" tooltip="https://www.daloopa.com/src/87386168" display="73890.0" xr:uid="{4E132542-29E5-4DEE-B5DE-87D581882FE6}"/>
    <hyperlink ref="AV492" r:id="rId16595" tooltip="https://www.daloopa.com/src/87500911" display="73387.0" xr:uid="{DD7F3CF3-7EF7-4ADE-BF20-281C6D903CDC}"/>
    <hyperlink ref="AV493" r:id="rId16596" tooltip="https://www.daloopa.com/src/87500910" display="497.0" xr:uid="{B5821BF0-C3B5-49B1-8935-493EDE93B481}"/>
    <hyperlink ref="AV494" r:id="rId16597" tooltip="https://www.daloopa.com/src/87500912" display="6.0" xr:uid="{74DC63A9-4476-45FF-986D-8E802D227776}"/>
    <hyperlink ref="AV495" r:id="rId16598" tooltip="https://www.daloopa.com/src/87500913" display="73890.0" xr:uid="{2A4EF32F-0C35-4BC3-8E7E-D5F5ED0D5E02}"/>
    <hyperlink ref="AV498" r:id="rId16599" tooltip="https://www.daloopa.com/src/87523391" display="84946.0" xr:uid="{7624461E-AE7C-443E-B221-4BB60B0DD98E}"/>
    <hyperlink ref="AV499" r:id="rId16600" tooltip="https://www.daloopa.com/src/87523392" display="-48133.0" xr:uid="{FA05CC6C-07E7-4954-B5E4-720B8CC631B1}"/>
    <hyperlink ref="AV500" r:id="rId16601" tooltip="https://www.daloopa.com/src/87523393" display="36813.0" xr:uid="{95F3D69F-E131-496C-90EE-18B6635DD8C3}"/>
    <hyperlink ref="AV502" r:id="rId16602" tooltip="https://www.daloopa.com/src/87523362" display="-4384.0" xr:uid="{9402F13C-A433-412A-B10B-C78AE94638FC}"/>
    <hyperlink ref="AV503" r:id="rId16603" tooltip="https://www.daloopa.com/src/87523363" display="-271.0" xr:uid="{2DADC004-92C8-4D41-9FC5-64786F9F0862}"/>
    <hyperlink ref="AV504" r:id="rId16604" tooltip="https://www.daloopa.com/src/87523364" display="32158.0" xr:uid="{7D4057B7-960D-4E38-AB15-77577C78904D}"/>
    <hyperlink ref="AV507" r:id="rId16605" tooltip="https://www.daloopa.com/src/87523349" display="84946.0" xr:uid="{AD2EC68E-5BC5-40F3-89E2-8907498EB8BB}"/>
    <hyperlink ref="AV508" r:id="rId16606" tooltip="https://www.daloopa.com/src/87523350" display="-48133.0" xr:uid="{8E724A2B-ACF8-4A54-90BE-535F9AB5722C}"/>
    <hyperlink ref="AV509" r:id="rId16607" tooltip="https://www.daloopa.com/src/87388240" display="36813.0" xr:uid="{5DA23DC2-6A97-43E9-BE3A-DF77112163F4}"/>
    <hyperlink ref="AV511" r:id="rId16608" tooltip="https://www.daloopa.com/src/87523351" display="-310.0" xr:uid="{029A8EF5-A02B-4B47-B77B-5FD75F866974}"/>
    <hyperlink ref="AV512" r:id="rId16609" tooltip="https://www.daloopa.com/src/87523352" display="-683.0" xr:uid="{B5F4CDEB-1263-4AD7-9318-F98CF057BC24}"/>
    <hyperlink ref="AV513" r:id="rId16610" tooltip="https://www.daloopa.com/src/87523353" display="-271.0" xr:uid="{37C02DAD-AAD1-4497-AC4F-A410EA829C56}"/>
    <hyperlink ref="AV514" r:id="rId16611" tooltip="https://www.daloopa.com/src/87523354" display="35549.0" xr:uid="{6E3D3B0D-0583-4FDF-BD69-324D491B9978}"/>
    <hyperlink ref="AV517" r:id="rId16612" tooltip="https://www.daloopa.com/src/87386209" display="787.0" xr:uid="{21C80502-FC6C-475E-887B-8BBAF8B3079E}"/>
    <hyperlink ref="AV518" r:id="rId16613" tooltip="https://www.daloopa.com/src/87386215" display="2766.0" xr:uid="{8ACE9D14-E342-445D-85E3-FD6E39365E5E}"/>
    <hyperlink ref="AV519" r:id="rId16614" tooltip="https://www.daloopa.com/src/87386211" display="74.0" xr:uid="{58419986-E107-47A1-A679-4CDA77239BA7}"/>
    <hyperlink ref="AV520" r:id="rId16615" tooltip="https://www.daloopa.com/src/87386210" display="46.0" xr:uid="{48B43BC9-D497-48E9-9300-757510593CD7}"/>
    <hyperlink ref="AV521" r:id="rId16616" tooltip="https://www.daloopa.com/src/87386214" display="4197.0" xr:uid="{66D29596-F534-4B7D-A6C1-861A9A4F78AF}"/>
    <hyperlink ref="AV522" r:id="rId16617" tooltip="https://www.daloopa.com/src/87386216" display="2977.0" xr:uid="{8E7E0F06-AC31-41F4-8262-3FFF205188B5}"/>
    <hyperlink ref="AV523" r:id="rId16618" tooltip="https://www.daloopa.com/src/87386212" display="211.0" xr:uid="{C671DDAC-DE23-4A44-9588-FE66358ED7F5}"/>
    <hyperlink ref="AV524" r:id="rId16619" tooltip="https://www.daloopa.com/src/87386213" display="49.0" xr:uid="{CA274045-3D88-4C8E-A748-D08395E790A1}"/>
    <hyperlink ref="AV525" r:id="rId16620" tooltip="https://www.daloopa.com/src/87386208" display="-162.0" xr:uid="{5656E199-A71B-459D-8076-6A04C3173D22}"/>
    <hyperlink ref="AV530" r:id="rId16621" tooltip="https://www.daloopa.com/src/87523360" display="84946.0" xr:uid="{F4E7CA4A-F85C-4D1E-8C66-22281097A0E2}"/>
    <hyperlink ref="AV531" r:id="rId16622" tooltip="https://www.daloopa.com/src/87388235" display="0.82" xr:uid="{9F382BC5-19B2-4627-AB3A-FE3505ABD2BF}"/>
    <hyperlink ref="AV532" r:id="rId16623" tooltip="https://www.daloopa.com/src/87388243" display="48133.0" xr:uid="{6DDDDA9A-0B5B-4B8C-9056-B6975FE49068}"/>
    <hyperlink ref="AV533" r:id="rId16624" tooltip="https://www.daloopa.com/src/87501087" display="36813.0" xr:uid="{9ECA02C8-A65C-4D6E-8CB6-BDCF29BE6D5F}"/>
    <hyperlink ref="AV535" r:id="rId16625" tooltip="https://www.daloopa.com/src/87388244" display="4384.0" xr:uid="{A2109C65-88BB-46EB-9DF6-21A5DCD65FE7}"/>
    <hyperlink ref="AV536" r:id="rId16626" tooltip="https://www.daloopa.com/src/87388246" display="271.0" xr:uid="{F121741E-6D81-4423-A206-2593C09DBB34}"/>
    <hyperlink ref="AV537" r:id="rId16627" tooltip="https://www.daloopa.com/src/87388241" display="32158.0" xr:uid="{A9606F15-99C9-484B-9523-C862F1D92583}"/>
    <hyperlink ref="AV539" r:id="rId16628" tooltip="https://www.daloopa.com/src/87388247" display="310.0" xr:uid="{BF406906-170A-4342-8B42-9A1BEEFAC4C3}"/>
    <hyperlink ref="AV540" r:id="rId16629" tooltip="https://www.daloopa.com/src/87388245" display="683.0" xr:uid="{04656892-B50C-42EA-A9A5-2AB3BAF4F217}"/>
    <hyperlink ref="AV541" r:id="rId16630" tooltip="https://www.daloopa.com/src/87388239" display="35549.0" xr:uid="{9ADC9A43-4954-41AE-A0E5-450887334567}"/>
    <hyperlink ref="AV543" r:id="rId16631" tooltip="https://www.daloopa.com/src/87388238" display="10788.0" xr:uid="{543941A8-9222-4EBC-9E30-E0DBC4F0FA61}"/>
    <hyperlink ref="AV544" r:id="rId16632" tooltip="https://www.daloopa.com/src/87388237" display="10383.0" xr:uid="{7D6C3E44-E72F-4967-A29F-6E42DD4362CC}"/>
    <hyperlink ref="AV545" r:id="rId16633" tooltip="https://www.daloopa.com/src/87388234" display="406.0" xr:uid="{9C0E2224-1536-4D63-86F6-9677AB21D2AA}"/>
    <hyperlink ref="AV546" r:id="rId16634" tooltip="https://www.daloopa.com/src/87388236" display="0.039" xr:uid="{2B2FECF9-73DF-4B32-BECE-5206B70DC6A4}"/>
    <hyperlink ref="AV547" r:id="rId16635" tooltip="https://www.daloopa.com/src/87388244" display="4384.0" xr:uid="{361BDE17-D648-4627-889A-4DA615F7D1D0}"/>
    <hyperlink ref="AV548" r:id="rId16636" tooltip="https://www.daloopa.com/src/87388246" display="271.0" xr:uid="{10403160-BE25-4B0E-ADB9-0189D0BDC428}"/>
    <hyperlink ref="AV549" r:id="rId16637" tooltip="https://www.daloopa.com/src/87388247" display="310.0" xr:uid="{D3164191-F6FA-4D79-B86C-0D5806E2BF1A}"/>
    <hyperlink ref="AV551" r:id="rId16638" tooltip="https://www.daloopa.com/src/87388241" display="32158.0" xr:uid="{9740A1D1-A16B-48CC-9654-C238D187EDE3}"/>
    <hyperlink ref="AV552" r:id="rId16639" tooltip="https://www.daloopa.com/src/87388239" display="35549.0" xr:uid="{F4AAC1A7-79B1-4E78-8AC4-1E9B6F4B3C0A}"/>
    <hyperlink ref="AV557" r:id="rId16640" tooltip="https://www.daloopa.com/src/87514021" display="105293.0" xr:uid="{55F4ADE0-1677-4735-9E0A-2C2864F23D4C}"/>
    <hyperlink ref="AV558" r:id="rId16641" tooltip="https://www.daloopa.com/src/87514018" display="185039.0" xr:uid="{40F1A0BA-3E8C-4580-A0B7-39DCC6837F3F}"/>
    <hyperlink ref="AV560" r:id="rId16642" tooltip="https://www.daloopa.com/src/87514022" display="5116.0" xr:uid="{060B25C8-B8DE-4C85-A2BE-98AB8F38DDB4}"/>
    <hyperlink ref="AV561" r:id="rId16643" tooltip="https://www.daloopa.com/src/87514023" display="28840.0" xr:uid="{41158BC7-F32B-42C6-B5CA-97866F359EF9}"/>
    <hyperlink ref="AV562" r:id="rId16644" tooltip="https://www.daloopa.com/src/87514019" display="324288.0" xr:uid="{9D9D36C0-C6C9-4823-8B29-2E541DCF0753}"/>
    <hyperlink ref="AV564" r:id="rId16645" tooltip="https://www.daloopa.com/src/87514017" display="120111.0" xr:uid="{CBBAB644-57BE-4DC9-A62E-63335F57EED4}"/>
    <hyperlink ref="AV565" r:id="rId16646" tooltip="https://www.daloopa.com/src/87385742" display="204177.0" xr:uid="{782245DF-D4C8-4E4F-BBE7-FC3DA6A20B6D}"/>
    <hyperlink ref="AV568" r:id="rId16647" tooltip="https://www.daloopa.com/src/87504958" display="10387381291.0" xr:uid="{4F7C18ED-0D59-4183-A978-C5F4F427DB1B}"/>
    <hyperlink ref="AV569" r:id="rId16648" tooltip="https://www.daloopa.com/src/87384970" display="1525000.0" xr:uid="{E2791590-F1DD-4183-B6B4-155F0D506879}"/>
    <hyperlink ref="AV572" r:id="rId16649" tooltip="https://www.daloopa.com/src/87499445" display="5.7" xr:uid="{EE834595-3B62-4B40-AFC2-A4C8C022EB1B}"/>
    <hyperlink ref="AV573" r:id="rId16650" tooltip="https://www.daloopa.com/src/87499446" display="155.7" xr:uid="{B590421B-B1A9-472E-8640-0165A11354AB}"/>
    <hyperlink ref="AV574" r:id="rId16651" tooltip="https://www.daloopa.com/src/87499110" display="17.4" xr:uid="{938AF9B5-7D78-423F-ABC1-7AF452878603}"/>
    <hyperlink ref="AV584" r:id="rId16652" tooltip="https://www.daloopa.com/src/87505632" display="4000.0" xr:uid="{087745CF-AEB5-45B1-8121-EAC414AB872E}"/>
    <hyperlink ref="AV585" r:id="rId16653" tooltip="https://www.daloopa.com/src/87505636" display="15000.0" xr:uid="{9E225C6B-4BE9-418A-A21B-9B2197EF25A4}"/>
    <hyperlink ref="AV586" r:id="rId16654" tooltip="https://www.daloopa.com/src/87505640" display="9000.0" xr:uid="{C374AB50-9B4A-435B-978B-05E690E95C67}"/>
    <hyperlink ref="AV587" r:id="rId16655" tooltip="https://www.daloopa.com/src/87505639" display="17500.0" xr:uid="{E52F3471-8E9A-4AA6-89A5-3505A7ECFDCD}"/>
    <hyperlink ref="AV588" r:id="rId16656" tooltip="https://www.daloopa.com/src/87505638" display="12750.0" xr:uid="{8450C54B-5DF4-46AD-AD75-BC56ED081557}"/>
    <hyperlink ref="AV589" r:id="rId16657" tooltip="https://www.daloopa.com/src/87505635" display="8250.0" xr:uid="{790C8A0A-3A35-42E5-A6AC-82484C5D71B0}"/>
    <hyperlink ref="AV605" r:id="rId16658" tooltip="https://www.daloopa.com/src/87505633" display="682.0" xr:uid="{39BC929A-FCB7-43C8-B064-159225F16CE8}"/>
    <hyperlink ref="AV607" r:id="rId16659" tooltip="https://www.daloopa.com/src/87505637" display="67182.0" xr:uid="{CB17F4FB-A742-4EC5-8894-B6E16587DDC4}"/>
    <hyperlink ref="AV609" r:id="rId16660" tooltip="https://www.daloopa.com/src/87505634" display="-374.0" xr:uid="{BF889F6F-AB7E-4F13-8984-646A1B3D7969}"/>
    <hyperlink ref="AV610" r:id="rId16661" tooltip="https://www.daloopa.com/src/87505631" display="-8494.0" xr:uid="{06470D7B-9866-416D-93B6-36BB5F24FD68}"/>
    <hyperlink ref="AV611" r:id="rId16662" tooltip="https://www.daloopa.com/src/87505641" display="58314.0" xr:uid="{42B5E7CD-A6C3-4523-B2FB-CA6EF9834B32}"/>
    <hyperlink ref="AV635" r:id="rId16663" tooltip="https://www.daloopa.com/src/87385966" display="-1464.0" xr:uid="{C1EB58CB-FBB1-4AFC-9BA3-617170C8A599}"/>
    <hyperlink ref="AV637" r:id="rId16664" tooltip="https://www.daloopa.com/src/87386629" display="-3062.0" xr:uid="{353E13A9-F2D4-4BDB-B29C-A5B26B72875A}"/>
    <hyperlink ref="AV642" r:id="rId16665" tooltip="https://www.daloopa.com/src/87384546" display="13686.0" xr:uid="{8591169F-66DD-427C-AB9B-5286D841BDB1}"/>
    <hyperlink ref="AV661" r:id="rId16666" tooltip="https://www.daloopa.com/src/87514522" display="2643.0" xr:uid="{CF21808D-7DDF-41DC-A7A1-9B18006BA6DC}"/>
    <hyperlink ref="AV662" r:id="rId16667" tooltip="https://www.daloopa.com/src/87514549" display="-738.0" xr:uid="{151E32D9-B21C-4C41-869A-68DF32E6FFF1}"/>
    <hyperlink ref="AV663" r:id="rId16668" tooltip="https://www.daloopa.com/src/87514603" display="1905.0" xr:uid="{4492C263-7FD5-4AD1-8489-D769801700D8}"/>
    <hyperlink ref="AV666" r:id="rId16669" tooltip="https://www.daloopa.com/src/87514519" display="4800.0" xr:uid="{84309F44-5597-4396-A350-A2E3227E08AF}"/>
    <hyperlink ref="AV667" r:id="rId16670" tooltip="https://www.daloopa.com/src/87514552" display="-1129.0" xr:uid="{E65E940A-5927-47FD-AD3E-46FEF91FBF99}"/>
    <hyperlink ref="AV668" r:id="rId16671" tooltip="https://www.daloopa.com/src/87514600" display="3671.0" xr:uid="{76171B00-D590-4CDF-9CD1-E5D4930241C7}"/>
    <hyperlink ref="AV671" r:id="rId16672" tooltip="https://www.daloopa.com/src/87514523" display="743.0" xr:uid="{7413B188-25ED-4BB0-B469-D8B50806DCE7}"/>
    <hyperlink ref="AV672" r:id="rId16673" tooltip="https://www.daloopa.com/src/87514551" display="-340.0" xr:uid="{3FD1D95A-C022-491B-AAC9-E35345A99BD2}"/>
    <hyperlink ref="AV673" r:id="rId16674" tooltip="https://www.daloopa.com/src/87514602" display="403.0" xr:uid="{E9E07E4D-CFA1-44C8-8BDA-954314840182}"/>
    <hyperlink ref="AV676" r:id="rId16675" tooltip="https://www.daloopa.com/src/87514521" display="749.0" xr:uid="{745EAECC-5D84-4CAC-81CD-9EE0DDDFCEDE}"/>
    <hyperlink ref="AV677" r:id="rId16676" tooltip="https://www.daloopa.com/src/87514554" display="-188.0" xr:uid="{FCDE1C19-6452-41FD-8CB2-2C7A9256CE7A}"/>
    <hyperlink ref="AV678" r:id="rId16677" tooltip="https://www.daloopa.com/src/87514604" display="561.0" xr:uid="{7D273DE4-93E3-476C-A4B8-3005FB141A37}"/>
    <hyperlink ref="AV681" r:id="rId16678" tooltip="https://www.daloopa.com/src/87514524" display="8935.0" xr:uid="{96BAB569-F416-477B-9148-85059DD1AAC0}"/>
    <hyperlink ref="AV682" r:id="rId16679" tooltip="https://www.daloopa.com/src/87514550" display="-2395.0" xr:uid="{39652617-97EF-4498-8E3E-7EF085352A99}"/>
    <hyperlink ref="AV683" r:id="rId16680" tooltip="https://www.daloopa.com/src/87514601" display="6540.0" xr:uid="{F654652E-D3DC-4379-B901-1B09553540CC}"/>
    <hyperlink ref="AV686" r:id="rId16681" tooltip="https://www.daloopa.com/src/87514520" display="1147.0" xr:uid="{E86979A5-09F0-4A22-8EB3-5543F45E2921}"/>
    <hyperlink ref="AV687" r:id="rId16682" tooltip="https://www.daloopa.com/src/87514598" display="1147.0" xr:uid="{D9B14B16-A8B7-40CF-ACD2-1ECED7FE9929}"/>
    <hyperlink ref="AV690" r:id="rId16683" tooltip="https://www.daloopa.com/src/87514518" display="10082.0" xr:uid="{27D1ABE3-0F20-465B-880B-9CEA2B64D479}"/>
    <hyperlink ref="AV691" r:id="rId16684" tooltip="https://www.daloopa.com/src/87514553" display="-2395.0" xr:uid="{A923E558-9B11-4C55-ADAE-6CE571688238}"/>
    <hyperlink ref="AV692" r:id="rId16685" tooltip="https://www.daloopa.com/src/87514599" display="7687.0" xr:uid="{6D83FA9D-6910-433A-8859-34AEB6CB0F92}"/>
    <hyperlink ref="AV696" r:id="rId16686" tooltip="https://www.daloopa.com/src/87514931" display="610.0" xr:uid="{48D9B800-864B-4287-B602-B489E262E1A7}"/>
    <hyperlink ref="AV697" r:id="rId16687" tooltip="https://www.daloopa.com/src/87514930" display="2796.0" xr:uid="{72E593EB-8039-4A9C-B1C1-56AEEA9291FB}"/>
    <hyperlink ref="AV698" r:id="rId16688" tooltip="https://www.daloopa.com/src/87514932" display="3751.0" xr:uid="{43212181-1C97-4692-9DDA-D79BC81D62EC}"/>
    <hyperlink ref="AV699" r:id="rId16689" tooltip="https://www.daloopa.com/src/87514933" display="5279.0" xr:uid="{1D179B2C-B7DB-4FEE-A563-1ED4C21BEB61}"/>
    <hyperlink ref="AV700" r:id="rId16690" tooltip="https://www.daloopa.com/src/87514937" display="1114.0" xr:uid="{7D4D6442-488D-4D4E-AADC-F4263A7D91CD}"/>
    <hyperlink ref="AV701" r:id="rId16691" tooltip="https://www.daloopa.com/src/87514942" display="19922.0" xr:uid="{B41F51B8-B265-4B85-B18D-CEAA370C4FAA}"/>
    <hyperlink ref="AV702" r:id="rId16692" tooltip="https://www.daloopa.com/src/87514934" display="14800.0" xr:uid="{C2BA9EB6-D33A-4201-B7AF-DAC463B7FF2A}"/>
    <hyperlink ref="AV703" r:id="rId16693" tooltip="https://www.daloopa.com/src/87514935" display="745.0" xr:uid="{71CB9BDE-B923-44E0-AFD4-C4BD1F4F45AB}"/>
    <hyperlink ref="AV706" r:id="rId16694" tooltip="https://www.daloopa.com/src/87514945" display="1582.0" xr:uid="{ACC8E8C5-DC57-4D7F-8EC8-BDB4BF9B3217}"/>
    <hyperlink ref="AV707" r:id="rId16695" tooltip="https://www.daloopa.com/src/87514944" display="50599.0" xr:uid="{E16D13A4-CAE8-4D9A-9D5F-E1371524211B}"/>
    <hyperlink ref="AV709" r:id="rId16696" tooltip="https://www.daloopa.com/src/87514941" display="-4811.0" xr:uid="{BF46BB4B-EBEF-4CCC-B25B-DC07A58CC8E5}"/>
    <hyperlink ref="AV710" r:id="rId16697" tooltip="https://www.daloopa.com/src/87514939" display="45788.0" xr:uid="{9D4265C7-37E0-4F74-85E2-A268D91A7F77}"/>
    <hyperlink ref="AV713" r:id="rId16698" tooltip="https://www.daloopa.com/src/87514943" display="-12454.0" xr:uid="{F3AF4FA8-51BB-4EA0-9026-7C31D672EC44}"/>
    <hyperlink ref="AV714" r:id="rId16699" tooltip="https://www.daloopa.com/src/87514936" display="-18648.0" xr:uid="{9AABB00D-8137-4C8B-B3AE-F42727A909DF}"/>
    <hyperlink ref="AV717" r:id="rId16700" tooltip="https://www.daloopa.com/src/87514938" display="-1489.0" xr:uid="{18847DBE-9ED1-4AAC-8906-6BE6F3EF0AF2}"/>
    <hyperlink ref="AV718" r:id="rId16701" tooltip="https://www.daloopa.com/src/87514940" display="13197.0" xr:uid="{7D5E229E-5788-490B-BDD2-DDB492D08619}"/>
    <hyperlink ref="AV721" r:id="rId16702" tooltip="https://www.daloopa.com/src/87384903" display="10356.0" xr:uid="{E0323B05-0C8E-428C-B8BF-B2F2B3E0214F}"/>
    <hyperlink ref="AV723" r:id="rId16703" tooltip="https://www.daloopa.com/src/87384904" display="10610.0" xr:uid="{5EA85580-52A0-4C8B-AE44-05F774992162}"/>
    <hyperlink ref="AV726" r:id="rId16704" tooltip="https://www.daloopa.com/src/87524428" display="2751.0" xr:uid="{CBBEB3F1-CDD7-4734-AB00-3E004574F090}"/>
    <hyperlink ref="AV728" r:id="rId16705" tooltip="https://www.daloopa.com/src/87524429" display="1375.0" xr:uid="{E9F07B59-3679-40E2-A876-E035647ACDF5}"/>
    <hyperlink ref="AV729" r:id="rId16706" tooltip="https://www.daloopa.com/src/87524430" display="74.0" xr:uid="{0DCC7DF0-FD61-4EF4-96DC-94F153B8B593}"/>
    <hyperlink ref="AV730" r:id="rId16707" tooltip="https://www.daloopa.com/src/87524431" display="1449.0" xr:uid="{DDE68AE4-E622-4EBE-9F90-6AF359641143}"/>
    <hyperlink ref="AV732" r:id="rId16708" tooltip="https://www.daloopa.com/src/87524432" display="586.0" xr:uid="{91C340F5-44E5-4FB7-950C-636C1503B90C}"/>
    <hyperlink ref="AV733" r:id="rId16709" tooltip="https://www.daloopa.com/src/87524433" display="4786.0" xr:uid="{CE375440-3B89-4816-8859-6C41D7F6CF51}"/>
    <hyperlink ref="AV738" r:id="rId16710" tooltip="https://www.daloopa.com/src/87502923" display="10616.0" xr:uid="{ADD7EE50-32C2-4322-AC97-97D6F5856FAA}"/>
    <hyperlink ref="AV739" r:id="rId16711" tooltip="https://www.daloopa.com/src/87502922" display="7175.0" xr:uid="{96957096-3566-46A4-B495-9997E6F9DA68}"/>
    <hyperlink ref="AV740" r:id="rId16712" tooltip="https://www.daloopa.com/src/87502921" display="4858.0" xr:uid="{6AAC0D61-F799-404B-8A78-0AB21E514332}"/>
    <hyperlink ref="AV741" r:id="rId16713" tooltip="https://www.daloopa.com/src/87502920" display="10404.0" xr:uid="{3A529D10-1D9E-49E9-977B-953FBB993695}"/>
    <hyperlink ref="AV742" r:id="rId16714" tooltip="https://www.daloopa.com/src/87502918" display="60176.0" xr:uid="{94247603-79D1-417B-8B6F-B035FBF8615F}"/>
    <hyperlink ref="AV743" r:id="rId16715" tooltip="https://www.daloopa.com/src/87502917" display="96872.0" xr:uid="{F1931455-614D-4DA2-8DCE-F7AE23E66BF8}"/>
    <hyperlink ref="AV747" r:id="rId16716" tooltip="https://www.daloopa.com/src/87503279" display="11229.0" xr:uid="{6EA16F35-B728-4049-8D02-37A729A8194C}"/>
    <hyperlink ref="AV748" r:id="rId16717" tooltip="https://www.daloopa.com/src/87503277" display="9922.0" xr:uid="{0DB4756A-C1A5-45E4-90E3-3D643DEF5B78}"/>
    <hyperlink ref="AV749" r:id="rId16718" tooltip="https://www.daloopa.com/src/87503278" display="9156.0" xr:uid="{024BA25A-C79F-4CE7-A442-4229CFEE9A1F}"/>
    <hyperlink ref="AV750" r:id="rId16719" tooltip="https://www.daloopa.com/src/87503276" display="8321.0" xr:uid="{72C7421D-561A-4855-B702-C2CA8C3ABE32}"/>
    <hyperlink ref="AV751" r:id="rId16720" tooltip="https://www.daloopa.com/src/87503273" display="44603.0" xr:uid="{D7448185-5E4C-403F-AD52-4C620061B2F4}"/>
    <hyperlink ref="AV752" r:id="rId16721" tooltip="https://www.daloopa.com/src/87503274" display="90777.0" xr:uid="{8CE8C860-E917-4AA3-9714-8B136A3694A0}"/>
    <hyperlink ref="AV756" r:id="rId16722" tooltip="https://www.daloopa.com/src/87502591" display="2292.0" xr:uid="{BBFC402C-7D42-4E47-93CB-DB88E3F8F83A}"/>
    <hyperlink ref="AV757" r:id="rId16723" tooltip="https://www.daloopa.com/src/87502589" display="1471.0" xr:uid="{CCCA9F2C-48D0-4630-8531-B3ADF65BD111}"/>
    <hyperlink ref="AV758" r:id="rId16724" tooltip="https://www.daloopa.com/src/87502590" display="1369.0" xr:uid="{9F8F2014-40BA-48F7-9FB0-68E87C1A0DF8}"/>
    <hyperlink ref="AV759" r:id="rId16725" tooltip="https://www.daloopa.com/src/87502588" display="1123.0" xr:uid="{59E5AF79-BEA0-4D64-9313-76EC7BE5FAAE}"/>
    <hyperlink ref="AV760" r:id="rId16726" tooltip="https://www.daloopa.com/src/87502586" display="6829.0" xr:uid="{52478EA0-9480-474A-8A22-0072A9AA2FA9}"/>
    <hyperlink ref="AV761" r:id="rId16727" tooltip="https://www.daloopa.com/src/87502585" display="14106.0" xr:uid="{3F3C437C-BDCC-435B-BF22-1BC760526E33}"/>
    <hyperlink ref="AV765" r:id="rId16728" tooltip="https://www.daloopa.com/src/87502213" display="469.0" xr:uid="{17E12E97-6770-4B07-AC47-E0BF2809EA7E}"/>
    <hyperlink ref="AV766" r:id="rId16729" tooltip="https://www.daloopa.com/src/87502212" display="462.0" xr:uid="{D5E1EA52-A85D-4A9B-AD63-7B9B5B800B05}"/>
    <hyperlink ref="AV767" r:id="rId16730" tooltip="https://www.daloopa.com/src/87502211" display="468.0" xr:uid="{9945CABC-59ED-4419-BD22-8F4B246B7243}"/>
    <hyperlink ref="AV768" r:id="rId16731" tooltip="https://www.daloopa.com/src/87502210" display="476.0" xr:uid="{F035335D-89DF-4455-89A7-B901D56C32C0}"/>
    <hyperlink ref="AV769" r:id="rId16732" tooltip="https://www.daloopa.com/src/87502208" display="6282.0" xr:uid="{F9BAD9F0-8806-49E7-B60E-BD35D82AC1E4}"/>
    <hyperlink ref="AV770" r:id="rId16733" tooltip="https://www.daloopa.com/src/87502207" display="8641.0" xr:uid="{8DDB27F8-0CE1-4129-A973-3901ED072911}"/>
    <hyperlink ref="AV773" r:id="rId16734" tooltip="https://www.daloopa.com/src/87513495" display="8500.0" xr:uid="{44D48BC0-AEA4-40A0-9534-67E0DEA1DA4F}"/>
    <hyperlink ref="AV774" r:id="rId16735" tooltip="https://www.daloopa.com/src/87513496" display="5286.0" xr:uid="{F828BCC9-92FE-4774-B5B2-95B2ACDB708D}"/>
    <hyperlink ref="AV775" r:id="rId16736" tooltip="https://www.daloopa.com/src/87513497" display="3146.0" xr:uid="{7F233BC1-F703-4B58-98A9-F40B7C3D44AF}"/>
    <hyperlink ref="AV776" r:id="rId16737" tooltip="https://www.daloopa.com/src/87513498" display="8750.0" xr:uid="{5398BB20-8307-4E71-BDC3-C4BAE22963A9}"/>
    <hyperlink ref="AV777" r:id="rId16738" tooltip="https://www.daloopa.com/src/87513499" display="2250.0" xr:uid="{1822F556-4E8C-42F0-BA2B-00ECC221DF19}"/>
    <hyperlink ref="AV778" r:id="rId16739" tooltip="https://www.daloopa.com/src/87513500" display="39250.0" xr:uid="{F521BACF-78FF-4678-9615-438466EAC982}"/>
    <hyperlink ref="AV779" r:id="rId16740" tooltip="https://www.daloopa.com/src/87513501" display="67182.0" xr:uid="{4B828B43-7A87-453E-8B11-BBDB7A75BE49}"/>
    <hyperlink ref="AV783" r:id="rId16741" tooltip="https://www.daloopa.com/src/87502011" display="90777.0" xr:uid="{516EEF21-8CEF-40EB-A2CD-7D6E744981D2}"/>
    <hyperlink ref="AV784" r:id="rId16742" tooltip="https://www.daloopa.com/src/87502012" display="-15138.0" xr:uid="{A084266A-6D36-426E-809B-D96FB1E0ECA8}"/>
    <hyperlink ref="AV785" r:id="rId16743" tooltip="https://www.daloopa.com/src/87502013" display="75639.0" xr:uid="{7CA6F766-B0FE-42F4-93B4-13914E9B8993}"/>
    <hyperlink ref="AV787" r:id="rId16744" tooltip="https://www.daloopa.com/src/87502014" display="-8419.0" xr:uid="{B69FD3D1-FE98-456A-A79D-1F92731E69B8}"/>
    <hyperlink ref="AV788" r:id="rId16745" tooltip="https://www.daloopa.com/src/87502015" display="67220.0" xr:uid="{E306426B-1131-46D5-ACCE-B250E1252C8A}"/>
    <hyperlink ref="AV791" r:id="rId16746" tooltip="https://www.daloopa.com/src/87503735" display="14106.0" xr:uid="{E87B51C3-0C53-43DD-A2F5-811731936813}"/>
    <hyperlink ref="AV792" r:id="rId16747" tooltip="https://www.daloopa.com/src/87503736" display="-1997.0" xr:uid="{FF50633D-9FE4-43DF-AE2E-0E7C690FF262}"/>
    <hyperlink ref="AV793" r:id="rId16748" tooltip="https://www.daloopa.com/src/87503737" display="12109.0" xr:uid="{C78A974A-1A3F-4F40-9C08-43DBA3840623}"/>
    <hyperlink ref="AV795" r:id="rId16749" tooltip="https://www.daloopa.com/src/87503733" display="-2032.0" xr:uid="{583452A2-37ED-409A-8671-7B2A47722FE7}"/>
    <hyperlink ref="AV796" r:id="rId16750" tooltip="https://www.daloopa.com/src/87503734" display="10077.0" xr:uid="{FDF4944C-4065-49AB-8E78-FFA18F68F334}"/>
    <hyperlink ref="AV799" r:id="rId16751" tooltip="https://www.daloopa.com/src/87503836" display="104883.0" xr:uid="{1EF2C237-B95F-44EA-9C73-426B070ACC9E}"/>
    <hyperlink ref="AV800" r:id="rId16752" tooltip="https://www.daloopa.com/src/87503838" display="-17135.0" xr:uid="{F4CE96C6-49F3-4092-8A3C-FA287FC525A4}"/>
    <hyperlink ref="AV801" r:id="rId16753" tooltip="https://www.daloopa.com/src/87503837" display="87748.0" xr:uid="{9AB588FD-12D0-45FE-A776-7429A782ED61}"/>
    <hyperlink ref="AV803" r:id="rId16754" tooltip="https://www.daloopa.com/src/87503834" display="-10451.0" xr:uid="{61DDE541-2872-4B31-A5DB-392AB0310579}"/>
    <hyperlink ref="AV804" r:id="rId16755" tooltip="https://www.daloopa.com/src/87503835" display="77297.0" xr:uid="{802C8688-1D74-4938-9B96-EF38DCDDA3CB}"/>
    <hyperlink ref="AV807" r:id="rId16756" tooltip="https://www.daloopa.com/src/87513196" display="715.0" xr:uid="{4CB0B38F-D779-4AAB-9BED-ECF20283E54B}"/>
    <hyperlink ref="AV808" r:id="rId16757" tooltip="https://www.daloopa.com/src/87513195" display="631.0" xr:uid="{02AA526A-D320-4CA1-B444-9559135D602D}"/>
    <hyperlink ref="AV809" r:id="rId16758" tooltip="https://www.daloopa.com/src/87513193" display="563.0" xr:uid="{45B720CC-9EC2-4311-A454-0171CD074B7F}"/>
    <hyperlink ref="AV810" r:id="rId16759" tooltip="https://www.daloopa.com/src/87513194" display="552.0" xr:uid="{699147C2-D709-47F8-96D2-FA364C2178F4}"/>
    <hyperlink ref="AV811" r:id="rId16760" tooltip="https://www.daloopa.com/src/87513190" display="534.0" xr:uid="{1A964EFA-F14C-4A19-819C-B228319B8F29}"/>
    <hyperlink ref="AV812" r:id="rId16761" tooltip="https://www.daloopa.com/src/87513191" display="3545.0" xr:uid="{62E2B873-7436-4E02-BB08-D500727A4608}"/>
    <hyperlink ref="AV813" r:id="rId16762" tooltip="https://www.daloopa.com/src/87513192" display="6540.0" xr:uid="{AF0DC5BF-690D-413D-B374-B8C2C5378D47}"/>
    <hyperlink ref="AV817" r:id="rId16763" tooltip="https://www.daloopa.com/src/87388489" display="10624.0" xr:uid="{498396D0-46D3-4520-8A97-A8CE2F692C27}"/>
    <hyperlink ref="AV819" r:id="rId16764" tooltip="https://www.daloopa.com/src/87388493" display="1765.0" xr:uid="{CBB9A0A2-D90B-431B-BB88-9DB011928EDD}"/>
    <hyperlink ref="AV824" r:id="rId16765" tooltip="https://www.daloopa.com/src/87388494" display="192.0" xr:uid="{13D9DCFD-3BFC-4BB1-B37D-ABF4F8EFE80A}"/>
    <hyperlink ref="AV825" r:id="rId16766" tooltip="https://www.daloopa.com/src/87388496" display="2.0" xr:uid="{441A8279-ACD9-4A2A-9227-52F867632BF8}"/>
    <hyperlink ref="AV826" r:id="rId16767" tooltip="https://www.daloopa.com/src/87388492" display="194.0" xr:uid="{E74A43C0-5AC2-4C95-977E-09C90594280B}"/>
    <hyperlink ref="AV828" r:id="rId16768" tooltip="https://www.daloopa.com/src/87388490" display="1963.0" xr:uid="{525C8F6D-A691-4B8F-935B-1AC4870BE36F}"/>
    <hyperlink ref="AV830" r:id="rId16769" tooltip="https://www.daloopa.com/src/87388491" display="12587.0" xr:uid="{B84B54EE-31EF-451D-8EA7-DBC1A4724D85}"/>
    <hyperlink ref="AV833" r:id="rId16770" tooltip="https://www.daloopa.com/src/87524409" display="-1266.0" xr:uid="{6C28E570-85B9-4D0C-8A73-C0220884847E}"/>
    <hyperlink ref="AV834" r:id="rId16771" tooltip="https://www.daloopa.com/src/87524417" display="-1181.0" xr:uid="{EDE78369-EB19-411B-84CB-57EE3B67A449}"/>
    <hyperlink ref="AV835" r:id="rId16772" tooltip="https://www.daloopa.com/src/87524420" display="-85.0" xr:uid="{213CC6BC-E5FD-444F-86C5-90AB03C9F7A1}"/>
    <hyperlink ref="AV849" r:id="rId16773" tooltip="https://www.daloopa.com/src/87388242" display="84946.0" xr:uid="{0EB01CB8-C016-40A5-88BE-76931B401B4B}"/>
    <hyperlink ref="AV850" r:id="rId16774" tooltip="https://www.daloopa.com/src/87523361" display="-48133.0" xr:uid="{046EA3FE-5486-4DAD-9C87-3083324BDF62}"/>
    <hyperlink ref="AV851" r:id="rId16775" tooltip="https://www.daloopa.com/src/87505763" display="36813.0" xr:uid="{94F1EAB2-F93C-4540-9AB3-88C93D694CC5}"/>
    <hyperlink ref="AV864" r:id="rId16776" tooltip="https://www.daloopa.com/src/87505761" display="-49833.0" xr:uid="{663C2A23-8A51-4FA6-94BB-F819B082F3ED}"/>
    <hyperlink ref="AV865" r:id="rId16777" tooltip="https://www.daloopa.com/src/87505762" display="-15879.0" xr:uid="{07BBDFB4-6F4B-4F6A-9147-66B6D74ED344}"/>
    <hyperlink ref="AV867" r:id="rId16778" tooltip="https://www.daloopa.com/src/87501089" display="-49833.0" xr:uid="{14CF4113-BD46-4449-A154-0B6BED03953C}"/>
    <hyperlink ref="AV868" r:id="rId16779" tooltip="https://www.daloopa.com/src/87501088" display="-15879.0" xr:uid="{6B201A1C-613B-4E15-8B04-B7229380F7C6}"/>
    <hyperlink ref="AV870" r:id="rId16780" tooltip="https://www.daloopa.com/src/87506791" display="-49833.0" xr:uid="{1458BEB5-01D7-440A-8EFA-2246368754FB}"/>
    <hyperlink ref="AV871" r:id="rId16781" tooltip="https://www.daloopa.com/src/87506790" display="-15879.0" xr:uid="{52BBE095-1A85-4D09-ABD8-4367792AF689}"/>
    <hyperlink ref="AV21" r:id="rId16782" tooltip="https://www.daloopa.com/src/88577191" display="900.0" xr:uid="{863E80F0-E9EA-462F-9781-4589412CBDDB}"/>
    <hyperlink ref="AW10" r:id="rId16783" tooltip="https://www.daloopa.com/src/95079189" display="149.0" xr:uid="{F047850A-91A4-498C-992F-58B371B51C59}"/>
    <hyperlink ref="AW11" r:id="rId16784" tooltip="https://www.daloopa.com/src/95077962" display="144.0" xr:uid="{7C6410CC-2B0C-4CBF-B97A-DBF124C1B513}"/>
    <hyperlink ref="AW12" r:id="rId16785" tooltip="https://www.daloopa.com/src/95080224" display="0.11" xr:uid="{77718130-D5C1-4AEF-A002-2D51EDDFEB70}"/>
    <hyperlink ref="AW13" r:id="rId16786" tooltip="https://www.daloopa.com/src/95080156" display="0.07" xr:uid="{50BE57DB-1187-41E3-92AD-BFA645CA90C8}"/>
    <hyperlink ref="AW15" r:id="rId16787" tooltip="https://www.daloopa.com/src/95080286" display="-60.0" xr:uid="{F1C97A75-28C4-4319-968C-34E1EA0228DF}"/>
    <hyperlink ref="AW17" r:id="rId16788" tooltip="https://www.daloopa.com/src/95081397" display="14.0" xr:uid="{D5BC299B-B269-44B0-8950-090FD4C0FA51}"/>
    <hyperlink ref="AW18" r:id="rId16789" tooltip="https://www.daloopa.com/src/95080858" display="10.0" xr:uid="{38870147-07D3-4A54-A5DA-C397A0D7C47C}"/>
    <hyperlink ref="AW36" r:id="rId16790" tooltip="https://www.daloopa.com/src/95069451" display="54670.0" xr:uid="{F74D82BC-F660-4563-B57C-78C8BC44B916}"/>
    <hyperlink ref="AW37" r:id="rId16791" tooltip="https://www.daloopa.com/src/95069444" display="0.07" xr:uid="{0087EF8A-EB75-46AB-9528-1259C0AD172F}"/>
    <hyperlink ref="AW38" r:id="rId16792" tooltip="https://www.daloopa.com/src/95069450" display="5202.0" xr:uid="{1861F9C6-2E09-4236-ACFB-7A18859809C5}"/>
    <hyperlink ref="AW39" r:id="rId16793" tooltip="https://www.daloopa.com/src/95069443" display="0.06" xr:uid="{7CDDD9BA-8638-45E2-AE00-22205D31E187}"/>
    <hyperlink ref="AW40" r:id="rId16794" tooltip="https://www.daloopa.com/src/95069449" display="34596.0" xr:uid="{919A7A07-C6AB-465D-8359-DE8053F38417}"/>
    <hyperlink ref="AW41" r:id="rId16795" tooltip="https://www.daloopa.com/src/95069438" display="0.16" xr:uid="{F2054489-D0FC-46EF-9452-1C8A8EDF51CB}"/>
    <hyperlink ref="AW42" r:id="rId16796" tooltip="https://www.daloopa.com/src/95069448" display="10722.0" xr:uid="{1EBE7B54-0C41-4B99-B16D-F56D3436F9FF}"/>
    <hyperlink ref="AW43" r:id="rId16797" tooltip="https://www.daloopa.com/src/95069441" display="0.11" xr:uid="{3DDC5E1F-C442-43D0-BFE1-F5B842DD9AF8}"/>
    <hyperlink ref="AW44" r:id="rId16798" tooltip="https://www.daloopa.com/src/95069445" display="11824.0" xr:uid="{5238587C-7D8B-4FCF-A152-CEF4CEBA7D7C}"/>
    <hyperlink ref="AW45" r:id="rId16799" tooltip="https://www.daloopa.com/src/95069442" display="0.24" xr:uid="{7559891C-4445-4DD2-AC38-5FA4D8886A16}"/>
    <hyperlink ref="AW46" r:id="rId16800" tooltip="https://www.daloopa.com/src/95069446" display="25037.0" xr:uid="{9B5184A1-2AFA-4829-AD2B-83D269EC7894}"/>
    <hyperlink ref="AW47" r:id="rId16801" tooltip="https://www.daloopa.com/src/95069440" display="0.17" xr:uid="{A95D21E3-A0C0-41DD-BD0F-BAACC201A186}"/>
    <hyperlink ref="AW48" r:id="rId16802" tooltip="https://www.daloopa.com/src/95069447" display="1262.0" xr:uid="{4B15FF86-D853-4805-98F2-B58B48F73013}"/>
    <hyperlink ref="AW49" r:id="rId16803" tooltip="https://www.daloopa.com/src/95069439" display="0.23" xr:uid="{73E54DBF-B17D-4CA8-9A88-AA86E7F72FF3}"/>
    <hyperlink ref="AW54" r:id="rId16804" tooltip="https://www.daloopa.com/src/95188466" display="54670.0" xr:uid="{61A97CBE-80D6-45D2-89F8-162F32001990}"/>
    <hyperlink ref="AW55" r:id="rId16805" tooltip="https://www.daloopa.com/src/95188471" display="5202.0" xr:uid="{3037908C-72FA-43C3-AF3C-614B0C4AE404}"/>
    <hyperlink ref="AW56" r:id="rId16806" tooltip="https://www.daloopa.com/src/95188468" display="34596.0" xr:uid="{94347F45-1739-4F6C-AF75-977E507DD7C0}"/>
    <hyperlink ref="AW57" r:id="rId16807" tooltip="https://www.daloopa.com/src/95188467" display="10722.0" xr:uid="{69719393-1281-4161-A283-75E8D2F2E535}"/>
    <hyperlink ref="AW58" r:id="rId16808" tooltip="https://www.daloopa.com/src/95188470" display="11824.0" xr:uid="{ACD73476-9E3A-4EAA-819C-6F0526C66141}"/>
    <hyperlink ref="AW59" r:id="rId16809" tooltip="https://www.daloopa.com/src/95188469" display="25037.0" xr:uid="{5F2BB78A-DAFD-4F62-9ACA-0524F8A4901E}"/>
    <hyperlink ref="AW61" r:id="rId16810" tooltip="https://www.daloopa.com/src/95188464" display="1262.0" xr:uid="{7263DF9B-3039-445B-AF4A-D1C2EABE8745}"/>
    <hyperlink ref="AW62" r:id="rId16811" tooltip="https://www.daloopa.com/src/95188465" display="143313.0" xr:uid="{1F974CC1-27A1-49E9-99C4-60315032268E}"/>
    <hyperlink ref="AW67" r:id="rId16812" tooltip="https://www.daloopa.com/src/95066120" display="86341.0" xr:uid="{49CAF0E3-97A0-4A56-AE79-609BD0945AED}"/>
    <hyperlink ref="AW68" r:id="rId16813" tooltip="https://www.daloopa.com/src/95066118" display="81358.0" xr:uid="{83D2E586-21D7-42DF-A5A6-68AB734A7063}"/>
    <hyperlink ref="AW72" r:id="rId16814" tooltip="https://www.daloopa.com/src/95066119" display="4983.0" xr:uid="{C89E6086-0B7A-4E7C-BBAA-D975EEC3664B}"/>
    <hyperlink ref="AW75" r:id="rId16815" tooltip="https://www.daloopa.com/src/95066177" display="31935.0" xr:uid="{05B217CD-320A-451A-9F65-598FC759AD9F}"/>
    <hyperlink ref="AW76" r:id="rId16816" tooltip="https://www.daloopa.com/src/95066178" display="31032.0" xr:uid="{CCD266C3-F3DA-469C-9776-3D9023743454}"/>
    <hyperlink ref="AW80" r:id="rId16817" tooltip="https://www.daloopa.com/src/95066176" display="903.0" xr:uid="{35F27353-0A9C-40FA-B082-D7CAEFC3F8CB}"/>
    <hyperlink ref="AW83" r:id="rId16818" tooltip="https://www.daloopa.com/src/95067618" display="25037.0" xr:uid="{B2EE595B-A92C-4302-9F53-D02010D17EDD}"/>
    <hyperlink ref="AW84" r:id="rId16819" tooltip="https://www.daloopa.com/src/95067616" display="15616.0" xr:uid="{D8369B8A-9F9E-423B-9A6F-94621F18513A}"/>
    <hyperlink ref="AW88" r:id="rId16820" tooltip="https://www.daloopa.com/src/95067617" display="9421.0" xr:uid="{312BC811-F4E1-4885-88A2-5DBECAE145BD}"/>
    <hyperlink ref="AW91" r:id="rId16821" tooltip="https://www.daloopa.com/src/95070974" display="143313.0" xr:uid="{051FBCF7-B693-4269-8752-C06779E65FAA}"/>
    <hyperlink ref="AW92" r:id="rId16822" tooltip="https://www.daloopa.com/src/95070972" display="128006.0" xr:uid="{88C795B5-594C-4778-9417-7F9853813FE0}"/>
    <hyperlink ref="AW96" r:id="rId16823" tooltip="https://www.daloopa.com/src/95055272" display="228.0" xr:uid="{0567182B-3CB9-4836-9C79-2B1926F25CE2}"/>
    <hyperlink ref="AW97" r:id="rId16824" tooltip="https://www.daloopa.com/src/95070970" display="15307.0" xr:uid="{73FA25CE-691E-4807-BBD7-1904F0E00E51}"/>
    <hyperlink ref="AW99" r:id="rId16825" tooltip="https://www.daloopa.com/src/95070969" display="-2324.0" xr:uid="{725465DB-2335-4F0A-8670-4DA6347F5D44}"/>
    <hyperlink ref="AW100" r:id="rId16826" tooltip="https://www.daloopa.com/src/95070975" display="-2467.0" xr:uid="{0CDBD5AB-2733-48C7-BCFC-D629A8CAC00D}"/>
    <hyperlink ref="AW101" r:id="rId16827" tooltip="https://www.daloopa.com/src/95070971" display="-85.0" xr:uid="{A3D7549E-5A10-42FB-A2C7-C131FE24A96E}"/>
    <hyperlink ref="AW102" r:id="rId16828" tooltip="https://www.daloopa.com/src/95070973" display="10431.0" xr:uid="{F92688CD-FDE8-42AE-8D01-55D51F7401D2}"/>
    <hyperlink ref="AW141" r:id="rId16829" tooltip="https://www.daloopa.com/src/95068235" display="0.12" xr:uid="{7AC12EF7-342F-45E9-8C78-F0627D61E91A}"/>
    <hyperlink ref="AW142" r:id="rId16830" tooltip="https://www.daloopa.com/src/95068236" display="0.1" xr:uid="{C5A8724A-848F-4A36-B540-89B43BF4867A}"/>
    <hyperlink ref="AW143" r:id="rId16831" tooltip="https://www.daloopa.com/src/95068234" display="0.17" xr:uid="{C67FB4D1-0834-4F33-88AC-2F19D058A88B}"/>
    <hyperlink ref="AW144" r:id="rId16832" tooltip="https://www.daloopa.com/src/95068237" display="0.13" xr:uid="{D7C5DDB8-5422-4697-98C5-9FFDFFE4299D}"/>
    <hyperlink ref="AW152" r:id="rId16833" tooltip="https://www.daloopa.com/src/95068634" display="0.6" xr:uid="{24D9DB57-0581-4590-BBFA-6AF5C8B295A0}"/>
    <hyperlink ref="AW153" r:id="rId16834" tooltip="https://www.daloopa.com/src/95068633" display="0.22" xr:uid="{E15CD27E-D594-4782-9665-DC2A34A5ED94}"/>
    <hyperlink ref="AW154" r:id="rId16835" tooltip="https://www.daloopa.com/src/95068632" display="0.18" xr:uid="{F755AAE5-9FCA-4121-A4E8-83E74884B06C}"/>
    <hyperlink ref="AW155" r:id="rId16836" tooltip="https://www.daloopa.com/src/95068631" display="1.0" xr:uid="{E2AB0065-0059-4D37-A3AE-FBA56FC89890}"/>
    <hyperlink ref="AW196" r:id="rId16837" tooltip="https://www.daloopa.com/src/95069558" display="21834.0" xr:uid="{2E96DD7C-3AFB-4325-A557-8E40BB66F663}"/>
    <hyperlink ref="AW198" r:id="rId16838" tooltip="https://www.daloopa.com/src/95069556" display="0.1" xr:uid="{9ED4E74A-F3F2-49A3-B02C-71AAB27311F0}"/>
    <hyperlink ref="AW203" r:id="rId16839" tooltip="https://www.daloopa.com/src/95069555" display="0.12" xr:uid="{C901201C-0B62-468B-9E3B-69103DD42293}"/>
    <hyperlink ref="AW204" r:id="rId16840" tooltip="https://www.daloopa.com/src/95069554" display="0.61" xr:uid="{27B5852B-00ED-487C-9083-7976C5D875CD}"/>
    <hyperlink ref="AW205" r:id="rId16841" tooltip="https://www.daloopa.com/src/95069559" display="1521000.0" xr:uid="{6FDFEDF9-39B3-4BC0-8253-CB39DD10446C}"/>
    <hyperlink ref="AW206" r:id="rId16842" tooltip="https://www.daloopa.com/src/95069557" display="0.04" xr:uid="{6E6B9E25-7624-423F-9049-B0D27408D76E}"/>
    <hyperlink ref="AW211" r:id="rId16843" tooltip="https://www.daloopa.com/src/95069072" display="86341.0" xr:uid="{6276CA70-C4B5-4A61-BFEA-79E6F918161D}"/>
    <hyperlink ref="AW212" r:id="rId16844" tooltip="https://www.daloopa.com/src/95069073" display="0.12" xr:uid="{5FA53508-5450-42CB-94CB-FAB3135D8026}"/>
    <hyperlink ref="AW213" r:id="rId16845" tooltip="https://www.daloopa.com/src/95069074" display="362288.0" xr:uid="{0CC2652E-77AC-436D-9103-DAC660C8B20E}"/>
    <hyperlink ref="AW220" r:id="rId16846" tooltip="https://www.daloopa.com/src/95069075" display="4983.0" xr:uid="{65F0C804-E96C-487E-AB10-7E0165B94A09}"/>
    <hyperlink ref="AW222" r:id="rId16847" tooltip="https://www.daloopa.com/src/95069070" display="8.0" xr:uid="{85256221-5532-4AFA-9114-39E41C00F1F0}"/>
    <hyperlink ref="AW223" r:id="rId16848" tooltip="https://www.daloopa.com/src/95069071" display="4.54" xr:uid="{9E19D59C-AC58-4D85-9682-4BCCBF2D68F3}"/>
    <hyperlink ref="AW224" r:id="rId16849" tooltip="https://www.daloopa.com/src/95069067" display="0.057999999999999996" xr:uid="{F18AE6D2-EE46-4D84-B6A2-DC2F208EE845}"/>
    <hyperlink ref="AW225" r:id="rId16850" tooltip="https://www.daloopa.com/src/95069068" display="18962.0" xr:uid="{B5BFA096-6955-48FE-917F-F118B0B4639C}"/>
    <hyperlink ref="AW227" r:id="rId16851" tooltip="https://www.daloopa.com/src/95069069" display="0.052000000000000005" xr:uid="{C2D2D719-F16F-4048-B07A-F854C93BC0BE}"/>
    <hyperlink ref="AW230" r:id="rId16852" tooltip="https://www.daloopa.com/src/95070612" display="31935.0" xr:uid="{ADB88B6B-DD21-4EA0-86C9-0FEBF0412A4E}"/>
    <hyperlink ref="AW231" r:id="rId16853" tooltip="https://www.daloopa.com/src/95070607" display="0.11" xr:uid="{3BCB7EC1-1145-485D-9768-6FF0D9E4D55A}"/>
    <hyperlink ref="AW232" r:id="rId16854" tooltip="https://www.daloopa.com/src/95070606" display="134012.0" xr:uid="{1BBB0680-C7C0-44EE-BC28-7D1F3AD1102B}"/>
    <hyperlink ref="AW240" r:id="rId16855" tooltip="https://www.daloopa.com/src/95070610" display="903.0" xr:uid="{8FBB9136-C27F-419C-ABA9-A3E0A2289CF4}"/>
    <hyperlink ref="AW242" r:id="rId16856" tooltip="https://www.daloopa.com/src/95070609" display="-3.0" xr:uid="{0EE9BA5D-CB7A-446F-88CE-D52C9960B346}"/>
    <hyperlink ref="AW244" r:id="rId16857" tooltip="https://www.daloopa.com/src/95070608" display="0.027999999999999997" xr:uid="{6FA54389-870A-444F-B05F-658DA3276D7C}"/>
    <hyperlink ref="AW245" r:id="rId16858" tooltip="https://www.daloopa.com/src/95070611" display="-506.0" xr:uid="{943CDB33-4A47-422D-8026-37AB2BD419E7}"/>
    <hyperlink ref="AW247" r:id="rId16859" tooltip="https://www.daloopa.com/src/95070613" display="-0.004" xr:uid="{A977918D-1E17-4C03-B7F8-5CB6C219C58A}"/>
    <hyperlink ref="AW250" r:id="rId16860" tooltip="https://www.daloopa.com/src/95069174" display="25037.0" xr:uid="{F10106EE-7B63-47A0-8660-F16DCB67F20F}"/>
    <hyperlink ref="AW251" r:id="rId16861" tooltip="https://www.daloopa.com/src/95069177" display="0.17" xr:uid="{70B939FF-AFE5-45A5-B2A5-2548E6D9413A}"/>
    <hyperlink ref="AW252" r:id="rId16862" tooltip="https://www.daloopa.com/src/95069173" display="94440.0" xr:uid="{99BFD8C2-B68B-4675-9A85-8463E3C93720}"/>
    <hyperlink ref="AW260" r:id="rId16863" tooltip="https://www.daloopa.com/src/95069176" display="9421.0" xr:uid="{053293F3-E5B7-4784-B6DC-A1C0D489FA27}"/>
    <hyperlink ref="AW262" r:id="rId16864" tooltip="https://www.daloopa.com/src/95069178" display="67.0" xr:uid="{6B26FB5D-8E2E-42A1-913B-AC442D07EAD5}"/>
    <hyperlink ref="AW263" r:id="rId16865" tooltip="https://www.daloopa.com/src/95069179" display="0.83" xr:uid="{2A0F016B-A422-49A9-8CDE-83039420EB6D}"/>
    <hyperlink ref="AW264" r:id="rId16866" tooltip="https://www.daloopa.com/src/95069180" display="0.376" xr:uid="{FB774B97-50CF-4E51-90F6-E6A525970157}"/>
    <hyperlink ref="AW265" r:id="rId16867" tooltip="https://www.daloopa.com/src/95069175" display="28929.0" xr:uid="{C5DCAE8F-1A79-4C99-B68E-5FE170D2D918}"/>
    <hyperlink ref="AW266" r:id="rId16868" tooltip="https://www.daloopa.com/src/95069181" display="0.306" xr:uid="{D0654F59-E9C1-46C7-97AE-9EE5F3616D80}"/>
    <hyperlink ref="AW281" r:id="rId16869" tooltip="https://www.daloopa.com/src/95084256" display="143313.0" xr:uid="{75A839F7-E21D-47DE-8085-F4938AF76F82}"/>
    <hyperlink ref="AW282" r:id="rId16870" tooltip="https://www.daloopa.com/src/95084257" display="0.13" xr:uid="{22EB86A3-AD9F-41C2-B13B-91D028C6350F}"/>
    <hyperlink ref="AW283" r:id="rId16871" tooltip="https://www.daloopa.com/src/95084258" display="590740.0" xr:uid="{8C95AA5C-4E25-4E0B-A02D-74859A90BEDF}"/>
    <hyperlink ref="AW284" r:id="rId16872" tooltip="https://www.daloopa.com/src/95084259" display="0.12" xr:uid="{1C014575-7B36-4BD4-B01D-A7BF2FAAB3F8}"/>
    <hyperlink ref="AW285" r:id="rId16873" tooltip="https://www.daloopa.com/src/95084260" display="15307.0" xr:uid="{6DD7895B-C9A0-4E70-A0C4-2323A5F1B795}"/>
    <hyperlink ref="AW286" r:id="rId16874" tooltip="https://www.daloopa.com/src/95084261" display="72.0" xr:uid="{78098950-E81F-4EFF-BCF5-62541BA8BAB7}"/>
    <hyperlink ref="AW287" r:id="rId16875" tooltip="https://www.daloopa.com/src/95084262" display="2.19" xr:uid="{1DAEFEBA-4A4A-49AE-8EC8-F557B683E337}"/>
    <hyperlink ref="AW288" r:id="rId16876" tooltip="https://www.daloopa.com/src/95084263" display="0.107" xr:uid="{3FE0A85C-E94B-4D70-BFE7-C6A3526D7DF9}"/>
    <hyperlink ref="AW289" r:id="rId16877" tooltip="https://www.daloopa.com/src/95084264" display="47385.0" xr:uid="{89C52ECF-24CB-4B07-9431-9D68B265288D}"/>
    <hyperlink ref="AW290" r:id="rId16878" tooltip="https://www.daloopa.com/src/95084265" display="2.52" xr:uid="{65B2728F-7C3F-431A-9795-5BA9059B6FF0}"/>
    <hyperlink ref="AW291" r:id="rId16879" tooltip="https://www.daloopa.com/src/95084268" display="0.08" xr:uid="{EC427D41-CF1E-44C7-9E79-895A69E48D68}"/>
    <hyperlink ref="AW292" r:id="rId16880" tooltip="https://www.daloopa.com/src/95084267" display="10431.0" xr:uid="{E4E67EF4-B461-44F5-8BA5-6B668EE82424}"/>
    <hyperlink ref="AW293" r:id="rId16881" tooltip="https://www.daloopa.com/src/95084266" display="0.98" xr:uid="{EFB398F3-DBAC-487D-8748-33F1DD30A273}"/>
    <hyperlink ref="AW294" r:id="rId16882" tooltip="https://www.daloopa.com/src/95084269" display="37684.0" xr:uid="{0FBF91BE-3ED1-46CC-9790-0E8C52F35706}"/>
    <hyperlink ref="AW295" r:id="rId16883" tooltip="https://www.daloopa.com/src/95084255" display="3.56" xr:uid="{C7797DAD-095B-4E7A-AB28-0BDA7647F205}"/>
    <hyperlink ref="AW303" r:id="rId16884" tooltip="https://www.daloopa.com/src/95188465" display="143313.0" xr:uid="{8BAE6D5E-564F-4359-89F9-3B75CA29CEFC}"/>
    <hyperlink ref="AW344" r:id="rId16885" tooltip="https://www.daloopa.com/src/95055275" display="60915.0" xr:uid="{B0633DBC-B78A-4FFF-8807-947EEED88540}"/>
    <hyperlink ref="AW345" r:id="rId16886" tooltip="https://www.daloopa.com/src/95055276" display="82398.0" xr:uid="{B646D039-A614-40FB-8333-429543131EB3}"/>
    <hyperlink ref="AW346" r:id="rId16887" tooltip="https://www.daloopa.com/src/95055273" display="143313.0" xr:uid="{970E6FCD-5ADB-4A9E-ADC8-0D4689CE7948}"/>
    <hyperlink ref="AW349" r:id="rId16888" tooltip="https://www.daloopa.com/src/95055279" display="72633.0" xr:uid="{980485CD-ECD4-4824-ABB8-76DE72876BD5}"/>
    <hyperlink ref="AW350" r:id="rId16889" tooltip="https://www.daloopa.com/src/95055280" display="22317.0" xr:uid="{F3F49046-935D-49F8-A9CD-8E11182955EE}"/>
    <hyperlink ref="AW351" r:id="rId16890" tooltip="https://www.daloopa.com/src/95055281" display="9662.0" xr:uid="{2502D030-D8B8-4360-848F-0DD09758B387}"/>
    <hyperlink ref="AW352" r:id="rId16891" tooltip="https://www.daloopa.com/src/95055277" display="20424.0" xr:uid="{EFD5C9E6-B471-45F2-812A-BD24A7EF6DB2}"/>
    <hyperlink ref="AW353" r:id="rId16892" tooltip="https://www.daloopa.com/src/95055278" display="2742.0" xr:uid="{1AFE4C69-CDD5-412D-B044-F62F51D0974A}"/>
    <hyperlink ref="AW354" r:id="rId16893" tooltip="https://www.daloopa.com/src/95055272" display="228.0" xr:uid="{9A07C07B-3A57-4FF7-BF09-369060F4936B}"/>
    <hyperlink ref="AW355" r:id="rId16894" tooltip="https://www.daloopa.com/src/95055274" display="128006.0" xr:uid="{F4087CBE-1FB3-42BC-BFAE-EE90CFDBAA04}"/>
    <hyperlink ref="AW357" r:id="rId16895" tooltip="https://www.daloopa.com/src/95055259" display="15307.0" xr:uid="{20473953-4468-47AF-AB4F-0C4EE1098D01}"/>
    <hyperlink ref="AW359" r:id="rId16896" tooltip="https://www.daloopa.com/src/95055269" display="993.0" xr:uid="{83F43C63-7231-45A4-B476-813F54086BF6}"/>
    <hyperlink ref="AW360" r:id="rId16897" tooltip="https://www.daloopa.com/src/95055268" display="-644.0" xr:uid="{A98794C4-76F3-4F0F-998C-EBE4A91A18B8}"/>
    <hyperlink ref="AW361" r:id="rId16898" tooltip="https://www.daloopa.com/src/95055270" display="-2673.0" xr:uid="{F185C2B1-573E-4AB9-B6C3-33A377490B1F}"/>
    <hyperlink ref="AW362" r:id="rId16899" tooltip="https://www.daloopa.com/src/95055271" display="-2324.0" xr:uid="{7EF013AA-EA51-43AD-8CCB-32C205E3FCF8}"/>
    <hyperlink ref="AW364" r:id="rId16900" tooltip="https://www.daloopa.com/src/95055263" display="12983.0" xr:uid="{28B510A2-D0EE-47E6-8EDC-01D7DA5363C5}"/>
    <hyperlink ref="AW366" r:id="rId16901" tooltip="https://www.daloopa.com/src/95055260" display="-2467.0" xr:uid="{0513C1F9-DFD4-4677-91CA-08AA5D0106C1}"/>
    <hyperlink ref="AW367" r:id="rId16902" tooltip="https://www.daloopa.com/src/95055267" display="-85.0" xr:uid="{C830B454-42B4-47AE-87F9-7D8848FD1E30}"/>
    <hyperlink ref="AW368" r:id="rId16903" tooltip="https://www.daloopa.com/src/95055264" display="10431.0" xr:uid="{09FAD59F-B8BE-427D-8913-5DFA84E894FD}"/>
    <hyperlink ref="AW371" r:id="rId16904" tooltip="https://www.daloopa.com/src/95065425" display="1.0" xr:uid="{7DB36FD6-FD1E-428C-BBC7-5EB437D35388}"/>
    <hyperlink ref="AW372" r:id="rId16905" tooltip="https://www.daloopa.com/src/95065424" display="0.98" xr:uid="{22A74371-F64D-4647-87B1-422B07C59107}"/>
    <hyperlink ref="AW375" r:id="rId16906" tooltip="https://www.daloopa.com/src/95065712" display="10393.0" xr:uid="{825973BB-DD3B-43FE-A2B9-00E2BB3506B0}"/>
    <hyperlink ref="AW376" r:id="rId16907" tooltip="https://www.daloopa.com/src/95065711" display="10670.0" xr:uid="{66B5C2E9-A1B1-4410-BC28-2E6C04396271}"/>
    <hyperlink ref="AW379" r:id="rId16908" tooltip="https://www.daloopa.com/src/95084899" display="174.0" xr:uid="{3C25A4DC-8EC6-4520-8EE2-D632F14500E4}"/>
    <hyperlink ref="AW380" r:id="rId16909" tooltip="https://www.daloopa.com/src/95084901" display="636.0" xr:uid="{DCD27E68-B120-49D2-B73F-2A88A67FDD0D}"/>
    <hyperlink ref="AW381" r:id="rId16910" tooltip="https://www.daloopa.com/src/95084900" display="2772.0" xr:uid="{9D52DA36-C8F7-4335-94E5-CBB7A62B6B43}"/>
    <hyperlink ref="AW382" r:id="rId16911" tooltip="https://www.daloopa.com/src/95084898" display="932.0" xr:uid="{C1AC2536-FF61-4711-B52C-3DE83A18E3A7}"/>
    <hyperlink ref="AW383" r:id="rId16912" tooltip="https://www.daloopa.com/src/95084897" display="447.0" xr:uid="{8FB5432F-F410-4C23-B5EB-E9A92F5EC8D3}"/>
    <hyperlink ref="AW384" r:id="rId16913" tooltip="https://www.daloopa.com/src/95084896" display="4961.0" xr:uid="{1DD6DEC9-B5BA-4FEC-A34F-F30B87DECB44}"/>
    <hyperlink ref="AW387" r:id="rId16914" tooltip="https://www.daloopa.com/src/95200385" display="4.6" xr:uid="{C62342A2-6124-47BE-884F-2DC4F3C8AC29}"/>
    <hyperlink ref="AW397" r:id="rId16915" tooltip="https://www.daloopa.com/src/95055565" display="72852.0" xr:uid="{F9241FEB-4C51-4BAB-A7D0-C8B771B5E958}"/>
    <hyperlink ref="AW398" r:id="rId16916" tooltip="https://www.daloopa.com/src/95055566" display="12222.0" xr:uid="{B4BDD78C-D6F5-44C3-A92C-CA0800427982}"/>
    <hyperlink ref="AW399" r:id="rId16917" tooltip="https://www.daloopa.com/src/95055563" display="31147.0" xr:uid="{B21BF99E-DE49-4580-9C76-28D65EF49168}"/>
    <hyperlink ref="AW400" r:id="rId16918" tooltip="https://www.daloopa.com/src/95055564" display="47768.0" xr:uid="{8FC3EA03-7192-4C3E-8F95-AF4B9030EE7C}"/>
    <hyperlink ref="AW402" r:id="rId16919" tooltip="https://www.daloopa.com/src/95055567" display="163989.0" xr:uid="{47A38952-740A-4278-A655-307694A1B5C6}"/>
    <hyperlink ref="AW404" r:id="rId16920" tooltip="https://www.daloopa.com/src/95063188" display="209950.0" xr:uid="{4143767F-02AE-498C-A77D-8140ED2390AA}"/>
    <hyperlink ref="AW406" r:id="rId16921" tooltip="https://www.daloopa.com/src/95063185" display="73313.0" xr:uid="{C4FBE8C6-0083-4DA5-88A2-0751A5E9FF61}"/>
    <hyperlink ref="AW407" r:id="rId16922" tooltip="https://www.daloopa.com/src/95063187" display="22770.0" xr:uid="{DBF52F25-7511-4EA6-B898-8A9F0FFDFD08}"/>
    <hyperlink ref="AW408" r:id="rId16923" tooltip="https://www.daloopa.com/src/95063186" display="60947.0" xr:uid="{9A9547DA-421B-447F-94A0-2B1C47CFF313}"/>
    <hyperlink ref="AW409" r:id="rId16924" tooltip="https://www.daloopa.com/src/95064278" display="530969.0" xr:uid="{5BF1AF6E-5260-4C74-8008-05F6B6BC1C78}"/>
    <hyperlink ref="AW413" r:id="rId16925" tooltip="https://www.daloopa.com/src/95056639" display="73068.0" xr:uid="{AAEA6550-62F7-48AF-B7D0-73B0CDD493AD}"/>
    <hyperlink ref="AW414" r:id="rId16926" tooltip="https://www.daloopa.com/src/95056640" display="63970.0" xr:uid="{B433162C-D6EA-4943-8E25-D2C658F46A5B}"/>
    <hyperlink ref="AW415" r:id="rId16927" tooltip="https://www.daloopa.com/src/95056638" display="15927.0" xr:uid="{F2D70EE1-C11A-467D-BF82-586E55812D1D}"/>
    <hyperlink ref="AW416" r:id="rId16928" tooltip="https://www.daloopa.com/src/95056641" display="152965.0" xr:uid="{BF2D364E-B68B-42DC-8030-1C1B4ACEA5C6}"/>
    <hyperlink ref="AW418" r:id="rId16929" tooltip="https://www.daloopa.com/src/95064852" display="26657.0" xr:uid="{1F30960E-E2DA-4D2A-82A0-6A885767BBE3}"/>
    <hyperlink ref="AW419" r:id="rId16930" tooltip="https://www.daloopa.com/src/95064854" display="57634.0" xr:uid="{B505AC7D-EFE4-4352-9890-9F44B82F867F}"/>
    <hyperlink ref="AW420" r:id="rId16931" tooltip="https://www.daloopa.com/src/95064853" display="77052.0" xr:uid="{9170B429-7752-49BC-8D0F-D255EE5287F4}"/>
    <hyperlink ref="AW423" r:id="rId16932" tooltip="https://www.daloopa.com/src/95065090" display="109.0" xr:uid="{408B7FC3-6E6F-4C52-B0E1-F8EDA50237DF}"/>
    <hyperlink ref="AW424" r:id="rId16933" tooltip="https://www.daloopa.com/src/95065090" display="109.0" xr:uid="{6F9FCF33-98AF-41DB-9B8B-21643CDAC285}"/>
    <hyperlink ref="AW425" r:id="rId16934" tooltip="https://www.daloopa.com/src/95065088" display="-7837.0" xr:uid="{17B48592-45E8-4BE9-B632-9D2EFC1D04C3}"/>
    <hyperlink ref="AW426" r:id="rId16935" tooltip="https://www.daloopa.com/src/95065092" display="103938.0" xr:uid="{039FC4F1-C42D-4E16-8C3F-8E4F1EFFE80E}"/>
    <hyperlink ref="AW427" r:id="rId16936" tooltip="https://www.daloopa.com/src/95065089" display="-3598.0" xr:uid="{962BFE2B-C7B8-42E9-A637-AAB7BD4B32F4}"/>
    <hyperlink ref="AW428" r:id="rId16937" tooltip="https://www.daloopa.com/src/95065091" display="124049.0" xr:uid="{9DB0F9B8-049F-4B5F-947B-F2D693182D79}"/>
    <hyperlink ref="AW429" r:id="rId16938" tooltip="https://www.daloopa.com/src/95065086" display="216661.0" xr:uid="{55AED904-004B-4711-A974-A1457277443A}"/>
    <hyperlink ref="AW431" r:id="rId16939" tooltip="https://www.daloopa.com/src/95065087" display="530969.0" xr:uid="{C3BD7793-3C89-4283-A37D-B7A5DDCFC48F}"/>
    <hyperlink ref="AW437" r:id="rId16940" tooltip="https://www.daloopa.com/src/95063188" display="209950.0" xr:uid="{4BF6CE94-46E0-4354-B71B-2D71B4A52CC0}"/>
    <hyperlink ref="AW438" r:id="rId16941" tooltip="https://www.daloopa.com/src/95056639" display="73068.0" xr:uid="{29CBDF89-32EB-49F3-A45F-0775996A23ED}"/>
    <hyperlink ref="AW441" r:id="rId16942" tooltip="https://www.daloopa.com/src/95198903" display="31.8" xr:uid="{84FA86FE-9BE9-4C53-81E8-3B852E23341F}"/>
    <hyperlink ref="AW446" r:id="rId16943" tooltip="https://www.daloopa.com/src/95057565" display="10431.0" xr:uid="{27708811-7B94-41D8-8E5D-04419362400B}"/>
    <hyperlink ref="AW448" r:id="rId16944" tooltip="https://www.daloopa.com/src/95057566" display="11684.0" xr:uid="{5F9AB732-6E4A-496C-8D61-F9074620EE36}"/>
    <hyperlink ref="AW449" r:id="rId16945" tooltip="https://www.daloopa.com/src/95057568" display="4961.0" xr:uid="{EF2083AF-5271-4AB0-803A-AB54D9765BBA}"/>
    <hyperlink ref="AW452" r:id="rId16946" tooltip="https://www.daloopa.com/src/95057561" display="2734.0" xr:uid="{3ECC34FF-1A70-45D2-86A4-6E7629D0D55C}"/>
    <hyperlink ref="AW453" r:id="rId16947" tooltip="https://www.daloopa.com/src/95057571" display="-938.0" xr:uid="{86CE2EA4-C254-4000-8240-0ED6A6149EBD}"/>
    <hyperlink ref="AW456" r:id="rId16948" tooltip="https://www.daloopa.com/src/95057573" display="1776.0" xr:uid="{F5A0713A-CC73-4AD6-88CB-ACF75DD19D42}"/>
    <hyperlink ref="AW458" r:id="rId16949" tooltip="https://www.daloopa.com/src/95057567" display="-11282.0" xr:uid="{4427F9B5-76F6-461F-96FE-CCA346902EFC}"/>
    <hyperlink ref="AW459" r:id="rId16950" tooltip="https://www.daloopa.com/src/95057564" display="-2928.0" xr:uid="{BF1AB5FE-5B8D-430A-BFFE-E19A22C0D8AB}"/>
    <hyperlink ref="AW460" r:id="rId16951" tooltip="https://www.daloopa.com/src/95057570" display="1568.0" xr:uid="{CCF842BA-F3EE-4A3E-8B43-347FFA64F607}"/>
    <hyperlink ref="AW462" r:id="rId16952" tooltip="https://www.daloopa.com/src/95057563" display="18989.0" xr:uid="{CE590C69-1779-4618-A674-C731303BB2A3}"/>
    <hyperlink ref="AW465" r:id="rId16953" tooltip="https://www.daloopa.com/src/95059126" display="-14925.0" xr:uid="{D11E2A57-C0CC-4633-A4A8-BCB7CD75E29B}"/>
    <hyperlink ref="AW466" r:id="rId16954" tooltip="https://www.daloopa.com/src/95059124" display="-3354.0" xr:uid="{C935400E-6E58-4726-87D7-2B844D092DEA}"/>
    <hyperlink ref="AW467" r:id="rId16955" tooltip="https://www.daloopa.com/src/95059125" display="1392.0" xr:uid="{9CA22232-65A9-45D8-984F-764834A53167}"/>
    <hyperlink ref="AW468" r:id="rId16956" tooltip="https://www.daloopa.com/src/95059123" display="-1965.0" xr:uid="{FFE3A356-7D23-4AE7-AB69-DA5D0AD09ED8}"/>
    <hyperlink ref="AW469" r:id="rId16957" tooltip="https://www.daloopa.com/src/95059128" display="990.0" xr:uid="{BE5D2B0A-E5AD-4BDB-A2C5-B091339DAB43}"/>
    <hyperlink ref="AW470" r:id="rId16958" tooltip="https://www.daloopa.com/src/95059127" display="-17862.0" xr:uid="{BABF522D-D90D-4D51-8566-CCF4EBFFE3F8}"/>
    <hyperlink ref="AW473" r:id="rId16959" tooltip="https://www.daloopa.com/src/95059374" display="338.0" xr:uid="{7F0C75FA-2E06-45D2-9BC8-8DE7DDA8250B}"/>
    <hyperlink ref="AW474" r:id="rId16960" tooltip="https://www.daloopa.com/src/95059372" display="-404.0" xr:uid="{8053554A-5F66-4B11-8BD4-A5BC3A822A77}"/>
    <hyperlink ref="AW476" r:id="rId16961" tooltip="https://www.daloopa.com/src/95059371" display="-330.0" xr:uid="{DF18A56C-A811-4C93-8E48-53287533983D}"/>
    <hyperlink ref="AW477" r:id="rId16962" tooltip="https://www.daloopa.com/src/95059370" display="-770.0" xr:uid="{5AC936A0-14F6-4FB9-8625-D4ED4E607CDF}"/>
    <hyperlink ref="AW478" r:id="rId16963" tooltip="https://www.daloopa.com/src/95059373" display="-90.0" xr:uid="{428334B2-1EA8-44A4-B366-E99CC5D50B0E}"/>
    <hyperlink ref="AW483" r:id="rId16964" tooltip="https://www.daloopa.com/src/95059369" display="-1256.0" xr:uid="{9C0F43DA-29FE-4499-8D01-0EED994A729D}"/>
    <hyperlink ref="AW485" r:id="rId16965" tooltip="https://www.daloopa.com/src/95060407" display="-429.0" xr:uid="{8F87EFA0-9560-4692-9995-FA4B16BD70C6}"/>
    <hyperlink ref="AW486" r:id="rId16966" tooltip="https://www.daloopa.com/src/95060408" display="-558.0" xr:uid="{3089CAFD-3E25-45E7-8BCB-9D3B158AADFB}"/>
    <hyperlink ref="AW488" r:id="rId16967" tooltip="https://www.daloopa.com/src/95057562" display="73890.0" xr:uid="{4316BED5-EC82-4E11-A505-B527D0A4409D}"/>
    <hyperlink ref="AW489" r:id="rId16968" tooltip="https://www.daloopa.com/src/95060406" display="73332.0" xr:uid="{42053C10-B537-480C-BD9C-FB009F5E31C4}"/>
    <hyperlink ref="AW492" r:id="rId16969" tooltip="https://www.daloopa.com/src/95187731" display="72852.0" xr:uid="{E81CAB99-60D3-466B-85F6-311A8D7D1065}"/>
    <hyperlink ref="AW493" r:id="rId16970" tooltip="https://www.daloopa.com/src/95187730" display="474.0" xr:uid="{77898BE9-A20A-4907-A8B0-D683CFD2C053}"/>
    <hyperlink ref="AW494" r:id="rId16971" tooltip="https://www.daloopa.com/src/95187732" display="6.0" xr:uid="{23F9145A-1A8F-47B1-8D83-169F41640D13}"/>
    <hyperlink ref="AW495" r:id="rId16972" tooltip="https://www.daloopa.com/src/95187729" display="73332.0" xr:uid="{AD1F7E6D-723D-4BC8-B3AD-D511675CD358}"/>
    <hyperlink ref="AW498" r:id="rId16973" tooltip="https://www.daloopa.com/src/95428546" display="99147.0" xr:uid="{66875497-6423-4986-8906-60AE5304BAD2}"/>
    <hyperlink ref="AW499" r:id="rId16974" tooltip="https://www.daloopa.com/src/95428547" display="-48998.0" xr:uid="{0BA58B9C-0D0F-4F27-9F61-A00C829A605F}"/>
    <hyperlink ref="AW500" r:id="rId16975" tooltip="https://www.daloopa.com/src/95194190" display="50149.0" xr:uid="{DBB5423C-BBB7-4301-AE9E-367014064167}"/>
    <hyperlink ref="AW502" r:id="rId16976" tooltip="https://www.daloopa.com/src/95428548" display="-3774.0" xr:uid="{DF0214F8-D9D2-4C6E-85AC-AE3B5E59614D}"/>
    <hyperlink ref="AW503" r:id="rId16977" tooltip="https://www.daloopa.com/src/95428549" display="-304.0" xr:uid="{885053F5-4068-48CD-83BE-64B7E3D1CE2D}"/>
    <hyperlink ref="AW504" r:id="rId16978" tooltip="https://www.daloopa.com/src/95428550" display="46071.0" xr:uid="{79391C5B-5B00-4D25-B373-F42630710A61}"/>
    <hyperlink ref="AW507" r:id="rId16979" tooltip="https://www.daloopa.com/src/95428471" display="99147.0" xr:uid="{F5CAC515-2B43-4F03-BA15-571747BD92B2}"/>
    <hyperlink ref="AW508" r:id="rId16980" tooltip="https://www.daloopa.com/src/95428472" display="-48998.0" xr:uid="{466CFC54-B504-456C-8D7B-122AB25EB0EC}"/>
    <hyperlink ref="AW509" r:id="rId16981" tooltip="https://www.daloopa.com/src/95238360" display="50149.0" xr:uid="{45AA1FD5-0DC6-4510-A786-F785BD0BC2E2}"/>
    <hyperlink ref="AW511" r:id="rId16982" tooltip="https://www.daloopa.com/src/95428473" display="-306.0" xr:uid="{4812D10E-FE51-42BE-B900-0DD686D96D7F}"/>
    <hyperlink ref="AW512" r:id="rId16983" tooltip="https://www.daloopa.com/src/95428474" display="-761.0" xr:uid="{7DCD3CBF-5A8E-4EFE-A972-B09BAC394FE0}"/>
    <hyperlink ref="AW513" r:id="rId16984" tooltip="https://www.daloopa.com/src/95428475" display="-304.0" xr:uid="{69D8C5AD-0CA1-48C6-BDFF-8773ED86C92D}"/>
    <hyperlink ref="AW514" r:id="rId16985" tooltip="https://www.daloopa.com/src/95428476" display="48778.0" xr:uid="{A4AE4943-4AE3-41B2-95D3-B7628CF6A740}"/>
    <hyperlink ref="AW517" r:id="rId16986" tooltip="https://www.daloopa.com/src/95063125" display="269.0" xr:uid="{D5427A47-A686-43F7-84A6-7038D8893A85}"/>
    <hyperlink ref="AW518" r:id="rId16987" tooltip="https://www.daloopa.com/src/95063122" display="3332.0" xr:uid="{EF0EFE39-5577-433D-9207-50D630E5A525}"/>
    <hyperlink ref="AW519" r:id="rId16988" tooltip="https://www.daloopa.com/src/95063128" display="74.0" xr:uid="{7755B019-1A12-4FE9-992A-108E20912749}"/>
    <hyperlink ref="AW520" r:id="rId16989" tooltip="https://www.daloopa.com/src/95063123" display="64.0" xr:uid="{CE6C2C0E-DE89-48E1-B595-951DDB6A9B15}"/>
    <hyperlink ref="AW521" r:id="rId16990" tooltip="https://www.daloopa.com/src/95063124" display="458.0" xr:uid="{5FB47974-4AEF-4C05-B0C6-8BDDA7D5660B}"/>
    <hyperlink ref="AW522" r:id="rId16991" tooltip="https://www.daloopa.com/src/95063121" display="3753.0" xr:uid="{E1481110-1B31-4352-BB9F-C44C82A09804}"/>
    <hyperlink ref="AW523" r:id="rId16992" tooltip="https://www.daloopa.com/src/95063126" display="42.0" xr:uid="{2328933C-8267-4DA9-B230-9631AF9CA1F5}"/>
    <hyperlink ref="AW524" r:id="rId16993" tooltip="https://www.daloopa.com/src/95063127" display="37.0" xr:uid="{A81100D0-2C41-4543-AF2A-8203F6855904}"/>
    <hyperlink ref="AW530" r:id="rId16994" tooltip="https://www.daloopa.com/src/95084213" display="99147.0" xr:uid="{19A7C085-34DA-43E5-B23C-5288EA07FA2C}"/>
    <hyperlink ref="AW531" r:id="rId16995" tooltip="https://www.daloopa.com/src/95084211" display="0.82" xr:uid="{CB332AF7-DFDE-4CF0-BB20-1946C12ECCCB}"/>
    <hyperlink ref="AW532" r:id="rId16996" tooltip="https://www.daloopa.com/src/95084212" display="48998.0" xr:uid="{F20CBBBB-2ED2-420C-B2FB-0C9B8E64BF3B}"/>
    <hyperlink ref="AW533" r:id="rId16997" tooltip="https://www.daloopa.com/src/95084204" display="50149.0" xr:uid="{7ACFCE16-81C8-448A-8452-95D1393D35A0}"/>
    <hyperlink ref="AW535" r:id="rId16998" tooltip="https://www.daloopa.com/src/95084214" display="3774.0" xr:uid="{2410AF98-7618-4EFD-9AB5-1D446F00A1D1}"/>
    <hyperlink ref="AW536" r:id="rId16999" tooltip="https://www.daloopa.com/src/95084215" display="304.0" xr:uid="{42FB84CF-BB54-44F6-9A0F-FE3FC36951C8}"/>
    <hyperlink ref="AW537" r:id="rId17000" tooltip="https://www.daloopa.com/src/95084209" display="46071.0" xr:uid="{0C40061B-8F5D-44E2-80E8-2A4F9F6D50E1}"/>
    <hyperlink ref="AW539" r:id="rId17001" tooltip="https://www.daloopa.com/src/95084203" display="306.0" xr:uid="{2732C12C-66B8-4210-AD6C-2FDA668E2E49}"/>
    <hyperlink ref="AW540" r:id="rId17002" tooltip="https://www.daloopa.com/src/95084202" display="761.0" xr:uid="{78B59FCF-971E-44E1-87B9-486557E33D6B}"/>
    <hyperlink ref="AW541" r:id="rId17003" tooltip="https://www.daloopa.com/src/95084205" display="48778.0" xr:uid="{278D5E90-392B-4100-995D-5C42DA7B6933}"/>
    <hyperlink ref="AW543" r:id="rId17004" tooltip="https://www.daloopa.com/src/95084210" display="10788.0" xr:uid="{CCB421E8-ED9A-4358-8A3C-BCB8791451CD}"/>
    <hyperlink ref="AW544" r:id="rId17005" tooltip="https://www.daloopa.com/src/95084208" display="10403.0" xr:uid="{36BB2382-B11F-4451-ACB0-9DE43A1B5D53}"/>
    <hyperlink ref="AW545" r:id="rId17006" tooltip="https://www.daloopa.com/src/95084207" display="385.0" xr:uid="{902A6E53-7D35-4FD4-8CF8-EA899F2FEA78}"/>
    <hyperlink ref="AW546" r:id="rId17007" tooltip="https://www.daloopa.com/src/95084206" display="0.037000000000000005" xr:uid="{8004C4B2-82A4-49DC-B07F-0B73CBA0204C}"/>
    <hyperlink ref="AW547" r:id="rId17008" tooltip="https://www.daloopa.com/src/95084214" display="3774.0" xr:uid="{78727487-50BF-4943-998C-30FC0E440DB6}"/>
    <hyperlink ref="AW548" r:id="rId17009" tooltip="https://www.daloopa.com/src/95084215" display="304.0" xr:uid="{34F8EA6A-B10E-4255-8B61-A431BAA1C04B}"/>
    <hyperlink ref="AW549" r:id="rId17010" tooltip="https://www.daloopa.com/src/95084203" display="306.0" xr:uid="{7B8C5C85-D687-4007-AE7C-3C75596D4294}"/>
    <hyperlink ref="AW551" r:id="rId17011" tooltip="https://www.daloopa.com/src/95084209" display="46071.0" xr:uid="{306DCF29-6049-428A-9D6F-42C95397C591}"/>
    <hyperlink ref="AW552" r:id="rId17012" tooltip="https://www.daloopa.com/src/95084205" display="48778.0" xr:uid="{CA0B2359-08EA-4DB1-A79C-5DB856232BB3}"/>
    <hyperlink ref="AW565" r:id="rId17013" tooltip="https://www.daloopa.com/src/95063188" display="209950.0" xr:uid="{7E79BEDB-B7DD-489D-B954-FFA7D3C7B829}"/>
    <hyperlink ref="AW568" r:id="rId17014" tooltip="https://www.daloopa.com/src/95187152" display="10406627415.0" xr:uid="{7A810D91-8696-4293-B619-5A257C41ADCD}"/>
    <hyperlink ref="AW569" r:id="rId17015" tooltip="https://www.daloopa.com/src/95069559" display="1521000.0" xr:uid="{B620DB5A-CC46-490B-96F2-CA734D266AA9}"/>
    <hyperlink ref="AW572" r:id="rId17016" tooltip="https://www.daloopa.com/src/95201138" display="6.4" xr:uid="{91233B6C-FF0B-430A-BE1E-0F705A2F8D8D}"/>
    <hyperlink ref="AW573" r:id="rId17017" tooltip="https://www.daloopa.com/src/95201137" display="157.7" xr:uid="{300B8389-7A65-4950-AB40-070B4BEDE0BF}"/>
    <hyperlink ref="AW574" r:id="rId17018" tooltip="https://www.daloopa.com/src/95200386" display="17.9" xr:uid="{2F90B2CD-7A94-4681-BC81-D154B478A570}"/>
    <hyperlink ref="AW584" r:id="rId17019" tooltip="https://www.daloopa.com/src/95189252" display="4000.0" xr:uid="{1614D0C1-EB93-46B3-BF78-D01BF88990A5}"/>
    <hyperlink ref="AW585" r:id="rId17020" tooltip="https://www.daloopa.com/src/95189256" display="15000.0" xr:uid="{05D87A5D-E078-4A09-8970-0717896EA7CA}"/>
    <hyperlink ref="AW586" r:id="rId17021" tooltip="https://www.daloopa.com/src/95189257" display="9000.0" xr:uid="{4779305A-A7DA-493B-BC52-95E23212455F}"/>
    <hyperlink ref="AW587" r:id="rId17022" tooltip="https://www.daloopa.com/src/95189258" display="17500.0" xr:uid="{90D7AA1C-163E-4A39-B767-0240C54B8D8E}"/>
    <hyperlink ref="AW588" r:id="rId17023" tooltip="https://www.daloopa.com/src/95189255" display="12750.0" xr:uid="{2FE33225-AB66-4B2D-8486-FE22B04E161F}"/>
    <hyperlink ref="AW589" r:id="rId17024" tooltip="https://www.daloopa.com/src/95189254" display="8250.0" xr:uid="{E6C6D46C-89F7-441E-BF68-81D4D3B4A333}"/>
    <hyperlink ref="AW605" r:id="rId17025" tooltip="https://www.daloopa.com/src/95189260" display="352.0" xr:uid="{46B082AB-3244-401B-A21C-5520DA98CC36}"/>
    <hyperlink ref="AW607" r:id="rId17026" tooltip="https://www.daloopa.com/src/95189259" display="66852.0" xr:uid="{1F582873-7BC4-444E-9912-250D115BA7DC}"/>
    <hyperlink ref="AW609" r:id="rId17027" tooltip="https://www.daloopa.com/src/95189253" display="-370.0" xr:uid="{8EB83105-9121-4F35-8091-F17541331B3B}"/>
    <hyperlink ref="AW610" r:id="rId17028" tooltip="https://www.daloopa.com/src/95189250" display="-8848.0" xr:uid="{8790A94F-5F3D-4811-A878-518F9BD5B5A7}"/>
    <hyperlink ref="AW611" r:id="rId17029" tooltip="https://www.daloopa.com/src/95189251" display="57634.0" xr:uid="{BD9D857D-F949-4346-91EB-5D704461AB5E}"/>
    <hyperlink ref="AW635" r:id="rId17030" tooltip="https://www.daloopa.com/src/95057571" display="-938.0" xr:uid="{0995FE4A-EF40-47D0-87AF-32B4B87FD904}"/>
    <hyperlink ref="AW637" r:id="rId17031" tooltip="https://www.daloopa.com/src/95070975" display="-2467.0" xr:uid="{C1DF1C6E-C86C-4F70-92FC-25DE1BC2E34D}"/>
    <hyperlink ref="AW642" r:id="rId17032" tooltip="https://www.daloopa.com/src/95055263" display="12983.0" xr:uid="{A76E1490-6FEE-4426-8FB1-A004A4334F88}"/>
    <hyperlink ref="AW721" r:id="rId17033" tooltip="https://www.daloopa.com/src/95065712" display="10393.0" xr:uid="{E274CD8D-FB4B-4365-B33E-15D9A983A878}"/>
    <hyperlink ref="AW722" r:id="rId17034" tooltip="https://www.daloopa.com/src/95195971" display="277.0" xr:uid="{E9A566AF-AE67-4678-92E3-1246F6BF892A}"/>
    <hyperlink ref="AW723" r:id="rId17035" tooltip="https://www.daloopa.com/src/95065711" display="10670.0" xr:uid="{75680472-0723-42F7-9DAC-0EBC0D88B6BA}"/>
    <hyperlink ref="AW726" r:id="rId17036" tooltip="https://www.daloopa.com/src/95190778" display="2829.0" xr:uid="{82AAB8DA-C020-4D71-9FC6-402816EBBAEB}"/>
    <hyperlink ref="AW728" r:id="rId17037" tooltip="https://www.daloopa.com/src/95190779" display="941.0" xr:uid="{3CC53B4B-0589-40D0-8C2A-36A201104A90}"/>
    <hyperlink ref="AW729" r:id="rId17038" tooltip="https://www.daloopa.com/src/95190777" display="73.0" xr:uid="{58FC439D-DD78-48CE-B80C-F166493107E0}"/>
    <hyperlink ref="AW730" r:id="rId17039" tooltip="https://www.daloopa.com/src/95190776" display="1014.0" xr:uid="{B5B36355-0DAB-4CFE-BA03-621E41802397}"/>
    <hyperlink ref="AW732" r:id="rId17040" tooltip="https://www.daloopa.com/src/95190775" display="635.0" xr:uid="{C367FFB3-3009-443D-BDDE-9C79582CBF42}"/>
    <hyperlink ref="AW733" r:id="rId17041" tooltip="https://www.daloopa.com/src/95190774" display="4478.0" xr:uid="{619F47C2-39BE-4955-8188-D82EC3D77884}"/>
    <hyperlink ref="AW737" r:id="rId17042" tooltip="https://www.daloopa.com/src/95205052" display="10335.0" xr:uid="{864ABEDF-2963-4355-B2AF-D8A878D4F560}"/>
    <hyperlink ref="AW738" r:id="rId17043" tooltip="https://www.daloopa.com/src/95205050" display="7011.0" xr:uid="{5D91E8FA-B6B9-415F-B0E0-B76BA6F84357}"/>
    <hyperlink ref="AW739" r:id="rId17044" tooltip="https://www.daloopa.com/src/95205051" display="4679.0" xr:uid="{411FF647-CE3E-4351-9BB3-9D0B129978A4}"/>
    <hyperlink ref="AW740" r:id="rId17045" tooltip="https://www.daloopa.com/src/95205048" display="10403.0" xr:uid="{0C811067-A877-4ABF-B8F8-DAF17CB2B3BB}"/>
    <hyperlink ref="AW741" r:id="rId17046" tooltip="https://www.daloopa.com/src/95205049" display="3644.0" xr:uid="{6BE7D78B-CD00-4624-BDA3-017870823AC0}"/>
    <hyperlink ref="AW742" r:id="rId17047" tooltip="https://www.daloopa.com/src/95205047" display="60176.0" xr:uid="{BBE5ABDB-20C1-44F1-A92C-3729D604E43C}"/>
    <hyperlink ref="AW743" r:id="rId17048" tooltip="https://www.daloopa.com/src/95205046" display="96248.0" xr:uid="{12A1872A-B6F7-42C5-9F08-73CC0BBF8B93}"/>
    <hyperlink ref="AW746" r:id="rId17049" tooltip="https://www.daloopa.com/src/95205346" display="8202.0" xr:uid="{FF93C689-6943-43CC-B763-52DFE2B3AB68}"/>
    <hyperlink ref="AW747" r:id="rId17050" tooltip="https://www.daloopa.com/src/95205344" display="10276.0" xr:uid="{ED3BB47E-CBFA-408A-A358-3FCC01DA3952}"/>
    <hyperlink ref="AW748" r:id="rId17051" tooltip="https://www.daloopa.com/src/95205345" display="9531.0" xr:uid="{CE5D0176-A1E9-432E-8908-30FC53A9334A}"/>
    <hyperlink ref="AW749" r:id="rId17052" tooltip="https://www.daloopa.com/src/95205342" display="8708.0" xr:uid="{DD74050A-2755-4AC3-B442-D2793851B422}"/>
    <hyperlink ref="AW750" r:id="rId17053" tooltip="https://www.daloopa.com/src/95205343" display="7908.0" xr:uid="{FD0522BE-7EC0-4BE8-8A10-F06F9F3ACBF1}"/>
    <hyperlink ref="AW751" r:id="rId17054" tooltip="https://www.daloopa.com/src/95205341" display="46794.0" xr:uid="{2E493075-C65C-4913-9281-4AA19A543EFD}"/>
    <hyperlink ref="AW752" r:id="rId17055" tooltip="https://www.daloopa.com/src/95205340" display="91419.0" xr:uid="{A9C3A743-DCFC-4535-B78F-28D21D365D57}"/>
    <hyperlink ref="AW755" r:id="rId17056" tooltip="https://www.daloopa.com/src/95203597" display="1478.0" xr:uid="{A59A1918-E0D3-4F78-AA5C-549F4F384265}"/>
    <hyperlink ref="AW756" r:id="rId17057" tooltip="https://www.daloopa.com/src/95203595" display="1460.0" xr:uid="{9490A676-F82E-40AA-B32D-4BF509D25A99}"/>
    <hyperlink ref="AW757" r:id="rId17058" tooltip="https://www.daloopa.com/src/95203596" display="1376.0" xr:uid="{FD7C9365-3C58-497C-AB44-81AC135C5D6A}"/>
    <hyperlink ref="AW758" r:id="rId17059" tooltip="https://www.daloopa.com/src/95203593" display="1156.0" xr:uid="{9ED7C011-7425-4171-9130-36964EEE8A78}"/>
    <hyperlink ref="AW759" r:id="rId17060" tooltip="https://www.daloopa.com/src/95203594" display="1024.0" xr:uid="{A550ECC4-BA1B-4B93-A447-5161D7E448F9}"/>
    <hyperlink ref="AW760" r:id="rId17061" tooltip="https://www.daloopa.com/src/95203592" display="6768.0" xr:uid="{36862728-BDB5-48D9-ADF8-0AA707B57BF0}"/>
    <hyperlink ref="AW761" r:id="rId17062" tooltip="https://www.daloopa.com/src/95203591" display="13262.0" xr:uid="{B3E4DE4F-DC40-4975-9996-BEBCB4B0A35F}"/>
    <hyperlink ref="AW764" r:id="rId17063" tooltip="https://www.daloopa.com/src/95202998" display="319.0" xr:uid="{CFD3B9CF-A237-4243-922E-BBE59335B8A4}"/>
    <hyperlink ref="AW765" r:id="rId17064" tooltip="https://www.daloopa.com/src/95202996" display="466.0" xr:uid="{CDE21561-0C58-4AB0-A003-CC9B7F530C33}"/>
    <hyperlink ref="AW766" r:id="rId17065" tooltip="https://www.daloopa.com/src/95202997" display="473.0" xr:uid="{1FA98BCD-DA5F-4D26-BE08-7E2517C3D6E2}"/>
    <hyperlink ref="AW767" r:id="rId17066" tooltip="https://www.daloopa.com/src/95202994" display="481.0" xr:uid="{93CA956C-7B0E-4A8A-92E4-5858A36274E4}"/>
    <hyperlink ref="AW768" r:id="rId17067" tooltip="https://www.daloopa.com/src/95202995" display="488.0" xr:uid="{B2E937AB-E804-4040-A323-D0A4AEC8EFFB}"/>
    <hyperlink ref="AW769" r:id="rId17068" tooltip="https://www.daloopa.com/src/95202993" display="6330.0" xr:uid="{B09FA985-0A05-4159-A66F-020410AC41EF}"/>
    <hyperlink ref="AW770" r:id="rId17069" tooltip="https://www.daloopa.com/src/95202992" display="8557.0" xr:uid="{127E5426-7794-408E-AB60-278EFFC8AFCA}"/>
    <hyperlink ref="AW783" r:id="rId17070" tooltip="https://www.daloopa.com/src/95202505" display="91419.0" xr:uid="{52D28549-7A16-4ABE-ACA6-BB2249F13E04}"/>
    <hyperlink ref="AW784" r:id="rId17071" tooltip="https://www.daloopa.com/src/95202509" display="-15400.0" xr:uid="{BAC6EA5B-65F5-4DDE-842B-D9CBF85823F4}"/>
    <hyperlink ref="AW785" r:id="rId17072" tooltip="https://www.daloopa.com/src/95202508" display="76019.0" xr:uid="{73BA970C-9665-407A-BA10-A52D5F806AB3}"/>
    <hyperlink ref="AW787" r:id="rId17073" tooltip="https://www.daloopa.com/src/95202506" display="-8581.0" xr:uid="{F418EE4B-2178-460F-83A4-4813DE5A8028}"/>
    <hyperlink ref="AW788" r:id="rId17074" tooltip="https://www.daloopa.com/src/95202507" display="67438.0" xr:uid="{83B50DDF-25E0-4A16-899A-505179D8B906}"/>
    <hyperlink ref="AW791" r:id="rId17075" tooltip="https://www.daloopa.com/src/95235207" display="13262.0" xr:uid="{F6554A07-00A7-4B2D-A9CB-C5A6A16EDEA3}"/>
    <hyperlink ref="AW792" r:id="rId17076" tooltip="https://www.daloopa.com/src/95235204" display="-2022.0" xr:uid="{7863A98E-84B1-455C-B2E5-BFA2E2128C7A}"/>
    <hyperlink ref="AW793" r:id="rId17077" tooltip="https://www.daloopa.com/src/95235205" display="11240.0" xr:uid="{E2C2734E-CB96-471F-BB2D-BFF185068ED0}"/>
    <hyperlink ref="AW795" r:id="rId17078" tooltip="https://www.daloopa.com/src/95235206" display="-1626.0" xr:uid="{68E01330-625A-4B43-A5B5-810BCB78FAD6}"/>
    <hyperlink ref="AW796" r:id="rId17079" tooltip="https://www.daloopa.com/src/95235208" display="9614.0" xr:uid="{3654FD95-F6DA-4F08-8D75-79AB03D41FB6}"/>
    <hyperlink ref="AW799" r:id="rId17080" tooltip="https://www.daloopa.com/src/95235274" display="104681.0" xr:uid="{A545309C-5FEF-4E81-9022-BF4AFF6B26F5}"/>
    <hyperlink ref="AW800" r:id="rId17081" tooltip="https://www.daloopa.com/src/95235277" display="-17422.0" xr:uid="{090CB51B-74CD-4BF9-9C94-811A4C2EE3CC}"/>
    <hyperlink ref="AW801" r:id="rId17082" tooltip="https://www.daloopa.com/src/95235275" display="87259.0" xr:uid="{8C98334F-EAD3-4F42-9352-52B929605283}"/>
    <hyperlink ref="AW803" r:id="rId17083" tooltip="https://www.daloopa.com/src/95235278" display="-10207.0" xr:uid="{CB57EB3B-14C6-4EE8-99F8-223F26A7CBD4}"/>
    <hyperlink ref="AW804" r:id="rId17084" tooltip="https://www.daloopa.com/src/95235276" display="77052.0" xr:uid="{61B22490-B203-49FD-8CA1-E4D1E8702995}"/>
    <hyperlink ref="AW817" r:id="rId17085" tooltip="https://www.daloopa.com/src/95096896" display="10431.0" xr:uid="{1EACD7F4-8174-4743-B8A5-68805A8E2296}"/>
    <hyperlink ref="AW819" r:id="rId17086" tooltip="https://www.daloopa.com/src/95096895" display="-1096.0" xr:uid="{C17B36C4-C076-4E0C-AA6D-B1F1BD88AFD2}"/>
    <hyperlink ref="AW824" r:id="rId17087" tooltip="https://www.daloopa.com/src/95096894" display="536.0" xr:uid="{7327A3FD-4F10-44B7-AA60-19965DF74CBA}"/>
    <hyperlink ref="AW825" r:id="rId17088" tooltip="https://www.daloopa.com/src/95096980" display="1.0" xr:uid="{0DD1110E-7759-4A71-BCFB-C07A833EB54B}"/>
    <hyperlink ref="AW826" r:id="rId17089" tooltip="https://www.daloopa.com/src/95096893" display="537.0" xr:uid="{08DCB10C-6170-4993-84EF-5F4857991911}"/>
    <hyperlink ref="AW828" r:id="rId17090" tooltip="https://www.daloopa.com/src/95096891" display="-558.0" xr:uid="{A84A3230-AFDE-4E87-8DE0-9E1DA08E0F54}"/>
    <hyperlink ref="AW830" r:id="rId17091" tooltip="https://www.daloopa.com/src/95096892" display="9873.0" xr:uid="{7D24E262-4BC8-492F-81FC-CD092EEC2254}"/>
    <hyperlink ref="AW833" r:id="rId17092" tooltip="https://www.daloopa.com/src/95188712" display="164.0" xr:uid="{A022EB55-7ED8-407B-807A-4B42CAB4F09A}"/>
    <hyperlink ref="AW834" r:id="rId17093" tooltip="https://www.daloopa.com/src/95188714" display="236.0" xr:uid="{E993D2A6-4E2A-403E-B39B-714BF646294E}"/>
    <hyperlink ref="AW835" r:id="rId17094" tooltip="https://www.daloopa.com/src/95188713" display="-72.0" xr:uid="{176976CB-AB08-488A-84CE-8C65CE67AD9C}"/>
    <hyperlink ref="AW849" r:id="rId17095" tooltip="https://www.daloopa.com/src/95427917" display="99147.0" xr:uid="{E1BC5B04-9D75-4FBF-8CBF-5054E49D4CBF}"/>
    <hyperlink ref="AW850" r:id="rId17096" tooltip="https://www.daloopa.com/src/95427918" display="-48998.0" xr:uid="{585E7460-5BE1-4425-81A6-1FDD15381EF4}"/>
    <hyperlink ref="AW851" r:id="rId17097" tooltip="https://www.daloopa.com/src/95427919" display="50149.0" xr:uid="{EA711B02-9B2F-439B-8C4C-29BF6803968B}"/>
    <hyperlink ref="AW854" r:id="rId17098" tooltip="https://www.daloopa.com/src/95191093" display="174.0" xr:uid="{10833098-CC1F-4686-8D1B-5154CDC438D0}"/>
    <hyperlink ref="AW855" r:id="rId17099" tooltip="https://www.daloopa.com/src/95191096" display="636.0" xr:uid="{F260084B-C0FD-4CC0-9CDE-A25A6CC21A59}"/>
    <hyperlink ref="AW856" r:id="rId17100" tooltip="https://www.daloopa.com/src/95191095" display="2772.0" xr:uid="{3A51F672-A670-4970-ACE6-488AEFEACC8F}"/>
    <hyperlink ref="AW857" r:id="rId17101" tooltip="https://www.daloopa.com/src/95191094" display="932.0" xr:uid="{D7D3EF48-D0F2-4D4E-9521-E1FD57CA0D1D}"/>
    <hyperlink ref="AW858" r:id="rId17102" tooltip="https://www.daloopa.com/src/95191092" display="447.0" xr:uid="{BF62E690-996F-46AB-8B54-AAF90FE2EE64}"/>
    <hyperlink ref="AW859" r:id="rId17103" tooltip="https://www.daloopa.com/src/95191097" display="4961.0" xr:uid="{10C0EC95-DC31-4C27-8518-FABBDF63B06D}"/>
    <hyperlink ref="AW864" r:id="rId17104" tooltip="https://www.daloopa.com/src/95189491" display="-51889.0" xr:uid="{9BF604E2-F078-4951-AC06-0C66AD58E4D7}"/>
    <hyperlink ref="AW865" r:id="rId17105" tooltip="https://www.daloopa.com/src/95189490" display="-23489.0" xr:uid="{A9267640-1E1F-4114-8439-49C5D5A9A073}"/>
    <hyperlink ref="AW867" r:id="rId17106" tooltip="https://www.daloopa.com/src/95194191" display="-51889.0" xr:uid="{4C2E0A1E-AEC1-4886-B1FC-EF3040D6DD34}"/>
    <hyperlink ref="AW868" r:id="rId17107" tooltip="https://www.daloopa.com/src/95194192" display="-23489.0" xr:uid="{8199E171-57A4-48E4-B017-D8977528D6EF}"/>
    <hyperlink ref="AW870" r:id="rId17108" tooltip="https://www.daloopa.com/src/95204358" display="-51889.0" xr:uid="{C2ADBC57-C478-444E-8092-F57AF3A6CE44}"/>
    <hyperlink ref="AW871" r:id="rId17109" tooltip="https://www.daloopa.com/src/95204359" display="-23489.0" xr:uid="{61C1111E-3700-465A-9DA5-2405C44731FA}"/>
    <hyperlink ref="AX10" r:id="rId17110" tooltip="https://www.daloopa.com/src/102502166" display="158.5" xr:uid="{D85F2FB4-606D-4F76-8921-9D8082EB8769}"/>
    <hyperlink ref="AX11" r:id="rId17111" tooltip="https://www.daloopa.com/src/102498316" display="154.0" xr:uid="{853EFEE6-FA0D-48EA-B0BA-093DEE40AA44}"/>
    <hyperlink ref="AX12" r:id="rId17112" tooltip="https://www.daloopa.com/src/102503660" display="0.11" xr:uid="{70E7978E-176E-4DFE-B792-B372D6B3037F}"/>
    <hyperlink ref="AX13" r:id="rId17113" tooltip="https://www.daloopa.com/src/102503316" display="0.08" xr:uid="{82DB0BAF-D26A-4AAB-BBB9-2BBC730B0627}"/>
    <hyperlink ref="AX15" r:id="rId17114" tooltip="https://www.daloopa.com/src/102504813" display="-90.0" xr:uid="{5F52CE90-0F8C-49EE-9D7D-7B32FEA7F13B}"/>
    <hyperlink ref="AX17" r:id="rId17115" tooltip="https://www.daloopa.com/src/102509302" display="15.0" xr:uid="{68B2AF46-3C2E-41E0-9390-DFC3DE882B3D}"/>
    <hyperlink ref="AX18" r:id="rId17116" tooltip="https://www.daloopa.com/src/102506084" display="11.5" xr:uid="{C13EB53A-8DD6-401B-8640-93EFFBFB84B7}"/>
    <hyperlink ref="AX32" r:id="rId17117" tooltip="https://www.daloopa.com/src/102613393" display="6.7" xr:uid="{26C6CD18-02D9-4DA7-85D4-8A965286E6F1}"/>
    <hyperlink ref="AX36" r:id="rId17118" tooltip="https://www.daloopa.com/src/102514746" display="55392.0" xr:uid="{D7D1940A-0121-422F-9999-89E9C66073B0}"/>
    <hyperlink ref="AX37" r:id="rId17119" tooltip="https://www.daloopa.com/src/102514740" display="0.06" xr:uid="{660DAD28-831E-4F9F-9D40-F7A8E3C384D8}"/>
    <hyperlink ref="AX38" r:id="rId17120" tooltip="https://www.daloopa.com/src/102514747" display="5206.0" xr:uid="{665A5CD0-4D4A-47DA-9D84-02AF747B3E2F}"/>
    <hyperlink ref="AX39" r:id="rId17121" tooltip="https://www.daloopa.com/src/102514739" display="0.04" xr:uid="{27C0DC48-B368-4DAA-99BB-3A6E75334092}"/>
    <hyperlink ref="AX40" r:id="rId17122" tooltip="https://www.daloopa.com/src/102514744" display="36201.0" xr:uid="{B816F5C7-76C8-4FBB-8344-815BFA8DC56D}"/>
    <hyperlink ref="AX41" r:id="rId17123" tooltip="https://www.daloopa.com/src/102514736" display="0.13" xr:uid="{7CEC9A49-392E-479C-B433-2671693CB4E8}"/>
    <hyperlink ref="AX42" r:id="rId17124" tooltip="https://www.daloopa.com/src/102514745" display="10866.0" xr:uid="{E698E21E-90AF-439B-920B-3C47BA7FFD24}"/>
    <hyperlink ref="AX43" r:id="rId17125" tooltip="https://www.daloopa.com/src/102514737" display="0.11" xr:uid="{E20DCEA2-A8F0-4533-AC61-70B927E6D3AF}"/>
    <hyperlink ref="AX44" r:id="rId17126" tooltip="https://www.daloopa.com/src/102514743" display="12771.0" xr:uid="{81DD6269-163F-44A4-ACFE-DC0EACC92D93}"/>
    <hyperlink ref="AX45" r:id="rId17127" tooltip="https://www.daloopa.com/src/102514735" display="0.2" xr:uid="{84CFC4F9-FF01-4C38-AF83-19F8500760C7}"/>
    <hyperlink ref="AX46" r:id="rId17128" tooltip="https://www.daloopa.com/src/102514741" display="26281.0" xr:uid="{E3C355F3-E79C-4A42-AD2D-63CBC2E1709B}"/>
    <hyperlink ref="AX47" r:id="rId17129" tooltip="https://www.daloopa.com/src/102514738" display="0.19" xr:uid="{7DAF730A-FE3D-4A39-9EAE-FEF1091B8AB4}"/>
    <hyperlink ref="AX48" r:id="rId17130" tooltip="https://www.daloopa.com/src/102514742" display="1260.0" xr:uid="{4D43F443-6FFD-45C9-8A09-58FC55468E0F}"/>
    <hyperlink ref="AX49" r:id="rId17131" tooltip="https://www.daloopa.com/src/102514734" display="-0.06" xr:uid="{5EED5BA1-DE9A-4156-A588-F2EA2DBD3E1D}"/>
    <hyperlink ref="AX54" r:id="rId17132" tooltip="https://www.daloopa.com/src/102620716" display="55392.0" xr:uid="{D90A1D8E-90AA-4429-9C59-DFBD8D7B9E15}"/>
    <hyperlink ref="AX55" r:id="rId17133" tooltip="https://www.daloopa.com/src/102620715" display="5206.0" xr:uid="{88D4BD6E-F924-45C6-89E1-217A45F46B7A}"/>
    <hyperlink ref="AX56" r:id="rId17134" tooltip="https://www.daloopa.com/src/102620717" display="36201.0" xr:uid="{6E62BEF5-35F4-4E28-B68C-8B50A8E9FF07}"/>
    <hyperlink ref="AX57" r:id="rId17135" tooltip="https://www.daloopa.com/src/102620719" display="10866.0" xr:uid="{A848BAF5-F6F4-4525-894C-4419CFBD1638}"/>
    <hyperlink ref="AX58" r:id="rId17136" tooltip="https://www.daloopa.com/src/102620718" display="12771.0" xr:uid="{ED5C07B9-8194-43B4-BB46-191081A02648}"/>
    <hyperlink ref="AX59" r:id="rId17137" tooltip="https://www.daloopa.com/src/102620720" display="26281.0" xr:uid="{CE05D87D-3987-44D2-B494-3DBF27C1EECF}"/>
    <hyperlink ref="AX61" r:id="rId17138" tooltip="https://www.daloopa.com/src/102620722" display="1260.0" xr:uid="{462B80C2-B636-4623-9042-46BE74A4005C}"/>
    <hyperlink ref="AX62" r:id="rId17139" tooltip="https://www.daloopa.com/src/102620721" display="147977.0" xr:uid="{D2A3CB50-03A5-41FF-B677-F4E13200DAAE}"/>
    <hyperlink ref="AX67" r:id="rId17140" tooltip="https://www.daloopa.com/src/102530653" display="90033.0" xr:uid="{112957C6-51CB-4BD6-BF90-CEBC91494735}"/>
    <hyperlink ref="AX68" r:id="rId17141" tooltip="https://www.daloopa.com/src/102530654" display="84968.0" xr:uid="{F06485B2-B16B-4F06-9AE9-9727E1EE44CD}"/>
    <hyperlink ref="AX72" r:id="rId17142" tooltip="https://www.daloopa.com/src/102530652" display="5065.0" xr:uid="{F9007268-E20A-4FB2-89AD-B567268B37C5}"/>
    <hyperlink ref="AX75" r:id="rId17143" tooltip="https://www.daloopa.com/src/102530705" display="31663.0" xr:uid="{F61B59A9-9F33-4302-91D9-D207CE26D7C2}"/>
    <hyperlink ref="AX76" r:id="rId17144" tooltip="https://www.daloopa.com/src/102530704" display="31390.0" xr:uid="{923C1CFB-D94E-4943-97D7-24AAA68CA2D3}"/>
    <hyperlink ref="AX80" r:id="rId17145" tooltip="https://www.daloopa.com/src/102530706" display="273.0" xr:uid="{7937C3BA-EA3C-4226-976C-96D4A64AEFAD}"/>
    <hyperlink ref="AX83" r:id="rId17146" tooltip="https://www.daloopa.com/src/102530718" display="26281.0" xr:uid="{55F657F3-B5C0-4CED-B3AE-4DF466FD867F}"/>
    <hyperlink ref="AX84" r:id="rId17147" tooltip="https://www.daloopa.com/src/102530720" display="16947.0" xr:uid="{12D75233-C9FE-454B-A52C-8BCDE0856E73}"/>
    <hyperlink ref="AX88" r:id="rId17148" tooltip="https://www.daloopa.com/src/102530719" display="9334.0" xr:uid="{544AEE42-B04A-40DD-A760-751522D60AED}"/>
    <hyperlink ref="AX91" r:id="rId17149" tooltip="https://www.daloopa.com/src/102531198" display="147977.0" xr:uid="{0C14152F-5E5C-4237-BCF7-35270B6F6C3F}"/>
    <hyperlink ref="AX92" r:id="rId17150" tooltip="https://www.daloopa.com/src/102531199" display="133305.0" xr:uid="{E543B0C6-AEDF-454E-9D0C-48C10B09AC06}"/>
    <hyperlink ref="AX96" r:id="rId17151" tooltip="https://www.daloopa.com/src/102523359" display="97.0" xr:uid="{DDE16B54-6211-46B4-81C1-B54B65E4B56E}"/>
    <hyperlink ref="AX97" r:id="rId17152" tooltip="https://www.daloopa.com/src/102531195" display="14672.0" xr:uid="{A5557C02-D67C-4FA1-8441-E974C2F77D5E}"/>
    <hyperlink ref="AX99" r:id="rId17153" tooltip="https://www.daloopa.com/src/102531196" display="573.0" xr:uid="{362C36D9-5E3B-4370-9227-2CAEBF1164C3}"/>
    <hyperlink ref="AX100" r:id="rId17154" tooltip="https://www.daloopa.com/src/102531200" display="-1767.0" xr:uid="{B7EFAE88-F02E-41D0-BDAB-FD95F4BC69D1}"/>
    <hyperlink ref="AX101" r:id="rId17155" tooltip="https://www.daloopa.com/src/102531197" display="7.0" xr:uid="{40089368-2AD7-43D3-81C2-E4770F869124}"/>
    <hyperlink ref="AX102" r:id="rId17156" tooltip="https://www.daloopa.com/src/102531201" display="13485.0" xr:uid="{8D557279-C0A4-4BDD-B39D-AC2013E511E0}"/>
    <hyperlink ref="AX141" r:id="rId17157" tooltip="https://www.daloopa.com/src/102531026" display="0.09" xr:uid="{D5342BB0-6335-426D-AF8D-00DF7B794395}"/>
    <hyperlink ref="AX142" r:id="rId17158" tooltip="https://www.daloopa.com/src/102531028" display="0.07" xr:uid="{F3B93E97-29DE-4164-8F19-616C61362572}"/>
    <hyperlink ref="AX143" r:id="rId17159" tooltip="https://www.daloopa.com/src/102531027" display="0.19" xr:uid="{21478105-0349-4B08-B7BF-114748C1A14E}"/>
    <hyperlink ref="AX144" r:id="rId17160" tooltip="https://www.daloopa.com/src/102531025" display="0.1" xr:uid="{36EE7D0D-3751-4D6E-A2FD-D52183889F5E}"/>
    <hyperlink ref="AX152" r:id="rId17161" tooltip="https://www.daloopa.com/src/102531099" display="0.61" xr:uid="{3B42132A-B1C9-4CDB-9F69-5A6B3E345317}"/>
    <hyperlink ref="AX153" r:id="rId17162" tooltip="https://www.daloopa.com/src/102531098" display="0.21" xr:uid="{672F0A71-8007-4FEA-8F70-34E21452F269}"/>
    <hyperlink ref="AX154" r:id="rId17163" tooltip="https://www.daloopa.com/src/102531100" display="0.18" xr:uid="{DF0297E5-57FE-46A9-BF2D-04ABF62E4C00}"/>
    <hyperlink ref="AX155" r:id="rId17164" tooltip="https://www.daloopa.com/src/102531097" display="1.0" xr:uid="{3FC306FF-AB1A-4641-A765-F73F6A74CB7F}"/>
    <hyperlink ref="AX196" r:id="rId17165" tooltip="https://www.daloopa.com/src/102515455" display="21965.0" xr:uid="{F9C81133-7B7D-4435-B121-B216F23B4191}"/>
    <hyperlink ref="AX198" r:id="rId17166" tooltip="https://www.daloopa.com/src/102515518" display="0.08" xr:uid="{E1829467-C0AF-4666-8573-7BB9197B70AA}"/>
    <hyperlink ref="AX203" r:id="rId17167" tooltip="https://www.daloopa.com/src/102515453" display="0.11" xr:uid="{74B3BCED-3D94-4B9B-8EA9-FA2A76C32741}"/>
    <hyperlink ref="AX204" r:id="rId17168" tooltip="https://www.daloopa.com/src/102515452" display="0.61" xr:uid="{07448AD7-4814-4E89-A3C8-EDA5C24370AA}"/>
    <hyperlink ref="AX205" r:id="rId17169" tooltip="https://www.daloopa.com/src/102515454" display="1532000.0" xr:uid="{F75141F5-C03A-44C9-8D97-10715D70387F}"/>
    <hyperlink ref="AX206" r:id="rId17170" tooltip="https://www.daloopa.com/src/102515967" display="0.05" xr:uid="{0E9FC4C3-582E-4050-B7A8-3E78E9EA4992}"/>
    <hyperlink ref="AX211" r:id="rId17171" tooltip="https://www.daloopa.com/src/102513220" display="90033.0" xr:uid="{16B929A3-4ED3-4D93-8E0E-DD4114601FB1}"/>
    <hyperlink ref="AX212" r:id="rId17172" tooltip="https://www.daloopa.com/src/102513223" display="0.09" xr:uid="{5E566CA3-A67A-4BC0-A088-2C0DC9C8E15B}"/>
    <hyperlink ref="AX213" r:id="rId17173" tooltip="https://www.daloopa.com/src/102513222" display="369775.0" xr:uid="{43699D07-19C4-4723-80F6-1AE240DFE442}"/>
    <hyperlink ref="AX220" r:id="rId17174" tooltip="https://www.daloopa.com/src/102513226" display="5065.0" xr:uid="{2B12DBA4-1FEA-4A1F-8C95-16C4C36E49A4}"/>
    <hyperlink ref="AX222" r:id="rId17175" tooltip="https://www.daloopa.com/src/102513224" display="8.0" xr:uid="{BA467856-66D1-46D7-9EBE-92B7DE85B88D}"/>
    <hyperlink ref="AX223" r:id="rId17176" tooltip="https://www.daloopa.com/src/102513225" display="0.58" xr:uid="{BC66BED8-3C66-4279-9474-A707D8D130B7}"/>
    <hyperlink ref="AX224" r:id="rId17177" tooltip="https://www.daloopa.com/src/102513228" display="0.055999999999999994" xr:uid="{64EA3939-430F-4991-9C66-09D4C49844F6}"/>
    <hyperlink ref="AX225" r:id="rId17178" tooltip="https://www.daloopa.com/src/102513221" display="20816.0" xr:uid="{920959BB-C795-4C7C-8162-61BE4A697D86}"/>
    <hyperlink ref="AX227" r:id="rId17179" tooltip="https://www.daloopa.com/src/102513227" display="0.055999999999999994" xr:uid="{5CEBD2AA-D075-4C85-8BF7-71B5B1696AC6}"/>
    <hyperlink ref="AX230" r:id="rId17180" tooltip="https://www.daloopa.com/src/102516985" display="31663.0" xr:uid="{9B946FB3-33B5-49BE-B45B-0314BDBB4C93}"/>
    <hyperlink ref="AX231" r:id="rId17181" tooltip="https://www.daloopa.com/src/102516986" display="0.1" xr:uid="{936667D9-5FBF-4CCC-BFC0-3C887B1BABAD}"/>
    <hyperlink ref="AX232" r:id="rId17182" tooltip="https://www.daloopa.com/src/102516983" display="135978.0" xr:uid="{E5A05570-A614-4C11-A7A7-950501D53855}"/>
    <hyperlink ref="AX240" r:id="rId17183" tooltip="https://www.daloopa.com/src/102516987" display="273.0" xr:uid="{F98324E2-5BF6-4C54-866A-07436D0713D5}"/>
    <hyperlink ref="AX242" r:id="rId17184" tooltip="https://www.daloopa.com/src/102516989" display="-94.0" xr:uid="{B37CCBCC-1C63-4B6A-97BB-A496F2A83DF6}"/>
    <hyperlink ref="AX244" r:id="rId17185" tooltip="https://www.daloopa.com/src/102516988" display="0.009000000000000001" xr:uid="{2E266F3F-5E5E-4C34-B1EB-2C2A7E0E8F49}"/>
    <hyperlink ref="AX245" r:id="rId17186" tooltip="https://www.daloopa.com/src/102516984" display="662.0" xr:uid="{518C37CA-BFF2-4F62-B920-50587FB5E3A6}"/>
    <hyperlink ref="AX247" r:id="rId17187" tooltip="https://www.daloopa.com/src/102516982" display="0.005" xr:uid="{F768BA5F-61B6-42E0-9282-91B860D9841E}"/>
    <hyperlink ref="AX250" r:id="rId17188" tooltip="https://www.daloopa.com/src/102513732" display="26281.0" xr:uid="{931E7208-C55E-4508-9A22-5F892625BF1E}"/>
    <hyperlink ref="AX251" r:id="rId17189" tooltip="https://www.daloopa.com/src/102513734" display="0.19" xr:uid="{A155E8AD-7C14-4118-9DE2-12C7B4E8AA03}"/>
    <hyperlink ref="AX252" r:id="rId17190" tooltip="https://www.daloopa.com/src/102513731" display="98581.0" xr:uid="{275DDCB9-A7BF-40EA-9922-246563C58BB4}"/>
    <hyperlink ref="AX260" r:id="rId17191" tooltip="https://www.daloopa.com/src/102513733" display="9334.0" xr:uid="{901548DC-5E24-4DBA-875F-3E257C034736}"/>
    <hyperlink ref="AX262" r:id="rId17192" tooltip="https://www.daloopa.com/src/102513730" display="115.0" xr:uid="{FB990542-6467-4BF7-8983-C9C88D6A5637}"/>
    <hyperlink ref="AX263" r:id="rId17193" tooltip="https://www.daloopa.com/src/102513738" display="0.72" xr:uid="{11883253-6F5A-4233-9C25-4BF3C22D756D}"/>
    <hyperlink ref="AX264" r:id="rId17194" tooltip="https://www.daloopa.com/src/102513735" display="0.355" xr:uid="{AFC321D2-E440-4D18-9CE8-ABFD854B420D}"/>
    <hyperlink ref="AX265" r:id="rId17195" tooltip="https://www.daloopa.com/src/102513736" display="32898.0" xr:uid="{EF0E91D3-97ED-40C1-94DE-AA8117BB0A9A}"/>
    <hyperlink ref="AX266" r:id="rId17196" tooltip="https://www.daloopa.com/src/102513737" display="0.33399999999999996" xr:uid="{3A721D6E-43E1-4133-9473-9808592914D8}"/>
    <hyperlink ref="AX281" r:id="rId17197" tooltip="https://www.daloopa.com/src/102520282" display="147977.0" xr:uid="{20A38DEE-50DF-4C3A-8567-4F9CD0A83A0E}"/>
    <hyperlink ref="AX282" r:id="rId17198" tooltip="https://www.daloopa.com/src/102520280" display="0.11" xr:uid="{2D8EF155-6CFC-41AB-A4E1-140848881961}"/>
    <hyperlink ref="AX283" r:id="rId17199" tooltip="https://www.daloopa.com/src/102520268" display="604334.0" xr:uid="{FAA93D85-8AC9-49AE-9C25-97E76EFB3046}"/>
    <hyperlink ref="AX284" r:id="rId17200" tooltip="https://www.daloopa.com/src/102520281" display="0.12" xr:uid="{AEA32A36-82D4-44CA-86C6-C3F49210901E}"/>
    <hyperlink ref="AX285" r:id="rId17201" tooltip="https://www.daloopa.com/src/102520279" display="14672.0" xr:uid="{C4036510-3DEB-4768-ADDC-28F8D50C32EC}"/>
    <hyperlink ref="AX286" r:id="rId17202" tooltip="https://www.daloopa.com/src/102520274" display="29.0" xr:uid="{22C31A70-6A6E-4B97-A6CA-9817D8BA0CAB}"/>
    <hyperlink ref="AX287" r:id="rId17203" tooltip="https://www.daloopa.com/src/102520278" display="0.91" xr:uid="{14047AA1-2021-4CAB-868C-25E13B0AC434}"/>
    <hyperlink ref="AX288" r:id="rId17204" tooltip="https://www.daloopa.com/src/102520277" display="0.099" xr:uid="{FDDEFF04-3A67-4B60-8762-52DB560E093C}"/>
    <hyperlink ref="AX289" r:id="rId17205" tooltip="https://www.daloopa.com/src/102520276" display="54376.0" xr:uid="{D47C4C08-1FFF-437C-B14B-08940E487410}"/>
    <hyperlink ref="AX290" r:id="rId17206" tooltip="https://www.daloopa.com/src/102520275" display="2.05" xr:uid="{C8C093C8-23FF-448A-A04A-A26F3665F974}"/>
    <hyperlink ref="AX291" r:id="rId17207" tooltip="https://www.daloopa.com/src/102520273" display="0.09" xr:uid="{95ADC5E5-B8D0-46E5-913E-85B6FDE2438B}"/>
    <hyperlink ref="AX292" r:id="rId17208" tooltip="https://www.daloopa.com/src/102520272" display="13485.0" xr:uid="{C4CC6C52-B6AF-4E7A-B528-BA0E011DF452}"/>
    <hyperlink ref="AX293" r:id="rId17209" tooltip="https://www.daloopa.com/src/102520271" display="1.26" xr:uid="{339C99A8-F31F-428B-A659-66C08A821187}"/>
    <hyperlink ref="AX294" r:id="rId17210" tooltip="https://www.daloopa.com/src/102520269" display="44419.0" xr:uid="{66012B1E-09F9-4AAB-8B7D-1717831ABD40}"/>
    <hyperlink ref="AX295" r:id="rId17211" tooltip="https://www.daloopa.com/src/102520270" display="4.18" xr:uid="{1CF3A206-2CDF-46A3-97DB-1555A89A1B6D}"/>
    <hyperlink ref="AX303" r:id="rId17212" tooltip="https://www.daloopa.com/src/102620721" display="147977.0" xr:uid="{99ACA461-0141-48FD-A45B-F7A92A42B507}"/>
    <hyperlink ref="AX344" r:id="rId17213" tooltip="https://www.daloopa.com/src/102523351" display="61569.0" xr:uid="{756E6DE2-4BDD-41A3-A53D-8A6C8AB4031D}"/>
    <hyperlink ref="AX345" r:id="rId17214" tooltip="https://www.daloopa.com/src/102523355" display="86408.0" xr:uid="{FBDAD1BF-9150-4B3C-B81D-B5C814CF21B9}"/>
    <hyperlink ref="AX346" r:id="rId17215" tooltip="https://www.daloopa.com/src/102523352" display="147977.0" xr:uid="{3839A377-671F-4B27-B9A3-A72899DE43DA}"/>
    <hyperlink ref="AX349" r:id="rId17216" tooltip="https://www.daloopa.com/src/102523350" display="73785.0" xr:uid="{FF075268-87C4-4A0D-803C-019E8CB8420F}"/>
    <hyperlink ref="AX350" r:id="rId17217" tooltip="https://www.daloopa.com/src/102523349" display="23566.0" xr:uid="{A1C142D8-CA5F-4245-ADF7-12EFF81D4C10}"/>
    <hyperlink ref="AX351" r:id="rId17218" tooltip="https://www.daloopa.com/src/102523348" display="10512.0" xr:uid="{AEA8C1B3-9EAB-446D-B068-9C1B3DAD7D0D}"/>
    <hyperlink ref="AX352" r:id="rId17219" tooltip="https://www.daloopa.com/src/102523347" display="22304.0" xr:uid="{7F5361A1-E564-4A00-975C-F9F8A7723C83}"/>
    <hyperlink ref="AX353" r:id="rId17220" tooltip="https://www.daloopa.com/src/102523356" display="3041.0" xr:uid="{BE3827C5-F46E-4623-A5BD-1D4302854B69}"/>
    <hyperlink ref="AX354" r:id="rId17221" tooltip="https://www.daloopa.com/src/102523359" display="97.0" xr:uid="{9F81CBB9-49F7-4F26-960E-9ADC1A65CA7B}"/>
    <hyperlink ref="AX355" r:id="rId17222" tooltip="https://www.daloopa.com/src/102523344" display="133305.0" xr:uid="{F9AD4A2A-A5E2-482F-87E7-A1CE0FBE9FBC}"/>
    <hyperlink ref="AX357" r:id="rId17223" tooltip="https://www.daloopa.com/src/102523353" display="14672.0" xr:uid="{676C24E3-23B9-4B48-AF25-9ACB9C54A468}"/>
    <hyperlink ref="AX359" r:id="rId17224" tooltip="https://www.daloopa.com/src/102523361" display="1180.0" xr:uid="{78D9502D-9ACE-4C31-8D7A-AD2E093237C0}"/>
    <hyperlink ref="AX360" r:id="rId17225" tooltip="https://www.daloopa.com/src/102523362" display="-589.0" xr:uid="{B979C0F8-37CB-4183-B330-D734EB888746}"/>
    <hyperlink ref="AX361" r:id="rId17226" tooltip="https://www.daloopa.com/src/102523358" display="-18.0" xr:uid="{2D3A7445-6461-4673-A50E-E458440BA424}"/>
    <hyperlink ref="AX362" r:id="rId17227" tooltip="https://www.daloopa.com/src/102523357" display="573.0" xr:uid="{AFE71CC6-1338-480B-81FF-8B366D3D261A}"/>
    <hyperlink ref="AX364" r:id="rId17228" tooltip="https://www.daloopa.com/src/102523346" display="15245.0" xr:uid="{FF92FEDC-7F0E-4507-9C9B-DC0AA0533195}"/>
    <hyperlink ref="AX366" r:id="rId17229" tooltip="https://www.daloopa.com/src/102523354" display="-1767.0" xr:uid="{D77C2728-A72F-4F0F-A204-A2128FBB29A6}"/>
    <hyperlink ref="AX367" r:id="rId17230" tooltip="https://www.daloopa.com/src/102523360" display="7.0" xr:uid="{BBCA6945-815D-4CCD-81E2-4226B0238997}"/>
    <hyperlink ref="AX368" r:id="rId17231" tooltip="https://www.daloopa.com/src/102523345" display="13485.0" xr:uid="{104058DD-27C9-4095-980B-6E6715614310}"/>
    <hyperlink ref="AX371" r:id="rId17232" tooltip="https://www.daloopa.com/src/102530248" display="1.29" xr:uid="{AFEA2B32-5586-4F1A-A195-B9CCFCBD8A65}"/>
    <hyperlink ref="AX372" r:id="rId17233" tooltip="https://www.daloopa.com/src/102530247" display="1.26" xr:uid="{8E6E4CCB-BBAD-4D7C-B9F5-F2570C690D78}"/>
    <hyperlink ref="AX375" r:id="rId17234" tooltip="https://www.daloopa.com/src/102530338" display="10447.0" xr:uid="{79D263A1-EB5A-435E-A057-54FF2F77F7BB}"/>
    <hyperlink ref="AX376" r:id="rId17235" tooltip="https://www.daloopa.com/src/102530337" display="10708.0" xr:uid="{267E14C6-74E9-440C-AB0E-88CBDB94FCAD}"/>
    <hyperlink ref="AX379" r:id="rId17236" tooltip="https://www.daloopa.com/src/102520514" display="266.0" xr:uid="{39E321F7-1734-49A9-A483-C1022E454D0B}"/>
    <hyperlink ref="AX380" r:id="rId17237" tooltip="https://www.daloopa.com/src/102520516" display="944.0" xr:uid="{D08CDEEA-086D-40AE-B813-4AC0A6CEAF41}"/>
    <hyperlink ref="AX381" r:id="rId17238" tooltip="https://www.daloopa.com/src/102520519" display="3670.0" xr:uid="{E4FE8694-4F5B-4086-AB84-604FBCD2D76B}"/>
    <hyperlink ref="AX382" r:id="rId17239" tooltip="https://www.daloopa.com/src/102520518" display="1224.0" xr:uid="{EB922474-19D2-4A35-B5A3-8F309D823966}"/>
    <hyperlink ref="AX383" r:id="rId17240" tooltip="https://www.daloopa.com/src/102520515" display="618.0" xr:uid="{CD67180C-E55A-427B-8E8C-D29C661C0167}"/>
    <hyperlink ref="AX384" r:id="rId17241" tooltip="https://www.daloopa.com/src/102520517" display="6722.0" xr:uid="{5636BC91-6CE3-43F6-89DE-79AC1BA6F7DE}"/>
    <hyperlink ref="AX387" r:id="rId17242" tooltip="https://www.daloopa.com/src/102612979" display="4.6" xr:uid="{E212C8EF-AA8B-467D-9D03-00F1FF5A00A2}"/>
    <hyperlink ref="AX397" r:id="rId17243" tooltip="https://www.daloopa.com/src/102523720" display="71178.0" xr:uid="{C692B9B3-1890-4136-B4C1-DAE9EAC08D88}"/>
    <hyperlink ref="AX398" r:id="rId17244" tooltip="https://www.daloopa.com/src/102523721" display="17914.0" xr:uid="{F67ABC4E-E433-4EB7-B155-106A93BAFFBE}"/>
    <hyperlink ref="AX399" r:id="rId17245" tooltip="https://www.daloopa.com/src/102523719" display="34109.0" xr:uid="{565D1ED5-7420-4365-854C-6A23337C0DA6}"/>
    <hyperlink ref="AX400" r:id="rId17246" tooltip="https://www.daloopa.com/src/102523717" display="50106.0" xr:uid="{F4F86800-6674-4555-9E36-76BAC00BEB85}"/>
    <hyperlink ref="AX402" r:id="rId17247" tooltip="https://www.daloopa.com/src/102523718" display="173307.0" xr:uid="{DCEE2419-EAA2-4DE4-976F-29C1EB1B660F}"/>
    <hyperlink ref="AX404" r:id="rId17248" tooltip="https://www.daloopa.com/src/102529083" display="220717.0" xr:uid="{807F5421-22B2-4E1F-91EE-04B9CEEF90B5}"/>
    <hyperlink ref="AX406" r:id="rId17249" tooltip="https://www.daloopa.com/src/102529086" display="74575.0" xr:uid="{51F83D46-5AA9-4CBD-B00E-669C7FCD646C}"/>
    <hyperlink ref="AX407" r:id="rId17250" tooltip="https://www.daloopa.com/src/102529085" display="22879.0" xr:uid="{111CB017-709B-4F54-BB44-513C719ADD86}"/>
    <hyperlink ref="AX408" r:id="rId17251" tooltip="https://www.daloopa.com/src/102529084" display="63340.0" xr:uid="{B07E9341-4748-4227-B889-3BE937C883E2}"/>
    <hyperlink ref="AX409" r:id="rId17252" tooltip="https://www.daloopa.com/src/102529184" display="554818.0" xr:uid="{5CA9FCF5-E843-4ED9-87F7-93E00008917C}"/>
    <hyperlink ref="AX413" r:id="rId17253" tooltip="https://www.daloopa.com/src/102524154" display="81817.0" xr:uid="{C1BD0F75-9BFE-485A-9511-A08B5E494830}"/>
    <hyperlink ref="AX414" r:id="rId17254" tooltip="https://www.daloopa.com/src/102524153" display="60351.0" xr:uid="{84D887A6-8D47-425B-98D1-046E5C1676D9}"/>
    <hyperlink ref="AX415" r:id="rId17255" tooltip="https://www.daloopa.com/src/102524152" display="16004.0" xr:uid="{3175F8A5-4774-43C3-9E33-29396C89E148}"/>
    <hyperlink ref="AX416" r:id="rId17256" tooltip="https://www.daloopa.com/src/102524151" display="158172.0" xr:uid="{52EA4546-E859-427F-844D-8202EDC86EA4}"/>
    <hyperlink ref="AX418" r:id="rId17257" tooltip="https://www.daloopa.com/src/102529969" display="27226.0" xr:uid="{A0866C61-C3F8-4950-97BB-68BDD532FE45}"/>
    <hyperlink ref="AX419" r:id="rId17258" tooltip="https://www.daloopa.com/src/102529970" display="54889.0" xr:uid="{F1129F00-6F7F-474E-B8C3-55462BDEC59B}"/>
    <hyperlink ref="AX420" r:id="rId17259" tooltip="https://www.daloopa.com/src/102529968" display="78084.0" xr:uid="{E3BC11DD-5E1A-469F-A5DB-037261A6F222}"/>
    <hyperlink ref="AX423" r:id="rId17260" tooltip="https://www.daloopa.com/src/102530102" display="110.0" xr:uid="{3063AD47-E60D-48DA-BFD3-4E791D635A08}"/>
    <hyperlink ref="AX424" r:id="rId17261" tooltip="https://www.daloopa.com/src/102530102" display="110.0" xr:uid="{2CF87D78-0A6B-452E-828E-79D1A832B19D}"/>
    <hyperlink ref="AX425" r:id="rId17262" tooltip="https://www.daloopa.com/src/102530100" display="-7837.0" xr:uid="{A38B9094-588F-46C1-957A-C8F1A4868506}"/>
    <hyperlink ref="AX426" r:id="rId17263" tooltip="https://www.daloopa.com/src/102530103" display="110633.0" xr:uid="{1178A862-54DA-457B-B2AC-D359F1661279}"/>
    <hyperlink ref="AX427" r:id="rId17264" tooltip="https://www.daloopa.com/src/102530101" display="-3993.0" xr:uid="{0F12E6C7-4073-46AC-A414-751F61C00A74}"/>
    <hyperlink ref="AX428" r:id="rId17265" tooltip="https://www.daloopa.com/src/102530098" display="137534.0" xr:uid="{D33B71EA-0633-4AF5-B85D-C7389D5CC7F5}"/>
    <hyperlink ref="AX429" r:id="rId17266" tooltip="https://www.daloopa.com/src/102530099" display="236447.0" xr:uid="{E473F3F5-630F-4F62-B9BF-282F63BD56E5}"/>
    <hyperlink ref="AX431" r:id="rId17267" tooltip="https://www.daloopa.com/src/102530097" display="554818.0" xr:uid="{A76862DE-D3F5-4E6F-B002-26BBB4D7543B}"/>
    <hyperlink ref="AX437" r:id="rId17268" tooltip="https://www.daloopa.com/src/102529083" display="220717.0" xr:uid="{48DA49B8-03A7-48EC-904B-253B1E04B081}"/>
    <hyperlink ref="AX438" r:id="rId17269" tooltip="https://www.daloopa.com/src/102524154" display="81817.0" xr:uid="{0E8A8BE3-87F6-4605-89E4-D5E1D5FA7AB1}"/>
    <hyperlink ref="AX441" r:id="rId17270" tooltip="https://www.daloopa.com/src/102612456" display="33.1" xr:uid="{EB66A1BE-87AF-470F-9E70-C9FBA0A8D935}"/>
    <hyperlink ref="AX446" r:id="rId17271" tooltip="https://www.daloopa.com/src/102524752" display="13485.0" xr:uid="{4FF91B62-E3DF-48BA-9A35-638AA2C4B96D}"/>
    <hyperlink ref="AX448" r:id="rId17272" tooltip="https://www.daloopa.com/src/102524744" display="12038.0" xr:uid="{DC37D71C-E2C0-4581-9ADE-07E68E306F27}"/>
    <hyperlink ref="AX449" r:id="rId17273" tooltip="https://www.daloopa.com/src/102524754" display="6722.0" xr:uid="{4E0FDC71-FF70-4282-9F30-7C9091BE3368}"/>
    <hyperlink ref="AX452" r:id="rId17274" tooltip="https://www.daloopa.com/src/102524753" display="-95.0" xr:uid="{3C2939B1-172B-45A4-9157-BAEB21C9AD47}"/>
    <hyperlink ref="AX453" r:id="rId17275" tooltip="https://www.daloopa.com/src/102524751" display="-785.0" xr:uid="{E1F90061-0656-4A41-83AE-1C7A6ABE95D8}"/>
    <hyperlink ref="AX456" r:id="rId17276" tooltip="https://www.daloopa.com/src/102524750" display="-3085.0" xr:uid="{AFB04E50-7345-43EE-968A-B6553A508957}"/>
    <hyperlink ref="AX458" r:id="rId17277" tooltip="https://www.daloopa.com/src/102524745" display="6005.0" xr:uid="{C5735407-9CDD-410A-95D4-F22B4B99028F}"/>
    <hyperlink ref="AX459" r:id="rId17278" tooltip="https://www.daloopa.com/src/102524746" display="-4147.0" xr:uid="{3E8DE7FD-08EB-40EC-9EFC-BE299D6B59F2}"/>
    <hyperlink ref="AX460" r:id="rId17279" tooltip="https://www.daloopa.com/src/102524755" display="407.0" xr:uid="{8F3E5362-F58D-4C89-8C5D-03302A0B5C36}"/>
    <hyperlink ref="AX462" r:id="rId17280" tooltip="https://www.daloopa.com/src/102524749" display="25281.0" xr:uid="{D47E91CF-3B93-4E0F-8AD6-4A53C005D918}"/>
    <hyperlink ref="AX465" r:id="rId17281" tooltip="https://www.daloopa.com/src/102525786" display="-17620.0" xr:uid="{7071D08C-7712-46E4-91C4-BAD8889B4CAA}"/>
    <hyperlink ref="AX466" r:id="rId17282" tooltip="https://www.daloopa.com/src/102525787" display="-571.0" xr:uid="{2256D23A-E60F-4B7A-88D4-42BE27FEBEF0}"/>
    <hyperlink ref="AX467" r:id="rId17283" tooltip="https://www.daloopa.com/src/102525788" display="3265.0" xr:uid="{E4FD10FF-81D9-4225-A279-62A12B912CD5}"/>
    <hyperlink ref="AX468" r:id="rId17284" tooltip="https://www.daloopa.com/src/102525789" display="-8439.0" xr:uid="{19F94E02-A8D7-400F-A3D3-0F2881D04FE1}"/>
    <hyperlink ref="AX469" r:id="rId17285" tooltip="https://www.daloopa.com/src/102525785" display="1227.0" xr:uid="{DECF7540-8784-48E7-BE96-76C010A8A305}"/>
    <hyperlink ref="AX470" r:id="rId17286" tooltip="https://www.daloopa.com/src/102525790" display="-22138.0" xr:uid="{4AAC8EDD-9F16-46DC-9A19-19C7135D6D1A}"/>
    <hyperlink ref="AX473" r:id="rId17287" tooltip="https://www.daloopa.com/src/102526917" display="525.0" xr:uid="{467D38E9-08BF-4FCA-A08B-D0B1D119D0BF}"/>
    <hyperlink ref="AX474" r:id="rId17288" tooltip="https://www.daloopa.com/src/102526915" display="-229.0" xr:uid="{853D1F82-2A68-4D6B-82BD-9BBFB068676B}"/>
    <hyperlink ref="AX476" r:id="rId17289" tooltip="https://www.daloopa.com/src/102526914" display="-4169.0" xr:uid="{2D738C4A-111F-4193-AB38-55F5580646B6}"/>
    <hyperlink ref="AX477" r:id="rId17290" tooltip="https://www.daloopa.com/src/102526913" display="-538.0" xr:uid="{0FC3EDAC-CA27-4D1B-8A8C-741846DFE698}"/>
    <hyperlink ref="AX478" r:id="rId17291" tooltip="https://www.daloopa.com/src/102526916" display="-79.0" xr:uid="{0942DF0D-8656-43B6-961F-FA119BF17FCE}"/>
    <hyperlink ref="AX483" r:id="rId17292" tooltip="https://www.daloopa.com/src/102526918" display="-4490.0" xr:uid="{0A360BE3-98E5-46AD-823E-6E64AD98FA3F}"/>
    <hyperlink ref="AX485" r:id="rId17293" tooltip="https://www.daloopa.com/src/102527052" display="-312.0" xr:uid="{381A1C09-0FFB-4002-87BF-41DE1DFEF02D}"/>
    <hyperlink ref="AX486" r:id="rId17294" tooltip="https://www.daloopa.com/src/102527054" display="-1659.0" xr:uid="{B36E9BA7-5B62-40AA-90F4-D252A7E46709}"/>
    <hyperlink ref="AX488" r:id="rId17295" tooltip="https://www.daloopa.com/src/102537104" display="73332.0" xr:uid="{D44DCB94-F241-43FA-BD0B-F2816406B905}"/>
    <hyperlink ref="AX489" r:id="rId17296" tooltip="https://www.daloopa.com/src/102527053" display="71673.0" xr:uid="{601DDAF0-97AD-4C54-A6D8-4CEC8684CCC2}"/>
    <hyperlink ref="AX492" r:id="rId17297" tooltip="https://www.daloopa.com/src/102620449" display="71178.0" xr:uid="{0E7EC153-1AAE-465C-A094-216492751DC4}"/>
    <hyperlink ref="AX493" r:id="rId17298" tooltip="https://www.daloopa.com/src/102620448" display="491.0" xr:uid="{B72FEAF1-5C7C-41C5-8BA9-D1739E3B522F}"/>
    <hyperlink ref="AX494" r:id="rId17299" tooltip="https://www.daloopa.com/src/102620447" display="4.0" xr:uid="{9BD9F61C-D17C-433A-B8FA-282F7945BB7A}"/>
    <hyperlink ref="AX495" r:id="rId17300" tooltip="https://www.daloopa.com/src/102620450" display="71673.0" xr:uid="{DE1651FB-61F3-48D7-9308-57F1D14F6F3A}"/>
    <hyperlink ref="AX498" r:id="rId17301" tooltip="https://www.daloopa.com/src/102562040" display="107952.0" xr:uid="{D55BE897-DE82-44E3-8903-E5E16CE27A89}"/>
    <hyperlink ref="AX499" r:id="rId17302" tooltip="https://www.daloopa.com/src/102562041" display="-54979.0" xr:uid="{155EB64F-C3E9-48E7-A06E-78D17741DE7C}"/>
    <hyperlink ref="AX500" r:id="rId17303" tooltip="https://www.daloopa.com/src/102561923" display="52973.0" xr:uid="{1C29938F-78C3-4535-A807-45AFA04FFA39}"/>
    <hyperlink ref="AX502" r:id="rId17304" tooltip="https://www.daloopa.com/src/102562042" display="-3092.0" xr:uid="{48CD7D43-068A-4EB1-98CD-00E893944E51}"/>
    <hyperlink ref="AX503" r:id="rId17305" tooltip="https://www.daloopa.com/src/102562043" display="-306.0" xr:uid="{3D840F4C-714C-4A75-A565-7AFA05E87011}"/>
    <hyperlink ref="AX504" r:id="rId17306" tooltip="https://www.daloopa.com/src/102562044" display="49575.0" xr:uid="{DF45B48A-CE30-4697-B35D-9193436DE09E}"/>
    <hyperlink ref="AX507" r:id="rId17307" tooltip="https://www.daloopa.com/src/102561391" display="107952.0" xr:uid="{A494029F-E039-4024-AF50-CF17AF717D9A}"/>
    <hyperlink ref="AX508" r:id="rId17308" tooltip="https://www.daloopa.com/src/102561392" display="-54979.0" xr:uid="{FFA8776D-9239-486A-B51C-69E090F9816E}"/>
    <hyperlink ref="AX509" r:id="rId17309" tooltip="https://www.daloopa.com/src/102518289" display="52973.0" xr:uid="{688341CA-F974-465F-BF38-A1A77F5E24FB}"/>
    <hyperlink ref="AX511" r:id="rId17310" tooltip="https://www.daloopa.com/src/102561393" display="-425.0" xr:uid="{DC380B7D-8DF8-4EA4-9595-EF6BB15FF83E}"/>
    <hyperlink ref="AX512" r:id="rId17311" tooltip="https://www.daloopa.com/src/102561394" display="-794.0" xr:uid="{4C1C61CC-66E4-4FE2-9AAB-CA8FE4D6BD17}"/>
    <hyperlink ref="AX513" r:id="rId17312" tooltip="https://www.daloopa.com/src/102561395" display="-306.0" xr:uid="{A1A4841C-CAC6-43ED-8BDF-967467B81EC2}"/>
    <hyperlink ref="AX514" r:id="rId17313" tooltip="https://www.daloopa.com/src/102561396" display="51448.0" xr:uid="{EE8E9482-27AF-410F-8526-BC619D9CCD6C}"/>
    <hyperlink ref="AX517" r:id="rId17314" tooltip="https://www.daloopa.com/src/102527603" display="680.0" xr:uid="{D1A4CB53-826A-4282-BAB0-DA0903FAE342}"/>
    <hyperlink ref="AX518" r:id="rId17315" tooltip="https://www.daloopa.com/src/102527602" display="2844.0" xr:uid="{7BA32EA7-50CD-4FDB-90C3-5D0B46CF42C3}"/>
    <hyperlink ref="AX519" r:id="rId17316" tooltip="https://www.daloopa.com/src/102527604" display="72.0" xr:uid="{3969BB7E-ABE1-4F39-A681-9AABC4EA9AEA}"/>
    <hyperlink ref="AX520" r:id="rId17317" tooltip="https://www.daloopa.com/src/102527605" display="50.0" xr:uid="{BC1996DA-5792-4C25-BD28-9F398DA0D5F2}"/>
    <hyperlink ref="AX521" r:id="rId17318" tooltip="https://www.daloopa.com/src/102527598" display="5700.0" xr:uid="{AE8B866F-6266-4723-B18A-D90A72F957DA}"/>
    <hyperlink ref="AX522" r:id="rId17319" tooltip="https://www.daloopa.com/src/102527599" display="3911.0" xr:uid="{FD41F411-3D28-4FE8-A144-D72BB36ED8BD}"/>
    <hyperlink ref="AX523" r:id="rId17320" tooltip="https://www.daloopa.com/src/102527600" display="181.0" xr:uid="{FC9D273B-7111-4264-8074-A5A7968690CF}"/>
    <hyperlink ref="AX524" r:id="rId17321" tooltip="https://www.daloopa.com/src/102527601" display="31.0" xr:uid="{E25053F3-A0F8-4308-9587-1291532C6F1E}"/>
    <hyperlink ref="AX530" r:id="rId17322" tooltip="https://www.daloopa.com/src/102518298" display="107952.0" xr:uid="{E584E927-E4F9-42CD-A1FF-15D7650FD029}"/>
    <hyperlink ref="AX531" r:id="rId17323" tooltip="https://www.daloopa.com/src/102518295" display="0.75" xr:uid="{D8315219-654B-451B-8949-3EE19F7CA236}"/>
    <hyperlink ref="AX532" r:id="rId17324" tooltip="https://www.daloopa.com/src/102518294" display="54979.0" xr:uid="{EA700B0C-FAC1-4849-985F-76570F91C609}"/>
    <hyperlink ref="AX533" r:id="rId17325" tooltip="https://www.daloopa.com/src/102566872" display="52973.0" xr:uid="{85C5C104-91D7-412A-ACC5-F19D5634AAAC}"/>
    <hyperlink ref="AX535" r:id="rId17326" tooltip="https://www.daloopa.com/src/102518293" display="3092.0" xr:uid="{99F9B872-2D6E-4505-8864-D66D0B7568E4}"/>
    <hyperlink ref="AX536" r:id="rId17327" tooltip="https://www.daloopa.com/src/102518292" display="306.0" xr:uid="{44877B9B-2B96-4CB6-A2D2-D84EA3D25776}"/>
    <hyperlink ref="AX537" r:id="rId17328" tooltip="https://www.daloopa.com/src/102518288" display="49575.0" xr:uid="{D6DB9068-642D-4F9C-AB5A-EFF2800B5251}"/>
    <hyperlink ref="AX539" r:id="rId17329" tooltip="https://www.daloopa.com/src/102518291" display="425.0" xr:uid="{6700538E-E20B-49B4-9FB0-0CCA16C47F55}"/>
    <hyperlink ref="AX540" r:id="rId17330" tooltip="https://www.daloopa.com/src/102518290" display="794.0" xr:uid="{BC52B4ED-030E-4FD1-9D22-7ED1986F2243}"/>
    <hyperlink ref="AX541" r:id="rId17331" tooltip="https://www.daloopa.com/src/102518287" display="51448.0" xr:uid="{F3AB7B19-2329-44C2-8F01-B71EA7C63ACB}"/>
    <hyperlink ref="AX543" r:id="rId17332" tooltip="https://www.daloopa.com/src/102518286" display="10871.0" xr:uid="{DC95763C-7F06-4A56-A7BA-2A5AF5FCD003}"/>
    <hyperlink ref="AX544" r:id="rId17333" tooltip="https://www.daloopa.com/src/102518285" display="10490.0" xr:uid="{96163546-EFAC-4B27-90B1-6CB70CD721ED}"/>
    <hyperlink ref="AX545" r:id="rId17334" tooltip="https://www.daloopa.com/src/102518297" display="381.0" xr:uid="{8C1953CF-AE02-4F12-8286-7D29FE86249D}"/>
    <hyperlink ref="AX546" r:id="rId17335" tooltip="https://www.daloopa.com/src/102518296" display="0.036000000000000004" xr:uid="{C145CADC-5021-4F22-BDB5-9EB5F4AC3B88}"/>
    <hyperlink ref="AX547" r:id="rId17336" tooltip="https://www.daloopa.com/src/102518293" display="3092.0" xr:uid="{36C2B65A-516B-4410-8604-F5537977DF9B}"/>
    <hyperlink ref="AX548" r:id="rId17337" tooltip="https://www.daloopa.com/src/102518292" display="306.0" xr:uid="{6CDEE06F-4F83-4218-BB39-FD2937323299}"/>
    <hyperlink ref="AX549" r:id="rId17338" tooltip="https://www.daloopa.com/src/102518291" display="425.0" xr:uid="{262834F7-B930-4273-9E38-674C7923388C}"/>
    <hyperlink ref="AX551" r:id="rId17339" tooltip="https://www.daloopa.com/src/102518288" display="49575.0" xr:uid="{3EB55A81-19DD-427D-BDA7-709B53395F28}"/>
    <hyperlink ref="AX552" r:id="rId17340" tooltip="https://www.daloopa.com/src/102518287" display="51448.0" xr:uid="{95EC7E72-0BB5-44C2-8D44-B5D9DDC0027C}"/>
    <hyperlink ref="AX565" r:id="rId17341" tooltip="https://www.daloopa.com/src/102529083" display="220717.0" xr:uid="{DF5BAFB0-8CBF-4839-956A-FFE1BAD107EB}"/>
    <hyperlink ref="AX568" r:id="rId17342" tooltip="https://www.daloopa.com/src/102612014" display="10495566881.0" xr:uid="{309A2CAB-A6CC-49A6-A7B5-C72247B38A62}"/>
    <hyperlink ref="AX569" r:id="rId17343" tooltip="https://www.daloopa.com/src/102515454" display="1532000.0" xr:uid="{DCD88231-93D0-4362-A8EB-F58D707A2392}"/>
    <hyperlink ref="AX573" r:id="rId17344" tooltip="https://www.daloopa.com/src/102613394" display="156.6" xr:uid="{D58674C9-4F64-4126-8AF0-270E966EE350}"/>
    <hyperlink ref="AX574" r:id="rId17345" tooltip="https://www.daloopa.com/src/102612978" display="18.4" xr:uid="{32C351E1-2A69-4AB6-8A78-34D932BD461D}"/>
    <hyperlink ref="AX584" r:id="rId17346" tooltip="https://www.daloopa.com/src/102620941" display="4000.0" xr:uid="{C193D297-0EF4-4FB4-9633-E9A1B6AE0654}"/>
    <hyperlink ref="AX585" r:id="rId17347" tooltip="https://www.daloopa.com/src/102620938" display="15000.0" xr:uid="{7BF51FBB-FA86-48D9-927C-CBF9273C796C}"/>
    <hyperlink ref="AX586" r:id="rId17348" tooltip="https://www.daloopa.com/src/102620935" display="9000.0" xr:uid="{FF94B44E-9343-4E70-BCFA-630CC563EB18}"/>
    <hyperlink ref="AX587" r:id="rId17349" tooltip="https://www.daloopa.com/src/102620934" display="15000.0" xr:uid="{813D9D29-57FD-4AF9-85F0-BA6C87244D08}"/>
    <hyperlink ref="AX588" r:id="rId17350" tooltip="https://www.daloopa.com/src/102620942" display="11250.0" xr:uid="{D85CED18-36B8-49EB-AF94-E2B275C5B471}"/>
    <hyperlink ref="AX589" r:id="rId17351" tooltip="https://www.daloopa.com/src/102620943" display="8250.0" xr:uid="{A7F6DE72-2243-45CF-8DE9-291A67F3CB23}"/>
    <hyperlink ref="AX605" r:id="rId17352" tooltip="https://www.daloopa.com/src/102620940" display="183.0" xr:uid="{541836B0-D9C3-4181-8451-8279EF7C6D00}"/>
    <hyperlink ref="AX607" r:id="rId17353" tooltip="https://www.daloopa.com/src/102620937" display="62683.0" xr:uid="{0975513E-86C8-4808-9891-80ABC5B1157E}"/>
    <hyperlink ref="AX609" r:id="rId17354" tooltip="https://www.daloopa.com/src/102620936" display="-365.0" xr:uid="{CD23A8AC-41E2-4245-A1B3-E45D4810719C}"/>
    <hyperlink ref="AX610" r:id="rId17355" tooltip="https://www.daloopa.com/src/102620944" display="-7429.0" xr:uid="{54E17E39-5B43-4D2A-9F8A-A2DB2D39D196}"/>
    <hyperlink ref="AX611" r:id="rId17356" tooltip="https://www.daloopa.com/src/102620939" display="54889.0" xr:uid="{F37FD424-1E90-42A0-B357-C2AB627C8133}"/>
    <hyperlink ref="AX635" r:id="rId17357" tooltip="https://www.daloopa.com/src/102524751" display="-785.0" xr:uid="{D53FAB0F-9479-45E9-8A40-46CF7F16FF08}"/>
    <hyperlink ref="AX637" r:id="rId17358" tooltip="https://www.daloopa.com/src/102531200" display="-1767.0" xr:uid="{1422D5EE-0A43-452F-BBEF-54E64DD19674}"/>
    <hyperlink ref="AX642" r:id="rId17359" tooltip="https://www.daloopa.com/src/102523346" display="15245.0" xr:uid="{625C9A40-EDE6-4208-BEE7-3F3439CB8917}"/>
    <hyperlink ref="AX721" r:id="rId17360" tooltip="https://www.daloopa.com/src/102530338" display="10447.0" xr:uid="{86139315-475B-47EF-B015-4C58A722385C}"/>
    <hyperlink ref="AX722" r:id="rId17361" tooltip="https://www.daloopa.com/src/102622079" display="261.0" xr:uid="{9E5D2030-54B1-46B7-9634-87730F85282C}"/>
    <hyperlink ref="AX723" r:id="rId17362" tooltip="https://www.daloopa.com/src/102530337" display="10708.0" xr:uid="{4915C73F-BD9A-400B-9037-211D8B4A03F3}"/>
    <hyperlink ref="AX726" r:id="rId17363" tooltip="https://www.daloopa.com/src/102621528" display="2921.0" xr:uid="{83614906-7A75-4BB8-89EE-E9BD89B651D8}"/>
    <hyperlink ref="AX728" r:id="rId17364" tooltip="https://www.daloopa.com/src/102621529" display="948.0" xr:uid="{68F37910-67D8-4595-964A-395C47C3E4BE}"/>
    <hyperlink ref="AX729" r:id="rId17365" tooltip="https://www.daloopa.com/src/102621533" display="72.0" xr:uid="{167CC297-FB01-451B-9776-A6E0586EAF21}"/>
    <hyperlink ref="AX730" r:id="rId17366" tooltip="https://www.daloopa.com/src/102621532" display="1020.0" xr:uid="{1EB20E8D-BEEC-4E03-8801-B5230D0BCAA3}"/>
    <hyperlink ref="AX732" r:id="rId17367" tooltip="https://www.daloopa.com/src/102621531" display="592.0" xr:uid="{98F9C96C-ADE5-4D69-BC20-6EC6AEFBD2C1}"/>
    <hyperlink ref="AX733" r:id="rId17368" tooltip="https://www.daloopa.com/src/102621530" display="4533.0" xr:uid="{EB1FBC68-EC66-4F2D-8F5B-C986C81EC44B}"/>
    <hyperlink ref="AX737" r:id="rId17369" tooltip="https://www.daloopa.com/src/102619771" display="5530.0" xr:uid="{EB63BCF9-3EE4-46FA-9F9F-9D5E9C5E4DF1}"/>
    <hyperlink ref="AX738" r:id="rId17370" tooltip="https://www.daloopa.com/src/102619769" display="6929.0" xr:uid="{16202D86-94E2-430B-B72E-06500E9889EA}"/>
    <hyperlink ref="AX739" r:id="rId17371" tooltip="https://www.daloopa.com/src/102619770" display="4582.0" xr:uid="{98B8B755-CF48-4489-8148-12E4F3598940}"/>
    <hyperlink ref="AX740" r:id="rId17372" tooltip="https://www.daloopa.com/src/102619768" display="10403.0" xr:uid="{F6D543E8-BF8F-49E0-95D4-13F7BFE3FC7F}"/>
    <hyperlink ref="AX741" r:id="rId17373" tooltip="https://www.daloopa.com/src/102619767" display="3644.0" xr:uid="{3DDFC3B5-B652-486B-B400-40FA4C4EFC43}"/>
    <hyperlink ref="AX742" r:id="rId17374" tooltip="https://www.daloopa.com/src/102619766" display="60176.0" xr:uid="{83A04198-39A4-4817-8823-F98211522E67}"/>
    <hyperlink ref="AX743" r:id="rId17375" tooltip="https://www.daloopa.com/src/102619765" display="91264.0" xr:uid="{25C42BE4-A080-4C6B-A230-0396505BD572}"/>
    <hyperlink ref="AX746" r:id="rId17376" tooltip="https://www.daloopa.com/src/102619938" display="6247.0" xr:uid="{A5A06A28-9B88-44EB-B1C1-31ACA4A2DABA}"/>
    <hyperlink ref="AX747" r:id="rId17377" tooltip="https://www.daloopa.com/src/102619937" display="10766.0" xr:uid="{76920A98-F797-4EDA-90BA-931B08F9B047}"/>
    <hyperlink ref="AX748" r:id="rId17378" tooltip="https://www.daloopa.com/src/102619936" display="10021.0" xr:uid="{9079201F-2167-4E64-A1C1-31C113E2F2B9}"/>
    <hyperlink ref="AX749" r:id="rId17379" tooltip="https://www.daloopa.com/src/102619935" display="9160.0" xr:uid="{DF87978A-F677-487C-94BA-869E3B5A1F8D}"/>
    <hyperlink ref="AX750" r:id="rId17380" tooltip="https://www.daloopa.com/src/102619934" display="8353.0" xr:uid="{BD98762A-3AC0-4D85-A9B2-745E30FC6B4C}"/>
    <hyperlink ref="AX751" r:id="rId17381" tooltip="https://www.daloopa.com/src/102619932" display="48719.0" xr:uid="{DDCC7015-4F87-448A-AB73-613EFC436B48}"/>
    <hyperlink ref="AX752" r:id="rId17382" tooltip="https://www.daloopa.com/src/102619933" display="93266.0" xr:uid="{FCAECD80-1B09-4EA4-9884-066F73581A2F}"/>
    <hyperlink ref="AX755" r:id="rId17383" tooltip="https://www.daloopa.com/src/102619370" display="913.0" xr:uid="{F9BCB9EE-17FD-4132-BEC8-E57B3DB4AF9F}"/>
    <hyperlink ref="AX756" r:id="rId17384" tooltip="https://www.daloopa.com/src/102619369" display="1463.0" xr:uid="{9CF4FB67-F90A-43CD-8C1D-A889919CDCCA}"/>
    <hyperlink ref="AX757" r:id="rId17385" tooltip="https://www.daloopa.com/src/102619368" display="1378.0" xr:uid="{93922F74-677E-4F0E-B206-7A7128543068}"/>
    <hyperlink ref="AX758" r:id="rId17386" tooltip="https://www.daloopa.com/src/102619367" display="1176.0" xr:uid="{300257FB-FEE5-4DA3-874B-FF56F1CF1EA1}"/>
    <hyperlink ref="AX759" r:id="rId17387" tooltip="https://www.daloopa.com/src/102619366" display="1045.0" xr:uid="{E49B4845-56BA-4091-BE0E-72C117EB3E93}"/>
    <hyperlink ref="AX760" r:id="rId17388" tooltip="https://www.daloopa.com/src/102619365" display="6832.0" xr:uid="{E7AF09C6-25DB-41C1-825D-2238C3B45031}"/>
    <hyperlink ref="AX761" r:id="rId17389" tooltip="https://www.daloopa.com/src/102619364" display="12807.0" xr:uid="{494668DF-654D-488D-83E0-A7F6189AD79D}"/>
    <hyperlink ref="AX764" r:id="rId17390" tooltip="https://www.daloopa.com/src/102618392" display="206.0" xr:uid="{7462FA8E-662B-4722-ACB1-B15A0462D91C}"/>
    <hyperlink ref="AX765" r:id="rId17391" tooltip="https://www.daloopa.com/src/102618398" display="488.0" xr:uid="{A715DE0E-4778-47C0-AE12-CF366E6037CF}"/>
    <hyperlink ref="AX766" r:id="rId17392" tooltip="https://www.daloopa.com/src/102618397" display="496.0" xr:uid="{A4801AF6-338C-4EB9-BD67-A58F0FDB2713}"/>
    <hyperlink ref="AX767" r:id="rId17393" tooltip="https://www.daloopa.com/src/102618396" display="504.0" xr:uid="{F3EC1CA3-FFA8-430E-BAF3-4E9E4BD44322}"/>
    <hyperlink ref="AX768" r:id="rId17394" tooltip="https://www.daloopa.com/src/102618395" display="511.0" xr:uid="{91D9458A-E10B-4F1B-B74A-EAA2D47486EE}"/>
    <hyperlink ref="AX769" r:id="rId17395" tooltip="https://www.daloopa.com/src/102618394" display="6728.0" xr:uid="{EFCFAE61-D3BC-490F-8927-5FD8A0C67036}"/>
    <hyperlink ref="AX770" r:id="rId17396" tooltip="https://www.daloopa.com/src/102618393" display="8933.0" xr:uid="{F5864AF3-E6BF-4163-AF4A-4EEEAAEC6E2B}"/>
    <hyperlink ref="AX783" r:id="rId17397" tooltip="https://www.daloopa.com/src/102622351" display="93266.0" xr:uid="{8571E060-C722-4421-8A33-AC06B6A86417}"/>
    <hyperlink ref="AX784" r:id="rId17398" tooltip="https://www.daloopa.com/src/102622352" display="-15834.0" xr:uid="{C7E611E4-5743-41BA-BC30-16AC4997377B}"/>
    <hyperlink ref="AX785" r:id="rId17399" tooltip="https://www.daloopa.com/src/102622353" display="77432.0" xr:uid="{3FC0B1DC-DCBC-4DA4-B033-852B8DD9488E}"/>
    <hyperlink ref="AX787" r:id="rId17400" tooltip="https://www.daloopa.com/src/102622354" display="-8736.0" xr:uid="{8DC34E0F-2DAB-4462-BC01-C9BDCAD2838D}"/>
    <hyperlink ref="AX788" r:id="rId17401" tooltip="https://www.daloopa.com/src/102622355" display="68696.0" xr:uid="{7A501720-99DD-4726-94B0-1E779908AB87}"/>
    <hyperlink ref="AX791" r:id="rId17402" tooltip="https://www.daloopa.com/src/102624106" display="12807.0" xr:uid="{E4A81D56-91BC-44CD-BD20-8D982C903488}"/>
    <hyperlink ref="AX792" r:id="rId17403" tooltip="https://www.daloopa.com/src/102624108" display="-1980.0" xr:uid="{8EFA4A34-F8FB-4C80-A86D-DAABE09ED50B}"/>
    <hyperlink ref="AX793" r:id="rId17404" tooltip="https://www.daloopa.com/src/102624107" display="10827.0" xr:uid="{A88E7CAF-2C1A-40D4-9EF2-4CED1E274D68}"/>
    <hyperlink ref="AX795" r:id="rId17405" tooltip="https://www.daloopa.com/src/102624110" display="-1439.0" xr:uid="{FA3ABD8E-3A61-4509-8ED0-49EC3C8C06CC}"/>
    <hyperlink ref="AX796" r:id="rId17406" tooltip="https://www.daloopa.com/src/102624109" display="9388.0" xr:uid="{92BDBDE8-DA55-485E-AB5F-AFB921596387}"/>
    <hyperlink ref="AX799" r:id="rId17407" tooltip="https://www.daloopa.com/src/102624277" display="106073.0" xr:uid="{60883A42-7645-407E-B9CF-2F9F88907DFF}"/>
    <hyperlink ref="AX800" r:id="rId17408" tooltip="https://www.daloopa.com/src/102624276" display="-17814.0" xr:uid="{0F0038A7-7074-41E4-8D03-86735C00ED7C}"/>
    <hyperlink ref="AX801" r:id="rId17409" tooltip="https://www.daloopa.com/src/102624278" display="88259.0" xr:uid="{27CACD07-7B5D-414C-A393-7E8BCDFD9549}"/>
    <hyperlink ref="AX803" r:id="rId17410" tooltip="https://www.daloopa.com/src/102624279" display="-10175.0" xr:uid="{E90686B2-3D38-4EC2-8710-FB136A6B945D}"/>
    <hyperlink ref="AX804" r:id="rId17411" tooltip="https://www.daloopa.com/src/102624280" display="78084.0" xr:uid="{23156F33-D5F9-4069-9596-E8409DBABFE1}"/>
    <hyperlink ref="AX817" r:id="rId17412" tooltip="https://www.daloopa.com/src/102522088" display="13485.0" xr:uid="{BC906768-1CEA-414B-A4B7-86D049179C50}"/>
    <hyperlink ref="AX819" r:id="rId17413" tooltip="https://www.daloopa.com/src/102522083" display="-637.0" xr:uid="{EABD0132-5288-469A-8C9F-ABE715D79DD7}"/>
    <hyperlink ref="AX824" r:id="rId17414" tooltip="https://www.daloopa.com/src/102522085" display="241.0" xr:uid="{DE272C5C-752B-4AFC-88D3-FE7CBAA23775}"/>
    <hyperlink ref="AX825" r:id="rId17415" tooltip="https://www.daloopa.com/src/102522086" display="3.0" xr:uid="{52E3EB46-B6E5-45B9-A650-D13495B1C0D4}"/>
    <hyperlink ref="AX826" r:id="rId17416" tooltip="https://www.daloopa.com/src/102522084" display="244.0" xr:uid="{FECB9D2F-DAA5-42E1-9DF5-4D3B06CD46FD}"/>
    <hyperlink ref="AX828" r:id="rId17417" tooltip="https://www.daloopa.com/src/102522082" display="-395.0" xr:uid="{96396500-3A5A-42F9-B98F-DE0DC007937E}"/>
    <hyperlink ref="AX830" r:id="rId17418" tooltip="https://www.daloopa.com/src/102522081" display="13090.0" xr:uid="{A4D64A71-8C4C-4498-AA97-A074AF5A3329}"/>
    <hyperlink ref="AX833" r:id="rId17419" tooltip="https://www.daloopa.com/src/102615903" display="1041.0" xr:uid="{D854A370-5FBC-4C43-8837-DD0E055CCD40}"/>
    <hyperlink ref="AX834" r:id="rId17420" tooltip="https://www.daloopa.com/src/102615904" display="1070.0" xr:uid="{80CB34FE-EE40-4634-BFDD-74AD3BADFA99}"/>
    <hyperlink ref="AX835" r:id="rId17421" tooltip="https://www.daloopa.com/src/102615905" display="-29.0" xr:uid="{818D431E-CB00-4AF9-9C64-C181337D87A5}"/>
    <hyperlink ref="AX849" r:id="rId17422" tooltip="https://www.daloopa.com/src/102561921" display="107952.0" xr:uid="{EC9E12CC-EC3A-4142-AF9D-ECACD316AE90}"/>
    <hyperlink ref="AX850" r:id="rId17423" tooltip="https://www.daloopa.com/src/102561922" display="-54979.0" xr:uid="{9BDB44A0-162D-4984-82B5-7447E5202E08}"/>
    <hyperlink ref="AX851" r:id="rId17424" tooltip="https://www.daloopa.com/src/102566825" display="52973.0" xr:uid="{08A0CAB4-C25D-4140-B470-125205571FE8}"/>
    <hyperlink ref="AX854" r:id="rId17425" tooltip="https://www.daloopa.com/src/102621724" display="266.0" xr:uid="{01311490-7551-4C43-9801-B096DC01D6AF}"/>
    <hyperlink ref="AX855" r:id="rId17426" tooltip="https://www.daloopa.com/src/102621722" display="944.0" xr:uid="{99BC2913-5042-4560-92A9-695AC962201D}"/>
    <hyperlink ref="AX856" r:id="rId17427" tooltip="https://www.daloopa.com/src/102621723" display="3670.0" xr:uid="{BF06FB79-AB81-4B68-9F6F-1B30E2D59887}"/>
    <hyperlink ref="AX857" r:id="rId17428" tooltip="https://www.daloopa.com/src/102621725" display="1224.0" xr:uid="{95A27EE0-54BF-4E71-A126-9E1544EDA8B2}"/>
    <hyperlink ref="AX858" r:id="rId17429" tooltip="https://www.daloopa.com/src/102621720" display="618.0" xr:uid="{BA4F4C27-CCE9-4BB4-BDD5-A15F2210B89D}"/>
    <hyperlink ref="AX859" r:id="rId17430" tooltip="https://www.daloopa.com/src/102621721" display="6722.0" xr:uid="{69E61C18-975B-4AC1-AAFD-FC94248D3325}"/>
    <hyperlink ref="AX864" r:id="rId17431" tooltip="https://www.daloopa.com/src/102623339" display="-64354.0" xr:uid="{8C7A569A-0FC4-4A04-896D-E9565C4AD9EE}"/>
    <hyperlink ref="AX865" r:id="rId17432" tooltip="https://www.daloopa.com/src/102623338" display="-21440.0" xr:uid="{AEFEFA3B-745D-4F92-A04F-066988BCF036}"/>
    <hyperlink ref="AX867" r:id="rId17433" tooltip="https://www.daloopa.com/src/102621952" display="-64354.0" xr:uid="{4BF5EC0F-FE8B-45C4-A4BA-5DB3D1F00DD5}"/>
    <hyperlink ref="AX868" r:id="rId17434" tooltip="https://www.daloopa.com/src/102621953" display="-21440.0" xr:uid="{F516B9A6-6135-49CF-9374-BF48AF93D3A6}"/>
    <hyperlink ref="AX870" r:id="rId17435" tooltip="https://www.daloopa.com/src/102622575" display="-64354.0" xr:uid="{36F20D63-874F-4437-9EE0-5DE740F2B015}"/>
    <hyperlink ref="AX871" r:id="rId17436" tooltip="https://www.daloopa.com/src/102622574" display="-21440.0" xr:uid="{EF894EDF-282C-49EB-B4AC-7139AFE05A82}"/>
    <hyperlink ref="AY10" r:id="rId17437" tooltip="https://www.daloopa.com/src/107865761" display="188.5" xr:uid="{EA5EB1F4-68B2-45C5-B2DA-3B13B985BD38}"/>
    <hyperlink ref="AY11" r:id="rId17438" tooltip="https://www.daloopa.com/src/107865459" display="181.5" xr:uid="{93B86FDB-EC9D-4422-8442-CDDB190DA4C4}"/>
    <hyperlink ref="AY12" r:id="rId17439" tooltip="https://www.daloopa.com/src/107867557" display="0.11" xr:uid="{874E7618-01D3-493B-87EE-F7096E6CBE49}"/>
    <hyperlink ref="AY13" r:id="rId17440" tooltip="https://www.daloopa.com/src/107867356" display="0.07" xr:uid="{B61F7EF5-6778-4F77-8352-3E514A05C19D}"/>
    <hyperlink ref="AY15" r:id="rId17441" tooltip="https://www.daloopa.com/src/107868788" display="-10.0" xr:uid="{481FF10B-25C4-4606-80FE-A5C73474FCD9}"/>
    <hyperlink ref="AY17" r:id="rId17442" tooltip="https://www.daloopa.com/src/107868912" display="20.0" xr:uid="{B0347072-9ED1-4128-8032-2B9B9A649081}"/>
    <hyperlink ref="AY18" r:id="rId17443" tooltip="https://www.daloopa.com/src/107868838" display="16.0" xr:uid="{7D2B50EC-6354-48C2-B8C6-0B89EB5EB3C7}"/>
    <hyperlink ref="AY32" r:id="rId17444" tooltip="https://www.daloopa.com/src/107917649" display="7.0" xr:uid="{A3A340B7-89F8-4EC0-8212-DE224A8E4E53}"/>
    <hyperlink ref="AY36" r:id="rId17445" tooltip="https://www.daloopa.com/src/107863143" display="61411.0" xr:uid="{994832AA-76E9-4236-8B44-505C75A9498F}"/>
    <hyperlink ref="AY37" r:id="rId17446" tooltip="https://www.daloopa.com/src/107863138" display="0.08" xr:uid="{C36BB2D2-998F-4128-90B4-0FD107A161BA}"/>
    <hyperlink ref="AY38" r:id="rId17447" tooltip="https://www.daloopa.com/src/107863145" display="5228.0" xr:uid="{2C32C26E-3762-4A81-BD3A-15FAB61112D9}"/>
    <hyperlink ref="AY39" r:id="rId17448" tooltip="https://www.daloopa.com/src/107863137" display="0.05" xr:uid="{80150FDD-7483-40DC-A047-BB4DF71F2C6D}"/>
    <hyperlink ref="AY40" r:id="rId17449" tooltip="https://www.daloopa.com/src/107863139" display="37864.0" xr:uid="{68715EFE-AB5A-4CF1-AF70-EA4C627681E5}"/>
    <hyperlink ref="AY41" r:id="rId17450" tooltip="https://www.daloopa.com/src/107863132" display="0.1" xr:uid="{EEFE06C1-3DDE-4377-9F72-6875A00BB393}"/>
    <hyperlink ref="AY42" r:id="rId17451" tooltip="https://www.daloopa.com/src/107863142" display="11278.0" xr:uid="{937EE8F7-336F-43C1-831A-D39F4C3F7DAA}"/>
    <hyperlink ref="AY43" r:id="rId17452" tooltip="https://www.daloopa.com/src/107863136" display="0.11" xr:uid="{0E1C8545-52AE-4186-8116-24B68C3E5F76}"/>
    <hyperlink ref="AY44" r:id="rId17453" tooltip="https://www.daloopa.com/src/107863140" display="14331.0" xr:uid="{FC8E57A9-8707-4F12-BD4A-784EA0153782}"/>
    <hyperlink ref="AY45" r:id="rId17454" tooltip="https://www.daloopa.com/src/107863134" display="0.19" xr:uid="{F633DAC1-5512-4FE7-A777-CB86E880DB30}"/>
    <hyperlink ref="AY46" r:id="rId17455" tooltip="https://www.daloopa.com/src/107863141" display="27452.0" xr:uid="{5E529A57-D710-468A-9FF7-27CE08AE7661}"/>
    <hyperlink ref="AY47" r:id="rId17456" tooltip="https://www.daloopa.com/src/107863133" display="0.19" xr:uid="{070EA494-7BC7-4F2A-AC8D-12EB9683258D}"/>
    <hyperlink ref="AY48" r:id="rId17457" tooltip="https://www.daloopa.com/src/107863144" display="1313.0" xr:uid="{567DB7AA-C8C2-4BAD-8072-97C41CC0D27B}"/>
    <hyperlink ref="AY49" r:id="rId17458" tooltip="https://www.daloopa.com/src/107863135" display="0.05" xr:uid="{7E621542-E09E-499D-9336-B1AB99C3F793}"/>
    <hyperlink ref="AY54" r:id="rId17459" tooltip="https://www.daloopa.com/src/107923941" display="61411.0" xr:uid="{DE403112-5CA7-4EF8-BA67-36DF9159C9A5}"/>
    <hyperlink ref="AY55" r:id="rId17460" tooltip="https://www.daloopa.com/src/107923935" display="5228.0" xr:uid="{889AF902-69FB-47B4-A188-400FE4F0B885}"/>
    <hyperlink ref="AY56" r:id="rId17461" tooltip="https://www.daloopa.com/src/107923937" display="37864.0" xr:uid="{DFCB7B70-49B8-4CAA-8E70-170433CB4265}"/>
    <hyperlink ref="AY57" r:id="rId17462" tooltip="https://www.daloopa.com/src/107923934" display="11278.0" xr:uid="{7F33D7D0-C3A1-4168-9E1D-2A59986C001A}"/>
    <hyperlink ref="AY58" r:id="rId17463" tooltip="https://www.daloopa.com/src/107923939" display="14331.0" xr:uid="{3D6F769D-7F86-4136-80C0-B297E3BC9AEC}"/>
    <hyperlink ref="AY59" r:id="rId17464" tooltip="https://www.daloopa.com/src/107923940" display="27452.0" xr:uid="{AFC9A5E1-5F5A-4F28-BEB2-79E4F4983B5D}"/>
    <hyperlink ref="AY61" r:id="rId17465" tooltip="https://www.daloopa.com/src/107923936" display="1313.0" xr:uid="{F16BD40F-2804-41B4-AA35-CC6AB0DFE39F}"/>
    <hyperlink ref="AY62" r:id="rId17466" tooltip="https://www.daloopa.com/src/107923938" display="158877.0" xr:uid="{7F404048-597C-4F36-A640-55C93A8C40DB}"/>
    <hyperlink ref="AY67" r:id="rId17467" tooltip="https://www.daloopa.com/src/107875766" display="95537.0" xr:uid="{FC82F5AC-D2BC-4569-860C-BEA26CBA67E7}"/>
    <hyperlink ref="AY68" r:id="rId17468" tooltip="https://www.daloopa.com/src/107875765" display="89874.0" xr:uid="{5C8E175A-178E-4722-A2F3-1EB912B9A43A}"/>
    <hyperlink ref="AY72" r:id="rId17469" tooltip="https://www.daloopa.com/src/107875767" display="5663.0" xr:uid="{D03C1052-15DA-41CF-A55E-50D0DC1958A1}"/>
    <hyperlink ref="AY75" r:id="rId17470" tooltip="https://www.daloopa.com/src/107875807" display="35888.0" xr:uid="{BA2BCD00-C8BB-4182-8710-924A060F082D}"/>
    <hyperlink ref="AY76" r:id="rId17471" tooltip="https://www.daloopa.com/src/107875806" display="34587.0" xr:uid="{6DB6341A-D582-48D9-A52F-C693EFD16561}"/>
    <hyperlink ref="AY80" r:id="rId17472" tooltip="https://www.daloopa.com/src/107875805" display="1301.0" xr:uid="{362FAE59-A705-4A83-8A9E-B73008A472B7}"/>
    <hyperlink ref="AY83" r:id="rId17473" tooltip="https://www.daloopa.com/src/107876058" display="27452.0" xr:uid="{958282CD-C110-466D-8AA7-FFDAFBC069D1}"/>
    <hyperlink ref="AY84" r:id="rId17474" tooltip="https://www.daloopa.com/src/107876056" display="17005.0" xr:uid="{52CA59C8-83EA-4220-86C2-2B5F04BF91E9}"/>
    <hyperlink ref="AY88" r:id="rId17475" tooltip="https://www.daloopa.com/src/107876057" display="10447.0" xr:uid="{814353D8-D131-44E4-9479-E2E030E97F8B}"/>
    <hyperlink ref="AY91" r:id="rId17476" tooltip="https://www.daloopa.com/src/107876088" display="158877.0" xr:uid="{5C14F137-688A-4FC6-A511-C68FEFC415F6}"/>
    <hyperlink ref="AY92" r:id="rId17477" tooltip="https://www.daloopa.com/src/107876090" display="141466.0" xr:uid="{7E4745FC-E39D-489C-B54A-9DE9EB3361CD}"/>
    <hyperlink ref="AY96" r:id="rId17478" tooltip="https://www.daloopa.com/src/107859738" display="262.0" xr:uid="{0B404EA9-93BB-4E99-B730-41DA1E476A89}"/>
    <hyperlink ref="AY97" r:id="rId17479" tooltip="https://www.daloopa.com/src/107876093" display="17411.0" xr:uid="{41B315D8-99CA-4508-8427-B164CF3CC3E8}"/>
    <hyperlink ref="AY99" r:id="rId17480" tooltip="https://www.daloopa.com/src/107876094" display="626.0" xr:uid="{FAE28934-51B1-4662-96B4-FA2EC4650D35}"/>
    <hyperlink ref="AY100" r:id="rId17481" tooltip="https://www.daloopa.com/src/107876091" display="-2706.0" xr:uid="{BC16942D-D64C-4CEC-A9B9-674E8A0DBCFD}"/>
    <hyperlink ref="AY101" r:id="rId17482" tooltip="https://www.daloopa.com/src/107876089" display="-3.0" xr:uid="{A6BEC1A8-C37E-416A-BFFA-4D4D151DCF7D}"/>
    <hyperlink ref="AY102" r:id="rId17483" tooltip="https://www.daloopa.com/src/107876092" display="15328.0" xr:uid="{1558E4CE-D798-4155-A043-C7738160F184}"/>
    <hyperlink ref="AY141" r:id="rId17484" tooltip="https://www.daloopa.com/src/107861076" display="0.09" xr:uid="{6CC765BC-8423-499F-A802-5E3742AA92A9}"/>
    <hyperlink ref="AY142" r:id="rId17485" tooltip="https://www.daloopa.com/src/107861075" display="0.12" xr:uid="{16127BB6-5054-44FF-A10F-F94561D98360}"/>
    <hyperlink ref="AY143" r:id="rId17486" tooltip="https://www.daloopa.com/src/107861074" display="0.19" xr:uid="{A5413465-8C22-4818-8C70-5D7879D13D7B}"/>
    <hyperlink ref="AY144" r:id="rId17487" tooltip="https://www.daloopa.com/src/107861077" display="0.11" xr:uid="{3EC79618-9124-423E-AED3-D317525C9D54}"/>
    <hyperlink ref="AY152" r:id="rId17488" tooltip="https://www.daloopa.com/src/107861247" display="0.6" xr:uid="{F5BE5D44-4FF4-4E70-B0FB-459041968C0B}"/>
    <hyperlink ref="AY153" r:id="rId17489" tooltip="https://www.daloopa.com/src/107861248" display="0.23" xr:uid="{FF32F349-00FB-4190-9C2A-1F080E5E1E14}"/>
    <hyperlink ref="AY154" r:id="rId17490" tooltip="https://www.daloopa.com/src/107861246" display="0.17" xr:uid="{A5BC9E78-5EB3-4360-889A-C1CFD0154634}"/>
    <hyperlink ref="AY155" r:id="rId17491" tooltip="https://www.daloopa.com/src/107861245" display="1.0" xr:uid="{EEEBAE6B-E38E-4722-BFF9-C4A791417345}"/>
    <hyperlink ref="AY196" r:id="rId17492" tooltip="https://www.daloopa.com/src/107863647" display="23501.0" xr:uid="{4664C63D-9EB6-449E-9009-891D17D2F7DB}"/>
    <hyperlink ref="AY198" r:id="rId17493" tooltip="https://www.daloopa.com/src/107863645" display="0.08" xr:uid="{BF10EDEF-5ED4-4220-B95A-61E9B094ED6C}"/>
    <hyperlink ref="AY203" r:id="rId17494" tooltip="https://www.daloopa.com/src/107863643" display="0.12" xr:uid="{F318C668-F361-4CA2-B213-6B33F7F7FCE5}"/>
    <hyperlink ref="AY204" r:id="rId17495" tooltip="https://www.daloopa.com/src/107863644" display="0.6" xr:uid="{1C64473A-006C-4974-A094-4EE4266951CB}"/>
    <hyperlink ref="AY205" r:id="rId17496" tooltip="https://www.daloopa.com/src/107863648" display="1551000.0" xr:uid="{D97709C0-1164-4909-A326-B81EDB54AD30}"/>
    <hyperlink ref="AY206" r:id="rId17497" tooltip="https://www.daloopa.com/src/107863646" display="0.03" xr:uid="{32DFF83F-F6CB-4F56-89A1-C59A057EA2E9}"/>
    <hyperlink ref="AY211" r:id="rId17498" tooltip="https://www.daloopa.com/src/107861969" display="95537.0" xr:uid="{EB6510AB-1778-457C-B83E-3B458FE8B93E}"/>
    <hyperlink ref="AY212" r:id="rId17499" tooltip="https://www.daloopa.com/src/107861974" display="0.09" xr:uid="{91B399C5-022E-47CF-8ED1-8BFF5A8CE0D1}"/>
    <hyperlink ref="AY213" r:id="rId17500" tooltip="https://www.daloopa.com/src/107861971" display="377425.0" xr:uid="{AD92AC50-3DF1-477B-B94D-DCDE2044F5CC}"/>
    <hyperlink ref="AY220" r:id="rId17501" tooltip="https://www.daloopa.com/src/107861972" display="5663.0" xr:uid="{505A5774-D431-4C19-B444-71EFA7500828}"/>
    <hyperlink ref="AY222" r:id="rId17502" tooltip="https://www.daloopa.com/src/107861973" display="-28.0" xr:uid="{84C2F156-2E27-4714-B5CA-407301EA793B}"/>
    <hyperlink ref="AY223" r:id="rId17503" tooltip="https://www.daloopa.com/src/107861975" display="0.32" xr:uid="{08C8A678-FFE4-4A1E-854D-1CEDFA59E16A}"/>
    <hyperlink ref="AY224" r:id="rId17504" tooltip="https://www.daloopa.com/src/107861977" display="0.059000000000000004" xr:uid="{47429C89-E5CD-4028-A1FF-55A24C0F134D}"/>
    <hyperlink ref="AY225" r:id="rId17505" tooltip="https://www.daloopa.com/src/107861970" display="22172.0" xr:uid="{E5865F67-5F3B-4F3B-9F3C-387643C005EC}"/>
    <hyperlink ref="AY227" r:id="rId17506" tooltip="https://www.daloopa.com/src/107861976" display="0.059000000000000004" xr:uid="{9AE58DFB-D828-4724-AF16-3B709DEE586A}"/>
    <hyperlink ref="AY230" r:id="rId17507" tooltip="https://www.daloopa.com/src/107864007" display="35888.0" xr:uid="{1EBC063C-B686-4C03-9435-DE7335F0DAB4}"/>
    <hyperlink ref="AY231" r:id="rId17508" tooltip="https://www.daloopa.com/src/107864012" display="0.12" xr:uid="{7C46B746-19BD-4A61-9A2C-3EF98AD9A535}"/>
    <hyperlink ref="AY232" r:id="rId17509" tooltip="https://www.daloopa.com/src/107864008" display="139729.0" xr:uid="{9D3F0DDB-88CB-4D68-B6EC-1A982E7D03F6}"/>
    <hyperlink ref="AY240" r:id="rId17510" tooltip="https://www.daloopa.com/src/107864009" display="1301.0" xr:uid="{9E59D561-79A0-4D6C-AC58-67BA7A5C2A58}"/>
    <hyperlink ref="AY242" r:id="rId17511" tooltip="https://www.daloopa.com/src/107864014" display="43.0" xr:uid="{DCF790A9-2AAC-4593-9306-1FCE1D7066FC}"/>
    <hyperlink ref="AY244" r:id="rId17512" tooltip="https://www.daloopa.com/src/107864011" display="0.036000000000000004" xr:uid="{44648867-C2A8-4EE0-B9FE-5E09F08D94B9}"/>
    <hyperlink ref="AY245" r:id="rId17513" tooltip="https://www.daloopa.com/src/107864010" display="2058.0" xr:uid="{D1B67052-66C0-46EC-9668-901990A57E69}"/>
    <hyperlink ref="AY247" r:id="rId17514" tooltip="https://www.daloopa.com/src/107864013" display="0.015" xr:uid="{C5DA9698-34CA-4DD0-982F-C0F6AE4B8BA5}"/>
    <hyperlink ref="AY250" r:id="rId17515" tooltip="https://www.daloopa.com/src/107862624" display="27452.0" xr:uid="{F549F49E-8CC5-48AC-AEBE-919BA7D9078D}"/>
    <hyperlink ref="AY251" r:id="rId17516" tooltip="https://www.daloopa.com/src/107862629" display="0.19" xr:uid="{0C38C6B9-81CE-476E-995F-B00237290AE0}"/>
    <hyperlink ref="AY252" r:id="rId17517" tooltip="https://www.daloopa.com/src/107862625" display="102974.0" xr:uid="{7BBD340C-A3AE-4BA2-8C4C-4FA625D31C39}"/>
    <hyperlink ref="AY260" r:id="rId17518" tooltip="https://www.daloopa.com/src/107862626" display="10447.0" xr:uid="{214769E6-B81A-4AFF-8D32-74B9BEEF6B18}"/>
    <hyperlink ref="AY262" r:id="rId17519" tooltip="https://www.daloopa.com/src/107862631" display="1.0" xr:uid="{675E9182-5EAB-4474-AFDB-15E356B2149E}"/>
    <hyperlink ref="AY263" r:id="rId17520" tooltip="https://www.daloopa.com/src/107862630" display="0.5" xr:uid="{527692AD-72A5-48A7-B1DD-52705BC95EC0}"/>
    <hyperlink ref="AY264" r:id="rId17521" tooltip="https://www.daloopa.com/src/107862628" display="0.381" xr:uid="{27FB0CF5-9BD4-4DFE-A9A2-DD607A4E6785}"/>
    <hyperlink ref="AY265" r:id="rId17522" tooltip="https://www.daloopa.com/src/107862623" display="36369.0" xr:uid="{320FC57E-75D1-44B6-9513-04F5A74EF5E2}"/>
    <hyperlink ref="AY266" r:id="rId17523" tooltip="https://www.daloopa.com/src/107862627" display="0.353" xr:uid="{2F5B5046-A7DF-4442-9F63-1F4E85F5A7B9}"/>
    <hyperlink ref="AY281" r:id="rId17524" tooltip="https://www.daloopa.com/src/107869565" display="158877.0" xr:uid="{15FAD83C-46E0-40C0-B40A-A67F36FA6BAC}"/>
    <hyperlink ref="AY282" r:id="rId17525" tooltip="https://www.daloopa.com/src/107869572" display="0.11" xr:uid="{122C46E0-818E-4CED-AE31-54147CAFD732}"/>
    <hyperlink ref="AY283" r:id="rId17526" tooltip="https://www.daloopa.com/src/107869559" display="620128.0" xr:uid="{A847041D-FE90-4836-A0D3-620EDD8BE23D}"/>
    <hyperlink ref="AY284" r:id="rId17527" tooltip="https://www.daloopa.com/src/107869570" display="0.12" xr:uid="{C24AAEF9-78E9-4904-8ACE-472CEBF0CC98}"/>
    <hyperlink ref="AY285" r:id="rId17528" tooltip="https://www.daloopa.com/src/107869561" display="17411.0" xr:uid="{24235F48-79CA-453C-81E2-6A7F716092AF}"/>
    <hyperlink ref="AY286" r:id="rId17529" tooltip="https://www.daloopa.com/src/107869569" display="16.0" xr:uid="{5A343711-4206-4442-9D62-01BA87811936}"/>
    <hyperlink ref="AY287" r:id="rId17530" tooltip="https://www.daloopa.com/src/107869573" display="0.55" xr:uid="{45F3D24C-0BCC-419B-9721-683E97341B8E}"/>
    <hyperlink ref="AY288" r:id="rId17531" tooltip="https://www.daloopa.com/src/107869567" display="0.11" xr:uid="{408B8E62-6CA8-4080-850F-55ED4F2F4DBE}"/>
    <hyperlink ref="AY289" r:id="rId17532" tooltip="https://www.daloopa.com/src/107869562" display="60599.0" xr:uid="{30B406A6-FF22-4E7A-AB97-052584284237}"/>
    <hyperlink ref="AY290" r:id="rId17533" tooltip="https://www.daloopa.com/src/107869568" display="1.29" xr:uid="{1A68F2C5-B60C-45B6-BC08-2D0E28F0817F}"/>
    <hyperlink ref="AY291" r:id="rId17534" tooltip="https://www.daloopa.com/src/107869571" display="0.098" xr:uid="{191117E5-00D1-49CE-9051-CBBB02FEDB08}"/>
    <hyperlink ref="AY292" r:id="rId17535" tooltip="https://www.daloopa.com/src/107869560" display="15328.0" xr:uid="{3D6F28C6-4238-4E64-8A63-132382F5F109}"/>
    <hyperlink ref="AY293" r:id="rId17536" tooltip="https://www.daloopa.com/src/107869566" display="1.43" xr:uid="{B6EC4635-A53D-4D30-8ED4-2B5B900B4808}"/>
    <hyperlink ref="AY294" r:id="rId17537" tooltip="https://www.daloopa.com/src/107869564" display="49868.0" xr:uid="{A9BB2724-8982-4A76-9739-6F43B3C7ED2C}"/>
    <hyperlink ref="AY295" r:id="rId17538" tooltip="https://www.daloopa.com/src/107869563" display="4.67" xr:uid="{D3580DDC-12D8-431B-A37D-9DF928C94A6B}"/>
    <hyperlink ref="AY303" r:id="rId17539" tooltip="https://www.daloopa.com/src/107923938" display="158877.0" xr:uid="{6E8E9FCC-F162-420A-815D-DB29D5937D2F}"/>
    <hyperlink ref="AY344" r:id="rId17540" tooltip="https://www.daloopa.com/src/107859744" display="67601.0" xr:uid="{5FC78798-85E1-4396-846A-5DC378385F70}"/>
    <hyperlink ref="AY345" r:id="rId17541" tooltip="https://www.daloopa.com/src/107859746" display="91276.0" xr:uid="{DE2BA932-8FC5-4033-A860-D77F1FFC0C56}"/>
    <hyperlink ref="AY346" r:id="rId17542" tooltip="https://www.daloopa.com/src/107859729" display="158877.0" xr:uid="{403DDBA1-FAFB-420C-99D4-CF538BAA402C}"/>
    <hyperlink ref="AY349" r:id="rId17543" tooltip="https://www.daloopa.com/src/107859745" display="80977.0" xr:uid="{83DDB9B8-E0C6-4068-8763-2CAC2C3B95C3}"/>
    <hyperlink ref="AY350" r:id="rId17544" tooltip="https://www.daloopa.com/src/107859743" display="24660.0" xr:uid="{9711F0B6-F52D-4E3D-A256-2A97869D65EF}"/>
    <hyperlink ref="AY351" r:id="rId17545" tooltip="https://www.daloopa.com/src/107859741" display="10609.0" xr:uid="{AD92C31C-19E0-4FBF-9CA7-D2AF27721D8A}"/>
    <hyperlink ref="AY352" r:id="rId17546" tooltip="https://www.daloopa.com/src/107859742" display="22245.0" xr:uid="{545481E5-6C2F-4836-BA92-25C96F04029A}"/>
    <hyperlink ref="AY353" r:id="rId17547" tooltip="https://www.daloopa.com/src/107859739" display="2713.0" xr:uid="{9B33D3CD-2C5B-4E65-A835-BCB046AC46BA}"/>
    <hyperlink ref="AY354" r:id="rId17548" tooltip="https://www.daloopa.com/src/107859738" display="262.0" xr:uid="{E0F4BC07-FFC1-427E-842E-EEE5C656EBF4}"/>
    <hyperlink ref="AY355" r:id="rId17549" tooltip="https://www.daloopa.com/src/107859728" display="141466.0" xr:uid="{AA7C3DD2-6E45-4834-994A-8D8B635E7C67}"/>
    <hyperlink ref="AY357" r:id="rId17550" tooltip="https://www.daloopa.com/src/107859736" display="17411.0" xr:uid="{F014C341-B617-46BB-8558-3C666F5D8FA2}"/>
    <hyperlink ref="AY359" r:id="rId17551" tooltip="https://www.daloopa.com/src/107859734" display="1256.0" xr:uid="{640615E1-8A17-4E62-83D1-F0834269B23E}"/>
    <hyperlink ref="AY360" r:id="rId17552" tooltip="https://www.daloopa.com/src/107859737" display="-603.0" xr:uid="{B9BF5BC8-79BE-45FE-B888-83D6D5B8EC03}"/>
    <hyperlink ref="AY361" r:id="rId17553" tooltip="https://www.daloopa.com/src/107859735" display="-27.0" xr:uid="{20796687-808A-448D-8C04-2B50AF3C2BF9}"/>
    <hyperlink ref="AY362" r:id="rId17554" tooltip="https://www.daloopa.com/src/107859740" display="626.0" xr:uid="{3914102D-599D-4FCC-92EE-1B9B54B6F1C0}"/>
    <hyperlink ref="AY364" r:id="rId17555" tooltip="https://www.daloopa.com/src/107859733" display="18037.0" xr:uid="{8E756178-CCA5-42F1-853A-C92931581538}"/>
    <hyperlink ref="AY366" r:id="rId17556" tooltip="https://www.daloopa.com/src/107859730" display="-2706.0" xr:uid="{DD533A8E-EE55-4BA8-8458-22DF33538236}"/>
    <hyperlink ref="AY367" r:id="rId17557" tooltip="https://www.daloopa.com/src/107859731" display="-3.0" xr:uid="{CE45A38F-EB6F-4474-9408-0710066C87C8}"/>
    <hyperlink ref="AY368" r:id="rId17558" tooltip="https://www.daloopa.com/src/107859732" display="15328.0" xr:uid="{E58DD565-C68B-4D22-9E92-267F6A8C187F}"/>
    <hyperlink ref="AY371" r:id="rId17559" tooltip="https://www.daloopa.com/src/107875605" display="1.46" xr:uid="{D402DDD4-209A-4526-B08F-4E647AD59C37}"/>
    <hyperlink ref="AY372" r:id="rId17560" tooltip="https://www.daloopa.com/src/107875606" display="1.43" xr:uid="{636178ED-74B4-49C2-8AE9-E6FC68BDB1CA}"/>
    <hyperlink ref="AY375" r:id="rId17561" tooltip="https://www.daloopa.com/src/107875658" display="10501.0" xr:uid="{4C91B245-9F03-44BB-B282-7214C3597B1E}"/>
    <hyperlink ref="AY376" r:id="rId17562" tooltip="https://www.daloopa.com/src/107875659" display="10735.0" xr:uid="{03087AE6-8E5F-4993-AE28-5BF2F9932F8E}"/>
    <hyperlink ref="AY379" r:id="rId17563" tooltip="https://www.daloopa.com/src/107870078" display="193.0" xr:uid="{EC7B279F-A225-4C64-98F7-7D45FE492BA4}"/>
    <hyperlink ref="AY380" r:id="rId17564" tooltip="https://www.daloopa.com/src/107870076" display="696.0" xr:uid="{F5732D26-A08D-4F41-9905-6A5F5FA2A7AB}"/>
    <hyperlink ref="AY381" r:id="rId17565" tooltip="https://www.daloopa.com/src/107870080" display="2961.0" xr:uid="{C2AE570D-EA67-41CA-9B64-EF53A0F03742}"/>
    <hyperlink ref="AY382" r:id="rId17566" tooltip="https://www.daloopa.com/src/107870081" display="1012.0" xr:uid="{73174661-E3B2-4CA1-AA4A-DD9DC848BA47}"/>
    <hyperlink ref="AY383" r:id="rId17567" tooltip="https://www.daloopa.com/src/107870077" display="471.0" xr:uid="{6BDD8628-ED72-459B-A1D0-65F12DA88A1C}"/>
    <hyperlink ref="AY384" r:id="rId17568" tooltip="https://www.daloopa.com/src/107870079" display="5333.0" xr:uid="{B1425F11-0731-485E-9FCE-5FB99AE37615}"/>
    <hyperlink ref="AY386" r:id="rId17569" tooltip="https://www.daloopa.com/src/107863647" display="23.501" xr:uid="{97DC3145-CC29-4520-B439-6307D0784A74}"/>
    <hyperlink ref="AY387" r:id="rId17570" tooltip="https://www.daloopa.com/src/107922034" display="5.0" xr:uid="{AB01F190-7890-44D2-AFF4-09AE9DCC8426}"/>
    <hyperlink ref="AY397" r:id="rId17571" tooltip="https://www.daloopa.com/src/107874764" display="75091.0" xr:uid="{A3A0BEBC-A831-4F77-A60E-8D9340478094}"/>
    <hyperlink ref="AY398" r:id="rId17572" tooltip="https://www.daloopa.com/src/107874765" display="12960.0" xr:uid="{99B8FBF3-2E11-43CB-A34D-252B503C69C9}"/>
    <hyperlink ref="AY399" r:id="rId17573" tooltip="https://www.daloopa.com/src/107874762" display="36103.0" xr:uid="{2CB3E5AF-CECE-4540-B9C4-949A5F3A1835}"/>
    <hyperlink ref="AY400" r:id="rId17574" tooltip="https://www.daloopa.com/src/107874763" display="51638.0" xr:uid="{23322D80-1568-45F2-B537-30A9AFF7054B}"/>
    <hyperlink ref="AY402" r:id="rId17575" tooltip="https://www.daloopa.com/src/107874761" display="175792.0" xr:uid="{DC64A297-9177-4DD9-8613-AF4901056803}"/>
    <hyperlink ref="AY404" r:id="rId17576" tooltip="https://www.daloopa.com/src/107875230" display="237917.0" xr:uid="{A5A2F3BA-1B2C-4EA4-B96C-41D84082C284}"/>
    <hyperlink ref="AY406" r:id="rId17577" tooltip="https://www.daloopa.com/src/107875232" display="76527.0" xr:uid="{B1F507A2-9337-41A7-B4A4-856EE98BAC93}"/>
    <hyperlink ref="AY407" r:id="rId17578" tooltip="https://www.daloopa.com/src/107875233" display="23081.0" xr:uid="{A4DBF73C-AF64-4884-A1F2-5A38B2C6EEAE}"/>
    <hyperlink ref="AY408" r:id="rId17579" tooltip="https://www.daloopa.com/src/107875231" display="71309.0" xr:uid="{1CD610FE-6828-4691-A746-9E886EADE0BF}"/>
    <hyperlink ref="AY409" r:id="rId17580" tooltip="https://www.daloopa.com/src/107875238" display="584626.0" xr:uid="{36916937-A624-4FF3-A729-7738CF315254}"/>
    <hyperlink ref="AY413" r:id="rId17581" tooltip="https://www.daloopa.com/src/107874789" display="84570.0" xr:uid="{C8DEA1F8-42C1-4815-A48F-44EB857E752D}"/>
    <hyperlink ref="AY414" r:id="rId17582" tooltip="https://www.daloopa.com/src/107874790" display="60602.0" xr:uid="{4EA51B16-A979-45B0-9567-CB4B5234CF5A}"/>
    <hyperlink ref="AY415" r:id="rId17583" tooltip="https://www.daloopa.com/src/107874791" display="16305.0" xr:uid="{C09F91DD-1212-475D-8865-EF668A71B54F}"/>
    <hyperlink ref="AY416" r:id="rId17584" tooltip="https://www.daloopa.com/src/107874788" display="161477.0" xr:uid="{150C258D-909C-426E-9F8D-4DE637738CDB}"/>
    <hyperlink ref="AY418" r:id="rId17585" tooltip="https://www.daloopa.com/src/107875483" display="29306.0" xr:uid="{FDDC3947-E1F6-48D9-A237-79B49467DA68}"/>
    <hyperlink ref="AY419" r:id="rId17586" tooltip="https://www.daloopa.com/src/107875482" display="54890.0" xr:uid="{5885CCD7-02D0-4B8A-9A1A-70E5DD692E60}"/>
    <hyperlink ref="AY420" r:id="rId17587" tooltip="https://www.daloopa.com/src/107875481" display="79802.0" xr:uid="{27B70F26-74FE-4C65-A264-8AEDAA2FBA7E}"/>
    <hyperlink ref="AY423" r:id="rId17588" tooltip="https://www.daloopa.com/src/107875529" display="110.0" xr:uid="{4DB64045-83E8-4727-B39B-920ADFD25C27}"/>
    <hyperlink ref="AY424" r:id="rId17589" tooltip="https://www.daloopa.com/src/107875529" display="110.0" xr:uid="{19156EBE-F6F1-41CD-A41E-FD689BDF5E11}"/>
    <hyperlink ref="AY425" r:id="rId17590" tooltip="https://www.daloopa.com/src/107875527" display="-7837.0" xr:uid="{624D2F7A-7C9A-4001-B45C-7D1B2D3187B6}"/>
    <hyperlink ref="AY426" r:id="rId17591" tooltip="https://www.daloopa.com/src/107875528" display="115934.0" xr:uid="{DA0AA89E-B880-4793-80F3-EBBCE857EF96}"/>
    <hyperlink ref="AY427" r:id="rId17592" tooltip="https://www.daloopa.com/src/107875525" display="-1918.0" xr:uid="{BD0BC8A2-A675-47E9-AD60-2B28B5AAA636}"/>
    <hyperlink ref="AY428" r:id="rId17593" tooltip="https://www.daloopa.com/src/107875526" display="152862.0" xr:uid="{C7EC4C75-C143-43FC-B579-47FA96D7C2AF}"/>
    <hyperlink ref="AY429" r:id="rId17594" tooltip="https://www.daloopa.com/src/107875524" display="259151.0" xr:uid="{CCB8E7AA-2269-4586-9FE7-7C07BAF86980}"/>
    <hyperlink ref="AY431" r:id="rId17595" tooltip="https://www.daloopa.com/src/107875523" display="584626.0" xr:uid="{92B4C3D3-3B9B-41CE-B0E7-734F59B9022F}"/>
    <hyperlink ref="AY437" r:id="rId17596" tooltip="https://www.daloopa.com/src/107875230" display="237917.0" xr:uid="{E45CE556-9888-4B79-8774-CF0F584816DE}"/>
    <hyperlink ref="AY438" r:id="rId17597" tooltip="https://www.daloopa.com/src/107874789" display="84570.0" xr:uid="{8B8F3769-EAE2-40AD-BE67-665FABDEB0E4}"/>
    <hyperlink ref="AY441" r:id="rId17598" tooltip="https://www.daloopa.com/src/107917468" display="34.6" xr:uid="{54CDBF4E-F4FE-4D71-AC3A-CDB08E0AA991}"/>
    <hyperlink ref="AY446" r:id="rId17599" tooltip="https://www.daloopa.com/src/107860271" display="15328.0" xr:uid="{D69D6D78-3205-4BE6-B0A4-1692A3ADD86A}"/>
    <hyperlink ref="AY448" r:id="rId17600" tooltip="https://www.daloopa.com/src/107860275" display="13442.0" xr:uid="{EBA56827-A961-45D9-BE41-2FCA7C51B3DA}"/>
    <hyperlink ref="AY449" r:id="rId17601" tooltip="https://www.daloopa.com/src/107860278" display="5333.0" xr:uid="{101F0151-289E-408F-BDB0-48482C410117}"/>
    <hyperlink ref="AY452" r:id="rId17602" tooltip="https://www.daloopa.com/src/107860272" display="-141.0" xr:uid="{1254D75D-A35F-4B1E-ABDC-6181D17AEA05}"/>
    <hyperlink ref="AY453" r:id="rId17603" tooltip="https://www.daloopa.com/src/107860267" display="-1317.0" xr:uid="{6E2B27BC-B999-418E-84F7-91B3F616D263}"/>
    <hyperlink ref="AY456" r:id="rId17604" tooltip="https://www.daloopa.com/src/107860269" display="-1509.0" xr:uid="{FD6DD62A-FAEA-4FD7-82FB-B159B6608EDA}"/>
    <hyperlink ref="AY458" r:id="rId17605" tooltip="https://www.daloopa.com/src/107860274" display="-477.0" xr:uid="{DA884987-8380-4444-9357-31ED4F03D159}"/>
    <hyperlink ref="AY459" r:id="rId17606" tooltip="https://www.daloopa.com/src/107860277" display="129.0" xr:uid="{E2041C0F-660C-4166-9942-6552A5749380}"/>
    <hyperlink ref="AY460" r:id="rId17607" tooltip="https://www.daloopa.com/src/107860273" display="421.0" xr:uid="{83A55C09-DAAC-4A7E-BB81-F84254DA74C3}"/>
    <hyperlink ref="AY462" r:id="rId17608" tooltip="https://www.daloopa.com/src/107860270" display="25971.0" xr:uid="{33C3DD49-BC3F-4A9F-A0F1-275ECFB1D4E6}"/>
    <hyperlink ref="AY465" r:id="rId17609" tooltip="https://www.daloopa.com/src/107874873" display="-22620.0" xr:uid="{2BD23CBD-3F05-45A9-B0D3-BAFDD741BC81}"/>
    <hyperlink ref="AY466" r:id="rId17610" tooltip="https://www.daloopa.com/src/107874877" display="-622.0" xr:uid="{F1E68A9F-746D-4176-9230-AD397B723033}"/>
    <hyperlink ref="AY467" r:id="rId17611" tooltip="https://www.daloopa.com/src/107874875" display="8069.0" xr:uid="{C2C16C00-D4DD-446B-9C60-406FF58286B7}"/>
    <hyperlink ref="AY468" r:id="rId17612" tooltip="https://www.daloopa.com/src/107874872" display="-3068.0" xr:uid="{C763D171-6A82-40FD-A72B-A53E50CAFE8F}"/>
    <hyperlink ref="AY469" r:id="rId17613" tooltip="https://www.daloopa.com/src/107874876" display="1342.0" xr:uid="{85C8644F-B010-4AFB-A83A-E0839B541623}"/>
    <hyperlink ref="AY470" r:id="rId17614" tooltip="https://www.daloopa.com/src/107874874" display="-16899.0" xr:uid="{8C0B918E-1ACD-4AFD-9D44-60FACD941C4D}"/>
    <hyperlink ref="AY473" r:id="rId17615" tooltip="https://www.daloopa.com/src/107874956" display="1725.0" xr:uid="{904D6879-C303-41F4-97F6-B7E5AD3962BE}"/>
    <hyperlink ref="AY474" r:id="rId17616" tooltip="https://www.daloopa.com/src/107874955" display="-1820.0" xr:uid="{C23BED19-552D-453C-BEF4-CB8893339B22}"/>
    <hyperlink ref="AY476" r:id="rId17617" tooltip="https://www.daloopa.com/src/107874953" display="-2183.0" xr:uid="{EC89C675-FD8B-4653-8A76-014F32AFCD7E}"/>
    <hyperlink ref="AY477" r:id="rId17618" tooltip="https://www.daloopa.com/src/107874957" display="-402.0" xr:uid="{A74454C9-9577-4F3A-AB20-A8B3704CBFDA}"/>
    <hyperlink ref="AY478" r:id="rId17619" tooltip="https://www.daloopa.com/src/107874958" display="-78.0" xr:uid="{02651777-595C-4BEA-A478-6DFF6EA80332}"/>
    <hyperlink ref="AY483" r:id="rId17620" tooltip="https://www.daloopa.com/src/107874954" display="-2758.0" xr:uid="{D8F42170-EF2F-4F57-9D6F-6DA8DD85E6B9}"/>
    <hyperlink ref="AY485" r:id="rId17621" tooltip="https://www.daloopa.com/src/107877134" display="690.0" xr:uid="{1D601FE0-DD1A-4B73-8CE3-7503E9C6A26E}"/>
    <hyperlink ref="AY486" r:id="rId17622" tooltip="https://www.daloopa.com/src/107877135" display="7004.0" xr:uid="{A89B9C37-7DA7-4D01-907F-874FCB09ED7C}"/>
    <hyperlink ref="AY488" r:id="rId17623" tooltip="https://www.daloopa.com/src/107860568" display="71673.0" xr:uid="{04EEFF51-63CE-4DFF-BDDB-E19895E4B3AA}"/>
    <hyperlink ref="AY489" r:id="rId17624" tooltip="https://www.daloopa.com/src/107877136" display="78677.0" xr:uid="{FA807488-017B-477F-8D9D-17E604A5563E}"/>
    <hyperlink ref="AY492" r:id="rId17625" tooltip="https://www.daloopa.com/src/107916645" display="75091.0" xr:uid="{53BCADD1-D298-4023-91F8-9FE37E6E49F5}"/>
    <hyperlink ref="AY493" r:id="rId17626" tooltip="https://www.daloopa.com/src/107916648" display="333.0" xr:uid="{A98D16AA-42FD-441E-9204-55F53C13A936}"/>
    <hyperlink ref="AY494" r:id="rId17627" tooltip="https://www.daloopa.com/src/107916647" display="3253.0" xr:uid="{81C22579-1756-4C4C-AE3E-AAF1AC0898F5}"/>
    <hyperlink ref="AY495" r:id="rId17628" tooltip="https://www.daloopa.com/src/107916646" display="78677.0" xr:uid="{50638751-151F-472B-8FBB-3A341FA86019}"/>
    <hyperlink ref="AY498" r:id="rId17629" tooltip="https://www.daloopa.com/src/107878299" display="112706.0" xr:uid="{F955CE7A-6064-486E-8D60-39788F194D08}"/>
    <hyperlink ref="AY499" r:id="rId17630" tooltip="https://www.daloopa.com/src/107878300" display="-64959.0" xr:uid="{DA033C70-48AA-4FB0-832B-1854056F33F2}"/>
    <hyperlink ref="AY500" r:id="rId17631" tooltip="https://www.daloopa.com/src/107878202" display="47747.0" xr:uid="{B646E16A-B287-4A9E-932E-F8DA72E65969}"/>
    <hyperlink ref="AY502" r:id="rId17632" tooltip="https://www.daloopa.com/src/107878301" display="-2489.0" xr:uid="{28B26AAE-B397-470D-8CDE-B7D5A49C71B0}"/>
    <hyperlink ref="AY503" r:id="rId17633" tooltip="https://www.daloopa.com/src/107878302" display="-320.0" xr:uid="{2D7B94E0-EA82-409F-B404-CC813CABAC1D}"/>
    <hyperlink ref="AY504" r:id="rId17634" tooltip="https://www.daloopa.com/src/107878303" display="44938.0" xr:uid="{39AEDF00-CA3A-41C5-9237-BDA0B18AB186}"/>
    <hyperlink ref="AY507" r:id="rId17635" tooltip="https://www.daloopa.com/src/107877941" display="112706.0" xr:uid="{134D4067-29AD-4D13-8860-0F437D92499F}"/>
    <hyperlink ref="AY508" r:id="rId17636" tooltip="https://www.daloopa.com/src/107877942" display="-64959.0" xr:uid="{632A1013-555D-4089-B811-852F41982216}"/>
    <hyperlink ref="AY509" r:id="rId17637" tooltip="https://www.daloopa.com/src/107869294" display="47747.0" xr:uid="{7A5A07A5-E540-4921-AABA-EEE75BA404FC}"/>
    <hyperlink ref="AY511" r:id="rId17638" tooltip="https://www.daloopa.com/src/107877943" display="-492.0" xr:uid="{B6EB8E39-F1F3-48E8-AA99-60FB31C68200}"/>
    <hyperlink ref="AY512" r:id="rId17639" tooltip="https://www.daloopa.com/src/107877944" display="-785.0" xr:uid="{38C96202-6E04-482B-9ED3-8E3F9F898E84}"/>
    <hyperlink ref="AY513" r:id="rId17640" tooltip="https://www.daloopa.com/src/107877945" display="-320.0" xr:uid="{6AFBF48E-AB37-4D25-8F14-57D86D14E1A0}"/>
    <hyperlink ref="AY514" r:id="rId17641" tooltip="https://www.daloopa.com/src/107877946" display="46150.0" xr:uid="{549AAD73-BB33-452C-AA9B-E77466EF8CA4}"/>
    <hyperlink ref="AY517" r:id="rId17642" tooltip="https://www.daloopa.com/src/107874997" display="266.0" xr:uid="{10A5F024-14DE-445E-9D32-02F99F5D4F16}"/>
    <hyperlink ref="AY518" r:id="rId17643" tooltip="https://www.daloopa.com/src/107874996" display="2940.0" xr:uid="{72DC1A7B-CC42-40B4-B51F-5DFC48CAF1EC}"/>
    <hyperlink ref="AY519" r:id="rId17644" tooltip="https://www.daloopa.com/src/107874998" display="71.0" xr:uid="{D8A55991-1C8A-49C6-BC4D-FDA064C01874}"/>
    <hyperlink ref="AY520" r:id="rId17645" tooltip="https://www.daloopa.com/src/107874999" display="47.0" xr:uid="{42445BB0-B9B2-4FF9-B51D-7827653E0661}"/>
    <hyperlink ref="AY521" r:id="rId17646" tooltip="https://www.daloopa.com/src/107874995" display="2004.0" xr:uid="{9957F785-65A9-4F31-A231-0883C3DC63D2}"/>
    <hyperlink ref="AY522" r:id="rId17647" tooltip="https://www.daloopa.com/src/107874994" display="3571.0" xr:uid="{5D69BE16-67F6-4103-B24B-27F8155586D9}"/>
    <hyperlink ref="AY523" r:id="rId17648" tooltip="https://www.daloopa.com/src/107875000" display="186.0" xr:uid="{CC53C6FD-B485-4DBC-8300-CAC4CC37B037}"/>
    <hyperlink ref="AY524" r:id="rId17649" tooltip="https://www.daloopa.com/src/107874993" display="21.0" xr:uid="{C47F01D3-C1EB-4423-BC63-3FECC8F54A25}"/>
    <hyperlink ref="AY525" r:id="rId17650" tooltip="https://www.daloopa.com/src/107856696" display="-21.0" xr:uid="{9DB82FB2-DF6F-492E-903D-9A6588AE58C8}"/>
    <hyperlink ref="AY530" r:id="rId17651" tooltip="https://www.daloopa.com/src/107869297" display="112706.0" xr:uid="{F07E632E-E15C-4BF4-906D-F701F16519AD}"/>
    <hyperlink ref="AY531" r:id="rId17652" tooltip="https://www.daloopa.com/src/107869303" display="0.57" xr:uid="{20F79788-F6DC-4CB4-B166-1C843E896CE1}"/>
    <hyperlink ref="AY532" r:id="rId17653" tooltip="https://www.daloopa.com/src/107869298" display="64959.0" xr:uid="{0712A562-1484-4B54-A2E7-3F5D6E2697ED}"/>
    <hyperlink ref="AY533" r:id="rId17654" tooltip="https://www.daloopa.com/src/107919690" display="47747.0" xr:uid="{B76C605F-AC90-40DE-9427-B6BFA6423289}"/>
    <hyperlink ref="AY535" r:id="rId17655" tooltip="https://www.daloopa.com/src/107869295" display="2489.0" xr:uid="{8CA1EEC3-0C77-4816-8701-D54C63554F34}"/>
    <hyperlink ref="AY536" r:id="rId17656" tooltip="https://www.daloopa.com/src/107869300" display="320.0" xr:uid="{22302375-5A3C-46EF-8704-15C90C053DDC}"/>
    <hyperlink ref="AY537" r:id="rId17657" tooltip="https://www.daloopa.com/src/107869293" display="44938.0" xr:uid="{070B1689-A70F-4C17-9BCB-93CCDA9E1FD2}"/>
    <hyperlink ref="AY539" r:id="rId17658" tooltip="https://www.daloopa.com/src/107869302" display="492.0" xr:uid="{EC5D3D36-E217-4C10-A780-EB1F8344D624}"/>
    <hyperlink ref="AY540" r:id="rId17659" tooltip="https://www.daloopa.com/src/107869301" display="785.0" xr:uid="{782EB34D-92A7-484B-8BBE-24C23278D3B7}"/>
    <hyperlink ref="AY541" r:id="rId17660" tooltip="https://www.daloopa.com/src/107869292" display="46150.0" xr:uid="{DB441901-365D-4CE5-B422-A1F6579FE505}"/>
    <hyperlink ref="AY543" r:id="rId17661" tooltip="https://www.daloopa.com/src/107869299" display="10872.0" xr:uid="{4106F77E-BA09-4C52-82E3-236B8F0D8CAD}"/>
    <hyperlink ref="AY544" r:id="rId17662" tooltip="https://www.daloopa.com/src/107869296" display="10511.0" xr:uid="{710AD092-36D4-4203-B127-435373BF801C}"/>
    <hyperlink ref="AY545" r:id="rId17663" tooltip="https://www.daloopa.com/src/107869305" display="361.0" xr:uid="{12DB5A79-5AE7-4501-AB8C-353CD3A13B44}"/>
    <hyperlink ref="AY546" r:id="rId17664" tooltip="https://www.daloopa.com/src/107869304" display="0.034" xr:uid="{F64BB13B-26C1-4AA5-A462-16A1DC024E7C}"/>
    <hyperlink ref="AY547" r:id="rId17665" tooltip="https://www.daloopa.com/src/107869295" display="2489.0" xr:uid="{49A5E311-22D4-4874-9CB2-5320D48EC413}"/>
    <hyperlink ref="AY548" r:id="rId17666" tooltip="https://www.daloopa.com/src/107869300" display="320.0" xr:uid="{38745AB1-72A4-4532-8B6C-00FCF77A9AE2}"/>
    <hyperlink ref="AY549" r:id="rId17667" tooltip="https://www.daloopa.com/src/107869302" display="492.0" xr:uid="{2D73D3EB-4331-45F6-B67A-E9A09D0F9BEE}"/>
    <hyperlink ref="AY551" r:id="rId17668" tooltip="https://www.daloopa.com/src/107869293" display="44938.0" xr:uid="{D5444DEA-0456-4829-8DEF-70E9DCF0B362}"/>
    <hyperlink ref="AY552" r:id="rId17669" tooltip="https://www.daloopa.com/src/107869292" display="46150.0" xr:uid="{4053F17C-882B-4FA6-A074-55EE72B10A5C}"/>
    <hyperlink ref="AY565" r:id="rId17670" tooltip="https://www.daloopa.com/src/107875230" display="237917.0" xr:uid="{050B9557-410E-4758-B06D-B7241A4423FE}"/>
    <hyperlink ref="AY568" r:id="rId17671" tooltip="https://www.daloopa.com/src/107916473" display="10515011008.0" xr:uid="{62CE4FEA-2F92-4192-AFA0-61942572B7F9}"/>
    <hyperlink ref="AY569" r:id="rId17672" tooltip="https://www.daloopa.com/src/107863648" display="1551000.0" xr:uid="{89D6EDAE-204F-45F0-A1C3-FC44C9AF9FD0}"/>
    <hyperlink ref="AY573" r:id="rId17673" tooltip="https://www.daloopa.com/src/107917650" display="164.0" xr:uid="{F7A9C2FC-8788-4EC4-996B-3244C883AEF7}"/>
    <hyperlink ref="AY574" r:id="rId17674" tooltip="https://www.daloopa.com/src/107917521" display="19.8" xr:uid="{2EE7EF72-895B-4691-99DF-FEBFE908FB31}"/>
    <hyperlink ref="AY584" r:id="rId17675" tooltip="https://www.daloopa.com/src/107916716" display="4000.0" xr:uid="{572F443D-6C48-485C-BA75-C81422FC11CA}"/>
    <hyperlink ref="AY585" r:id="rId17676" tooltip="https://www.daloopa.com/src/107916715" display="13000.0" xr:uid="{998572BA-CAF4-4AA6-9F74-019FB71AC090}"/>
    <hyperlink ref="AY586" r:id="rId17677" tooltip="https://www.daloopa.com/src/107916708" display="9000.0" xr:uid="{2AAC6978-1102-40F4-9567-1B44548EE9AD}"/>
    <hyperlink ref="AY587" r:id="rId17678" tooltip="https://www.daloopa.com/src/107916712" display="15000.0" xr:uid="{43C903AD-6108-4E5C-BD4C-1A89D3956437}"/>
    <hyperlink ref="AY588" r:id="rId17679" tooltip="https://www.daloopa.com/src/107916711" display="11250.0" xr:uid="{030715F6-F86C-448F-BC2B-53CB2A3052A7}"/>
    <hyperlink ref="AY589" r:id="rId17680" tooltip="https://www.daloopa.com/src/107916710" display="8250.0" xr:uid="{42F33100-B2D9-4BF2-9FF4-C214F6C2DDE4}"/>
    <hyperlink ref="AY607" r:id="rId17681" tooltip="https://www.daloopa.com/src/107916714" display="60500.0" xr:uid="{025C4DA3-73FA-4223-BF5B-B5570388382D}"/>
    <hyperlink ref="AY609" r:id="rId17682" tooltip="https://www.daloopa.com/src/107916709" display="-362.0" xr:uid="{1D938018-7BB3-430C-BF4E-DABE479858DF}"/>
    <hyperlink ref="AY610" r:id="rId17683" tooltip="https://www.daloopa.com/src/107916717" display="-5248.0" xr:uid="{4BC28C31-941E-466C-A93E-87C158D0F9A6}"/>
    <hyperlink ref="AY611" r:id="rId17684" tooltip="https://www.daloopa.com/src/107916713" display="54890.0" xr:uid="{ACE2F1D0-BA28-4489-AB0F-81D6A8F43A1E}"/>
    <hyperlink ref="AY635" r:id="rId17685" tooltip="https://www.daloopa.com/src/107860267" display="-1317.0" xr:uid="{A0CABE3E-21FD-4A74-A94D-403098A655C1}"/>
    <hyperlink ref="AY637" r:id="rId17686" tooltip="https://www.daloopa.com/src/107876091" display="-2706.0" xr:uid="{E5067F08-7F7C-4DC7-9C02-2E5616370EFA}"/>
    <hyperlink ref="AY642" r:id="rId17687" tooltip="https://www.daloopa.com/src/107859733" display="18037.0" xr:uid="{A077925F-5147-44B7-8849-1A841F26F509}"/>
    <hyperlink ref="AY721" r:id="rId17688" tooltip="https://www.daloopa.com/src/107875658" display="10501.0" xr:uid="{D1EB188D-33CA-43ED-8C62-04671A1BEE51}"/>
    <hyperlink ref="AY722" r:id="rId17689" tooltip="https://www.daloopa.com/src/107921657" display="234.0" xr:uid="{F9D1E9F4-F10C-428A-9F9E-B8E074908EE5}"/>
    <hyperlink ref="AY723" r:id="rId17690" tooltip="https://www.daloopa.com/src/107875659" display="10735.0" xr:uid="{188DB2D2-BB3B-45C0-A2BA-FFEAD8B422CF}"/>
    <hyperlink ref="AY726" r:id="rId17691" tooltip="https://www.daloopa.com/src/107922342" display="3057.0" xr:uid="{1DFB75F5-A61A-4174-9CDF-6E75F761A20E}"/>
    <hyperlink ref="AY728" r:id="rId17692" tooltip="https://www.daloopa.com/src/107922344" display="1040.0" xr:uid="{F6C483A5-3CCB-4C7B-BC49-6802E4125CA2}"/>
    <hyperlink ref="AY729" r:id="rId17693" tooltip="https://www.daloopa.com/src/107922561" display="70.0" xr:uid="{D96261C9-4B2F-443C-B48C-77C12BE995C8}"/>
    <hyperlink ref="AY730" r:id="rId17694" tooltip="https://www.daloopa.com/src/107922343" display="1110.0" xr:uid="{BC65F3EF-F85C-4CC6-8DD6-CEB90AC0B91B}"/>
    <hyperlink ref="AY732" r:id="rId17695" tooltip="https://www.daloopa.com/src/107922346" display="605.0" xr:uid="{EED1013B-7C0B-41A7-8DFF-91E74F4492B4}"/>
    <hyperlink ref="AY733" r:id="rId17696" tooltip="https://www.daloopa.com/src/107922345" display="4772.0" xr:uid="{5E7A9EB0-AA21-4BB4-B1BC-C117F2353055}"/>
    <hyperlink ref="AY737" r:id="rId17697" tooltip="https://www.daloopa.com/src/107918716" display="3268.0" xr:uid="{CC16AD21-F31C-4B72-9506-439B6B5DC988}"/>
    <hyperlink ref="AY738" r:id="rId17698" tooltip="https://www.daloopa.com/src/107918714" display="6858.0" xr:uid="{DB7BF269-7513-460E-AB29-65D8F37B1CB8}"/>
    <hyperlink ref="AY739" r:id="rId17699" tooltip="https://www.daloopa.com/src/107918715" display="4458.0" xr:uid="{CBADF7DF-E2F6-43EB-B3CF-9A4D8CDFEFC8}"/>
    <hyperlink ref="AY740" r:id="rId17700" tooltip="https://www.daloopa.com/src/107918713" display="10403.0" xr:uid="{010B98F6-07D9-4EC2-9CD5-DFA0F5028C72}"/>
    <hyperlink ref="AY741" r:id="rId17701" tooltip="https://www.daloopa.com/src/107918712" display="3644.0" xr:uid="{2B152177-BA1A-4DC8-8E4A-524AC101F785}"/>
    <hyperlink ref="AY742" r:id="rId17702" tooltip="https://www.daloopa.com/src/107918711" display="60176.0" xr:uid="{75A5BE1E-3422-403B-9517-0543071A60CD}"/>
    <hyperlink ref="AY743" r:id="rId17703" tooltip="https://www.daloopa.com/src/107918710" display="88807.0" xr:uid="{291A59CC-1C54-4275-9E5B-8228A3D5C3F9}"/>
    <hyperlink ref="AY746" r:id="rId17704" tooltip="https://www.daloopa.com/src/107919000" display="3758.0" xr:uid="{077D0987-D941-4CD5-9DE1-296D731EB97C}"/>
    <hyperlink ref="AY747" r:id="rId17705" tooltip="https://www.daloopa.com/src/107918999" display="11434.0" xr:uid="{0F9249C0-1B43-4E0F-8295-5DD0DC3E7C90}"/>
    <hyperlink ref="AY748" r:id="rId17706" tooltip="https://www.daloopa.com/src/107918998" display="10686.0" xr:uid="{49896AAD-2C47-4CA5-97F0-C6D9E785F723}"/>
    <hyperlink ref="AY749" r:id="rId17707" tooltip="https://www.daloopa.com/src/107918997" display="9755.0" xr:uid="{566E947D-8121-4C49-BA78-2F4A5ABDEDEF}"/>
    <hyperlink ref="AY750" r:id="rId17708" tooltip="https://www.daloopa.com/src/107918996" display="8874.0" xr:uid="{C640D8F0-71B0-4C4C-804B-B9CC291C2CEE}"/>
    <hyperlink ref="AY751" r:id="rId17709" tooltip="https://www.daloopa.com/src/107918995" display="51102.0" xr:uid="{01E72637-F300-4437-8C33-A2FCEEED6467}"/>
    <hyperlink ref="AY752" r:id="rId17710" tooltip="https://www.daloopa.com/src/107918994" display="95609.0" xr:uid="{92D837A6-4D7E-42E8-8653-EAA132667ECB}"/>
    <hyperlink ref="AY755" r:id="rId17711" tooltip="https://www.daloopa.com/src/107918200" display="456.0" xr:uid="{EAEEC06C-9B0E-4D37-B619-F6F1A213686D}"/>
    <hyperlink ref="AY756" r:id="rId17712" tooltip="https://www.daloopa.com/src/107918199" display="1545.0" xr:uid="{3EDED394-EB5E-4EF9-B951-B825E0E80F46}"/>
    <hyperlink ref="AY757" r:id="rId17713" tooltip="https://www.daloopa.com/src/107918194" display="1428.0" xr:uid="{7E0528DF-A959-48A0-9398-D7A403D47D56}"/>
    <hyperlink ref="AY758" r:id="rId17714" tooltip="https://www.daloopa.com/src/107918198" display="1247.0" xr:uid="{E14A5263-6EA2-43D9-B7C1-C94701DAB1D5}"/>
    <hyperlink ref="AY759" r:id="rId17715" tooltip="https://www.daloopa.com/src/107918197" display="1083.0" xr:uid="{F7E88DD7-FFDC-4567-91A4-15E499DFC768}"/>
    <hyperlink ref="AY760" r:id="rId17716" tooltip="https://www.daloopa.com/src/107918196" display="7035.0" xr:uid="{E95964BD-F17E-4138-BC1A-9164DF0BA581}"/>
    <hyperlink ref="AY761" r:id="rId17717" tooltip="https://www.daloopa.com/src/107918195" display="12794.0" xr:uid="{2D919BA5-9601-466F-B1A6-B41DEB434444}"/>
    <hyperlink ref="AY764" r:id="rId17718" tooltip="https://www.daloopa.com/src/107917955" display="95.0" xr:uid="{3E1B9B41-52BD-4029-AC9D-FFEF07703B73}"/>
    <hyperlink ref="AY765" r:id="rId17719" tooltip="https://www.daloopa.com/src/107917954" display="526.0" xr:uid="{1FCDFE41-19DB-4D7C-B90B-CFE9AD4992AD}"/>
    <hyperlink ref="AY766" r:id="rId17720" tooltip="https://www.daloopa.com/src/107917953" display="534.0" xr:uid="{5220BAD2-8F83-4ACD-A19E-21C334076EEE}"/>
    <hyperlink ref="AY767" r:id="rId17721" tooltip="https://www.daloopa.com/src/107917952" display="543.0" xr:uid="{43215A73-CFC9-4203-AE8B-B3FBE7025AF7}"/>
    <hyperlink ref="AY768" r:id="rId17722" tooltip="https://www.daloopa.com/src/107917951" display="551.0" xr:uid="{DA4B1134-6031-4CF0-A9CF-FFC019880361}"/>
    <hyperlink ref="AY769" r:id="rId17723" tooltip="https://www.daloopa.com/src/107917950" display="7247.0" xr:uid="{143320BD-2BC8-4B4E-8DE7-D2AADE55C391}"/>
    <hyperlink ref="AY770" r:id="rId17724" tooltip="https://www.daloopa.com/src/107917949" display="9496.0" xr:uid="{B50447D9-6E72-4739-9068-CA0482AAFBD3}"/>
    <hyperlink ref="AY783" r:id="rId17725" tooltip="https://www.daloopa.com/src/107922804" display="95609.0" xr:uid="{EE1D9C6B-B116-4C2F-B633-E4D91F5F39C4}"/>
    <hyperlink ref="AY784" r:id="rId17726" tooltip="https://www.daloopa.com/src/107922800" display="-15932.0" xr:uid="{EF4E4E1B-0330-4752-9DAB-2034607ACAEB}"/>
    <hyperlink ref="AY785" r:id="rId17727" tooltip="https://www.daloopa.com/src/107922803" display="79677.0" xr:uid="{CDA74148-5B76-4FB6-A1D6-00A5C2CF68BE}"/>
    <hyperlink ref="AY787" r:id="rId17728" tooltip="https://www.daloopa.com/src/107922802" display="-9301.0" xr:uid="{06FF4373-C098-421A-9A28-93212B227FA5}"/>
    <hyperlink ref="AY788" r:id="rId17729" tooltip="https://www.daloopa.com/src/107922801" display="70376.0" xr:uid="{9E4720CB-5F4A-4956-BF79-41499AEFDCE5}"/>
    <hyperlink ref="AY791" r:id="rId17730" tooltip="https://www.daloopa.com/src/107923302" display="12794.0" xr:uid="{47F5396D-5E05-4CA1-91CF-E74766C08C2D}"/>
    <hyperlink ref="AY792" r:id="rId17731" tooltip="https://www.daloopa.com/src/107923306" display="-1975.0" xr:uid="{20500476-48DD-4D55-AF29-61BF934E2E79}"/>
    <hyperlink ref="AY793" r:id="rId17732" tooltip="https://www.daloopa.com/src/107923304" display="10819.0" xr:uid="{786C00DF-9A4A-4BE9-A8A0-5A33BC422A1D}"/>
    <hyperlink ref="AY795" r:id="rId17733" tooltip="https://www.daloopa.com/src/107923305" display="-1393.0" xr:uid="{17A54DB9-CE95-4F10-B5AB-7A17C3B77527}"/>
    <hyperlink ref="AY796" r:id="rId17734" tooltip="https://www.daloopa.com/src/107923303" display="9426.0" xr:uid="{F5D8540D-05A5-4E8C-BE66-722F7715EB93}"/>
    <hyperlink ref="AY799" r:id="rId17735" tooltip="https://www.daloopa.com/src/107923438" display="108403.0" xr:uid="{2561C070-0820-482E-9E4A-7A3B1EE31775}"/>
    <hyperlink ref="AY800" r:id="rId17736" tooltip="https://www.daloopa.com/src/107923440" display="-17907.0" xr:uid="{EF379324-C8DA-46D8-A8F7-B381F3A621BE}"/>
    <hyperlink ref="AY801" r:id="rId17737" tooltip="https://www.daloopa.com/src/107923437" display="90496.0" xr:uid="{7CB49CD4-4496-48B2-87B9-24B54A630402}"/>
    <hyperlink ref="AY803" r:id="rId17738" tooltip="https://www.daloopa.com/src/107923441" display="-10694.0" xr:uid="{04DF3918-23CB-46EB-B923-56FBE93FB66A}"/>
    <hyperlink ref="AY804" r:id="rId17739" tooltip="https://www.daloopa.com/src/107923439" display="79802.0" xr:uid="{A797B23D-23EB-4DEF-82FD-8983E93D44A7}"/>
    <hyperlink ref="AY817" r:id="rId17740" tooltip="https://www.daloopa.com/src/107870362" display="15328.0" xr:uid="{BC01BFD9-AB04-42F9-95F1-6299688ED956}"/>
    <hyperlink ref="AY819" r:id="rId17741" tooltip="https://www.daloopa.com/src/107870358" display="1911.0" xr:uid="{D5AFB807-F402-415C-9001-500775742C9F}"/>
    <hyperlink ref="AY824" r:id="rId17742" tooltip="https://www.daloopa.com/src/107870361" display="167.0" xr:uid="{643FC0EA-78E3-40CA-88E4-459E99A3EB8A}"/>
    <hyperlink ref="AY826" r:id="rId17743" tooltip="https://www.daloopa.com/src/107870359" display="167.0" xr:uid="{DE7AA7BF-7F0F-4FAF-85A9-1740732D4772}"/>
    <hyperlink ref="AY828" r:id="rId17744" tooltip="https://www.daloopa.com/src/107870364" display="2075.0" xr:uid="{2F666170-4AC5-427B-B2DF-8B53F4C0AD4A}"/>
    <hyperlink ref="AY830" r:id="rId17745" tooltip="https://www.daloopa.com/src/107870360" display="17403.0" xr:uid="{01459A16-5F68-49B7-A2E2-7B81B6C3209E}"/>
    <hyperlink ref="AY833" r:id="rId17746" tooltip="https://www.daloopa.com/src/107929379" display="233.0" xr:uid="{12DE6853-2A06-4419-B4C0-0010DBB83AF4}"/>
    <hyperlink ref="AY834" r:id="rId17747" tooltip="https://www.daloopa.com/src/107929380" display="249.0" xr:uid="{FEEC107A-F452-4CF7-A496-344E9B5706D1}"/>
    <hyperlink ref="AY835" r:id="rId17748" tooltip="https://www.daloopa.com/src/107929378" display="-16.0" xr:uid="{1C6BC86D-190F-454B-9C4A-F3467BC0156C}"/>
    <hyperlink ref="AY849" r:id="rId17749" tooltip="https://www.daloopa.com/src/107878200" display="112706.0" xr:uid="{7407C15A-F19B-4D73-AAF0-3D0563DB96CB}"/>
    <hyperlink ref="AY850" r:id="rId17750" tooltip="https://www.daloopa.com/src/107878201" display="-64959.0" xr:uid="{CA923CDE-773C-4530-9220-49706446D9E6}"/>
    <hyperlink ref="AY851" r:id="rId17751" tooltip="https://www.daloopa.com/src/107878202" display="47747.0" xr:uid="{A6636CFB-AC55-4115-81C3-494F5EE80C1A}"/>
    <hyperlink ref="AY854" r:id="rId17752" tooltip="https://www.daloopa.com/src/107923858" display="193.0" xr:uid="{44CD4B9A-326C-45DF-8920-7D73E2E312D6}"/>
    <hyperlink ref="AY855" r:id="rId17753" tooltip="https://www.daloopa.com/src/107923857" display="696.0" xr:uid="{C39FAD8D-86C2-48D3-B554-972037390BEE}"/>
    <hyperlink ref="AY856" r:id="rId17754" tooltip="https://www.daloopa.com/src/107923859" display="2961.0" xr:uid="{386A8B92-683E-4A30-8B3B-6398BF141943}"/>
    <hyperlink ref="AY857" r:id="rId17755" tooltip="https://www.daloopa.com/src/107923861" display="1012.0" xr:uid="{FC7DF5CD-C9F7-432D-9C0F-D2C30873728E}"/>
    <hyperlink ref="AY858" r:id="rId17756" tooltip="https://www.daloopa.com/src/107923862" display="471.0" xr:uid="{DCAFA168-4D1B-4F5F-AA4E-8C03611C03D7}"/>
    <hyperlink ref="AY859" r:id="rId17757" tooltip="https://www.daloopa.com/src/107923860" display="5333.0" xr:uid="{2A726CEA-E518-4665-B24F-E27412CD702F}"/>
    <hyperlink ref="AY864" r:id="rId17758" tooltip="https://www.daloopa.com/src/107916843" display="-69500.0" xr:uid="{8B1DB1B2-DE03-42C6-AD64-C97ADB614CAC}"/>
    <hyperlink ref="AY865" r:id="rId17759" tooltip="https://www.daloopa.com/src/107916842" display="-15250.0" xr:uid="{51D2B7CF-FBE6-439C-B1D2-B638B09F8A99}"/>
    <hyperlink ref="AY867" r:id="rId17760" tooltip="https://www.daloopa.com/src/107917277" display="-69500.0" xr:uid="{2F57DB20-680C-4A3E-8F1D-09623BC75455}"/>
    <hyperlink ref="AY868" r:id="rId17761" tooltip="https://www.daloopa.com/src/107917276" display="-15250.0" xr:uid="{24F89991-A4CE-4EDC-9061-852DAEC79933}"/>
    <hyperlink ref="AY870" r:id="rId17762" tooltip="https://www.daloopa.com/src/107918420" display="-69500.0" xr:uid="{2A5849C3-EF8B-4204-B0E1-6026A9F1EDD0}"/>
    <hyperlink ref="AY871" r:id="rId17763" tooltip="https://www.daloopa.com/src/107918421" display="-15250.0" xr:uid="{860ED93A-1EA1-45E2-A9B2-CDA1E30FFB59}"/>
    <hyperlink ref="AZ10" r:id="rId17764" tooltip="https://www.daloopa.com/src/114166642" display="155.5" xr:uid="{B8482E7B-49F8-458B-B997-D7523AC6EA04}"/>
    <hyperlink ref="AZ11" r:id="rId17765" tooltip="https://www.daloopa.com/src/114166615" display="151.0" xr:uid="{53B78868-6733-4E16-BCF8-A173EE3ECAAC}"/>
    <hyperlink ref="AZ12" r:id="rId17766" tooltip="https://www.daloopa.com/src/114166706" display="0.09" xr:uid="{65BBBFF8-C537-467E-A987-7F7C19EF41F4}"/>
    <hyperlink ref="AZ13" r:id="rId17767" tooltip="https://www.daloopa.com/src/114166690" display="0.05" xr:uid="{0AFAD347-4A1E-439C-9A67-4C81DF476FDC}"/>
    <hyperlink ref="AZ15" r:id="rId17768" tooltip="https://www.daloopa.com/src/114166885" display="-150.0" xr:uid="{7A9DAEB4-2440-4839-BE8D-5F1C53B5A9BA}"/>
    <hyperlink ref="AZ17" r:id="rId17769" tooltip="https://www.daloopa.com/src/114167039" display="18.0" xr:uid="{2F4B38E8-5EFA-4C09-92EF-FBC2FDF5E0C3}"/>
    <hyperlink ref="AZ18" r:id="rId17770" tooltip="https://www.daloopa.com/src/114167004" display="14.0" xr:uid="{A10A6434-307E-49DB-9C6E-61C95BA78AC7}"/>
    <hyperlink ref="AZ32" r:id="rId17771" tooltip="https://www.daloopa.com/src/114267503" display="24.6" xr:uid="{449CB8F9-7D98-4B0E-B257-AA507DECF477}"/>
    <hyperlink ref="AZ36" r:id="rId17772" tooltip="https://www.daloopa.com/src/114153993" display="75556.0" xr:uid="{F5C04FF5-86BB-4351-93B1-21BED26FDA05}"/>
    <hyperlink ref="AZ37" r:id="rId17773" tooltip="https://www.daloopa.com/src/114153985" display="0.08" xr:uid="{886490DE-8BA9-4594-83A6-629E0217EBB9}"/>
    <hyperlink ref="AZ38" r:id="rId17774" tooltip="https://www.daloopa.com/src/114153990" display="5579.0" xr:uid="{0D60EAD2-F315-413A-8FF9-988B6DA28755}"/>
    <hyperlink ref="AZ39" r:id="rId17775" tooltip="https://www.daloopa.com/src/114153986" display="0.08" xr:uid="{A2C25965-609B-4F61-8561-3CC6D7756229}"/>
    <hyperlink ref="AZ40" r:id="rId17776" tooltip="https://www.daloopa.com/src/114153987" display="47485.0" xr:uid="{6AB360F2-C2AC-4257-955E-E4C94C2B1E41}"/>
    <hyperlink ref="AZ41" r:id="rId17777" tooltip="https://www.daloopa.com/src/114153981" display="0.09" xr:uid="{B1EDF303-E4F7-4FAF-B849-C8C0DD4B2AAD}"/>
    <hyperlink ref="AZ42" r:id="rId17778" tooltip="https://www.daloopa.com/src/114153992" display="11508.0" xr:uid="{E3426C0A-96C4-466B-B305-0D826AF514CD}"/>
    <hyperlink ref="AZ43" r:id="rId17779" tooltip="https://www.daloopa.com/src/114153980" display="0.1" xr:uid="{75641E6F-F063-41A9-B854-FA11A766F7D3}"/>
    <hyperlink ref="AZ44" r:id="rId17780" tooltip="https://www.daloopa.com/src/114153988" display="17288.0" xr:uid="{98F5009C-AF33-45FD-A402-FD337658BFE3}"/>
    <hyperlink ref="AZ45" r:id="rId17781" tooltip="https://www.daloopa.com/src/114153982" display="0.18" xr:uid="{B74DF6A3-1FEA-44D4-AE54-064255780241}"/>
    <hyperlink ref="AZ46" r:id="rId17782" tooltip="https://www.daloopa.com/src/114153989" display="28786.0" xr:uid="{ADA3B635-C504-4F91-83B4-AFEB7F665318}"/>
    <hyperlink ref="AZ47" r:id="rId17783" tooltip="https://www.daloopa.com/src/114153983" display="0.19" xr:uid="{BF9B1F0B-F09A-43C1-8946-387619ADDABD}"/>
    <hyperlink ref="AZ48" r:id="rId17784" tooltip="https://www.daloopa.com/src/114153991" display="1590.0" xr:uid="{C7CFFCB1-DA10-43D7-B609-475D80ADF438}"/>
    <hyperlink ref="AZ49" r:id="rId17785" tooltip="https://www.daloopa.com/src/114153984" display="0.17" xr:uid="{5F7697C0-48DC-449C-B687-A76E2AA0D866}"/>
    <hyperlink ref="AZ54" r:id="rId17786" tooltip="https://www.daloopa.com/src/114299880" display="75556.0" xr:uid="{AFEBAA40-BFDC-4FEE-B18C-EF30AE1EAC90}"/>
    <hyperlink ref="AZ55" r:id="rId17787" tooltip="https://www.daloopa.com/src/114299881" display="5579.0" xr:uid="{AEF0282F-A51D-4D6F-9B9C-23973CD4D05B}"/>
    <hyperlink ref="AZ56" r:id="rId17788" tooltip="https://www.daloopa.com/src/114299882" display="47485.0" xr:uid="{65ACC0F4-FD9E-4ED8-B079-DC46A1B52637}"/>
    <hyperlink ref="AZ57" r:id="rId17789" tooltip="https://www.daloopa.com/src/114299883" display="11508.0" xr:uid="{13E99D98-98C1-400C-B1C1-70A0812F6DCC}"/>
    <hyperlink ref="AZ58" r:id="rId17790" tooltip="https://www.daloopa.com/src/114299884" display="17288.0" xr:uid="{C160CE42-071A-419D-9F53-9CFBC923B979}"/>
    <hyperlink ref="AZ59" r:id="rId17791" tooltip="https://www.daloopa.com/src/114299885" display="28786.0" xr:uid="{D1D6E7B2-EA56-4237-BC7C-2815825D4562}"/>
    <hyperlink ref="AZ61" r:id="rId17792" tooltip="https://www.daloopa.com/src/114299886" display="1590.0" xr:uid="{A47AAD2D-055E-4670-9A1B-FB9290815121}"/>
    <hyperlink ref="AZ62" r:id="rId17793" tooltip="https://www.daloopa.com/src/114299887" display="187792.0" xr:uid="{53E535C6-D4DF-46F2-A868-D4A9BF9E85B2}"/>
    <hyperlink ref="AZ67" r:id="rId17794" tooltip="https://www.daloopa.com/src/114150808" display="115586.0" xr:uid="{9CE24A4B-3DEB-4EED-8478-AE0C58E55DDF}"/>
    <hyperlink ref="AZ68" r:id="rId17795" tooltip="https://www.daloopa.com/src/114150807" display="106330.0" xr:uid="{D5FF015A-4DA8-4404-A480-5C3BA3762062}"/>
    <hyperlink ref="AZ72" r:id="rId17796" tooltip="https://www.daloopa.com/src/114150806" display="9256.0" xr:uid="{75A6220F-C5AE-4B26-B7B0-2851ACC53671}"/>
    <hyperlink ref="AZ75" r:id="rId17797" tooltip="https://www.daloopa.com/src/114146094" display="43420.0" xr:uid="{37AA15E2-0A42-41C9-9C8C-9799997410D4}"/>
    <hyperlink ref="AZ76" r:id="rId17798" tooltip="https://www.daloopa.com/src/114146095" display="42105.0" xr:uid="{00CEAB33-0504-4F44-A232-4E978B8780C7}"/>
    <hyperlink ref="AZ80" r:id="rId17799" tooltip="https://www.daloopa.com/src/114146096" display="1315.0" xr:uid="{C6222F66-1FF9-4F9F-8855-837D1FC53F4A}"/>
    <hyperlink ref="AZ83" r:id="rId17800" tooltip="https://www.daloopa.com/src/114151528" display="28786.0" xr:uid="{FA5316F5-E1D5-4532-95B4-DE20A423DB5A}"/>
    <hyperlink ref="AZ84" r:id="rId17801" tooltip="https://www.daloopa.com/src/114151529" display="18154.0" xr:uid="{41BDB09D-D094-4BF3-AAC8-3C92080BC3CE}"/>
    <hyperlink ref="AZ88" r:id="rId17802" tooltip="https://www.daloopa.com/src/114151527" display="10632.0" xr:uid="{D854E327-FDB0-4B16-AB44-94CA8523F63C}"/>
    <hyperlink ref="AZ91" r:id="rId17803" tooltip="https://www.daloopa.com/src/114156285" display="187792.0" xr:uid="{8441D174-1825-475C-AF4D-F151BC62AAB9}"/>
    <hyperlink ref="AZ92" r:id="rId17804" tooltip="https://www.daloopa.com/src/114156284" display="166589.0" xr:uid="{DF1FAB11-DF2F-4E67-9AF9-86482BD6F21E}"/>
    <hyperlink ref="AZ96" r:id="rId17805" tooltip="https://www.daloopa.com/src/114145985" display="176.0" xr:uid="{4C039F23-BA39-486A-A5C3-FFDB1526D3DB}"/>
    <hyperlink ref="AZ97" r:id="rId17806" tooltip="https://www.daloopa.com/src/114156281" display="21203.0" xr:uid="{0E9C7216-6AD3-4A4D-9FCA-CE942E3A6D21}"/>
    <hyperlink ref="AZ99" r:id="rId17807" tooltip="https://www.daloopa.com/src/114156283" display="1146.0" xr:uid="{79FF46B6-363B-4652-A792-30E9C74EB772}"/>
    <hyperlink ref="AZ100" r:id="rId17808" tooltip="https://www.daloopa.com/src/114156286" display="-2325.0" xr:uid="{B0F495B2-D957-4934-A7F6-3DA1B5DB926B}"/>
    <hyperlink ref="AZ101" r:id="rId17809" tooltip="https://www.daloopa.com/src/114156282" display="-20.0" xr:uid="{2D703856-516B-4984-B662-F974A6D91351}"/>
    <hyperlink ref="AZ102" r:id="rId17810" tooltip="https://www.daloopa.com/src/114156280" display="20004.0" xr:uid="{B1C0F309-2709-4078-A911-AFC51192CAED}"/>
    <hyperlink ref="AZ106" r:id="rId17811" tooltip="https://www.daloopa.com/src/114284937" display="29551.0" xr:uid="{72019057-6223-4072-8C08-8CAD791BC45E}"/>
    <hyperlink ref="AZ107" r:id="rId17812" tooltip="https://www.daloopa.com/src/114284939" display="23975.0" xr:uid="{598689DA-6C3C-41E6-AE95-4DE38E0FE15B}"/>
    <hyperlink ref="AZ108" r:id="rId17813" tooltip="https://www.daloopa.com/src/114284941" display="448168.0" xr:uid="{73219A19-2900-454F-991A-09699D2122E8}"/>
    <hyperlink ref="AZ111" r:id="rId17814" tooltip="https://www.daloopa.com/src/114284938" display="23771.0" xr:uid="{8B674FBD-2F55-4677-B331-6B465D1F9439}"/>
    <hyperlink ref="AZ112" r:id="rId17815" tooltip="https://www.daloopa.com/src/114284940" display="222.0" xr:uid="{12FF29EF-6615-4704-919D-C5D359CD35F2}"/>
    <hyperlink ref="AZ113" r:id="rId17816" tooltip="https://www.daloopa.com/src/114284942" display="176287.0" xr:uid="{D9241324-5CCD-478D-8B24-7E3CABE58DAB}"/>
    <hyperlink ref="AZ114" r:id="rId17817" tooltip="https://www.daloopa.com/src/114284943" display="701974.0" xr:uid="{F074FC54-1123-4463-9E7B-02BD896A41B1}"/>
    <hyperlink ref="AZ118" r:id="rId17818" tooltip="https://www.daloopa.com/src/114285149" display="9104.0" xr:uid="{A0892D91-AB27-483A-BA84-6F82FA63930D}"/>
    <hyperlink ref="AZ119" r:id="rId17819" tooltip="https://www.daloopa.com/src/114285151" display="707.0" xr:uid="{5033DB08-52C9-44D9-989B-DEFA8489DD9A}"/>
    <hyperlink ref="AZ120" r:id="rId17820" tooltip="https://www.daloopa.com/src/114285152" display="36869.0" xr:uid="{F22EF262-0B1E-49EF-979C-13B0D1E39CE3}"/>
    <hyperlink ref="AZ123" r:id="rId17821" tooltip="https://www.daloopa.com/src/114285150" display="1802.0" xr:uid="{5BC741F9-BCE3-4B65-9957-75F6C4FB823F}"/>
    <hyperlink ref="AZ124" r:id="rId17822" tooltip="https://www.daloopa.com/src/114285153" display="18958.0" xr:uid="{31C45F74-4412-44CA-977A-00B8624DD5ED}"/>
    <hyperlink ref="AZ125" r:id="rId17823" tooltip="https://www.daloopa.com/src/114285154" display="67440.0" xr:uid="{81693C09-BF94-49FA-9789-70721E54F378}"/>
    <hyperlink ref="AZ128" r:id="rId17824" tooltip="https://www.daloopa.com/src/114268919" display="457104.0" xr:uid="{94713BC1-41CD-4952-859D-2838546B276E}"/>
    <hyperlink ref="AZ129" r:id="rId17825" tooltip="https://www.daloopa.com/src/114268920" display="166673.0" xr:uid="{9D2ED39C-5895-4ADA-9697-4867EC340172}"/>
    <hyperlink ref="AZ130" r:id="rId17826" tooltip="https://www.daloopa.com/src/114268921" display="24875.0" xr:uid="{CDA0E38B-4663-4E34-8F20-63E94B9E1A33}"/>
    <hyperlink ref="AZ131" r:id="rId17827" tooltip="https://www.daloopa.com/src/114268922" display="648652.0" xr:uid="{EF5E105D-DE73-47CA-846A-2233EA512188}"/>
    <hyperlink ref="AZ134" r:id="rId17828" tooltip="https://www.daloopa.com/src/114269348" display="20741.0" xr:uid="{4A6CD543-D3B7-43A2-A001-02C67271E84A}"/>
    <hyperlink ref="AZ135" r:id="rId17829" tooltip="https://www.daloopa.com/src/114269349" display="11741.0" xr:uid="{A2BADB5F-309F-4B17-A63B-2F3F2198BD18}"/>
    <hyperlink ref="AZ136" r:id="rId17830" tooltip="https://www.daloopa.com/src/114269350" display="24052.0" xr:uid="{1706962E-7438-40B1-850F-D636B92E2237}"/>
    <hyperlink ref="AZ137" r:id="rId17831" tooltip="https://www.daloopa.com/src/114269351" display="56534.0" xr:uid="{107F612A-6E18-413D-8578-DA40A35CF5E1}"/>
    <hyperlink ref="AZ141" r:id="rId17832" tooltip="https://www.daloopa.com/src/114158854" display="0.1" xr:uid="{1AC017DD-AA50-417B-965B-856D8CEC34C0}"/>
    <hyperlink ref="AZ142" r:id="rId17833" tooltip="https://www.daloopa.com/src/114158853" display="0.08" xr:uid="{59DED475-FA07-4C6F-B4B9-A8C5294CAD78}"/>
    <hyperlink ref="AZ143" r:id="rId17834" tooltip="https://www.daloopa.com/src/114158852" display="0.19" xr:uid="{FAD38E79-F3A1-4150-B787-C1363E321346}"/>
    <hyperlink ref="AZ144" r:id="rId17835" tooltip="https://www.daloopa.com/src/114158851" display="0.1" xr:uid="{54F00B34-B869-4511-836B-F29FE86F5320}"/>
    <hyperlink ref="AZ152" r:id="rId17836" tooltip="https://www.daloopa.com/src/114159715" display="0.62" xr:uid="{F9B32D32-2830-430D-978A-4014659E1149}"/>
    <hyperlink ref="AZ153" r:id="rId17837" tooltip="https://www.daloopa.com/src/114159713" display="0.23" xr:uid="{5761A6FB-9066-48D9-89F2-E0F7965E5E97}"/>
    <hyperlink ref="AZ154" r:id="rId17838" tooltip="https://www.daloopa.com/src/114159714" display="0.15" xr:uid="{E02B23FE-4CBC-4FCD-8DD8-91867946C4A0}"/>
    <hyperlink ref="AZ155" r:id="rId17839" tooltip="https://www.daloopa.com/src/114159712" display="1.0" xr:uid="{C9121A38-EC22-45F9-94FB-7D98E606A9EA}"/>
    <hyperlink ref="AZ196" r:id="rId17840" tooltip="https://www.daloopa.com/src/114149136" display="28549.0" xr:uid="{EF89338C-31E8-4B29-996D-829742CD5117}"/>
    <hyperlink ref="AZ198" r:id="rId17841" tooltip="https://www.daloopa.com/src/114149133" display="0.04" xr:uid="{ECE9C631-B4F2-41AC-8725-8D114E86349D}"/>
    <hyperlink ref="AZ203" r:id="rId17842" tooltip="https://www.daloopa.com/src/114149135" display="0.11" xr:uid="{01929FBD-E9B7-4D7C-BC6A-0F438637A0CD}"/>
    <hyperlink ref="AZ204" r:id="rId17843" tooltip="https://www.daloopa.com/src/114149132" display="0.62" xr:uid="{A8B5A0CF-F3A4-48BC-9B68-658FDC684974}"/>
    <hyperlink ref="AZ205" r:id="rId17844" tooltip="https://www.daloopa.com/src/114149137" display="1556000.0" xr:uid="{B9DB274C-24EC-43EA-AEDD-6D55B3C4279B}"/>
    <hyperlink ref="AZ206" r:id="rId17845" tooltip="https://www.daloopa.com/src/114149134" display="0.02" xr:uid="{5F505596-21D2-4ED5-B2A9-B72B6D3B62CD}"/>
    <hyperlink ref="AZ211" r:id="rId17846" tooltip="https://www.daloopa.com/src/114151867" display="115586.0" xr:uid="{2F243708-F77A-4AED-83D8-D0F058D25CF4}"/>
    <hyperlink ref="AZ212" r:id="rId17847" tooltip="https://www.daloopa.com/src/114151859" display="0.1" xr:uid="{0E5B6955-147A-4B74-B6ED-73B63FF3FF3D}"/>
    <hyperlink ref="AZ213" r:id="rId17848" tooltip="https://www.daloopa.com/src/114151861" display="387497.0" xr:uid="{842F75B3-4FFB-4C22-9417-E2DF12F684C4}"/>
    <hyperlink ref="AZ220" r:id="rId17849" tooltip="https://www.daloopa.com/src/114151863" display="9256.0" xr:uid="{ABBF0447-E72D-4E57-8FD5-F19529DFB63D}"/>
    <hyperlink ref="AZ222" r:id="rId17850" tooltip="https://www.daloopa.com/src/114151862" display="-49.0" xr:uid="{CE5F7012-2732-4E7F-B71E-ECB29F050C9C}"/>
    <hyperlink ref="AZ223" r:id="rId17851" tooltip="https://www.daloopa.com/src/114151864" display="0.44" xr:uid="{91B0A492-5103-4567-88CD-A68CD505DE11}"/>
    <hyperlink ref="AZ224" r:id="rId17852" tooltip="https://www.daloopa.com/src/114151865" display="0.08" xr:uid="{AD3F7268-D2D9-445F-B899-08E50E672BD8}"/>
    <hyperlink ref="AZ225" r:id="rId17853" tooltip="https://www.daloopa.com/src/114151860" display="24967.0" xr:uid="{6C85A775-24A2-450E-AECE-B4FBFB0E5B46}"/>
    <hyperlink ref="AZ227" r:id="rId17854" tooltip="https://www.daloopa.com/src/114151866" display="0.064" xr:uid="{9BF4113A-C8E3-415E-97C0-55722A89DA0F}"/>
    <hyperlink ref="AZ230" r:id="rId17855" tooltip="https://www.daloopa.com/src/114154888" display="43420.0" xr:uid="{9F4BFF10-4A70-492A-BC58-DA6329A806E5}"/>
    <hyperlink ref="AZ231" r:id="rId17856" tooltip="https://www.daloopa.com/src/114154889" display="0.09" xr:uid="{FAE7B477-0CA1-43E9-80D5-99714B369E73}"/>
    <hyperlink ref="AZ232" r:id="rId17857" tooltip="https://www.daloopa.com/src/114154887" display="142906.0" xr:uid="{56FEA124-E854-4074-A671-45903B5F59D7}"/>
    <hyperlink ref="AZ240" r:id="rId17858" tooltip="https://www.daloopa.com/src/114154891" display="1315.0" xr:uid="{33E3A989-626B-4B29-B705-E13C3D3E3206}"/>
    <hyperlink ref="AZ242" r:id="rId17859" tooltip="https://www.daloopa.com/src/114154890" display="6.0" xr:uid="{8412F3DC-CE7E-4284-91D0-45E562792C59}"/>
    <hyperlink ref="AZ244" r:id="rId17860" tooltip="https://www.daloopa.com/src/114154892" display="0.03" xr:uid="{7A3B9A99-D0CC-494A-96F0-6D9264AF5B82}"/>
    <hyperlink ref="AZ245" r:id="rId17861" tooltip="https://www.daloopa.com/src/114154894" display="3792.0" xr:uid="{4CBF1741-5098-473B-8297-59BDF5744E6A}"/>
    <hyperlink ref="AZ247" r:id="rId17862" tooltip="https://www.daloopa.com/src/114154893" display="0.027000000000000003" xr:uid="{075E1419-C8B0-4CC2-A3D4-F1F22B1F1B3A}"/>
    <hyperlink ref="AZ250" r:id="rId17863" tooltip="https://www.daloopa.com/src/114152919" display="28786.0" xr:uid="{F6CBE310-70FE-4E88-8609-E645EFB34909}"/>
    <hyperlink ref="AZ251" r:id="rId17864" tooltip="https://www.daloopa.com/src/114152925" display="0.19" xr:uid="{D561AB1B-7095-4929-AC18-6023F018134B}"/>
    <hyperlink ref="AZ252" r:id="rId17865" tooltip="https://www.daloopa.com/src/114152918" display="107556.0" xr:uid="{5DF74A2B-0E6D-41FE-A246-9311AB49B6ED}"/>
    <hyperlink ref="AZ260" r:id="rId17866" tooltip="https://www.daloopa.com/src/114152920" display="10632.0" xr:uid="{2BDDF04F-E10B-41F9-AA67-8CAC4A7D4C35}"/>
    <hyperlink ref="AZ262" r:id="rId17867" tooltip="https://www.daloopa.com/src/114152922" display="57.0" xr:uid="{3503E045-0ED8-4551-9DF3-1BA7BCC1CE4E}"/>
    <hyperlink ref="AZ263" r:id="rId17868" tooltip="https://www.daloopa.com/src/114152921" display="0.48" xr:uid="{1CE1B96A-9499-4684-8D2D-2E256DA211FF}"/>
    <hyperlink ref="AZ264" r:id="rId17869" tooltip="https://www.daloopa.com/src/114152923" display="0.369" xr:uid="{8B5CDD70-EF15-4DEF-9A4B-9F08ACAB60EA}"/>
    <hyperlink ref="AZ265" r:id="rId17870" tooltip="https://www.daloopa.com/src/114152917" display="39834.0" xr:uid="{0313BCEF-E4BE-4B7E-8E2F-1DCD2FF41A95}"/>
    <hyperlink ref="AZ266" r:id="rId17871" tooltip="https://www.daloopa.com/src/114152924" display="0.37" xr:uid="{CC4D5BFF-0B17-42A3-A966-73BBD51F9377}"/>
    <hyperlink ref="AZ281" r:id="rId17872" tooltip="https://www.daloopa.com/src/114157304" display="187792.0" xr:uid="{730642E7-86EE-4638-83CB-8E4A2071FBB7}"/>
    <hyperlink ref="AZ282" r:id="rId17873" tooltip="https://www.daloopa.com/src/114157297" display="0.11" xr:uid="{013BC102-62C1-4686-BF59-4F4760C7C1B9}"/>
    <hyperlink ref="AZ283" r:id="rId17874" tooltip="https://www.daloopa.com/src/114157305" display="637959.0" xr:uid="{ED68E7AA-03A8-4529-B02F-30A83F3C8696}"/>
    <hyperlink ref="AZ284" r:id="rId17875" tooltip="https://www.daloopa.com/src/114157299" display="0.11" xr:uid="{2332A12C-E66F-4345-AAC0-2748C35064B7}"/>
    <hyperlink ref="AZ285" r:id="rId17876" tooltip="https://www.daloopa.com/src/114157303" display="21203.0" xr:uid="{43A7788B-DAEB-4062-8261-CE469216BC9D}"/>
    <hyperlink ref="AZ286" r:id="rId17877" tooltip="https://www.daloopa.com/src/114157298" display="14.0" xr:uid="{143E44EE-92C6-4A96-B82F-88D8BF9F2550}"/>
    <hyperlink ref="AZ287" r:id="rId17878" tooltip="https://www.daloopa.com/src/114157296" display="0.6" xr:uid="{5F4950F4-39BB-421B-A760-7082BEE38644}"/>
    <hyperlink ref="AZ288" r:id="rId17879" tooltip="https://www.daloopa.com/src/114157309" display="0.113" xr:uid="{B11272E0-18AA-49E2-B7EB-7F4E2C77B94B}"/>
    <hyperlink ref="AZ289" r:id="rId17880" tooltip="https://www.daloopa.com/src/114157301" display="68593.0" xr:uid="{ABCAC4F6-060B-459C-846E-18FE0FFC1103}"/>
    <hyperlink ref="AZ290" r:id="rId17881" tooltip="https://www.daloopa.com/src/114157310" display="0.86" xr:uid="{A00432AB-623B-4771-A032-BD3A58C2CE58}"/>
    <hyperlink ref="AZ291" r:id="rId17882" tooltip="https://www.daloopa.com/src/114157306" display="0.10800000000000001" xr:uid="{4E07ED6F-9113-4155-A12E-9A4515BBA6EA}"/>
    <hyperlink ref="AZ292" r:id="rId17883" tooltip="https://www.daloopa.com/src/114157300" display="20004.0" xr:uid="{2C64EE10-13AA-4E96-8879-7061F3B95709}"/>
    <hyperlink ref="AZ293" r:id="rId17884" tooltip="https://www.daloopa.com/src/114157307" display="1.86" xr:uid="{4C96C124-2554-43E6-8A51-9A0A165CE8C9}"/>
    <hyperlink ref="AZ294" r:id="rId17885" tooltip="https://www.daloopa.com/src/114157302" display="59248.0" xr:uid="{6C3B8CC4-C243-4E7D-9E5D-A4BF4F530CD7}"/>
    <hyperlink ref="AZ295" r:id="rId17886" tooltip="https://www.daloopa.com/src/114157308" display="5.53" xr:uid="{EF723B75-CE23-45C8-842D-C15D52016E9E}"/>
    <hyperlink ref="AZ303" r:id="rId17887" tooltip="https://www.daloopa.com/src/114299887" display="187792.0" xr:uid="{FBFADCAF-F71D-4A9C-8270-A9EBA9BE1662}"/>
    <hyperlink ref="AZ306" r:id="rId17888" tooltip="https://www.daloopa.com/src/114269722" display="210120.0" xr:uid="{250552D1-4C06-4B1D-AAF7-55E38191ACBA}"/>
    <hyperlink ref="AZ307" r:id="rId17889" tooltip="https://www.daloopa.com/src/114269723" display="69487.0" xr:uid="{5FF135C7-4E81-4893-B141-2C2410BB8EC2}"/>
    <hyperlink ref="AZ308" r:id="rId17890" tooltip="https://www.daloopa.com/src/114269724" display="155953.0" xr:uid="{5BABB470-DCB0-4DB9-A81B-910647E19BB8}"/>
    <hyperlink ref="AZ309" r:id="rId17891" tooltip="https://www.daloopa.com/src/114269725" display="189334.0" xr:uid="{F32A115A-3964-4A85-8693-9F6788E7947C}"/>
    <hyperlink ref="AZ310" r:id="rId17892" tooltip="https://www.daloopa.com/src/114269726" display="624894.0" xr:uid="{403A5489-121A-4A94-AB09-A4EA8FEA1DEE}"/>
    <hyperlink ref="AZ313" r:id="rId17893" tooltip="https://www.daloopa.com/src/114270192" display="103041.0" xr:uid="{29ED18EC-6BBB-4F0B-A96B-44933E9A60AC}"/>
    <hyperlink ref="AZ314" r:id="rId17894" tooltip="https://www.daloopa.com/src/114270193" display="25618.0" xr:uid="{42B1FE01-A36C-4245-BFFA-D9D4C25F95D7}"/>
    <hyperlink ref="AZ315" r:id="rId17895" tooltip="https://www.daloopa.com/src/114270194" display="110683.0" xr:uid="{F47487E9-D757-4D9D-AD3E-D2CF31BC8830}"/>
    <hyperlink ref="AZ316" r:id="rId17896" tooltip="https://www.daloopa.com/src/114270195" display="13323.0" xr:uid="{F476BB7B-56AA-46C2-9178-D2C4722017FE}"/>
    <hyperlink ref="AZ317" r:id="rId17897" tooltip="https://www.daloopa.com/src/114270196" display="252665.0" xr:uid="{B2EA5752-DF26-40B4-9596-AB99DBCBD228}"/>
    <hyperlink ref="AZ333" r:id="rId17898" tooltip="https://www.daloopa.com/src/114271188" display="19289.0" xr:uid="{A5C6FCA9-7404-450C-B813-8D18EFFB6D40}"/>
    <hyperlink ref="AZ334" r:id="rId17899" tooltip="https://www.daloopa.com/src/114271189" display="2485.0" xr:uid="{6D4C9DA5-1EF3-4386-8BA5-FF211B4D16F4}"/>
    <hyperlink ref="AZ335" r:id="rId17900" tooltip="https://www.daloopa.com/src/114271190" display="1300.0" xr:uid="{2DDA1FAA-CEB7-4C95-B4CD-FDD10DF4A2A0}"/>
    <hyperlink ref="AZ336" r:id="rId17901" tooltip="https://www.daloopa.com/src/114271191" display="23074.0" xr:uid="{2B7B79FD-86BE-4E82-BD13-321CD12B7775}"/>
    <hyperlink ref="AZ339" r:id="rId17902" tooltip="https://www.daloopa.com/src/114274731" display="241.6" xr:uid="{5A65138A-B718-474F-885A-C871C25FAD88}"/>
    <hyperlink ref="AZ340" r:id="rId17903" tooltip="https://www.daloopa.com/src/114274732" display="87.2" xr:uid="{6CA686FD-D6C2-44D3-BFC1-7F7272144277}"/>
    <hyperlink ref="AZ344" r:id="rId17904" tooltip="https://www.daloopa.com/src/114145998" display="82226.0" xr:uid="{170B52D8-B6F2-4217-900E-472CF5749415}"/>
    <hyperlink ref="AZ345" r:id="rId17905" tooltip="https://www.daloopa.com/src/114145997" display="105566.0" xr:uid="{1037DF85-1320-4402-96F8-4A8F8C79B96C}"/>
    <hyperlink ref="AZ346" r:id="rId17906" tooltip="https://www.daloopa.com/src/114145999" display="187792.0" xr:uid="{FE47FBB9-9631-458D-A017-FBA4ABC515D4}"/>
    <hyperlink ref="AZ349" r:id="rId17907" tooltip="https://www.daloopa.com/src/114146000" display="98893.0" xr:uid="{4CE9D539-7495-4251-88D9-711A7F57E128}"/>
    <hyperlink ref="AZ350" r:id="rId17908" tooltip="https://www.daloopa.com/src/114146001" display="27962.0" xr:uid="{2D33AFFE-1B2A-4DCA-AF63-1AAC7F7C98D1}"/>
    <hyperlink ref="AZ351" r:id="rId17909" tooltip="https://www.daloopa.com/src/114145988" display="13124.0" xr:uid="{F261FAF2-DFCC-49F6-ACD9-2AB8FF36D5C1}"/>
    <hyperlink ref="AZ352" r:id="rId17910" tooltip="https://www.daloopa.com/src/114146002" display="23571.0" xr:uid="{500B6F87-2064-4BEB-A33B-7A26591DA456}"/>
    <hyperlink ref="AZ353" r:id="rId17911" tooltip="https://www.daloopa.com/src/114145996" display="2863.0" xr:uid="{49330CA3-3D29-495A-84BD-AC2C53F3D679}"/>
    <hyperlink ref="AZ354" r:id="rId17912" tooltip="https://www.daloopa.com/src/114145985" display="176.0" xr:uid="{B4BCE0B9-CBAE-4FDA-B530-C23300D63726}"/>
    <hyperlink ref="AZ355" r:id="rId17913" tooltip="https://www.daloopa.com/src/114145987" display="166589.0" xr:uid="{769D6BD1-A8E6-4982-B9A6-878D1F4D08D7}"/>
    <hyperlink ref="AZ357" r:id="rId17914" tooltip="https://www.daloopa.com/src/114145989" display="21203.0" xr:uid="{AB945653-BD20-4111-B62B-48E139B794BD}"/>
    <hyperlink ref="AZ359" r:id="rId17915" tooltip="https://www.daloopa.com/src/114145993" display="1248.0" xr:uid="{16F6F9BC-E18F-4ABE-A532-21B0A77B20C8}"/>
    <hyperlink ref="AZ360" r:id="rId17916" tooltip="https://www.daloopa.com/src/114145994" display="-570.0" xr:uid="{76E7631E-72B1-4BC8-9BF4-DD33C1371882}"/>
    <hyperlink ref="AZ361" r:id="rId17917" tooltip="https://www.daloopa.com/src/114145986" display="468.0" xr:uid="{7A8B231C-EB7C-4350-939B-AAB5891B406E}"/>
    <hyperlink ref="AZ362" r:id="rId17918" tooltip="https://www.daloopa.com/src/114145991" display="1146.0" xr:uid="{5DC69CC1-C335-4936-B5B8-A6A6DA89B52E}"/>
    <hyperlink ref="AZ364" r:id="rId17919" tooltip="https://www.daloopa.com/src/114145995" display="22349.0" xr:uid="{FCB12DB1-EC51-482A-B694-85000B28B82F}"/>
    <hyperlink ref="AZ366" r:id="rId17920" tooltip="https://www.daloopa.com/src/114145992" display="-2325.0" xr:uid="{F192E123-7FA1-451B-9C63-959C1A57D226}"/>
    <hyperlink ref="AZ367" r:id="rId17921" tooltip="https://www.daloopa.com/src/114145984" display="-20.0" xr:uid="{986634B5-B7EB-445F-AA0D-66DAE0A8CBCC}"/>
    <hyperlink ref="AZ368" r:id="rId17922" tooltip="https://www.daloopa.com/src/114145990" display="20004.0" xr:uid="{F67E0560-94CF-40D6-933B-FB714F776810}"/>
    <hyperlink ref="AZ371" r:id="rId17923" tooltip="https://www.daloopa.com/src/114146087" display="1.9" xr:uid="{513A6ECA-14EC-45F5-AAD8-64C7188AD6D7}"/>
    <hyperlink ref="AZ372" r:id="rId17924" tooltip="https://www.daloopa.com/src/114146089" display="1.86" xr:uid="{07977048-CD3F-44E2-8C43-3DA18BA0701B}"/>
    <hyperlink ref="AZ375" r:id="rId17925" tooltip="https://www.daloopa.com/src/114146090" display="10552.0" xr:uid="{26527708-6384-4E7B-BBA5-40AD8AB18B80}"/>
    <hyperlink ref="AZ376" r:id="rId17926" tooltip="https://www.daloopa.com/src/114146091" display="10771.0" xr:uid="{BF773655-0DFE-478F-AE89-551807ACDABA}"/>
    <hyperlink ref="AZ379" r:id="rId17927" tooltip="https://www.daloopa.com/src/114147153" display="205.0" xr:uid="{5AAA5429-9504-4F8E-9CC6-8739E9FF3B97}"/>
    <hyperlink ref="AZ380" r:id="rId17928" tooltip="https://www.daloopa.com/src/114147148" display="697.0" xr:uid="{61336910-9EAB-4106-8C02-89E871D4EB89}"/>
    <hyperlink ref="AZ381" r:id="rId17929" tooltip="https://www.daloopa.com/src/114147149" display="2747.0" xr:uid="{3E0CDA4B-2A14-4661-B01E-11405A5E95E8}"/>
    <hyperlink ref="AZ382" r:id="rId17930" tooltip="https://www.daloopa.com/src/114147150" display="916.0" xr:uid="{5A0AF1D7-72EA-4236-A2FF-9C661865280B}"/>
    <hyperlink ref="AZ383" r:id="rId17931" tooltip="https://www.daloopa.com/src/114147151" display="430.0" xr:uid="{91336D46-40DA-4D04-880A-98DD3A3F0E78}"/>
    <hyperlink ref="AZ384" r:id="rId17932" tooltip="https://www.daloopa.com/src/114147152" display="4995.0" xr:uid="{D8D4E624-6186-41DD-BF9A-AA9294E1FE66}"/>
    <hyperlink ref="AZ386" r:id="rId17933" tooltip="https://www.daloopa.com/src/114149136" display="28.549" xr:uid="{AB7C7748-C84C-4B9D-8D54-62ED8E22578B}"/>
    <hyperlink ref="AZ387" r:id="rId17934" tooltip="https://www.daloopa.com/src/114299888" display="6.199999999999999" xr:uid="{4955D38C-E895-4D35-85EE-BFF535B02DA7}"/>
    <hyperlink ref="AZ397" r:id="rId17935" tooltip="https://www.daloopa.com/src/114145634" display="78779.0" xr:uid="{E45D6A16-B55F-4919-9E62-3A3697208939}"/>
    <hyperlink ref="AZ398" r:id="rId17936" tooltip="https://www.daloopa.com/src/114145635" display="22423.0" xr:uid="{23C3B257-E3AE-4DBC-B7F0-44CB1408EE1B}"/>
    <hyperlink ref="AZ399" r:id="rId17937" tooltip="https://www.daloopa.com/src/114145636" display="34214.0" xr:uid="{AB1F9864-A890-49F7-BA2B-2C5298C7AF8E}"/>
    <hyperlink ref="AZ400" r:id="rId17938" tooltip="https://www.daloopa.com/src/114145637" display="55451.0" xr:uid="{982A4529-9E75-48BC-B77D-76C51C6FE90D}"/>
    <hyperlink ref="AZ402" r:id="rId17939" tooltip="https://www.daloopa.com/src/114145633" display="190867.0" xr:uid="{795A63C0-FD08-405C-943C-C51B26196EBC}"/>
    <hyperlink ref="AZ404" r:id="rId17940" tooltip="https://www.daloopa.com/src/114146070" display="252665.0" xr:uid="{34A4B280-CF65-4FC1-BFD9-388292DD63C5}"/>
    <hyperlink ref="AZ406" r:id="rId17941" tooltip="https://www.daloopa.com/src/114146072" display="76141.0" xr:uid="{20EB076E-C514-48CA-8689-11CC857462D3}"/>
    <hyperlink ref="AZ407" r:id="rId17942" tooltip="https://www.daloopa.com/src/114146074" display="23074.0" xr:uid="{425EAD23-DF37-4397-BE62-CF814B74E5EC}"/>
    <hyperlink ref="AZ408" r:id="rId17943" tooltip="https://www.daloopa.com/src/114146077" display="82147.0" xr:uid="{8B6A17D9-4584-421A-95C2-3EB96F9091F3}"/>
    <hyperlink ref="AZ409" r:id="rId17944" tooltip="https://www.daloopa.com/src/114146075" display="624894.0" xr:uid="{C8C77308-BBAE-4394-A4D9-3A1C877C1E4C}"/>
    <hyperlink ref="AZ413" r:id="rId17945" tooltip="https://www.daloopa.com/src/114145742" display="94363.0" xr:uid="{43FC1B37-0A4D-46F2-B540-ACDF4E83331A}"/>
    <hyperlink ref="AZ414" r:id="rId17946" tooltip="https://www.daloopa.com/src/114145743" display="66965.0" xr:uid="{A3D68420-C18B-4FC4-B021-19A12F24F881}"/>
    <hyperlink ref="AZ415" r:id="rId17947" tooltip="https://www.daloopa.com/src/114145744" display="18103.0" xr:uid="{D044056D-5C77-4244-9DC4-F4F74515507B}"/>
    <hyperlink ref="AZ416" r:id="rId17948" tooltip="https://www.daloopa.com/src/114145745" display="179431.0" xr:uid="{E46BECC4-4835-4EA9-90A5-B1AEAD77CD72}"/>
    <hyperlink ref="AZ418" r:id="rId17949" tooltip="https://www.daloopa.com/src/114146079" display="28593.0" xr:uid="{B0A2F2BB-EDD6-41CD-861F-8BE6374949B5}"/>
    <hyperlink ref="AZ419" r:id="rId17950" tooltip="https://www.daloopa.com/src/114146080" display="52623.0" xr:uid="{FD811689-616D-4E77-92CE-2F8A6F624892}"/>
    <hyperlink ref="AZ420" r:id="rId17951" tooltip="https://www.daloopa.com/src/114146081" display="78277.0" xr:uid="{544852D1-1350-4759-9975-76FB5A38E308}"/>
    <hyperlink ref="AZ423" r:id="rId17952" tooltip="https://www.daloopa.com/src/114161108" display="111.0" xr:uid="{ED36E17B-DD7B-49B6-8DA0-0FDAB5433519}"/>
    <hyperlink ref="AZ424" r:id="rId17953" tooltip="https://www.daloopa.com/src/114161108" display="111.0" xr:uid="{45067FB9-0CD7-4A8C-BD30-573F304DBA61}"/>
    <hyperlink ref="AZ425" r:id="rId17954" tooltip="https://www.daloopa.com/src/114161105" display="-7837.0" xr:uid="{F00A4862-9E89-4CF8-B7A2-447B3DA5DEC2}"/>
    <hyperlink ref="AZ426" r:id="rId17955" tooltip="https://www.daloopa.com/src/114161103" display="120864.0" xr:uid="{ECF6C97F-3F66-4EC4-9C06-2234E8578B16}"/>
    <hyperlink ref="AZ427" r:id="rId17956" tooltip="https://www.daloopa.com/src/114161107" display="-34.0" xr:uid="{9084FBBA-3718-4D5A-84FA-63D80A8D74B2}"/>
    <hyperlink ref="AZ428" r:id="rId17957" tooltip="https://www.daloopa.com/src/114161104" display="172866.0" xr:uid="{0BD72789-6075-4AAD-A992-169E6CE76A95}"/>
    <hyperlink ref="AZ429" r:id="rId17958" tooltip="https://www.daloopa.com/src/114161102" display="285970.0" xr:uid="{BD9E8B7F-1DA7-4219-9561-FC1AE3E8B913}"/>
    <hyperlink ref="AZ431" r:id="rId17959" tooltip="https://www.daloopa.com/src/114161106" display="624894.0" xr:uid="{EC4B77C2-6584-456D-B0DA-1B6C2D710758}"/>
    <hyperlink ref="AZ437" r:id="rId17960" tooltip="https://www.daloopa.com/src/114146070" display="252665.0" xr:uid="{3A24C694-CB66-48F1-A187-D0200EBEDF9E}"/>
    <hyperlink ref="AZ438" r:id="rId17961" tooltip="https://www.daloopa.com/src/114145742" display="94363.0" xr:uid="{569B19EE-1BF4-4709-90F1-F407F5C514DD}"/>
    <hyperlink ref="AZ441" r:id="rId17962" tooltip="https://www.daloopa.com/src/114276572" display="34.3" xr:uid="{3BFD463E-CE9D-4012-8482-5F64B89623AB}"/>
    <hyperlink ref="AZ446" r:id="rId17963" tooltip="https://www.daloopa.com/src/114162328" display="20004.0" xr:uid="{6E584413-83A3-400D-ACD7-FD2F2BD8A6EC}"/>
    <hyperlink ref="AZ448" r:id="rId17964" tooltip="https://www.daloopa.com/src/114162329" display="15631.0" xr:uid="{F1622D71-BBA2-4427-9418-02F8D2DDADFE}"/>
    <hyperlink ref="AZ449" r:id="rId17965" tooltip="https://www.daloopa.com/src/114162336" display="4995.0" xr:uid="{3FD06891-4279-4428-8A11-251219E5945E}"/>
    <hyperlink ref="AZ452" r:id="rId17966" tooltip="https://www.daloopa.com/src/114162326" display="-486.0" xr:uid="{2C54AE18-B0D5-48FC-8C36-79679E97E5F6}"/>
    <hyperlink ref="AZ453" r:id="rId17967" tooltip="https://www.daloopa.com/src/114162330" display="-1608.0" xr:uid="{D09099EE-4145-409B-B456-4A4457EA8ACB}"/>
    <hyperlink ref="AZ456" r:id="rId17968" tooltip="https://www.daloopa.com/src/114162327" display="934.0" xr:uid="{39F82A93-BB8C-4D00-96C0-028FD6347FD5}"/>
    <hyperlink ref="AZ458" r:id="rId17969" tooltip="https://www.daloopa.com/src/114162335" display="8726.0" xr:uid="{E630094F-59FA-4111-AACF-13A28695FAFE}"/>
    <hyperlink ref="AZ459" r:id="rId17970" tooltip="https://www.daloopa.com/src/114162334" display="4042.0" xr:uid="{797FE806-00A5-41EB-A3A3-1B612D3C4664}"/>
    <hyperlink ref="AZ460" r:id="rId17971" tooltip="https://www.daloopa.com/src/114162337" display="1611.0" xr:uid="{FBD188EC-DA9D-42FB-947A-D4D87BD3966C}"/>
    <hyperlink ref="AZ462" r:id="rId17972" tooltip="https://www.daloopa.com/src/114162332" display="45636.0" xr:uid="{683720EB-EBED-461C-9507-861BA6679685}"/>
    <hyperlink ref="AZ465" r:id="rId17973" tooltip="https://www.daloopa.com/src/114162426" display="-27834.0" xr:uid="{8D29CABB-13D2-4AB5-9767-C25BC84A8B64}"/>
    <hyperlink ref="AZ466" r:id="rId17974" tooltip="https://www.daloopa.com/src/114162427" display="-2535.0" xr:uid="{75F07D43-130F-4B19-A650-A384CF5CFC43}"/>
    <hyperlink ref="AZ467" r:id="rId17975" tooltip="https://www.daloopa.com/src/114162430" display="3677.0" xr:uid="{B0CE5C24-8F0D-465F-A4E9-0328D4F77A05}"/>
    <hyperlink ref="AZ468" r:id="rId17976" tooltip="https://www.daloopa.com/src/114162425" display="-12533.0" xr:uid="{69C15710-5374-4CB4-8237-E2EE6AB47BF9}"/>
    <hyperlink ref="AZ469" r:id="rId17977" tooltip="https://www.daloopa.com/src/114162429" display="1782.0" xr:uid="{E3FD654E-29F8-4CC5-992D-AE179CF7FE23}"/>
    <hyperlink ref="AZ470" r:id="rId17978" tooltip="https://www.daloopa.com/src/114162428" display="-37443.0" xr:uid="{E4724769-AB74-4BB3-BDCB-7B8F44198CE4}"/>
    <hyperlink ref="AZ473" r:id="rId17979" tooltip="https://www.daloopa.com/src/114162637" display="2554.0" xr:uid="{53684EDE-8138-427F-85C3-9820FFE42886}"/>
    <hyperlink ref="AZ474" r:id="rId17980" tooltip="https://www.daloopa.com/src/114162635" display="-2607.0" xr:uid="{91247D8F-FDB1-46BB-9B03-3EBFE1AFC407}"/>
    <hyperlink ref="AZ476" r:id="rId17981" tooltip="https://www.daloopa.com/src/114162636" display="-2500.0" xr:uid="{4E5A9131-916B-4D68-8D78-133253DE30BE}"/>
    <hyperlink ref="AZ477" r:id="rId17982" tooltip="https://www.daloopa.com/src/114162632" display="-333.0" xr:uid="{6AE9D38B-3451-47E4-92FC-F0CE8E98F56A}"/>
    <hyperlink ref="AZ478" r:id="rId17983" tooltip="https://www.daloopa.com/src/114162633" display="-422.0" xr:uid="{095D937D-18A0-4D42-BC4D-B6FBC9A25BF3}"/>
    <hyperlink ref="AZ483" r:id="rId17984" tooltip="https://www.daloopa.com/src/114162634" display="-3308.0" xr:uid="{7A335E89-5976-48F1-B1BC-AC33BCF00765}"/>
    <hyperlink ref="AZ485" r:id="rId17985" tooltip="https://www.daloopa.com/src/114162765" display="-1250.0" xr:uid="{085BE542-5E2E-4DC0-B7A9-8990AEF44261}"/>
    <hyperlink ref="AZ486" r:id="rId17986" tooltip="https://www.daloopa.com/src/114162767" display="3635.0" xr:uid="{A13C8E2E-6DE4-455C-AA3E-50EC8CF6C04F}"/>
    <hyperlink ref="AZ488" r:id="rId17987" tooltip="https://www.daloopa.com/src/114146065" display="78677.0" xr:uid="{AFA7F51E-5332-4330-A020-EF5365D3293B}"/>
    <hyperlink ref="AZ489" r:id="rId17988" tooltip="https://www.daloopa.com/src/114162766" display="82312.0" xr:uid="{E65EE774-094D-4F9F-97C4-C8FD1935F269}"/>
    <hyperlink ref="AZ492" r:id="rId17989" tooltip="https://www.daloopa.com/src/114276864" display="78779.0" xr:uid="{A7C1539F-8CC2-492D-BA8F-DAEBB3D3FE4F}"/>
    <hyperlink ref="AZ493" r:id="rId17990" tooltip="https://www.daloopa.com/src/114276865" display="247.0" xr:uid="{380874CC-EA06-4708-825A-249606FD2ABF}"/>
    <hyperlink ref="AZ494" r:id="rId17991" tooltip="https://www.daloopa.com/src/114276866" display="3286.0" xr:uid="{764598F8-3BC9-4926-BEA7-34578936F04B}"/>
    <hyperlink ref="AZ495" r:id="rId17992" tooltip="https://www.daloopa.com/src/114276867" display="82312.0" xr:uid="{2CFC72B9-A919-4854-AA68-F2780E8169EE}"/>
    <hyperlink ref="AZ498" r:id="rId17993" tooltip="https://www.daloopa.com/src/114168897" display="115877.0" xr:uid="{CDB09B1A-A0CD-45CB-8408-642CFAE3F61D}"/>
    <hyperlink ref="AZ499" r:id="rId17994" tooltip="https://www.daloopa.com/src/114168898" display="-77658.0" xr:uid="{7BD5AB0E-582E-404D-8EBA-6C3090319816}"/>
    <hyperlink ref="AZ500" r:id="rId17995" tooltip="https://www.daloopa.com/src/114168899" display="38219.0" xr:uid="{3E445B03-B729-489D-866C-55FD2CF96C4A}"/>
    <hyperlink ref="AZ502" r:id="rId17996" tooltip="https://www.daloopa.com/src/114168939" display="-2043.0" xr:uid="{BEC79B63-700F-4662-B9FB-A57D22AF258B}"/>
    <hyperlink ref="AZ503" r:id="rId17997" tooltip="https://www.daloopa.com/src/114168940" display="-669.0" xr:uid="{C90BA637-54CF-46F3-ADBB-FAF70830FEEA}"/>
    <hyperlink ref="AZ504" r:id="rId17998" tooltip="https://www.daloopa.com/src/114168941" display="35507.0" xr:uid="{FDBA1301-C348-4BAD-8E65-C02BE9344EBB}"/>
    <hyperlink ref="AZ507" r:id="rId17999" tooltip="https://www.daloopa.com/src/114168845" display="115877.0" xr:uid="{47175DB6-CB70-412F-84E1-58FCE87BE788}"/>
    <hyperlink ref="AZ508" r:id="rId18000" tooltip="https://www.daloopa.com/src/114168846" display="-77658.0" xr:uid="{DFCF5F77-606F-40A0-B71E-393DFD891E8F}"/>
    <hyperlink ref="AZ509" r:id="rId18001" tooltip="https://www.daloopa.com/src/114161692" display="38219.0" xr:uid="{7B96B1A4-27D7-4771-9A7B-4409718D36FF}"/>
    <hyperlink ref="AZ511" r:id="rId18002" tooltip="https://www.daloopa.com/src/114168847" display="-572.0" xr:uid="{9B70F593-FBF7-4176-AF3C-4E1B5E7206AA}"/>
    <hyperlink ref="AZ512" r:id="rId18003" tooltip="https://www.daloopa.com/src/114168848" display="-767.0" xr:uid="{B96856C6-70A5-4882-AE4D-8A836F35A76E}"/>
    <hyperlink ref="AZ513" r:id="rId18004" tooltip="https://www.daloopa.com/src/114168849" display="-669.0" xr:uid="{F19C0889-A124-403F-BB4C-819314BF09E5}"/>
    <hyperlink ref="AZ514" r:id="rId18005" tooltip="https://www.daloopa.com/src/114168850" display="36211.0" xr:uid="{DE558214-B178-4C7D-932B-9913B95C8B35}"/>
    <hyperlink ref="AZ517" r:id="rId18006" tooltip="https://www.daloopa.com/src/114146066" display="643.0" xr:uid="{149458BE-1098-4589-96B9-E75B11877A34}"/>
    <hyperlink ref="AZ518" r:id="rId18007" tooltip="https://www.daloopa.com/src/114146068" display="3225.0" xr:uid="{4EE28408-F78D-4E62-975F-CD0179F02EA7}"/>
    <hyperlink ref="AZ519" r:id="rId18008" tooltip="https://www.daloopa.com/src/114146076" display="70.0" xr:uid="{09D791B7-B507-45B1-A8AD-F22B52DEFAB0}"/>
    <hyperlink ref="AZ520" r:id="rId18009" tooltip="https://www.daloopa.com/src/114146069" display="58.0" xr:uid="{B4435941-7408-44F1-AD18-D14F849D4776}"/>
    <hyperlink ref="AZ521" r:id="rId18010" tooltip="https://www.daloopa.com/src/114146067" display="4146.0" xr:uid="{A738C37D-CB86-4DC1-98A4-319E41874699}"/>
    <hyperlink ref="AZ522" r:id="rId18011" tooltip="https://www.daloopa.com/src/114146071" display="4189.0" xr:uid="{7B60D707-59A0-465C-B549-76F7A670ECD3}"/>
    <hyperlink ref="AZ523" r:id="rId18012" tooltip="https://www.daloopa.com/src/114146073" display="445.0" xr:uid="{DC6CB1D5-1650-4D64-BDD4-6D57178BBF18}"/>
    <hyperlink ref="AZ524" r:id="rId18013" tooltip="https://www.daloopa.com/src/114146078" display="8.0" xr:uid="{EF1084DC-A286-4863-AB81-EF59756B1470}"/>
    <hyperlink ref="AZ530" r:id="rId18014" tooltip="https://www.daloopa.com/src/114168937" display="115877.0" xr:uid="{B0FD5A7D-0D5E-4581-A473-7B9A957751AE}"/>
    <hyperlink ref="AZ531" r:id="rId18015" tooltip="https://www.daloopa.com/src/114161688" display="0.36" xr:uid="{0E2615E7-42C2-49A5-B2B1-7006C07DFFED}"/>
    <hyperlink ref="AZ532" r:id="rId18016" tooltip="https://www.daloopa.com/src/114161690" display="77658.0" xr:uid="{FF190E87-110E-4BE0-9E3F-8C76A317D224}"/>
    <hyperlink ref="AZ533" r:id="rId18017" tooltip="https://www.daloopa.com/src/114261147" display="38219.0" xr:uid="{A2C5BB09-BD63-4EC5-A365-5473123281D0}"/>
    <hyperlink ref="AZ535" r:id="rId18018" tooltip="https://www.daloopa.com/src/114161694" display="2043.0" xr:uid="{267F0039-4862-4A60-AF12-41FCC61DDA3C}"/>
    <hyperlink ref="AZ536" r:id="rId18019" tooltip="https://www.daloopa.com/src/114161700" display="669.0" xr:uid="{1D179064-7AD2-4149-A2D0-947E25FCAD1E}"/>
    <hyperlink ref="AZ537" r:id="rId18020" tooltip="https://www.daloopa.com/src/114161695" display="35507.0" xr:uid="{209FAF7D-51BB-4838-8840-01F18BFE7597}"/>
    <hyperlink ref="AZ539" r:id="rId18021" tooltip="https://www.daloopa.com/src/114161698" display="572.0" xr:uid="{08527067-2802-4838-BA7B-3F84EA69DC24}"/>
    <hyperlink ref="AZ540" r:id="rId18022" tooltip="https://www.daloopa.com/src/114161699" display="767.0" xr:uid="{D5BC3CB7-7C6C-45DE-BD4D-96A6DB9F4F20}"/>
    <hyperlink ref="AZ541" r:id="rId18023" tooltip="https://www.daloopa.com/src/114161689" display="36211.0" xr:uid="{385BA6FC-2528-4EBD-83C5-C7B73C9207AA}"/>
    <hyperlink ref="AZ543" r:id="rId18024" tooltip="https://www.daloopa.com/src/114161696" display="10876.0" xr:uid="{483A3222-CF51-42F0-8B61-3D86071126FD}"/>
    <hyperlink ref="AZ544" r:id="rId18025" tooltip="https://www.daloopa.com/src/114161693" display="10593.0" xr:uid="{2FFF7BAD-AEF4-4A6D-9349-C88F7859B8B0}"/>
    <hyperlink ref="AZ545" r:id="rId18026" tooltip="https://www.daloopa.com/src/114161697" display="283.0" xr:uid="{9D00FC90-7ED4-4D2B-A5BE-6E6EEA3C471B}"/>
    <hyperlink ref="AZ546" r:id="rId18027" tooltip="https://www.daloopa.com/src/114161701" display="0.027000000000000003" xr:uid="{7BF44FCC-F9F3-4A0C-B9DB-4DA99C9F3A27}"/>
    <hyperlink ref="AZ547" r:id="rId18028" tooltip="https://www.daloopa.com/src/114161694" display="2043.0" xr:uid="{04DFFD99-83C7-47C0-AB09-730D04BD5C44}"/>
    <hyperlink ref="AZ548" r:id="rId18029" tooltip="https://www.daloopa.com/src/114161700" display="669.0" xr:uid="{555A7885-2CA8-423C-B017-424F5FEC050C}"/>
    <hyperlink ref="AZ549" r:id="rId18030" tooltip="https://www.daloopa.com/src/114161698" display="572.0" xr:uid="{F84A2ED8-F86A-40D1-A053-7B96823C3E51}"/>
    <hyperlink ref="AZ551" r:id="rId18031" tooltip="https://www.daloopa.com/src/114161695" display="35507.0" xr:uid="{48D3A455-44E9-458F-8BAD-3971E787170F}"/>
    <hyperlink ref="AZ552" r:id="rId18032" tooltip="https://www.daloopa.com/src/114161689" display="36211.0" xr:uid="{ED69234E-F5CA-477E-B447-66809B0296CF}"/>
    <hyperlink ref="AZ557" r:id="rId18033" tooltip="https://www.daloopa.com/src/114286091" display="123039.0" xr:uid="{4FB62DF2-A1C0-4C20-A715-2745DCAA9AC1}"/>
    <hyperlink ref="AZ558" r:id="rId18034" tooltip="https://www.daloopa.com/src/114286092" display="218893.0" xr:uid="{456F546D-3078-4C7A-B29A-83FF804877AD}"/>
    <hyperlink ref="AZ560" r:id="rId18035" tooltip="https://www.daloopa.com/src/114286093" display="5487.0" xr:uid="{D801A7CF-15FC-4CE4-91E0-6FE9E9D5D80F}"/>
    <hyperlink ref="AZ561" r:id="rId18036" tooltip="https://www.daloopa.com/src/114286094" display="46636.0" xr:uid="{4BDF4C52-898C-4089-8602-EEC0E3D82979}"/>
    <hyperlink ref="AZ562" r:id="rId18037" tooltip="https://www.daloopa.com/src/114286095" display="394055.0" xr:uid="{CCF9F34B-147E-456F-BA1A-03BCC74853CA}"/>
    <hyperlink ref="AZ564" r:id="rId18038" tooltip="https://www.daloopa.com/src/114286096" display="141390.0" xr:uid="{9B7FE972-C016-4C7B-BCD7-7B1E45195B80}"/>
    <hyperlink ref="AZ565" r:id="rId18039" tooltip="https://www.daloopa.com/src/114146070" display="252665.0" xr:uid="{BF48C80E-0ED9-4826-8651-737F0130FECB}"/>
    <hyperlink ref="AZ568" r:id="rId18040" tooltip="https://www.daloopa.com/src/114278163" display="10597729352.0" xr:uid="{D5207086-9140-4C46-9C59-BE732037604C}"/>
    <hyperlink ref="AZ569" r:id="rId18041" tooltip="https://www.daloopa.com/src/114149137" display="1556000.0" xr:uid="{3E559A8B-DE30-4B19-9D96-1CFBD9148693}"/>
    <hyperlink ref="AZ572" r:id="rId18042" tooltip="https://www.daloopa.com/src/114267504" display="6.5" xr:uid="{5A5017DA-A409-4E4A-A819-36A7932F9888}"/>
    <hyperlink ref="AZ573" r:id="rId18043" tooltip="https://www.daloopa.com/src/114267505" display="177.0" xr:uid="{37829BCF-5823-4F6C-BC26-517E995DEC6C}"/>
    <hyperlink ref="AZ574" r:id="rId18044" tooltip="https://www.daloopa.com/src/114266670" display="19.6" xr:uid="{2D1CB2E9-0342-4CB2-B3D5-476339D642AB}"/>
    <hyperlink ref="AZ584" r:id="rId18045" tooltip="https://www.daloopa.com/src/114278535" display="2750.0" xr:uid="{2241C9CA-714B-456A-AD83-325B8043C973}"/>
    <hyperlink ref="AZ585" r:id="rId18046" tooltip="https://www.daloopa.com/src/114278536" display="13000.0" xr:uid="{5E76F16F-9681-4CC9-880D-8935363AE93D}"/>
    <hyperlink ref="AZ586" r:id="rId18047" tooltip="https://www.daloopa.com/src/114278537" display="9000.0" xr:uid="{8AFA6A3E-D1A6-4B79-B8FC-60CD74B29758}"/>
    <hyperlink ref="AZ587" r:id="rId18048" tooltip="https://www.daloopa.com/src/114278538" display="15000.0" xr:uid="{20C7F658-2D34-4BD1-A16C-30DB357B9B27}"/>
    <hyperlink ref="AZ588" r:id="rId18049" tooltip="https://www.daloopa.com/src/114278539" display="11250.0" xr:uid="{FB6BE48C-6D21-40F0-93E1-4CDE41C22154}"/>
    <hyperlink ref="AZ589" r:id="rId18050" tooltip="https://www.daloopa.com/src/114278540" display="7000.0" xr:uid="{9A0BFA6C-A8C1-49B4-AA92-E94528D1ECD8}"/>
    <hyperlink ref="AZ607" r:id="rId18051" tooltip="https://www.daloopa.com/src/114278541" display="58000.0" xr:uid="{3789B4B0-A2B6-4D3A-81A1-09DDB1F56CB7}"/>
    <hyperlink ref="AZ609" r:id="rId18052" tooltip="https://www.daloopa.com/src/114278542" display="-360.0" xr:uid="{CBB24ADC-89D6-4C84-B777-EEF6228C74F7}"/>
    <hyperlink ref="AZ610" r:id="rId18053" tooltip="https://www.daloopa.com/src/114278543" display="-5017.0" xr:uid="{11513E98-B73F-4B63-BB35-A874F22A6290}"/>
    <hyperlink ref="AZ611" r:id="rId18054" tooltip="https://www.daloopa.com/src/114278544" display="52623.0" xr:uid="{C72E7D0C-A46E-476E-A0E7-814D7A99502F}"/>
    <hyperlink ref="AZ635" r:id="rId18055" tooltip="https://www.daloopa.com/src/114162330" display="-1608.0" xr:uid="{2DBB4AD9-ECC2-4F34-8030-7F5A0CA7D993}"/>
    <hyperlink ref="AZ637" r:id="rId18056" tooltip="https://www.daloopa.com/src/114156286" display="-2325.0" xr:uid="{D2DCCBDE-771C-4D5C-89B3-F87DBB3A3C46}"/>
    <hyperlink ref="AZ642" r:id="rId18057" tooltip="https://www.daloopa.com/src/114145995" display="22349.0" xr:uid="{006EA38C-9E34-4C30-A35E-55EB0A05B824}"/>
    <hyperlink ref="AZ661" r:id="rId18058" tooltip="https://www.daloopa.com/src/114286293" display="2629.0" xr:uid="{13BFC3B8-1662-49CD-9FC5-2F68F975B615}"/>
    <hyperlink ref="AZ662" r:id="rId18059" tooltip="https://www.daloopa.com/src/114286812" display="-860.0" xr:uid="{F7E4E8F7-3DE8-4BDD-A8C7-1C7C9A31A295}"/>
    <hyperlink ref="AZ663" r:id="rId18060" tooltip="https://www.daloopa.com/src/114287132" display="1769.0" xr:uid="{2262A5EB-9C2E-4A81-BCD0-9D4FECEE730C}"/>
    <hyperlink ref="AZ666" r:id="rId18061" tooltip="https://www.daloopa.com/src/114286294" display="5767.0" xr:uid="{0839ACFD-1EBA-4FF3-9E5A-187E4B38918D}"/>
    <hyperlink ref="AZ667" r:id="rId18062" tooltip="https://www.daloopa.com/src/114286811" display="-1541.0" xr:uid="{4DB74F2F-D26B-446B-ADE1-4D36D624D3FF}"/>
    <hyperlink ref="AZ668" r:id="rId18063" tooltip="https://www.daloopa.com/src/114287133" display="4226.0" xr:uid="{A652AA90-3CB4-4B58-9819-6F72CA260725}"/>
    <hyperlink ref="AZ671" r:id="rId18064" tooltip="https://www.daloopa.com/src/114286295" display="1246.0" xr:uid="{66D99A97-9B84-46FF-B485-C1DBB9E654D6}"/>
    <hyperlink ref="AZ672" r:id="rId18065" tooltip="https://www.daloopa.com/src/114286813" display="-284.0" xr:uid="{1C6279BA-F40D-42AE-B88F-C991903F1585}"/>
    <hyperlink ref="AZ673" r:id="rId18066" tooltip="https://www.daloopa.com/src/114287134" display="962.0" xr:uid="{21EE7642-8848-42A3-999D-F88C1AEB14D4}"/>
    <hyperlink ref="AZ676" r:id="rId18067" tooltip="https://www.daloopa.com/src/114286296" display="764.0" xr:uid="{57735009-2FB1-48E2-BECC-3506CC6449E7}"/>
    <hyperlink ref="AZ677" r:id="rId18068" tooltip="https://www.daloopa.com/src/114286814" display="-282.0" xr:uid="{90645CC0-2C0F-478E-912B-16FD27DB8C77}"/>
    <hyperlink ref="AZ678" r:id="rId18069" tooltip="https://www.daloopa.com/src/114287135" display="482.0" xr:uid="{F28CB774-62BF-4624-BADF-CDF7082F0D16}"/>
    <hyperlink ref="AZ681" r:id="rId18070" tooltip="https://www.daloopa.com/src/114286297" display="10406.0" xr:uid="{7A3340BC-E73F-4672-8E59-97D857423907}"/>
    <hyperlink ref="AZ682" r:id="rId18071" tooltip="https://www.daloopa.com/src/114286815" display="-2967.0" xr:uid="{DC9957DF-45A5-4397-A8CC-3FBAD8BE3A4B}"/>
    <hyperlink ref="AZ683" r:id="rId18072" tooltip="https://www.daloopa.com/src/114287136" display="7439.0" xr:uid="{5B1C0ACE-4BEF-45FF-9FE9-E8594E785B2A}"/>
    <hyperlink ref="AZ686" r:id="rId18073" tooltip="https://www.daloopa.com/src/114286298" display="1163.0" xr:uid="{E54B3F3E-1174-42F3-B15B-690B67940266}"/>
    <hyperlink ref="AZ687" r:id="rId18074" tooltip="https://www.daloopa.com/src/114287137" display="1163.0" xr:uid="{03032E56-8809-47E4-B463-F4AB2082EF3E}"/>
    <hyperlink ref="AZ690" r:id="rId18075" tooltip="https://www.daloopa.com/src/114286299" display="11569.0" xr:uid="{0C8CE1BB-5B07-49F6-955D-823609396836}"/>
    <hyperlink ref="AZ691" r:id="rId18076" tooltip="https://www.daloopa.com/src/114286816" display="-2967.0" xr:uid="{AE890804-F489-4F28-9F66-9D9E09402827}"/>
    <hyperlink ref="AZ692" r:id="rId18077" tooltip="https://www.daloopa.com/src/114287138" display="8602.0" xr:uid="{412A2878-5602-41EC-9811-50C3951F8E90}"/>
    <hyperlink ref="AZ696" r:id="rId18078" tooltip="https://www.daloopa.com/src/114287501" display="692.0" xr:uid="{FE916DE2-133D-4508-91BE-E39979002F92}"/>
    <hyperlink ref="AZ697" r:id="rId18079" tooltip="https://www.daloopa.com/src/114287502" display="2687.0" xr:uid="{0AD35131-CC0C-4ACD-B062-C0F174F6FA8B}"/>
    <hyperlink ref="AZ698" r:id="rId18080" tooltip="https://www.daloopa.com/src/114287503" display="4254.0" xr:uid="{BEF08D8A-B9C9-48A4-B1F0-BCB55182218F}"/>
    <hyperlink ref="AZ699" r:id="rId18081" tooltip="https://www.daloopa.com/src/114287504" display="4089.0" xr:uid="{C592A9EC-FEF2-4352-AD2E-3E33182A0672}"/>
    <hyperlink ref="AZ700" r:id="rId18082" tooltip="https://www.daloopa.com/src/114287505" display="1133.0" xr:uid="{EB149E3D-E03D-4B56-9B1E-64D129C73633}"/>
    <hyperlink ref="AZ701" r:id="rId18083" tooltip="https://www.daloopa.com/src/114287506" display="20921.0" xr:uid="{5BD44F27-510F-414A-B6D1-9866ECD92682}"/>
    <hyperlink ref="AZ702" r:id="rId18084" tooltip="https://www.daloopa.com/src/114287507" display="22701.0" xr:uid="{7D9B3CA8-9899-4F3C-885B-90374AF67EC2}"/>
    <hyperlink ref="AZ703" r:id="rId18085" tooltip="https://www.daloopa.com/src/114287508" display="1688.0" xr:uid="{317EED6E-9D02-4B7C-A91A-51FF5A30CC98}"/>
    <hyperlink ref="AZ706" r:id="rId18086" tooltip="https://www.daloopa.com/src/114287509" display="1773.0" xr:uid="{587C2878-C693-4A8F-8FE5-868BA165EDFC}"/>
    <hyperlink ref="AZ707" r:id="rId18087" tooltip="https://www.daloopa.com/src/114287510" display="59938.0" xr:uid="{6B9F5E7D-03BB-4113-AEB9-F57BC3D26739}"/>
    <hyperlink ref="AZ709" r:id="rId18088" tooltip="https://www.daloopa.com/src/114287511" display="-4893.0" xr:uid="{CD012A71-882C-40AC-83EF-93C4CABCED57}"/>
    <hyperlink ref="AZ710" r:id="rId18089" tooltip="https://www.daloopa.com/src/114287512" display="55045.0" xr:uid="{684B3137-D4C9-41F4-A300-AADABEB6231F}"/>
    <hyperlink ref="AZ713" r:id="rId18090" tooltip="https://www.daloopa.com/src/114287513" display="-16240.0" xr:uid="{32188DF5-5A34-4268-BCDB-BE8AD9D3C097}"/>
    <hyperlink ref="AZ714" r:id="rId18091" tooltip="https://www.daloopa.com/src/114287514" display="-19517.0" xr:uid="{8031A9D1-1218-426F-ACE7-CBC446BA8373}"/>
    <hyperlink ref="AZ717" r:id="rId18092" tooltip="https://www.daloopa.com/src/114287515" display="-3323.0" xr:uid="{6F2231A1-0B85-41F2-B4C0-B9D698F8D01C}"/>
    <hyperlink ref="AZ718" r:id="rId18093" tooltip="https://www.daloopa.com/src/114287516" display="15965.0" xr:uid="{90155586-5756-4BDC-B1FC-37A6563C6A84}"/>
    <hyperlink ref="AZ721" r:id="rId18094" tooltip="https://www.daloopa.com/src/114146090" display="10552.0" xr:uid="{972BA7BF-D40D-4050-B250-F28C3D460FDB}"/>
    <hyperlink ref="AZ723" r:id="rId18095" tooltip="https://www.daloopa.com/src/114146091" display="10771.0" xr:uid="{D0F71A76-9E17-437D-8E68-C140E9FFF746}"/>
    <hyperlink ref="AZ726" r:id="rId18096" tooltip="https://www.daloopa.com/src/114299907" display="3154.0" xr:uid="{906D0A48-A26B-4A41-BAA8-D2FD78EAE98A}"/>
    <hyperlink ref="AZ728" r:id="rId18097" tooltip="https://www.daloopa.com/src/114299908" display="937.0" xr:uid="{7AB38A8A-4428-4703-9CDB-024DDE421E57}"/>
    <hyperlink ref="AZ729" r:id="rId18098" tooltip="https://www.daloopa.com/src/114299909" display="70.0" xr:uid="{C62A3551-F082-4C02-A415-28B55CD4866E}"/>
    <hyperlink ref="AZ730" r:id="rId18099" tooltip="https://www.daloopa.com/src/114299910" display="1007.0" xr:uid="{357CEA8D-BE05-4B0D-9A25-7532C237ADFE}"/>
    <hyperlink ref="AZ732" r:id="rId18100" tooltip="https://www.daloopa.com/src/114299911" display="633.0" xr:uid="{A5FD8E1B-C810-4AA4-81BE-F2011C7B7C28}"/>
    <hyperlink ref="AZ733" r:id="rId18101" tooltip="https://www.daloopa.com/src/114299912" display="4794.0" xr:uid="{17CAF2EE-5FAB-4B8A-B0CA-BA0B31E1AE98}"/>
    <hyperlink ref="AZ738" r:id="rId18102" tooltip="https://www.daloopa.com/src/114281248" display="6858.0" xr:uid="{CE15CC2B-07F3-493D-B649-AAFF033CCABF}"/>
    <hyperlink ref="AZ739" r:id="rId18103" tooltip="https://www.daloopa.com/src/114281249" display="4458.0" xr:uid="{C9EF539E-3107-484D-9988-73D6E4B59E72}"/>
    <hyperlink ref="AZ740" r:id="rId18104" tooltip="https://www.daloopa.com/src/114281250" display="10404.0" xr:uid="{BDF9B939-11A0-4364-9424-AC0419A5F9B8}"/>
    <hyperlink ref="AZ741" r:id="rId18105" tooltip="https://www.daloopa.com/src/114281251" display="3644.0" xr:uid="{DAC17200-52C9-4E05-8185-D01B178B0103}"/>
    <hyperlink ref="AZ742" r:id="rId18106" tooltip="https://www.daloopa.com/src/114281253" display="55831.0" xr:uid="{8C207FE3-1BB3-4F00-BE03-0FA3A5AD97E3}"/>
    <hyperlink ref="AZ743" r:id="rId18107" tooltip="https://www.daloopa.com/src/114281254" display="85539.0" xr:uid="{5ACACCF8-6C5A-4191-9DC8-E8718DAC9C9A}"/>
    <hyperlink ref="AZ747" r:id="rId18108" tooltip="https://www.daloopa.com/src/114281983" display="12002.0" xr:uid="{A83C3C6B-92D9-4FDD-8E4D-07DD1D87AE3B}"/>
    <hyperlink ref="AZ748" r:id="rId18109" tooltip="https://www.daloopa.com/src/114281984" display="11023.0" xr:uid="{97FB83BE-DFEE-4D2E-9877-1C4BFBFC574A}"/>
    <hyperlink ref="AZ749" r:id="rId18110" tooltip="https://www.daloopa.com/src/114281985" display="10087.0" xr:uid="{C70986D2-5F36-4321-9CA5-AD802F3EA1A1}"/>
    <hyperlink ref="AZ750" r:id="rId18111" tooltip="https://www.daloopa.com/src/114281986" display="9205.0" xr:uid="{DE129B23-6348-4387-98FA-90F722D34C53}"/>
    <hyperlink ref="AZ751" r:id="rId18112" tooltip="https://www.daloopa.com/src/114281988" display="44443.0" xr:uid="{002A6859-7C07-473F-8D01-724D33523547}"/>
    <hyperlink ref="AZ752" r:id="rId18113" tooltip="https://www.daloopa.com/src/114281989" display="95294.0" xr:uid="{A9890D02-DE02-450A-B9C9-1093EF9312C1}"/>
    <hyperlink ref="AZ756" r:id="rId18114" tooltip="https://www.daloopa.com/src/114280341" display="1491.0" xr:uid="{E0801890-B0D7-465B-8163-6C30AC800E2A}"/>
    <hyperlink ref="AZ757" r:id="rId18115" tooltip="https://www.daloopa.com/src/114280342" display="1495.0" xr:uid="{0AB01E3D-F628-4764-8E5A-D60B2A4F9E20}"/>
    <hyperlink ref="AZ758" r:id="rId18116" tooltip="https://www.daloopa.com/src/114280343" display="1317.0" xr:uid="{144941D3-3E2F-4FC8-B0AC-20041888CCA4}"/>
    <hyperlink ref="AZ759" r:id="rId18117" tooltip="https://www.daloopa.com/src/114280344" display="1114.0" xr:uid="{FDECAD95-3A9B-4B1C-9125-9FCD84162995}"/>
    <hyperlink ref="AZ760" r:id="rId18118" tooltip="https://www.daloopa.com/src/114280346" display="6081.0" xr:uid="{2970D748-BCBD-4E04-BF42-FEF89987BCD9}"/>
    <hyperlink ref="AZ761" r:id="rId18119" tooltip="https://www.daloopa.com/src/114280347" display="12520.0" xr:uid="{EFB82ACF-4E8D-4448-AF67-E54E2999B4AD}"/>
    <hyperlink ref="AZ765" r:id="rId18120" tooltip="https://www.daloopa.com/src/114279604" display="511.0" xr:uid="{A81BA2CA-3BEF-4E38-838F-0416D0264B1A}"/>
    <hyperlink ref="AZ766" r:id="rId18121" tooltip="https://www.daloopa.com/src/114279605" display="515.0" xr:uid="{8F4F9538-D54A-4069-9C0C-3174F27A6133}"/>
    <hyperlink ref="AZ767" r:id="rId18122" tooltip="https://www.daloopa.com/src/114279606" display="523.0" xr:uid="{D1704CED-1BD2-4ECF-8F93-B7D7C35D233B}"/>
    <hyperlink ref="AZ768" r:id="rId18123" tooltip="https://www.daloopa.com/src/114279607" display="531.0" xr:uid="{F82235BD-A760-41B1-860A-862D30DEB615}"/>
    <hyperlink ref="AZ769" r:id="rId18124" tooltip="https://www.daloopa.com/src/114279609" display="6397.0" xr:uid="{E19355C4-52EC-42B6-82DD-30970D6273DB}"/>
    <hyperlink ref="AZ770" r:id="rId18125" tooltip="https://www.daloopa.com/src/114279610" display="9017.0" xr:uid="{0C60FCC3-BA9A-48B1-BD22-B7F19CEAC4C9}"/>
    <hyperlink ref="AZ773" r:id="rId18126" tooltip="https://www.daloopa.com/src/114285670" display="5000.0" xr:uid="{AAF1BF16-B01A-49BB-A47B-1CA86EC0218C}"/>
    <hyperlink ref="AZ774" r:id="rId18127" tooltip="https://www.daloopa.com/src/114285671" display="2750.0" xr:uid="{4C2B36CA-161A-48FA-BB9E-B30EB7B91E3D}"/>
    <hyperlink ref="AZ775" r:id="rId18128" tooltip="https://www.daloopa.com/src/114285672" display="8750.0" xr:uid="{2153EBCE-C63E-4022-81CF-5B146416B63A}"/>
    <hyperlink ref="AZ776" r:id="rId18129" tooltip="https://www.daloopa.com/src/114285673" display="2250.0" xr:uid="{D387FF97-2D19-4823-9B8B-81FBD840EEA7}"/>
    <hyperlink ref="AZ777" r:id="rId18130" tooltip="https://www.daloopa.com/src/114285674" display="3000.0" xr:uid="{8FBFA585-9D0E-4E43-B913-4FA50D6A6A22}"/>
    <hyperlink ref="AZ778" r:id="rId18131" tooltip="https://www.daloopa.com/src/114285675" display="36250.0" xr:uid="{9E21C2EF-6672-4768-8759-4438FA7B2829}"/>
    <hyperlink ref="AZ779" r:id="rId18132" tooltip="https://www.daloopa.com/src/114285676" display="58000.0" xr:uid="{A5276FC0-4F61-4957-BDC1-4E47CBE9D027}"/>
    <hyperlink ref="AZ783" r:id="rId18133" tooltip="https://www.daloopa.com/src/114261151" display="95294.0" xr:uid="{C4C1F826-CDCD-4CF5-A51D-9341E0A9243D}"/>
    <hyperlink ref="AZ784" r:id="rId18134" tooltip="https://www.daloopa.com/src/114261153" display="-15698.0" xr:uid="{3115F29B-2D3B-445E-84F2-8A97917B2F7E}"/>
    <hyperlink ref="AZ785" r:id="rId18135" tooltip="https://www.daloopa.com/src/114261154" display="79596.0" xr:uid="{AF846A4F-B3C6-479E-B80F-BB86321D6B16}"/>
    <hyperlink ref="AZ787" r:id="rId18136" tooltip="https://www.daloopa.com/src/114261155" display="-10546.0" xr:uid="{AE82CFAC-7A18-49D4-9747-E422E589EF6E}"/>
    <hyperlink ref="AZ788" r:id="rId18137" tooltip="https://www.daloopa.com/src/114261156" display="69050.0" xr:uid="{86AD2E54-5D45-42A1-8E52-3D0853C8E131}"/>
    <hyperlink ref="AZ791" r:id="rId18138" tooltip="https://www.daloopa.com/src/114261170" display="12520.0" xr:uid="{7B968CFD-DAB2-4A60-8C88-F8BAA730F9E3}"/>
    <hyperlink ref="AZ792" r:id="rId18139" tooltip="https://www.daloopa.com/src/114261171" display="-1918.0" xr:uid="{27F5BCD8-40A8-4517-BFBE-80287ADC8882}"/>
    <hyperlink ref="AZ793" r:id="rId18140" tooltip="https://www.daloopa.com/src/114261172" display="10602.0" xr:uid="{78705135-1563-46F7-82DC-B558EEEAE266}"/>
    <hyperlink ref="AZ795" r:id="rId18141" tooltip="https://www.daloopa.com/src/114261173" display="-1375.0" xr:uid="{C070D02D-BE71-4B77-98B8-4EC59ED31266}"/>
    <hyperlink ref="AZ796" r:id="rId18142" tooltip="https://www.daloopa.com/src/114261174" display="9227.0" xr:uid="{08714EAE-E77C-47B8-AE4F-C874DA0BBCD3}"/>
    <hyperlink ref="AZ799" r:id="rId18143" tooltip="https://www.daloopa.com/src/114261181" display="107814.0" xr:uid="{E0F5CE14-3282-4726-8DD0-5B74EF12F99F}"/>
    <hyperlink ref="AZ800" r:id="rId18144" tooltip="https://www.daloopa.com/src/114261182" display="-17616.0" xr:uid="{5B8C4EBF-120F-4FD6-ABF3-0A16BF17D1A3}"/>
    <hyperlink ref="AZ801" r:id="rId18145" tooltip="https://www.daloopa.com/src/114261183" display="90198.0" xr:uid="{5EDB8AD6-1FC3-4520-AAA5-EFE65ABE98D2}"/>
    <hyperlink ref="AZ803" r:id="rId18146" tooltip="https://www.daloopa.com/src/114261179" display="-11921.0" xr:uid="{DFCCB079-F3C3-43B6-B152-10DA3DD4A5C0}"/>
    <hyperlink ref="AZ804" r:id="rId18147" tooltip="https://www.daloopa.com/src/114261180" display="78277.0" xr:uid="{4BD40906-A73D-4BE4-AA0D-A401CA71F71F}"/>
    <hyperlink ref="AZ807" r:id="rId18148" tooltip="https://www.daloopa.com/src/114283157" display="994.0" xr:uid="{A8113884-C20E-4088-8354-13A25177B276}"/>
    <hyperlink ref="AZ808" r:id="rId18149" tooltip="https://www.daloopa.com/src/114283158" display="918.0" xr:uid="{249CDA56-7013-4B68-ADD1-CBCB20597289}"/>
    <hyperlink ref="AZ809" r:id="rId18150" tooltip="https://www.daloopa.com/src/114283159" display="796.0" xr:uid="{C004747C-B7F2-4381-B96F-2B21882F55D0}"/>
    <hyperlink ref="AZ810" r:id="rId18151" tooltip="https://www.daloopa.com/src/114283160" display="632.0" xr:uid="{C259598A-2811-4FCC-B5E6-CC3ED4847A55}"/>
    <hyperlink ref="AZ811" r:id="rId18152" tooltip="https://www.daloopa.com/src/114283161" display="615.0" xr:uid="{C1AED37E-4E0C-4C4B-8B6A-B958F98CA7FC}"/>
    <hyperlink ref="AZ812" r:id="rId18153" tooltip="https://www.daloopa.com/src/114283162" display="3484.0" xr:uid="{120DA385-495D-4EFC-AC6B-6B7BD229DC00}"/>
    <hyperlink ref="AZ813" r:id="rId18154" tooltip="https://www.daloopa.com/src/114283163" display="7439.0" xr:uid="{AC3663D5-F6D3-4CF6-807D-6BDABBD560CF}"/>
    <hyperlink ref="AZ817" r:id="rId18155" tooltip="https://www.daloopa.com/src/114163023" display="20004.0" xr:uid="{95BDAD94-724C-4F3F-9857-436E09B87E5E}"/>
    <hyperlink ref="AZ819" r:id="rId18156" tooltip="https://www.daloopa.com/src/114163017" display="-3511.0" xr:uid="{666C634C-25CA-4443-B69F-35ABD244ECE5}"/>
    <hyperlink ref="AZ824" r:id="rId18157" tooltip="https://www.daloopa.com/src/114163021" display="5395.0" xr:uid="{E81430C4-BDFA-4252-938A-FC690F99192A}"/>
    <hyperlink ref="AZ825" r:id="rId18158" tooltip="https://www.daloopa.com/src/114163018" display="1.0" xr:uid="{1277DFD3-04B7-470A-A237-5D258B44A58B}"/>
    <hyperlink ref="AZ826" r:id="rId18159" tooltip="https://www.daloopa.com/src/114163019" display="5396.0" xr:uid="{54F861D9-BA44-4AEE-B102-0E6421AF290F}"/>
    <hyperlink ref="AZ828" r:id="rId18160" tooltip="https://www.daloopa.com/src/114163022" display="1884.0" xr:uid="{C0BB48AB-1C35-4DFD-B9B4-9C0624BC3754}"/>
    <hyperlink ref="AZ830" r:id="rId18161" tooltip="https://www.daloopa.com/src/114163024" display="21888.0" xr:uid="{D912B3E6-062C-4E8A-A2BA-7355EE0F1142}"/>
    <hyperlink ref="AZ833" r:id="rId18162" tooltip="https://www.daloopa.com/src/114299890" display="897.0" xr:uid="{9FE8C091-43B2-4B0B-A94E-663FDBEA673E}"/>
    <hyperlink ref="AZ834" r:id="rId18163" tooltip="https://www.daloopa.com/src/114299896" display="911.0" xr:uid="{58EE0D46-0ADA-4BC8-B7AF-CD339A2CDBD4}"/>
    <hyperlink ref="AZ835" r:id="rId18164" tooltip="https://www.daloopa.com/src/114299899" display="-14.0" xr:uid="{322ECBD4-A3E1-4F5B-A0C5-A35804A65CD1}"/>
    <hyperlink ref="AZ849" r:id="rId18165" tooltip="https://www.daloopa.com/src/114161691" display="115877.0" xr:uid="{7DD92DA2-3E93-4FDB-A8CB-0ADB700BD6BA}"/>
    <hyperlink ref="AZ850" r:id="rId18166" tooltip="https://www.daloopa.com/src/114168938" display="-77658.0" xr:uid="{75CC3D58-ED9C-41E6-BCEB-7B1BC760D515}"/>
    <hyperlink ref="AZ851" r:id="rId18167" tooltip="https://www.daloopa.com/src/114168899" display="38219.0" xr:uid="{105B8207-165E-4C0C-BAF8-0F15A24501AA}"/>
    <hyperlink ref="AZ864" r:id="rId18168" tooltip="https://www.daloopa.com/src/114261143" display="-94342.0" xr:uid="{C79831B5-517F-4278-A2E6-8618578FEF75}"/>
    <hyperlink ref="AZ865" r:id="rId18169" tooltip="https://www.daloopa.com/src/114261145" display="-11812.0" xr:uid="{491150DF-6671-442C-B13E-138B76008888}"/>
    <hyperlink ref="AZ867" r:id="rId18170" tooltip="https://www.daloopa.com/src/114261144" display="-94342.0" xr:uid="{39A42F31-DA98-4388-AD57-EF6C3DEA4C12}"/>
    <hyperlink ref="AZ868" r:id="rId18171" tooltip="https://www.daloopa.com/src/114261146" display="-11812.0" xr:uid="{BC72AD73-0DB5-444C-BCBD-92DB0D95B69D}"/>
    <hyperlink ref="AZ870" r:id="rId18172" tooltip="https://www.daloopa.com/src/114261166" display="-94342.0" xr:uid="{BA30AF33-30DE-4483-8629-D0E462F0818E}"/>
    <hyperlink ref="AZ871" r:id="rId18173" tooltip="https://www.daloopa.com/src/114261167" display="-11812.0" xr:uid="{9960E7C7-4DC4-4C30-A172-7B1FFA7B3840}"/>
    <hyperlink ref="AZ14" r:id="rId18174" tooltip="https://www.daloopa.com/src/114170175" display="-2.1" xr:uid="{D6191C11-712F-4186-90FF-74F645E7EC72}"/>
    <hyperlink ref="BP36" r:id="rId18175" tooltip="https://www.daloopa.com/src/87423349" display="231872.0" xr:uid="{E2EA4BE1-B108-49DF-BE6D-C35320579F19}"/>
    <hyperlink ref="BP38" r:id="rId18176" tooltip="https://www.daloopa.com/src/87423350" display="20030.0" xr:uid="{3EC3CD5E-4332-41D5-A4B4-DA8B4CB626DF}"/>
    <hyperlink ref="BP40" r:id="rId18177" tooltip="https://www.daloopa.com/src/87423351" display="140053.0" xr:uid="{BBC1E8DE-A29C-4A7D-A5CF-B9E848D986A0}"/>
    <hyperlink ref="BP42" r:id="rId18178" tooltip="https://www.daloopa.com/src/87423352" display="40209.0" xr:uid="{985B0E5F-367F-4BE0-BAF7-1278E65D24A9}"/>
    <hyperlink ref="BP46" r:id="rId18179" tooltip="https://www.daloopa.com/src/87423353" display="90757.0" xr:uid="{6CE679B7-B8A9-4E78-AB99-A937030BE77D}"/>
    <hyperlink ref="BP48" r:id="rId18180" tooltip="https://www.daloopa.com/src/87423354" display="4958.0" xr:uid="{2572AE64-89B9-408C-BA9C-53D884602BA2}"/>
    <hyperlink ref="BP54" r:id="rId18181" tooltip="https://www.daloopa.com/src/87501421" display="231872.0" xr:uid="{97C9202E-8D70-45A9-8FA9-4D50248A84D9}"/>
    <hyperlink ref="BP55" r:id="rId18182" tooltip="https://www.daloopa.com/src/87501419" display="20030.0" xr:uid="{5F9FB7FE-E98C-4B47-864F-7A43DF471782}"/>
    <hyperlink ref="BP56" r:id="rId18183" tooltip="https://www.daloopa.com/src/87501420" display="140053.0" xr:uid="{5C92201D-7570-46AA-95FC-5C2EC95A56A7}"/>
    <hyperlink ref="BP57" r:id="rId18184" tooltip="https://www.daloopa.com/src/87501422" display="40209.0" xr:uid="{6DE39F28-63B5-4CCA-9B23-BC4BD6639045}"/>
    <hyperlink ref="BP58" r:id="rId18185" tooltip="https://www.daloopa.com/src/87501418" display="46906.0" xr:uid="{794FCB2E-FC04-41A7-BB98-C78B68622279}"/>
    <hyperlink ref="BP59" r:id="rId18186" tooltip="https://www.daloopa.com/src/87501425" display="90757.0" xr:uid="{311067DE-532A-469C-A3E5-C05CEF5BE477}"/>
    <hyperlink ref="BP61" r:id="rId18187" tooltip="https://www.daloopa.com/src/87501424" display="4958.0" xr:uid="{5DB961BD-6677-4C9E-9914-56A4195BB3D1}"/>
    <hyperlink ref="BP62" r:id="rId18188" tooltip="https://www.daloopa.com/src/87501423" display="574785.0" xr:uid="{DE8A79EB-031A-4063-9A7E-766E58F76714}"/>
    <hyperlink ref="BP67" r:id="rId18189" tooltip="https://www.daloopa.com/src/87393534" display="352828.0" xr:uid="{9DF371FF-CD7A-4DEB-953A-495D26E586C4}"/>
    <hyperlink ref="BP68" r:id="rId18190" tooltip="https://www.daloopa.com/src/87393533" display="337951.0" xr:uid="{507E3B63-5FAE-43F9-9DE3-857D5473A09E}"/>
    <hyperlink ref="BP72" r:id="rId18191" tooltip="https://www.daloopa.com/src/87393532" display="14877.0" xr:uid="{71FC997E-0DA8-45B3-BFE0-53FF0C2E798D}"/>
    <hyperlink ref="BP75" r:id="rId18192" tooltip="https://www.daloopa.com/src/87393547" display="131200.0" xr:uid="{5A8087D9-96CF-45C8-9981-F8EDE40F6907}"/>
    <hyperlink ref="BP76" r:id="rId18193" tooltip="https://www.daloopa.com/src/87393546" display="133856.0" xr:uid="{46D610A8-2D4A-4BAB-B14F-E807D1C0ABDD}"/>
    <hyperlink ref="BP80" r:id="rId18194" tooltip="https://www.daloopa.com/src/87393545" display="-2656.0" xr:uid="{37FE94D6-1409-41B9-A8EE-ED4DA6230099}"/>
    <hyperlink ref="BP83" r:id="rId18195" tooltip="https://www.daloopa.com/src/87393557" display="90757.0" xr:uid="{66EF0BF0-D28B-4D82-BC6D-483C2012A4B0}"/>
    <hyperlink ref="BP84" r:id="rId18196" tooltip="https://www.daloopa.com/src/87393556" display="66126.0" xr:uid="{C238A129-186B-4F15-BB82-67B02288D8FC}"/>
    <hyperlink ref="BP88" r:id="rId18197" tooltip="https://www.daloopa.com/src/87393555" display="24631.0" xr:uid="{5A3CEA69-188D-4FA4-912E-1F1F1C590421}"/>
    <hyperlink ref="BP91" r:id="rId18198" tooltip="https://www.daloopa.com/src/87393596" display="574785.0" xr:uid="{CCA9F665-B4C0-4570-B755-2853F15BC49F}"/>
    <hyperlink ref="BP92" r:id="rId18199" tooltip="https://www.daloopa.com/src/87393595" display="537933.0" xr:uid="{AD968C59-1008-4D0B-B442-793763505088}"/>
    <hyperlink ref="BP97" r:id="rId18200" tooltip="https://www.daloopa.com/src/87393594" display="36852.0" xr:uid="{8BDEC80A-F7B6-4FFA-82C6-29E1510155DC}"/>
    <hyperlink ref="BP99" r:id="rId18201" tooltip="https://www.daloopa.com/src/87393598" display="705.0" xr:uid="{0C46EB77-06E6-4877-8439-1283FB476546}"/>
    <hyperlink ref="BP100" r:id="rId18202" tooltip="https://www.daloopa.com/src/87393593" display="-7120.0" xr:uid="{48472209-33C4-419B-9DF7-EB7812092430}"/>
    <hyperlink ref="BP101" r:id="rId18203" tooltip="https://www.daloopa.com/src/87393597" display="-12.0" xr:uid="{57992160-43A2-4537-AD10-EBC220BBBAF1}"/>
    <hyperlink ref="BP102" r:id="rId18204" tooltip="https://www.daloopa.com/src/87393592" display="30425.0" xr:uid="{10C544A0-1688-42F4-9E66-34C67E86829C}"/>
    <hyperlink ref="BP141" r:id="rId18205" tooltip="https://www.daloopa.com/src/87393634" display="0.12" xr:uid="{89A46819-D160-439C-87F0-1A3F4EEBE31B}"/>
    <hyperlink ref="BP142" r:id="rId18206" tooltip="https://www.daloopa.com/src/87393631" display="0.11" xr:uid="{2477A5B7-A5A0-4A82-BCF4-0FD14E70A4DD}"/>
    <hyperlink ref="BP143" r:id="rId18207" tooltip="https://www.daloopa.com/src/87393632" display="0.13" xr:uid="{B86B5084-2395-47D8-B125-E13F5178500C}"/>
    <hyperlink ref="BP144" r:id="rId18208" tooltip="https://www.daloopa.com/src/87393633" display="0.12" xr:uid="{B268B88F-F65D-457F-A05F-CB0A1467B515}"/>
    <hyperlink ref="BP152" r:id="rId18209" tooltip="https://www.daloopa.com/src/87393639" display="0.61" xr:uid="{651DEC0C-A21C-4E90-BC76-D73DD6531A21}"/>
    <hyperlink ref="BP153" r:id="rId18210" tooltip="https://www.daloopa.com/src/87393640" display="0.23" xr:uid="{DFBC2124-3C7A-4A5D-B177-0E8132E344D6}"/>
    <hyperlink ref="BP154" r:id="rId18211" tooltip="https://www.daloopa.com/src/87393641" display="0.16" xr:uid="{FA84D2B1-8765-4285-A0BD-83F2EE444453}"/>
    <hyperlink ref="BP155" r:id="rId18212" tooltip="https://www.daloopa.com/src/87393638" display="1.0" xr:uid="{47460314-0A46-4D80-A0E3-F0587E230789}"/>
    <hyperlink ref="BP196" r:id="rId18213" tooltip="https://www.daloopa.com/src/87506630" display="89500.0" xr:uid="{924ED601-09E2-4390-9221-4B3762396659}"/>
    <hyperlink ref="BP211" r:id="rId18214" tooltip="https://www.daloopa.com/src/87423357" display="352828.0" xr:uid="{97113958-E620-46B8-BC0A-1A46EDC19C08}"/>
    <hyperlink ref="BP220" r:id="rId18215" tooltip="https://www.daloopa.com/src/87423358" display="14877.0" xr:uid="{A8BA3944-84DB-4BB3-8131-A56F25BC077E}"/>
    <hyperlink ref="BP222" r:id="rId18216" tooltip="https://www.daloopa.com/src/87423344" display="-6.0" xr:uid="{3CC27EA9-4C43-4DC3-8CAF-5E65F16EAFF4}"/>
    <hyperlink ref="BP230" r:id="rId18217" tooltip="https://www.daloopa.com/src/87423359" display="131200.0" xr:uid="{75D9E3DD-70C3-4313-96CB-70E6CE8E1E77}"/>
    <hyperlink ref="BP240" r:id="rId18218" tooltip="https://www.daloopa.com/src/87423360" display="-2656.0" xr:uid="{9F501480-9FB0-4740-9E58-CA8FC1207D4B}"/>
    <hyperlink ref="BP242" r:id="rId18219" tooltip="https://www.daloopa.com/src/87423345" display="246.0" xr:uid="{6C481CB0-23A4-4072-B65D-418E4E7A81C2}"/>
    <hyperlink ref="BP250" r:id="rId18220" tooltip="https://www.daloopa.com/src/87423361" display="90757.0" xr:uid="{7A7AD9C3-4288-4295-A035-9E63012F9D70}"/>
    <hyperlink ref="BP260" r:id="rId18221" tooltip="https://www.daloopa.com/src/87423363" display="24631.0" xr:uid="{35EF46DE-0AD9-4AB3-AA01-A046EC9C1791}"/>
    <hyperlink ref="BP262" r:id="rId18222" tooltip="https://www.daloopa.com/src/87423346" display="220.0" xr:uid="{8D68687B-25B4-47F2-8EC6-8BC490300DB0}"/>
    <hyperlink ref="BP281" r:id="rId18223" tooltip="https://www.daloopa.com/src/87423364" display="574785.0" xr:uid="{3BB8A48C-54B2-4CEB-AE7E-3FE9376D1909}"/>
    <hyperlink ref="BP285" r:id="rId18224" tooltip="https://www.daloopa.com/src/87423366" display="36852.0" xr:uid="{437B4D4D-FD56-4118-BFC3-73BC19305EF3}"/>
    <hyperlink ref="BP286" r:id="rId18225" tooltip="https://www.daloopa.com/src/87423347" display="460.0" xr:uid="{C05E4679-C41E-4298-B4E8-6FFFAB4D5B6F}"/>
    <hyperlink ref="BP292" r:id="rId18226" tooltip="https://www.daloopa.com/src/87423365" display="30425.0" xr:uid="{76908AD4-E79D-4CA8-BB8E-112A6A7CA163}"/>
    <hyperlink ref="BP293" r:id="rId18227" tooltip="https://www.daloopa.com/src/87423348" display="2.9" xr:uid="{52018905-C8E8-4BAA-B1E7-C65F39D8D22C}"/>
    <hyperlink ref="BP298" r:id="rId18228" tooltip="https://www.daloopa.com/src/87513637" display="395637.0" xr:uid="{E673A53C-A7BD-4110-A741-B87960EF9598}"/>
    <hyperlink ref="BP299" r:id="rId18229" tooltip="https://www.daloopa.com/src/87513636" display="37588.0" xr:uid="{22BE688C-D924-477E-A73E-8716E392C3B2}"/>
    <hyperlink ref="BP300" r:id="rId18230" tooltip="https://www.daloopa.com/src/87513634" display="33591.0" xr:uid="{B80FC86C-2A75-40CF-9666-E4A842C816F7}"/>
    <hyperlink ref="BP301" r:id="rId18231" tooltip="https://www.daloopa.com/src/87513635" display="26002.0" xr:uid="{51B3B6C4-8F99-4A81-9B4F-0304EEB0F988}"/>
    <hyperlink ref="BP302" r:id="rId18232" tooltip="https://www.daloopa.com/src/87513638" display="81967.0" xr:uid="{B58F7F90-B521-4309-919F-DBF29D9F530F}"/>
    <hyperlink ref="BP303" r:id="rId18233" tooltip="https://www.daloopa.com/src/87513639" display="574785.0" xr:uid="{1849786A-2FD1-48B7-AA6A-1F95D918CC19}"/>
    <hyperlink ref="BP320" r:id="rId18234" tooltip="https://www.daloopa.com/src/87511931" display="17529.0" xr:uid="{65E95DAE-4292-4416-98D8-971CA6CBB8DE}"/>
    <hyperlink ref="BP321" r:id="rId18235" tooltip="https://www.daloopa.com/src/87511932" display="4144.0" xr:uid="{54015706-2605-4276-BB25-79A5E0D03596}"/>
    <hyperlink ref="BP322" r:id="rId18236" tooltip="https://www.daloopa.com/src/87511933" display="24843.0" xr:uid="{FE5E561D-3C21-4635-9499-396F1D1A22BE}"/>
    <hyperlink ref="BP323" r:id="rId18237" tooltip="https://www.daloopa.com/src/87511934" display="1828.0" xr:uid="{6A90EF42-217B-4BCB-8A68-AA5C457B9BF7}"/>
    <hyperlink ref="BP324" r:id="rId18238" tooltip="https://www.daloopa.com/src/87511935" display="48344.0" xr:uid="{0D07B96C-5B97-4B6C-8B5C-A6996E5582C6}"/>
    <hyperlink ref="BP327" r:id="rId18239" tooltip="https://www.daloopa.com/src/87512262" display="13678.0" xr:uid="{0D0BF354-D7A2-441A-9041-131EAB3F6C47}"/>
    <hyperlink ref="BP328" r:id="rId18240" tooltip="https://www.daloopa.com/src/87512265" display="4016.0" xr:uid="{4A831423-FEAC-4A7A-8E04-108FBBEA0E00}"/>
    <hyperlink ref="BP329" r:id="rId18241" tooltip="https://www.daloopa.com/src/87512263" display="12531.0" xr:uid="{49FF0E70-F00D-408C-B1AD-A47DEE64DAD6}"/>
    <hyperlink ref="BP330" r:id="rId18242" tooltip="https://www.daloopa.com/src/87512264" display="30225.0" xr:uid="{1D5A323E-1BAB-4C0D-AEA2-63550C90979F}"/>
    <hyperlink ref="BP344" r:id="rId18243" tooltip="https://www.daloopa.com/src/87393115" display="255887.0" xr:uid="{1AE2EE27-76FA-4496-8F81-CB5585E9644D}"/>
    <hyperlink ref="BP345" r:id="rId18244" tooltip="https://www.daloopa.com/src/87393124" display="318898.0" xr:uid="{6E6FDFF9-12AA-4F21-820C-06B0534141DF}"/>
    <hyperlink ref="BP346" r:id="rId18245" tooltip="https://www.daloopa.com/src/87393112" display="574785.0" xr:uid="{9CAD8D06-3591-4989-A5BD-2C46C3C9DD8D}"/>
    <hyperlink ref="BP349" r:id="rId18246" tooltip="https://www.daloopa.com/src/87393111" display="304739.0" xr:uid="{D62665DC-D5FB-4F7C-AE74-8087B9EDE279}"/>
    <hyperlink ref="BP350" r:id="rId18247" tooltip="https://www.daloopa.com/src/87393120" display="90619.0" xr:uid="{00C0B6E3-051F-4702-947C-327641BBF4AC}"/>
    <hyperlink ref="BP351" r:id="rId18248" tooltip="https://www.daloopa.com/src/87393117" display="44370.0" xr:uid="{13E47D76-1499-4D95-9FC9-3EB7B4DE4BA6}"/>
    <hyperlink ref="BP352" r:id="rId18249" tooltip="https://www.daloopa.com/src/87393118" display="85622.0" xr:uid="{3C4366DC-A13F-462A-847D-9AE395A939CE}"/>
    <hyperlink ref="BP353" r:id="rId18250" tooltip="https://www.daloopa.com/src/87393122" display="11816.0" xr:uid="{76094934-F2D3-4411-A8A6-3EAA281E7135}"/>
    <hyperlink ref="BP354" r:id="rId18251" tooltip="https://www.daloopa.com/src/87393127" display="767.0" xr:uid="{0DABF066-3731-475B-8023-27D72ED57BBA}"/>
    <hyperlink ref="BP355" r:id="rId18252" tooltip="https://www.daloopa.com/src/87393110" display="537933.0" xr:uid="{ADA32551-904B-4EBD-A582-5CE2D35D7C3D}"/>
    <hyperlink ref="BP357" r:id="rId18253" tooltip="https://www.daloopa.com/src/87393113" display="36852.0" xr:uid="{8BF411DF-034D-4FB4-9B16-91558ADC45CA}"/>
    <hyperlink ref="BP359" r:id="rId18254" tooltip="https://www.daloopa.com/src/87393116" display="2949.0" xr:uid="{E59F2299-36E2-4A69-AF64-A05841E05AB7}"/>
    <hyperlink ref="BP360" r:id="rId18255" tooltip="https://www.daloopa.com/src/87393121" display="-3182.0" xr:uid="{718ABF9D-4084-44DC-A698-096904A40DAD}"/>
    <hyperlink ref="BP361" r:id="rId18256" tooltip="https://www.daloopa.com/src/87393125" display="938.0" xr:uid="{F2D14B56-50B4-4DE2-9049-E12588AF0793}"/>
    <hyperlink ref="BP362" r:id="rId18257" tooltip="https://www.daloopa.com/src/87393128" display="705.0" xr:uid="{8EFF9B3E-72BD-40B6-8530-5820F1DB25D8}"/>
    <hyperlink ref="BP364" r:id="rId18258" tooltip="https://www.daloopa.com/src/87393123" display="37557.0" xr:uid="{804B819C-F3D6-42AF-98CA-8963E9F052E2}"/>
    <hyperlink ref="BP366" r:id="rId18259" tooltip="https://www.daloopa.com/src/87393119" display="-7120.0" xr:uid="{A3DF4CC7-B81D-4CB6-B0CD-4A35EE95FB68}"/>
    <hyperlink ref="BP367" r:id="rId18260" tooltip="https://www.daloopa.com/src/87393126" display="-12.0" xr:uid="{FF6C7958-1629-4099-A897-6324A408B9B6}"/>
    <hyperlink ref="BP368" r:id="rId18261" tooltip="https://www.daloopa.com/src/87393114" display="30425.0" xr:uid="{F74A871D-ED22-42A5-B130-9C83D703C2BB}"/>
    <hyperlink ref="BP371" r:id="rId18262" tooltip="https://www.daloopa.com/src/87393186" display="2.95" xr:uid="{88A11B82-10D7-48C7-9D31-411B069365CD}"/>
    <hyperlink ref="BP372" r:id="rId18263" tooltip="https://www.daloopa.com/src/87393187" display="2.9" xr:uid="{D56317F4-AEF0-4202-B489-92A33AE4FAE1}"/>
    <hyperlink ref="BP375" r:id="rId18264" tooltip="https://www.daloopa.com/src/87393211" display="10304.0" xr:uid="{F3853F2B-6BF4-4E5A-9943-BCF9BD0E6BFC}"/>
    <hyperlink ref="BP376" r:id="rId18265" tooltip="https://www.daloopa.com/src/87393210" display="10492.0" xr:uid="{B89FD587-B812-43B7-8B62-E14329D6BBC5}"/>
    <hyperlink ref="BP379" r:id="rId18266" tooltip="https://www.daloopa.com/src/87506145" display="836.0" xr:uid="{BA3FD6BD-3858-46C5-9D97-326A303B2AB5}"/>
    <hyperlink ref="BP380" r:id="rId18267" tooltip="https://www.daloopa.com/src/87506146" display="3090.0" xr:uid="{B5E2687A-4DB5-46F7-BF75-5FAC627C813F}"/>
    <hyperlink ref="BP381" r:id="rId18268" tooltip="https://www.daloopa.com/src/87506149" display="13434.0" xr:uid="{D1723EBF-473A-4B84-80E1-23377917B057}"/>
    <hyperlink ref="BP382" r:id="rId18269" tooltip="https://www.daloopa.com/src/87506148" display="4623.0" xr:uid="{69F852A6-5C06-4924-A9FD-F703B39C471F}"/>
    <hyperlink ref="BP383" r:id="rId18270" tooltip="https://www.daloopa.com/src/87506147" display="2040.0" xr:uid="{CF0D5DD8-E1AB-4646-B126-4A1DFEC56D53}"/>
    <hyperlink ref="BP384" r:id="rId18271" tooltip="https://www.daloopa.com/src/87506150" display="24023.0" xr:uid="{9F87DB51-4255-46D5-BC6C-F27ACBCEB932}"/>
    <hyperlink ref="BP386" r:id="rId18272" tooltip="https://www.daloopa.com/src/87506630" display="89.5" xr:uid="{FD878058-9545-4207-A6DA-21E978D36615}"/>
    <hyperlink ref="BP387" r:id="rId18273" tooltip="https://www.daloopa.com/src/87499111" display="18.9" xr:uid="{14E7B465-C875-43BB-9433-F58C24955963}"/>
    <hyperlink ref="BP388" r:id="rId18274" tooltip="https://www.daloopa.com/src/87510672" display="20.3" xr:uid="{511ABE57-8F33-414C-9C13-9DCFA4CBEFBC}"/>
    <hyperlink ref="BP389" r:id="rId18275" tooltip="https://www.daloopa.com/src/87510899" display="30.2" xr:uid="{5689E53B-A56D-4B57-A900-DFB81DFE7C3B}"/>
    <hyperlink ref="BP390" r:id="rId18276" tooltip="https://www.daloopa.com/src/87511097" display="706.0" xr:uid="{482443F2-8C44-493D-A8A8-0D29889A4AF5}"/>
    <hyperlink ref="BP392" r:id="rId18277" tooltip="https://www.daloopa.com/src/87510989" display="5.9" xr:uid="{B3A54560-C409-44CE-9345-9C6FBF5E1CEE}"/>
    <hyperlink ref="BP397" r:id="rId18278" tooltip="https://www.daloopa.com/src/87423654" display="73387.0" xr:uid="{D46BC71E-5895-4945-AAB3-C42F87F28E86}"/>
    <hyperlink ref="BP398" r:id="rId18279" tooltip="https://www.daloopa.com/src/87423655" display="13393.0" xr:uid="{3B19C5CE-BF6D-4147-906C-92C99F599039}"/>
    <hyperlink ref="BP399" r:id="rId18280" tooltip="https://www.daloopa.com/src/87423656" display="33318.0" xr:uid="{2707EA69-5EB5-492F-970C-705EFCF68C47}"/>
    <hyperlink ref="BP400" r:id="rId18281" tooltip="https://www.daloopa.com/src/87423657" display="52253.0" xr:uid="{49AEE674-88E5-43D1-B422-59D16703D539}"/>
    <hyperlink ref="BP402" r:id="rId18282" tooltip="https://www.daloopa.com/src/87423658" display="172351.0" xr:uid="{F86E38EF-C185-4FFC-BBE8-1095889059EB}"/>
    <hyperlink ref="BP404" r:id="rId18283" tooltip="https://www.daloopa.com/src/87423659" display="204177.0" xr:uid="{CF1CD97E-E4FC-4B73-909D-5DC94FAE0608}"/>
    <hyperlink ref="BP406" r:id="rId18284" tooltip="https://www.daloopa.com/src/87423660" display="72513.0" xr:uid="{856D71CF-24AC-41F3-98FF-E487F7BD0EB9}"/>
    <hyperlink ref="BP407" r:id="rId18285" tooltip="https://www.daloopa.com/src/87423661" display="22789.0" xr:uid="{7747C355-1FA4-4A4A-BAC5-A9B55F6E8674}"/>
    <hyperlink ref="BP408" r:id="rId18286" tooltip="https://www.daloopa.com/src/87423662" display="56024.0" xr:uid="{9BF8AA01-B703-4467-8E53-99CCEAFB1602}"/>
    <hyperlink ref="BP409" r:id="rId18287" tooltip="https://www.daloopa.com/src/87423663" display="527854.0" xr:uid="{1D5BCEC5-BBC7-4399-AE17-BBC12868DF28}"/>
    <hyperlink ref="BP413" r:id="rId18288" tooltip="https://www.daloopa.com/src/87423664" display="84981.0" xr:uid="{7A19418E-8EF7-4ADE-801D-B274B3825E06}"/>
    <hyperlink ref="BP414" r:id="rId18289" tooltip="https://www.daloopa.com/src/87423665" display="64709.0" xr:uid="{E20C6111-3071-420E-BC09-1FB8FF0F376A}"/>
    <hyperlink ref="BP415" r:id="rId18290" tooltip="https://www.daloopa.com/src/87423666" display="15227.0" xr:uid="{76A90AC3-766B-446F-8F77-1FA90F416E36}"/>
    <hyperlink ref="BP416" r:id="rId18291" tooltip="https://www.daloopa.com/src/87423667" display="164917.0" xr:uid="{50EE0E3A-300D-41E4-887D-4A9D672388C1}"/>
    <hyperlink ref="BP418" r:id="rId18292" tooltip="https://www.daloopa.com/src/87423668" display="25451.0" xr:uid="{430FA620-C429-4C3A-834F-762BBBBD48F0}"/>
    <hyperlink ref="BP419" r:id="rId18293" tooltip="https://www.daloopa.com/src/87423669" display="58314.0" xr:uid="{2C8DEA03-6A78-4710-A36F-CB56E222AC08}"/>
    <hyperlink ref="BP420" r:id="rId18294" tooltip="https://www.daloopa.com/src/87423670" display="77297.0" xr:uid="{D0EA6DB6-E1A3-4C0D-8E6C-813A8D936321}"/>
    <hyperlink ref="BP423" r:id="rId18295" tooltip="https://www.daloopa.com/src/87423671" display="109.0" xr:uid="{5F6AE086-B175-4141-B7B7-B60F7C4B21A3}"/>
    <hyperlink ref="BP425" r:id="rId18296" tooltip="https://www.daloopa.com/src/87423672" display="-7837.0" xr:uid="{1779E055-E51E-409E-99A5-0B13877B83CC}"/>
    <hyperlink ref="BP426" r:id="rId18297" tooltip="https://www.daloopa.com/src/87423682" display="99025.0" xr:uid="{A8CC5B90-4628-434F-A5CE-F7DAD3E7477B}"/>
    <hyperlink ref="BP427" r:id="rId18298" tooltip="https://www.daloopa.com/src/87423683" display="-3040.0" xr:uid="{380D032D-6453-4188-8B23-2D73B8968AFD}"/>
    <hyperlink ref="BP428" r:id="rId18299" tooltip="https://www.daloopa.com/src/87423684" display="113618.0" xr:uid="{530DAAE1-F5FD-411B-B785-86C03A6503C3}"/>
    <hyperlink ref="BP429" r:id="rId18300" tooltip="https://www.daloopa.com/src/87423685" display="201875.0" xr:uid="{1B66C7FD-D2AF-4A9A-8742-AB6C7EB366F5}"/>
    <hyperlink ref="BP431" r:id="rId18301" tooltip="https://www.daloopa.com/src/87423686" display="527854.0" xr:uid="{21C16F82-0D29-4ADE-8F81-974B614D18BB}"/>
    <hyperlink ref="BP441" r:id="rId18302" tooltip="https://www.daloopa.com/src/87524836" display="34.1" xr:uid="{CB1E59D9-6A12-452B-8A96-14623E9BDBFB}"/>
    <hyperlink ref="BP442" r:id="rId18303" tooltip="https://www.daloopa.com/src/87516657" display="0.525" xr:uid="{17465FF5-6A29-460D-AD1C-9AFEBEA8E3ED}"/>
    <hyperlink ref="BP446" r:id="rId18304" tooltip="https://www.daloopa.com/src/87393309" display="30425.0" xr:uid="{3F728917-81E9-4C7D-A501-753FACCE91BB}"/>
    <hyperlink ref="BP448" r:id="rId18305" tooltip="https://www.daloopa.com/src/87393311" display="48663.0" xr:uid="{6A8382B7-BBAC-4D46-9033-981FDEAA9B40}"/>
    <hyperlink ref="BP449" r:id="rId18306" tooltip="https://www.daloopa.com/src/87393310" display="24023.0" xr:uid="{77A5FF8D-C0F5-4C5A-A6E0-09D591F1A31D}"/>
    <hyperlink ref="BP452" r:id="rId18307" tooltip="https://www.daloopa.com/src/87393315" display="-748.0" xr:uid="{E53DA70B-366A-4BAA-B7ED-7ADBEAE6163F}"/>
    <hyperlink ref="BP453" r:id="rId18308" tooltip="https://www.daloopa.com/src/87393318" display="-5876.0" xr:uid="{BC7E854A-7614-4D08-8BB6-B7D6C2623981}"/>
    <hyperlink ref="BP456" r:id="rId18309" tooltip="https://www.daloopa.com/src/87393312" display="1449.0" xr:uid="{FD29B727-437E-41B3-BF52-F6DA9D938206}"/>
    <hyperlink ref="BP458" r:id="rId18310" tooltip="https://www.daloopa.com/src/87393313" display="5473.0" xr:uid="{153DF5DD-CE21-42D2-B952-BBEBAEABBB3D}"/>
    <hyperlink ref="BP459" r:id="rId18311" tooltip="https://www.daloopa.com/src/87393319" display="-2428.0" xr:uid="{7CB5876A-F087-465F-ACA0-20B5F2B2FDA0}"/>
    <hyperlink ref="BP460" r:id="rId18312" tooltip="https://www.daloopa.com/src/87393314" display="4578.0" xr:uid="{196C786B-A6A1-4252-8104-3B7B8B6B3DFB}"/>
    <hyperlink ref="BP462" r:id="rId18313" tooltip="https://www.daloopa.com/src/87393307" display="84946.0" xr:uid="{39D07E7B-75F2-47CF-BF7B-98EB13F21081}"/>
    <hyperlink ref="BP465" r:id="rId18314" tooltip="https://www.daloopa.com/src/87393361" display="-52729.0" xr:uid="{8D893537-FFA4-4D35-A41F-2F247B025899}"/>
    <hyperlink ref="BP466" r:id="rId18315" tooltip="https://www.daloopa.com/src/87393362" display="-5839.0" xr:uid="{7B4A383B-B41A-41D5-8557-395CB5339621}"/>
    <hyperlink ref="BP467" r:id="rId18316" tooltip="https://www.daloopa.com/src/87393359" display="5627.0" xr:uid="{CB9B0DEC-D46B-4949-B496-DBA2AA5F4B9A}"/>
    <hyperlink ref="BP468" r:id="rId18317" tooltip="https://www.daloopa.com/src/87393358" display="-1488.0" xr:uid="{7428892D-F557-4883-8758-974651208260}"/>
    <hyperlink ref="BP469" r:id="rId18318" tooltip="https://www.daloopa.com/src/87393360" display="4596.0" xr:uid="{1E1E7182-5D83-4B24-AFD8-7CAE073E6BB1}"/>
    <hyperlink ref="BP470" r:id="rId18319" tooltip="https://www.daloopa.com/src/87393363" display="-49833.0" xr:uid="{8A8E7C70-6E6C-430E-8945-84A7177937E1}"/>
    <hyperlink ref="BP473" r:id="rId18320" tooltip="https://www.daloopa.com/src/87393423" display="18129.0" xr:uid="{0CC59B8F-F6A3-47BF-ACF4-537EE53A82DA}"/>
    <hyperlink ref="BP474" r:id="rId18321" tooltip="https://www.daloopa.com/src/87393425" display="-25677.0" xr:uid="{99589D1C-F2B8-4888-A037-1B0E67AF1FC1}"/>
    <hyperlink ref="BP476" r:id="rId18322" tooltip="https://www.daloopa.com/src/87393427" display="-3676.0" xr:uid="{69CF32A6-C3B2-4A57-A4C3-226D58BA2397}"/>
    <hyperlink ref="BP477" r:id="rId18323" tooltip="https://www.daloopa.com/src/87393428" display="-4384.0" xr:uid="{2B125F55-95F3-4296-87D3-74E25BC996FB}"/>
    <hyperlink ref="BP478" r:id="rId18324" tooltip="https://www.daloopa.com/src/87393424" display="-271.0" xr:uid="{74F97945-5209-479B-B4EA-3D4EEEC2748C}"/>
    <hyperlink ref="BP483" r:id="rId18325" tooltip="https://www.daloopa.com/src/87393426" display="-15879.0" xr:uid="{A4D004D5-1C9E-4517-9CA2-6790BDFBE53E}"/>
    <hyperlink ref="BP485" r:id="rId18326" tooltip="https://www.daloopa.com/src/87393439" display="403.0" xr:uid="{A98C2A30-6E25-4EDB-A0E3-94437319E698}"/>
    <hyperlink ref="BP486" r:id="rId18327" tooltip="https://www.daloopa.com/src/87393438" display="19637.0" xr:uid="{9A33EC05-9EF3-4B55-BFFE-4E1D3C4AF527}"/>
    <hyperlink ref="BP488" r:id="rId18328" tooltip="https://www.daloopa.com/src/87393308" display="54253.0" xr:uid="{15641B73-3ACE-4381-850E-2CC8764907F7}"/>
    <hyperlink ref="BP489" r:id="rId18329" tooltip="https://www.daloopa.com/src/87393437" display="73890.0" xr:uid="{E1D20193-97B8-473E-ABD2-85D5AC369D11}"/>
    <hyperlink ref="BP517" r:id="rId18330" tooltip="https://www.daloopa.com/src/87393452" display="2608.0" xr:uid="{542185A0-62FA-4C40-A5C6-D9C93920C95C}"/>
    <hyperlink ref="BP518" r:id="rId18331" tooltip="https://www.daloopa.com/src/87393449" display="10453.0" xr:uid="{9F7E6E0A-3BDA-4D37-88A7-9E7B09C96137}"/>
    <hyperlink ref="BP519" r:id="rId18332" tooltip="https://www.daloopa.com/src/87393455" display="308.0" xr:uid="{D1B267A8-9925-4C6A-8D75-95E7986B8A11}"/>
    <hyperlink ref="BP520" r:id="rId18333" tooltip="https://www.daloopa.com/src/87393453" display="196.0" xr:uid="{C55587E2-0178-4ACC-83C9-274162827AEE}"/>
    <hyperlink ref="BP521" r:id="rId18334" tooltip="https://www.daloopa.com/src/87393450" display="11179.0" xr:uid="{44E175A7-E97F-461C-881D-542A458976A2}"/>
    <hyperlink ref="BP522" r:id="rId18335" tooltip="https://www.daloopa.com/src/87393448" display="14052.0" xr:uid="{44456655-2225-410B-8A57-C4D81B402B29}"/>
    <hyperlink ref="BP523" r:id="rId18336" tooltip="https://www.daloopa.com/src/87393454" display="642.0" xr:uid="{CA8482F3-229B-4EF1-A92B-FAE33BEA6A89}"/>
    <hyperlink ref="BP524" r:id="rId18337" tooltip="https://www.daloopa.com/src/87393456" display="357.0" xr:uid="{7BB8B5DE-F698-46AA-82F1-DF03D6873D01}"/>
    <hyperlink ref="BP525" r:id="rId18338" tooltip="https://www.daloopa.com/src/87393451" display="-1374.0" xr:uid="{85769EAD-8ECE-4523-89A8-9CFF2CCC3066}"/>
    <hyperlink ref="BP615" r:id="rId18339" tooltip="https://www.daloopa.com/src/87514147" display="8652.0" xr:uid="{2351E06C-B46E-4C03-9075-4DE0B63B0208}"/>
    <hyperlink ref="BP616" r:id="rId18340" tooltip="https://www.daloopa.com/src/87514153" display="-5505.0" xr:uid="{02241DE7-11FB-4D23-8C56-B9EEE086CF83}"/>
    <hyperlink ref="BP617" r:id="rId18341" tooltip="https://www.daloopa.com/src/87514149" display="3147.0" xr:uid="{B44D0E6B-DC03-4D9A-8814-6DF96CFAE589}"/>
    <hyperlink ref="BP620" r:id="rId18342" tooltip="https://www.daloopa.com/src/87514150" display="2158.0" xr:uid="{37027580-7D71-4670-A5C4-C93FF6E78D5B}"/>
    <hyperlink ref="BP621" r:id="rId18343" tooltip="https://www.daloopa.com/src/87514146" display="-498.0" xr:uid="{2A062818-B898-4202-9D65-EAABB5BEE688}"/>
    <hyperlink ref="BP622" r:id="rId18344" tooltip="https://www.daloopa.com/src/87514151" display="1660.0" xr:uid="{00A1A5E5-E20B-4C09-93BB-8739A049D2E6}"/>
    <hyperlink ref="BP625" r:id="rId18345" tooltip="https://www.daloopa.com/src/87514144" display="2186.0" xr:uid="{3AB52074-798C-49D4-B0B3-C535FE56A99D}"/>
    <hyperlink ref="BP626" r:id="rId18346" tooltip="https://www.daloopa.com/src/87514148" display="127.0" xr:uid="{2229939E-2D33-444F-9635-EDFC4907925C}"/>
    <hyperlink ref="BP627" r:id="rId18347" tooltip="https://www.daloopa.com/src/87514145" display="2313.0" xr:uid="{44B71C8E-B5BB-4A4E-A8ED-08DE823C5F40}"/>
    <hyperlink ref="BP635" r:id="rId18348" tooltip="https://www.daloopa.com/src/87393318" display="-5876.0" xr:uid="{AC65AC26-3D08-4B05-BA51-2BD4925CF4C9}"/>
    <hyperlink ref="BP637" r:id="rId18349" tooltip="https://www.daloopa.com/src/87514152" display="7120.0" xr:uid="{F14CF809-CA5E-4990-BF20-E18C49E95864}"/>
    <hyperlink ref="BP640" r:id="rId18350" tooltip="https://www.daloopa.com/src/87515107" display="32328.0" xr:uid="{B431C467-A7AC-40EC-8D1E-7A7353E5C523}"/>
    <hyperlink ref="BP641" r:id="rId18351" tooltip="https://www.daloopa.com/src/87515106" display="5229.0" xr:uid="{51847A78-965F-441C-8196-1D6A4D21D696}"/>
    <hyperlink ref="BP642" r:id="rId18352" tooltip="https://www.daloopa.com/src/87515108" display="37557.0" xr:uid="{E7AC5901-0016-4051-B7AD-671CFDC81DD7}"/>
    <hyperlink ref="BP645" r:id="rId18353" tooltip="https://www.daloopa.com/src/87514337" display="7887.0" xr:uid="{C6C1C4D7-D4FF-4205-B67B-E65EA1E6A58A}"/>
    <hyperlink ref="BP648" r:id="rId18354" tooltip="https://www.daloopa.com/src/87514338" display="594.0" xr:uid="{28259BBC-6920-463C-9303-FA24FADA23FA}"/>
    <hyperlink ref="BP649" r:id="rId18355" tooltip="https://www.daloopa.com/src/87514339" display="1307.0" xr:uid="{E06032C8-60DD-454B-AB10-383EEF84CB72}"/>
    <hyperlink ref="BP650" r:id="rId18356" tooltip="https://www.daloopa.com/src/87514332" display="-2362.0" xr:uid="{BB875EB7-DDA2-4729-BA94-8F355B000188}"/>
    <hyperlink ref="BP651" r:id="rId18357" tooltip="https://www.daloopa.com/src/87514334" display="1047.0" xr:uid="{8C860BA9-A638-471B-A7CF-55F46B8ACCFE}"/>
    <hyperlink ref="BP654" r:id="rId18358" tooltip="https://www.daloopa.com/src/87514336" display="-1429.0" xr:uid="{49E6FF2F-474D-44E1-B729-41378FC1BAA2}"/>
    <hyperlink ref="BP655" r:id="rId18359" tooltip="https://www.daloopa.com/src/87514335" display="76.0" xr:uid="{629FAC96-C42C-4226-B416-FED233301643}"/>
    <hyperlink ref="BP656" r:id="rId18360" tooltip="https://www.daloopa.com/src/87514333" display="7120.0" xr:uid="{D5EA90A6-40DB-40D4-B359-D4F5A272D9D1}"/>
    <hyperlink ref="BP721" r:id="rId18361" tooltip="https://www.daloopa.com/src/87506336" display="10304.0" xr:uid="{FA2FDCE1-DF71-4A83-BDF4-C0DAE1542B97}"/>
    <hyperlink ref="BP722" r:id="rId18362" tooltip="https://www.daloopa.com/src/87506338" display="188.0" xr:uid="{4234325C-8ADB-4C30-942C-489E1414C82B}"/>
    <hyperlink ref="BP723" r:id="rId18363" tooltip="https://www.daloopa.com/src/87506337" display="10492.0" xr:uid="{9EFF8F37-83B8-448A-B726-F5A8A70E1940}"/>
    <hyperlink ref="BP726" r:id="rId18364" tooltip="https://www.daloopa.com/src/87505883" display="10550.0" xr:uid="{17334AFD-BDD2-4BE4-A985-03FDF1A2E703}"/>
    <hyperlink ref="BP728" r:id="rId18365" tooltip="https://www.daloopa.com/src/87505884" display="5899.0" xr:uid="{6D38C365-3BAA-489B-A30A-783F094D4B6F}"/>
    <hyperlink ref="BP729" r:id="rId18366" tooltip="https://www.daloopa.com/src/87505886" display="304.0" xr:uid="{3FEC5D48-5561-4A35-A205-75196784524A}"/>
    <hyperlink ref="BP730" r:id="rId18367" tooltip="https://www.daloopa.com/src/87505887" display="6203.0" xr:uid="{B4E32D7A-9E9C-4E1A-8424-93D62DF8902C}"/>
    <hyperlink ref="BP732" r:id="rId18368" tooltip="https://www.daloopa.com/src/87505888" display="2165.0" xr:uid="{A408B581-970D-45C8-855F-3A15AF086923}"/>
    <hyperlink ref="BP733" r:id="rId18369" tooltip="https://www.daloopa.com/src/87505885" display="18918.0" xr:uid="{0C0DD8E2-5CDC-4E48-B90C-6A95A504CF83}"/>
    <hyperlink ref="BP817" r:id="rId18370" tooltip="https://www.daloopa.com/src/87393818" display="30425.0" xr:uid="{9CDDF6B3-2E46-48B8-A9FA-12610DDDC7F3}"/>
    <hyperlink ref="BP819" r:id="rId18371" tooltip="https://www.daloopa.com/src/87393821" display="1027.0" xr:uid="{ECE0BFE7-CDE5-4F61-8ED0-203A24AA11B6}"/>
    <hyperlink ref="BP824" r:id="rId18372" tooltip="https://www.daloopa.com/src/87393822" display="366.0" xr:uid="{ACB7D634-A671-460A-BFCA-6D5AC17855A5}"/>
    <hyperlink ref="BP825" r:id="rId18373" tooltip="https://www.daloopa.com/src/87393823" display="50.0" xr:uid="{8C8C3E60-83C2-46EE-A8AB-930011A11F7B}"/>
    <hyperlink ref="BP826" r:id="rId18374" tooltip="https://www.daloopa.com/src/87393824" display="416.0" xr:uid="{DAD9109C-6B46-4017-8B92-CF777AEF852E}"/>
    <hyperlink ref="BP828" r:id="rId18375" tooltip="https://www.daloopa.com/src/87393820" display="1447.0" xr:uid="{3A39B0B9-77F9-440F-98C5-6BC732091E12}"/>
    <hyperlink ref="BP830" r:id="rId18376" tooltip="https://www.daloopa.com/src/87393819" display="31872.0" xr:uid="{B978EACF-6270-4B00-9D96-ACA19BB28F8B}"/>
    <hyperlink ref="BP833" r:id="rId18377" tooltip="https://www.daloopa.com/src/87505227" display="71.0" xr:uid="{DF35F953-D0B5-4377-A59C-A2880ED4782A}"/>
    <hyperlink ref="BP834" r:id="rId18378" tooltip="https://www.daloopa.com/src/87505228" display="531.0" xr:uid="{801D7976-8753-407D-9DD6-3CCB8046256D}"/>
    <hyperlink ref="BP835" r:id="rId18379" tooltip="https://www.daloopa.com/src/87505229" display="-460.0" xr:uid="{0A3E0C4C-C3AE-4738-A89D-6E70C98AE152}"/>
    <hyperlink ref="BP96" r:id="rId18380" tooltip="https://www.daloopa.com/src/87393127" display="767.0" xr:uid="{3107099F-7ED8-4E76-A609-E55029C50C13}"/>
    <hyperlink ref="BP437" r:id="rId18381" tooltip="https://www.daloopa.com/src/87423659" display="204177.0" xr:uid="{330A0819-53DD-4655-8EE4-2A64AE4A0365}"/>
    <hyperlink ref="BP438" r:id="rId18382" tooltip="https://www.daloopa.com/src/87423664" display="84981.0" xr:uid="{30C99D96-79C3-4EAE-A68A-9E2422FD5F04}"/>
    <hyperlink ref="BP647" r:id="rId18383" tooltip="https://www.daloopa.com/src/87514338" display="594.0" xr:uid="{E67460A7-6881-4056-A92B-8730DBE4D924}"/>
    <hyperlink ref="BP44" r:id="rId18384" tooltip="https://www.daloopa.com/src/114314601" display="46906.0" xr:uid="{96AF4285-5FFB-4A57-B232-0B1AE8B2AEF1}"/>
    <hyperlink ref="BP212" r:id="rId18385" tooltip="https://www.daloopa.com/src/87512778" display="0.12" xr:uid="{89F58230-BAEC-4CC0-BED3-2F439B4D494E}"/>
    <hyperlink ref="BP231" r:id="rId18386" tooltip="https://www.daloopa.com/src/87512779" display="0.11" xr:uid="{EA09F91F-4138-4DE8-9903-52343E11B93F}"/>
    <hyperlink ref="BP251" r:id="rId18387" tooltip="https://www.daloopa.com/src/87512780" display="0.13" xr:uid="{767748D3-D8AD-4285-879D-E7DAC5B3D7CB}"/>
    <hyperlink ref="BP282" r:id="rId18388" tooltip="https://www.daloopa.com/src/87512781" display="0.12" xr:uid="{1F0441E1-70CE-4FF9-AB40-27155992E689}"/>
    <hyperlink ref="BP424" r:id="rId18389" tooltip="https://www.daloopa.com/src/87423671" display="109.0" xr:uid="{6ED31FCD-36E6-4756-B9E4-6F67A927CA19}"/>
    <hyperlink ref="BP492" r:id="rId18390" tooltip="https://www.daloopa.com/src/87423654" display="73387.0" xr:uid="{8618E3DC-F510-4021-ABE2-8C22E6D034B1}"/>
    <hyperlink ref="BP565" r:id="rId18391" tooltip="https://www.daloopa.com/src/87423659" display="204177.0" xr:uid="{44AE6039-76E0-4DBD-ADCE-3FEB2B74AA4C}"/>
    <hyperlink ref="BP804" r:id="rId18392" tooltip="https://www.daloopa.com/src/87423670" display="77297.0" xr:uid="{A4FA00F7-8A0C-4A61-B3F0-7DB4497F34CD}"/>
    <hyperlink ref="BQ36" r:id="rId18393" tooltip="https://www.daloopa.com/src/114174361" display="247029.0" xr:uid="{B9B333A7-39A5-40F7-92B9-C63AD2C3D7A5}"/>
    <hyperlink ref="BQ38" r:id="rId18394" tooltip="https://www.daloopa.com/src/114174362" display="21215.0" xr:uid="{740D274F-5CAA-4700-A35F-66BFA9D0F409}"/>
    <hyperlink ref="BQ40" r:id="rId18395" tooltip="https://www.daloopa.com/src/114174363" display="156146.0" xr:uid="{EC18183C-4CBB-417A-90A3-093D87EE2477}"/>
    <hyperlink ref="BQ42" r:id="rId18396" tooltip="https://www.daloopa.com/src/114174364" display="44374.0" xr:uid="{168AFC82-431C-4FDE-A122-92C6FCA2D567}"/>
    <hyperlink ref="BQ44" r:id="rId18397" tooltip="https://www.daloopa.com/src/114314602" display="56214.0" xr:uid="{40CF57FD-D8DA-4F68-90D1-B6606FAE1F2F}"/>
    <hyperlink ref="BQ46" r:id="rId18398" tooltip="https://www.daloopa.com/src/114174365" display="107556.0" xr:uid="{33D6BDCB-4F92-42AB-8AF3-A8233667D646}"/>
    <hyperlink ref="BQ48" r:id="rId18399" tooltip="https://www.daloopa.com/src/114174377" display="5425.0" xr:uid="{DD21D5F3-133A-4F9A-ABB1-9540DF704D20}"/>
    <hyperlink ref="BQ54" r:id="rId18400" tooltip="https://www.daloopa.com/src/114294098" display="247029.0" xr:uid="{5E0ED0BB-4BE7-407B-B66E-B95A84DFB29A}"/>
    <hyperlink ref="BQ55" r:id="rId18401" tooltip="https://www.daloopa.com/src/114294099" display="21215.0" xr:uid="{46F5E456-E5ED-43AF-AE44-7BD856332298}"/>
    <hyperlink ref="BQ56" r:id="rId18402" tooltip="https://www.daloopa.com/src/114294100" display="156146.0" xr:uid="{C3574034-F1DB-486E-A752-BB1BA71CA499}"/>
    <hyperlink ref="BQ57" r:id="rId18403" tooltip="https://www.daloopa.com/src/114294102" display="44374.0" xr:uid="{DFA370BA-FE52-4DE3-97BF-7DC83A453BFB}"/>
    <hyperlink ref="BQ58" r:id="rId18404" tooltip="https://www.daloopa.com/src/114294101" display="56214.0" xr:uid="{90A13E42-A554-4521-9152-A7E260DE209E}"/>
    <hyperlink ref="BQ59" r:id="rId18405" tooltip="https://www.daloopa.com/src/114294103" display="107556.0" xr:uid="{20517097-46FA-4C67-8D59-7FD70266F1AE}"/>
    <hyperlink ref="BQ61" r:id="rId18406" tooltip="https://www.daloopa.com/src/114294104" display="5425.0" xr:uid="{D506378C-C5C8-4615-8148-578A8672F518}"/>
    <hyperlink ref="BQ62" r:id="rId18407" tooltip="https://www.daloopa.com/src/114294105" display="637959.0" xr:uid="{FD393609-08D7-48C9-9E4B-1A06EA895616}"/>
    <hyperlink ref="BQ67" r:id="rId18408" tooltip="https://www.daloopa.com/src/114150836" display="387497.0" xr:uid="{76BDEE89-8D69-4C52-9B91-C78E04B8F912}"/>
    <hyperlink ref="BQ68" r:id="rId18409" tooltip="https://www.daloopa.com/src/114150835" display="362530.0" xr:uid="{F567CAE8-5BBA-485B-B35B-62B665D7EA57}"/>
    <hyperlink ref="BQ72" r:id="rId18410" tooltip="https://www.daloopa.com/src/114150837" display="24967.0" xr:uid="{493845AB-D4C8-4CC3-844F-3A2A88D17CB3}"/>
    <hyperlink ref="BQ75" r:id="rId18411" tooltip="https://www.daloopa.com/src/114158200" display="142906.0" xr:uid="{3F89CA5C-CD66-4D8B-A413-F3924E3627E3}"/>
    <hyperlink ref="BQ76" r:id="rId18412" tooltip="https://www.daloopa.com/src/114158201" display="139114.0" xr:uid="{DF3F4B92-D346-4054-A7E8-1B323494506B}"/>
    <hyperlink ref="BQ80" r:id="rId18413" tooltip="https://www.daloopa.com/src/114158202" display="3792.0" xr:uid="{2CF0F81F-6234-46D4-B56C-04598F5FA7C4}"/>
    <hyperlink ref="BQ83" r:id="rId18414" tooltip="https://www.daloopa.com/src/114151582" display="107556.0" xr:uid="{441A7C7B-5D10-491D-81A5-FC5F9F1458AE}"/>
    <hyperlink ref="BQ84" r:id="rId18415" tooltip="https://www.daloopa.com/src/114151584" display="67722.0" xr:uid="{5C79898B-36E8-4A92-91E5-511C95166106}"/>
    <hyperlink ref="BQ88" r:id="rId18416" tooltip="https://www.daloopa.com/src/114151583" display="39834.0" xr:uid="{673367A0-5C37-413C-80BF-CA91D6839495}"/>
    <hyperlink ref="BQ91" r:id="rId18417" tooltip="https://www.daloopa.com/src/114156346" display="637959.0" xr:uid="{55628FBD-483F-426A-8308-3C63276B01AB}"/>
    <hyperlink ref="BQ92" r:id="rId18418" tooltip="https://www.daloopa.com/src/114156347" display="569366.0" xr:uid="{9942ADD2-4829-44C3-BF5E-E8721D24666C}"/>
    <hyperlink ref="BQ96" r:id="rId18419" tooltip="https://www.daloopa.com/src/114146144" display="763.0" xr:uid="{51AB69C6-4E27-49A6-A23B-6E08F8FAF0F8}"/>
    <hyperlink ref="BQ97" r:id="rId18420" tooltip="https://www.daloopa.com/src/114156348" display="68593.0" xr:uid="{F1346941-4FB3-4D9C-AB38-892AF710F40D}"/>
    <hyperlink ref="BQ99" r:id="rId18421" tooltip="https://www.daloopa.com/src/114156352" display="21.0" xr:uid="{C569627F-02B3-4D85-8749-636177242051}"/>
    <hyperlink ref="BQ100" r:id="rId18422" tooltip="https://www.daloopa.com/src/114156349" display="-9265.0" xr:uid="{A59200B9-0C06-483F-9A61-8CE9A2C36CF5}"/>
    <hyperlink ref="BQ101" r:id="rId18423" tooltip="https://www.daloopa.com/src/114156351" display="-101.0" xr:uid="{DE165127-40E7-4160-AA6E-25E691268F7E}"/>
    <hyperlink ref="BQ102" r:id="rId18424" tooltip="https://www.daloopa.com/src/114156350" display="59248.0" xr:uid="{25CBE6D1-A501-4F9D-BBB2-F137BB4F74C9}"/>
    <hyperlink ref="BQ141" r:id="rId18425" tooltip="https://www.daloopa.com/src/114159620" display="0.1" xr:uid="{363622C5-088A-4328-9B68-75F482111069}"/>
    <hyperlink ref="BQ142" r:id="rId18426" tooltip="https://www.daloopa.com/src/114159621" display="0.09" xr:uid="{D0C1B9EA-01AB-4163-857D-98115A8C02A0}"/>
    <hyperlink ref="BQ143" r:id="rId18427" tooltip="https://www.daloopa.com/src/114159619" display="0.19" xr:uid="{DBDCDB3F-FBD9-4F5A-9F53-087CA79968C4}"/>
    <hyperlink ref="BQ144" r:id="rId18428" tooltip="https://www.daloopa.com/src/114159622" display="0.11" xr:uid="{B79B887C-74C1-485A-BE48-FF0C1A579C79}"/>
    <hyperlink ref="BQ152" r:id="rId18429" tooltip="https://www.daloopa.com/src/114159736" display="0.61" xr:uid="{A8238C36-01BD-4FC4-A81C-7A4B347538C7}"/>
    <hyperlink ref="BQ153" r:id="rId18430" tooltip="https://www.daloopa.com/src/114159737" display="0.22" xr:uid="{5772FA49-C5FD-427D-8A29-4C4882A7AD3C}"/>
    <hyperlink ref="BQ154" r:id="rId18431" tooltip="https://www.daloopa.com/src/114159735" display="0.17" xr:uid="{EBFB4DA5-FAB2-4879-ABA6-2A36FE1524C3}"/>
    <hyperlink ref="BQ155" r:id="rId18432" tooltip="https://www.daloopa.com/src/114159734" display="1.0" xr:uid="{40BF6037-E57E-4320-A750-B5C92A5CE114}"/>
    <hyperlink ref="BQ196" r:id="rId18433" tooltip="https://www.daloopa.com/src/114291682" display="95800.0" xr:uid="{B84B8A57-0AE0-4264-A3B6-BFFFBBE126D0}"/>
    <hyperlink ref="BQ211" r:id="rId18434" tooltip="https://www.daloopa.com/src/114174447" display="387497.0" xr:uid="{FDAA01FC-DF49-4D8E-BEF1-19CEEF23A2CB}"/>
    <hyperlink ref="BQ212" r:id="rId18435" tooltip="https://www.daloopa.com/src/114295711" display="0.1" xr:uid="{2C3C603B-D395-44AA-912B-8D6265ACE7B2}"/>
    <hyperlink ref="BQ220" r:id="rId18436" tooltip="https://www.daloopa.com/src/114174448" display="24967.0" xr:uid="{D167D8DF-3B41-42B7-8133-CB363B9655AC}"/>
    <hyperlink ref="BQ222" r:id="rId18437" tooltip="https://www.daloopa.com/src/114174341" display="-61.0" xr:uid="{89FA298D-7607-477C-BD87-250499BB50B3}"/>
    <hyperlink ref="BQ230" r:id="rId18438" tooltip="https://www.daloopa.com/src/114174449" display="142906.0" xr:uid="{CDEBC9C2-6C11-4729-A74F-59356F9B3BCB}"/>
    <hyperlink ref="BQ231" r:id="rId18439" tooltip="https://www.daloopa.com/src/114295712" display="0.1" xr:uid="{A3E32C25-E2EF-47AB-8B0A-8D754AC93760}"/>
    <hyperlink ref="BQ240" r:id="rId18440" tooltip="https://www.daloopa.com/src/114174450" display="3792.0" xr:uid="{1D387819-BAE2-4235-89DC-77A6B69834B4}"/>
    <hyperlink ref="BQ242" r:id="rId18441" tooltip="https://www.daloopa.com/src/114174342" display="-48.0" xr:uid="{C5FB8637-063E-4135-A287-7913117B086A}"/>
    <hyperlink ref="BQ250" r:id="rId18442" tooltip="https://www.daloopa.com/src/114174451" display="107556.0" xr:uid="{D0B5F6EB-B850-4B51-8CAE-964CC0D62EFD}"/>
    <hyperlink ref="BQ251" r:id="rId18443" tooltip="https://www.daloopa.com/src/114295713" display="0.19" xr:uid="{A838E775-6EB2-4632-A66C-D61EB6DCEE91}"/>
    <hyperlink ref="BQ260" r:id="rId18444" tooltip="https://www.daloopa.com/src/114174452" display="39834.0" xr:uid="{9A7C5C4B-0DFA-4229-8FD5-B527C8AA2F47}"/>
    <hyperlink ref="BQ262" r:id="rId18445" tooltip="https://www.daloopa.com/src/114174343" display="240.0" xr:uid="{AE660152-A948-4C60-B908-6C5C524F0166}"/>
    <hyperlink ref="BQ281" r:id="rId18446" tooltip="https://www.daloopa.com/src/114174453" display="637959.0" xr:uid="{4E7F276E-88AB-4059-A226-C989F8889D6E}"/>
    <hyperlink ref="BQ282" r:id="rId18447" tooltip="https://www.daloopa.com/src/114295714" display="0.11" xr:uid="{41638022-3C71-4732-B702-2B7E8734C8D4}"/>
    <hyperlink ref="BQ285" r:id="rId18448" tooltip="https://www.daloopa.com/src/114174455" display="68593.0" xr:uid="{FDFEC6F0-46BF-47EC-9B1B-5CED91EF838B}"/>
    <hyperlink ref="BQ286" r:id="rId18449" tooltip="https://www.daloopa.com/src/114174359" display="131.0" xr:uid="{129449BA-AC00-4108-8514-AD6DD038A0E2}"/>
    <hyperlink ref="BQ292" r:id="rId18450" tooltip="https://www.daloopa.com/src/114174454" display="59248.0" xr:uid="{6E0B0772-A3C7-4593-9DB2-44ED702FB800}"/>
    <hyperlink ref="BQ293" r:id="rId18451" tooltip="https://www.daloopa.com/src/114174360" display="5.53" xr:uid="{AD9F45F6-9976-4E5B-83D7-DE74423962EE}"/>
    <hyperlink ref="BQ298" r:id="rId18452" tooltip="https://www.daloopa.com/src/114297770" display="438015.0" xr:uid="{2783E178-B263-4440-BC1D-02CA763836B8}"/>
    <hyperlink ref="BQ299" r:id="rId18453" tooltip="https://www.daloopa.com/src/114297771" display="40856.0" xr:uid="{72B2DD20-D42B-4FCC-8B4F-E38C2A5F151D}"/>
    <hyperlink ref="BQ300" r:id="rId18454" tooltip="https://www.daloopa.com/src/114297772" display="37855.0" xr:uid="{9A175504-CF90-4753-8A77-79A659078F10}"/>
    <hyperlink ref="BQ301" r:id="rId18455" tooltip="https://www.daloopa.com/src/114297773" display="27401.0" xr:uid="{BD31BBFB-615D-48AB-8768-4C414EB12EFA}"/>
    <hyperlink ref="BQ302" r:id="rId18456" tooltip="https://www.daloopa.com/src/114297774" display="93832.0" xr:uid="{A7F70458-451E-4224-9554-50F2738E888F}"/>
    <hyperlink ref="BQ303" r:id="rId18457" tooltip="https://www.daloopa.com/src/114297775" display="637959.0" xr:uid="{80EA231B-5CDC-4D4B-8FB5-953F16FEC9FA}"/>
    <hyperlink ref="BQ320" r:id="rId18458" tooltip="https://www.daloopa.com/src/114270647" display="24348.0" xr:uid="{8ED5C069-9AE9-4EF9-84F8-67466227CF59}"/>
    <hyperlink ref="BQ321" r:id="rId18459" tooltip="https://www.daloopa.com/src/114270648" display="6643.0" xr:uid="{72EF3D8C-467B-4A29-A030-B2835D672910}"/>
    <hyperlink ref="BQ322" r:id="rId18460" tooltip="https://www.daloopa.com/src/114270649" display="53267.0" xr:uid="{75490A53-ABAB-499F-8CBC-443D35520525}"/>
    <hyperlink ref="BQ323" r:id="rId18461" tooltip="https://www.daloopa.com/src/114270650" display="1494.0" xr:uid="{AC048EAF-26ED-45E8-B5A1-F5CB625465BA}"/>
    <hyperlink ref="BQ324" r:id="rId18462" tooltip="https://www.daloopa.com/src/114270651" display="85752.0" xr:uid="{889863C1-9759-428D-B35B-45ED59BA8BD4}"/>
    <hyperlink ref="BQ327" r:id="rId18463" tooltip="https://www.daloopa.com/src/114293935" display="14285.0" xr:uid="{D2D44CBC-F862-4669-B81C-901F840E9C88}"/>
    <hyperlink ref="BQ328" r:id="rId18464" tooltip="https://www.daloopa.com/src/114293936" display="4462.0" xr:uid="{8106A160-4B41-45F8-AE13-7DF3D8C9C417}"/>
    <hyperlink ref="BQ329" r:id="rId18465" tooltip="https://www.daloopa.com/src/114293937" display="13320.0" xr:uid="{1304BA7C-7293-481D-B9B0-4D22CE6B713A}"/>
    <hyperlink ref="BQ330" r:id="rId18466" tooltip="https://www.daloopa.com/src/114293938" display="32067.0" xr:uid="{669723ED-3B5B-4CC3-9984-BEE7974C97BE}"/>
    <hyperlink ref="BQ344" r:id="rId18467" tooltip="https://www.daloopa.com/src/114146147" display="272311.0" xr:uid="{B0390475-B5C2-4A24-8467-6C5C4357F937}"/>
    <hyperlink ref="BQ345" r:id="rId18468" tooltip="https://www.daloopa.com/src/114146148" display="365648.0" xr:uid="{16EF679F-CA8F-45E5-9F1C-E95FFFDE3468}"/>
    <hyperlink ref="BQ346" r:id="rId18469" tooltip="https://www.daloopa.com/src/114146152" display="637959.0" xr:uid="{7AE5EA11-0C95-46B4-85FB-E8BE14A023EA}"/>
    <hyperlink ref="BQ349" r:id="rId18470" tooltip="https://www.daloopa.com/src/114146145" display="326288.0" xr:uid="{17110895-652F-47A6-83D8-6C85733D91E0}"/>
    <hyperlink ref="BQ350" r:id="rId18471" tooltip="https://www.daloopa.com/src/114146151" display="98505.0" xr:uid="{1609648F-BF55-41F7-B2B2-B9A8053F46F2}"/>
    <hyperlink ref="BQ351" r:id="rId18472" tooltip="https://www.daloopa.com/src/114146150" display="43907.0" xr:uid="{7F63D704-1212-4046-AA49-77F9BF09C9C2}"/>
    <hyperlink ref="BQ352" r:id="rId18473" tooltip="https://www.daloopa.com/src/114146149" display="88544.0" xr:uid="{CDF6E4FE-5799-4EAB-B9C9-2FE990E9F56D}"/>
    <hyperlink ref="BQ353" r:id="rId18474" tooltip="https://www.daloopa.com/src/114146154" display="11359.0" xr:uid="{02009907-7E6D-4E8E-8105-084A9DF15656}"/>
    <hyperlink ref="BQ354" r:id="rId18475" tooltip="https://www.daloopa.com/src/114146144" display="763.0" xr:uid="{99651DDE-28C3-48A3-A1C1-A660F2C854A2}"/>
    <hyperlink ref="BQ355" r:id="rId18476" tooltip="https://www.daloopa.com/src/114146146" display="569366.0" xr:uid="{362AF998-14CF-487A-B9D2-7EE94EDD371B}"/>
    <hyperlink ref="BQ357" r:id="rId18477" tooltip="https://www.daloopa.com/src/114146153" display="68593.0" xr:uid="{806AE5C3-F40E-452B-B338-755A1D83B1DE}"/>
    <hyperlink ref="BQ359" r:id="rId18478" tooltip="https://www.daloopa.com/src/114146143" display="4677.0" xr:uid="{B336B1D8-1969-4618-8AE9-51B43184F58A}"/>
    <hyperlink ref="BQ360" r:id="rId18479" tooltip="https://www.daloopa.com/src/114146136" display="-2406.0" xr:uid="{A70E9586-ED69-48CD-A20B-336EEF92484A}"/>
    <hyperlink ref="BQ361" r:id="rId18480" tooltip="https://www.daloopa.com/src/114146140" display="-2250.0" xr:uid="{65CEA7E8-F2DC-494F-91E6-989D731FBCF8}"/>
    <hyperlink ref="BQ362" r:id="rId18481" tooltip="https://www.daloopa.com/src/114146142" display="21.0" xr:uid="{54526E21-D4C3-497E-840D-57794B05E4B3}"/>
    <hyperlink ref="BQ364" r:id="rId18482" tooltip="https://www.daloopa.com/src/114146139" display="68614.0" xr:uid="{AC2DE4D2-7E30-415E-9CC3-4D30BE42719E}"/>
    <hyperlink ref="BQ366" r:id="rId18483" tooltip="https://www.daloopa.com/src/114146138" display="-9265.0" xr:uid="{06A90F93-C7C7-46A4-B5BE-97DA56BDE72D}"/>
    <hyperlink ref="BQ367" r:id="rId18484" tooltip="https://www.daloopa.com/src/114146141" display="-101.0" xr:uid="{2E043252-6CC6-417D-93F3-A1B729C00C00}"/>
    <hyperlink ref="BQ368" r:id="rId18485" tooltip="https://www.daloopa.com/src/114146137" display="59248.0" xr:uid="{1C8541DC-3A29-4A07-9756-7487BC1730C5}"/>
    <hyperlink ref="BQ371" r:id="rId18486" tooltip="https://www.daloopa.com/src/114146881" display="5.66" xr:uid="{3E2E2B18-FA21-439E-A872-D72E37437484}"/>
    <hyperlink ref="BQ372" r:id="rId18487" tooltip="https://www.daloopa.com/src/114146880" display="5.53" xr:uid="{DA2CCEDF-1E3A-4951-9796-E9A66BC67C85}"/>
    <hyperlink ref="BQ375" r:id="rId18488" tooltip="https://www.daloopa.com/src/114146638" display="10473.0" xr:uid="{E3B19F03-4CA9-4A25-B00A-67F1AE1ADF38}"/>
    <hyperlink ref="BQ376" r:id="rId18489" tooltip="https://www.daloopa.com/src/114146639" display="10721.0" xr:uid="{77DE7E94-96A9-4575-850C-12C604689220}"/>
    <hyperlink ref="BQ379" r:id="rId18490" tooltip="https://www.daloopa.com/src/114264846" display="838.0" xr:uid="{25C6BD3E-0914-4518-B0C5-8109D64EB170}"/>
    <hyperlink ref="BQ380" r:id="rId18491" tooltip="https://www.daloopa.com/src/114264847" display="2973.0" xr:uid="{CFECC181-ECF0-4AEF-8157-6A2499594A01}"/>
    <hyperlink ref="BQ381" r:id="rId18492" tooltip="https://www.daloopa.com/src/114264848" display="12150.0" xr:uid="{A388FFE7-3A19-4BD3-9976-E82B98D1C087}"/>
    <hyperlink ref="BQ382" r:id="rId18493" tooltip="https://www.daloopa.com/src/114264849" display="4084.0" xr:uid="{3837ACE7-ADDF-47B6-8401-48EB26D7EA5E}"/>
    <hyperlink ref="BQ383" r:id="rId18494" tooltip="https://www.daloopa.com/src/114264850" display="1966.0" xr:uid="{B8566672-1BAB-4F81-B1F5-3787BCE8E464}"/>
    <hyperlink ref="BQ384" r:id="rId18495" tooltip="https://www.daloopa.com/src/114264851" display="22011.0" xr:uid="{BA288C09-A1AC-47CD-A030-B4C061CB163A}"/>
    <hyperlink ref="BQ386" r:id="rId18496" tooltip="https://www.daloopa.com/src/114291682" display="95.8" xr:uid="{90733149-C0CD-48EA-8173-227B0A5FCE92}"/>
    <hyperlink ref="BQ387" r:id="rId18497" tooltip="https://www.daloopa.com/src/114291327" display="20.4" xr:uid="{C0A85052-AC2C-43D7-9A56-EC2CC6F5E056}"/>
    <hyperlink ref="BQ388" r:id="rId18498" tooltip="https://www.daloopa.com/src/114292288" display="21.4" xr:uid="{CD96D6D0-19A7-474C-AC97-770D20F8E7C2}"/>
    <hyperlink ref="BQ389" r:id="rId18499" tooltip="https://www.daloopa.com/src/114292553" display="32.1" xr:uid="{62EC8C5A-A4DF-4214-B72B-ADF2C6730DC7}"/>
    <hyperlink ref="BQ390" r:id="rId18500" tooltip="https://www.daloopa.com/src/114293302" display="838.0" xr:uid="{F513E1B6-2F17-4657-9F95-8852B2B4B5C6}"/>
    <hyperlink ref="BQ392" r:id="rId18501" tooltip="https://www.daloopa.com/src/114293112" display="3.9" xr:uid="{86331806-820C-42A5-A1C4-5265DA60049F}"/>
    <hyperlink ref="BQ397" r:id="rId18502" tooltip="https://www.daloopa.com/src/114175040" display="78779.0" xr:uid="{B493249E-A274-4D2F-8D9A-D3081F747046}"/>
    <hyperlink ref="BQ398" r:id="rId18503" tooltip="https://www.daloopa.com/src/114175041" display="22423.0" xr:uid="{1C91CDE6-E2F6-4989-A04C-EAF914B51903}"/>
    <hyperlink ref="BQ399" r:id="rId18504" tooltip="https://www.daloopa.com/src/114175042" display="34214.0" xr:uid="{877BEF0B-CBC2-4921-8708-D1ADD84A7833}"/>
    <hyperlink ref="BQ400" r:id="rId18505" tooltip="https://www.daloopa.com/src/114175043" display="55451.0" xr:uid="{5DE4AF08-FC66-48F8-A8D6-1EE10E5582DA}"/>
    <hyperlink ref="BQ402" r:id="rId18506" tooltip="https://www.daloopa.com/src/114175044" display="190867.0" xr:uid="{4379BB77-557A-4560-A865-12F9AA231B19}"/>
    <hyperlink ref="BQ404" r:id="rId18507" tooltip="https://www.daloopa.com/src/114175045" display="252665.0" xr:uid="{5008D731-BFEC-4813-8DEC-3BCD8E719077}"/>
    <hyperlink ref="BQ406" r:id="rId18508" tooltip="https://www.daloopa.com/src/114175046" display="76141.0" xr:uid="{513283BE-F0B7-4FBB-BCEF-6698C0F3D1A5}"/>
    <hyperlink ref="BQ407" r:id="rId18509" tooltip="https://www.daloopa.com/src/114175047" display="23074.0" xr:uid="{60707E25-44CA-4794-896F-07668EDF456C}"/>
    <hyperlink ref="BQ408" r:id="rId18510" tooltip="https://www.daloopa.com/src/114175048" display="82147.0" xr:uid="{522D2B1E-FAA5-427E-A95F-B295DA4BD6DB}"/>
    <hyperlink ref="BQ409" r:id="rId18511" tooltip="https://www.daloopa.com/src/114175049" display="624894.0" xr:uid="{7A3E1520-F851-4537-90FE-327507C8A6B8}"/>
    <hyperlink ref="BQ413" r:id="rId18512" tooltip="https://www.daloopa.com/src/114175050" display="94363.0" xr:uid="{D1926151-C7A3-43E6-8FA3-49FD76670283}"/>
    <hyperlink ref="BQ414" r:id="rId18513" tooltip="https://www.daloopa.com/src/114175051" display="66965.0" xr:uid="{B112DA4D-13F0-463D-B05C-48AC55B37374}"/>
    <hyperlink ref="BQ415" r:id="rId18514" tooltip="https://www.daloopa.com/src/114175052" display="18103.0" xr:uid="{1DE93BBD-EF8E-493B-AB74-B46A29DC0386}"/>
    <hyperlink ref="BQ416" r:id="rId18515" tooltip="https://www.daloopa.com/src/114175053" display="179431.0" xr:uid="{1AD788C7-A860-4CC8-9659-5C373B22E7C0}"/>
    <hyperlink ref="BQ418" r:id="rId18516" tooltip="https://www.daloopa.com/src/114175054" display="28593.0" xr:uid="{18EDC1A6-9407-4EC5-8555-59B9ABAAB103}"/>
    <hyperlink ref="BQ419" r:id="rId18517" tooltip="https://www.daloopa.com/src/114175055" display="52623.0" xr:uid="{6231B75F-1683-470E-A189-C2E1AC6D656C}"/>
    <hyperlink ref="BQ420" r:id="rId18518" tooltip="https://www.daloopa.com/src/114175056" display="78277.0" xr:uid="{6613F32A-1145-40B5-9B6F-038706426673}"/>
    <hyperlink ref="BQ423" r:id="rId18519" tooltip="https://www.daloopa.com/src/114175057" display="111.0" xr:uid="{3220F8BE-5755-469C-A71F-FCB625A72528}"/>
    <hyperlink ref="BQ424" r:id="rId18520" tooltip="https://www.daloopa.com/src/114175057" display="111.0" xr:uid="{F89A139E-25A5-4888-8DDB-1383471B3B8F}"/>
    <hyperlink ref="BQ425" r:id="rId18521" tooltip="https://www.daloopa.com/src/114175074" display="-7837.0" xr:uid="{E0D37F8B-9C37-491E-B908-B8F626895AC8}"/>
    <hyperlink ref="BQ426" r:id="rId18522" tooltip="https://www.daloopa.com/src/114175077" display="120864.0" xr:uid="{E331BE64-412C-4136-AA84-1DD98F9293E0}"/>
    <hyperlink ref="BQ427" r:id="rId18523" tooltip="https://www.daloopa.com/src/114175078" display="-34.0" xr:uid="{FFD21678-61DB-4B19-A94F-984572DF04D8}"/>
    <hyperlink ref="BQ428" r:id="rId18524" tooltip="https://www.daloopa.com/src/114175079" display="172866.0" xr:uid="{7C660C8D-12D2-46C0-8071-15D57EDD58F3}"/>
    <hyperlink ref="BQ429" r:id="rId18525" tooltip="https://www.daloopa.com/src/114175080" display="285970.0" xr:uid="{9A75E639-45D5-49EF-8F0A-E3AFD76546E2}"/>
    <hyperlink ref="BQ431" r:id="rId18526" tooltip="https://www.daloopa.com/src/114175081" display="624894.0" xr:uid="{186C71A6-E918-4E28-87EA-51A49362C80C}"/>
    <hyperlink ref="BQ437" r:id="rId18527" tooltip="https://www.daloopa.com/src/114175045" display="252665.0" xr:uid="{0A189B50-72EB-4CF6-AFFE-153B62785191}"/>
    <hyperlink ref="BQ438" r:id="rId18528" tooltip="https://www.daloopa.com/src/114175050" display="94363.0" xr:uid="{7D451335-AE40-4368-A6C2-49D4228A28B0}"/>
    <hyperlink ref="BQ441" r:id="rId18529" tooltip="https://www.daloopa.com/src/114290788" display="34.3" xr:uid="{76267D9A-772E-4C5C-B0B3-EC51CF94943B}"/>
    <hyperlink ref="BQ442" r:id="rId18530" tooltip="https://www.daloopa.com/src/114274729" display="0.616" xr:uid="{50A0D2CB-A7B4-4B94-8AF8-BB46B61995B2}"/>
    <hyperlink ref="BQ446" r:id="rId18531" tooltip="https://www.daloopa.com/src/114162387" display="59248.0" xr:uid="{E29213E7-31D4-4CEE-B645-A1E8871426F8}"/>
    <hyperlink ref="BQ448" r:id="rId18532" tooltip="https://www.daloopa.com/src/114162388" display="52795.0" xr:uid="{CCA0A2F9-701B-4A8E-8B2C-19A54ABA524B}"/>
    <hyperlink ref="BQ449" r:id="rId18533" tooltip="https://www.daloopa.com/src/114162386" display="22011.0" xr:uid="{2F652126-7A00-4C89-8E85-0C7E569CB3C9}"/>
    <hyperlink ref="BQ452" r:id="rId18534" tooltip="https://www.daloopa.com/src/114162389" display="2012.0" xr:uid="{0CA7764F-8B87-4B6D-91E7-9E01B2F50809}"/>
    <hyperlink ref="BQ453" r:id="rId18535" tooltip="https://www.daloopa.com/src/114162385" display="-4648.0" xr:uid="{A2484481-A082-40D7-954D-598E89DA0BF5}"/>
    <hyperlink ref="BQ456" r:id="rId18536" tooltip="https://www.daloopa.com/src/114162384" display="-1884.0" xr:uid="{6DDCD533-F977-490B-A071-F1F2BE8D05F6}"/>
    <hyperlink ref="BQ458" r:id="rId18537" tooltip="https://www.daloopa.com/src/114162390" display="2972.0" xr:uid="{03B0804B-0F76-4FD4-A94F-AF7EFF2651C4}"/>
    <hyperlink ref="BQ459" r:id="rId18538" tooltip="https://www.daloopa.com/src/114162382" display="-2904.0" xr:uid="{F00B7411-002F-4280-98E1-D9B883C78972}"/>
    <hyperlink ref="BQ460" r:id="rId18539" tooltip="https://www.daloopa.com/src/114162391" display="4007.0" xr:uid="{D8BF413F-3352-451B-8D85-60ABC6E2AC75}"/>
    <hyperlink ref="BQ462" r:id="rId18540" tooltip="https://www.daloopa.com/src/114162393" display="115877.0" xr:uid="{A74428E6-9A03-47E9-9F02-53058E7BE806}"/>
    <hyperlink ref="BQ465" r:id="rId18541" tooltip="https://www.daloopa.com/src/114162470" display="-82999.0" xr:uid="{46CE9F70-DB7B-48F7-B2FA-B40D7C5B6BCF}"/>
    <hyperlink ref="BQ466" r:id="rId18542" tooltip="https://www.daloopa.com/src/114162466" display="-7082.0" xr:uid="{CFDE79CB-74F9-489E-BAA8-37FCE5F39A32}"/>
    <hyperlink ref="BQ467" r:id="rId18543" tooltip="https://www.daloopa.com/src/114162468" display="16403.0" xr:uid="{DFFB1D4D-825C-4931-9EAA-7B3D9695619A}"/>
    <hyperlink ref="BQ468" r:id="rId18544" tooltip="https://www.daloopa.com/src/114162469" display="-26005.0" xr:uid="{0ABC8C35-D69A-4E4E-BB78-4F3E1E7FEA1D}"/>
    <hyperlink ref="BQ469" r:id="rId18545" tooltip="https://www.daloopa.com/src/114162467" display="5341.0" xr:uid="{BD45AC42-61C1-47DC-A8AA-70C13832813A}"/>
    <hyperlink ref="BQ470" r:id="rId18546" tooltip="https://www.daloopa.com/src/114162471" display="-94342.0" xr:uid="{480B578B-1286-4B2A-94DC-E84428EE139C}"/>
    <hyperlink ref="BQ473" r:id="rId18547" tooltip="https://www.daloopa.com/src/114162645" display="5142.0" xr:uid="{BBF91040-3669-4941-AA6A-B0F6E7FA74A9}"/>
    <hyperlink ref="BQ474" r:id="rId18548" tooltip="https://www.daloopa.com/src/114162642" display="-5060.0" xr:uid="{DE81A699-F5DA-487A-B11A-DAD8973EDDC5}"/>
    <hyperlink ref="BQ476" r:id="rId18549" tooltip="https://www.daloopa.com/src/114162643" display="-9182.0" xr:uid="{F7FC86FD-7D70-44CB-A1FC-E512BF69A87C}"/>
    <hyperlink ref="BQ477" r:id="rId18550" tooltip="https://www.daloopa.com/src/114162641" display="-2043.0" xr:uid="{319F82BA-2E67-405C-A91D-8C808E2C189D}"/>
    <hyperlink ref="BQ478" r:id="rId18551" tooltip="https://www.daloopa.com/src/114162644" display="-669.0" xr:uid="{7C5C30E6-3840-488A-991A-BF5B9312091C}"/>
    <hyperlink ref="BQ483" r:id="rId18552" tooltip="https://www.daloopa.com/src/114162646" display="-11812.0" xr:uid="{64C61DE1-4AE5-496A-A180-5D31FBBADAB4}"/>
    <hyperlink ref="BQ485" r:id="rId18553" tooltip="https://www.daloopa.com/src/114162801" display="-1301.0" xr:uid="{1091E5D3-BF93-46AD-835E-EE65FF1F794D}"/>
    <hyperlink ref="BQ486" r:id="rId18554" tooltip="https://www.daloopa.com/src/114162802" display="8422.0" xr:uid="{B125B48D-7505-4112-87EF-8A13D8C86A5D}"/>
    <hyperlink ref="BQ488" r:id="rId18555" tooltip="https://www.daloopa.com/src/114168379" display="73890.0" xr:uid="{68A7B1EE-6A5A-4B66-BD53-C88F96067A2C}"/>
    <hyperlink ref="BQ489" r:id="rId18556" tooltip="https://www.daloopa.com/src/114162803" display="82312.0" xr:uid="{98F9DAF0-3D1E-4D45-BD89-D2E691BF0757}"/>
    <hyperlink ref="BQ492" r:id="rId18557" tooltip="https://www.daloopa.com/src/114175040" display="78779.0" xr:uid="{BEBEF84E-43DD-4A5D-A2B0-02BFEB90742C}"/>
    <hyperlink ref="BQ517" r:id="rId18558" tooltip="https://www.daloopa.com/src/114162926" display="1858.0" xr:uid="{232F07BD-9768-416E-831E-778B93660DBE}"/>
    <hyperlink ref="BQ518" r:id="rId18559" tooltip="https://www.daloopa.com/src/114162929" display="12341.0" xr:uid="{23D139BD-1FB9-4F1C-8153-410F73BA795A}"/>
    <hyperlink ref="BQ519" r:id="rId18560" tooltip="https://www.daloopa.com/src/114162933" display="287.0" xr:uid="{B8E41112-F857-4A45-A721-00932A13513B}"/>
    <hyperlink ref="BQ520" r:id="rId18561" tooltip="https://www.daloopa.com/src/114162931" display="219.0" xr:uid="{08BA64FA-8FC1-4BFB-9B34-65EEDEF18993}"/>
    <hyperlink ref="BQ521" r:id="rId18562" tooltip="https://www.daloopa.com/src/114162928" display="12308.0" xr:uid="{B58CD2BB-CFC2-43DF-BA4A-72C4A90656FB}"/>
    <hyperlink ref="BQ522" r:id="rId18563" tooltip="https://www.daloopa.com/src/114162927" display="15424.0" xr:uid="{8D04FF00-727B-40B4-994F-700EA693027D}"/>
    <hyperlink ref="BQ523" r:id="rId18564" tooltip="https://www.daloopa.com/src/114162932" display="854.0" xr:uid="{BAD57A37-9D0F-4860-9239-40145317D0D0}"/>
    <hyperlink ref="BQ524" r:id="rId18565" tooltip="https://www.daloopa.com/src/114162930" display="97.0" xr:uid="{993CF4E7-E5B7-4D33-8BCB-7F7F6564B5D2}"/>
    <hyperlink ref="BQ565" r:id="rId18566" tooltip="https://www.daloopa.com/src/114175045" display="252665.0" xr:uid="{A4776E52-9C98-4629-A8A7-B144251BF8C9}"/>
    <hyperlink ref="BQ615" r:id="rId18567" tooltip="https://www.daloopa.com/src/114296531" display="9039.0" xr:uid="{704AF00F-1880-4DF3-B6D9-7709052E5936}"/>
    <hyperlink ref="BQ616" r:id="rId18568" tooltip="https://www.daloopa.com/src/114296532" display="-4101.0" xr:uid="{95A8F4B9-2635-43A5-A7F0-8D14DF5D0FA5}"/>
    <hyperlink ref="BQ617" r:id="rId18569" tooltip="https://www.daloopa.com/src/114296533" display="4938.0" xr:uid="{CD39E029-8641-4640-96D3-54931B9B0EF6}"/>
    <hyperlink ref="BQ620" r:id="rId18570" tooltip="https://www.daloopa.com/src/114296534" display="2109.0" xr:uid="{8D940F1B-E9DA-4122-8CBE-6E3136CA2AA4}"/>
    <hyperlink ref="BQ621" r:id="rId18571" tooltip="https://www.daloopa.com/src/114296535" display="-453.0" xr:uid="{98693B73-5CC7-4404-8542-7F743D44F008}"/>
    <hyperlink ref="BQ622" r:id="rId18572" tooltip="https://www.daloopa.com/src/114296536" display="1656.0" xr:uid="{5458F2CA-907F-4257-A672-0514CD6FA147}"/>
    <hyperlink ref="BQ625" r:id="rId18573" tooltip="https://www.daloopa.com/src/114296537" display="2765.0" xr:uid="{53830E3C-4F41-4D95-898B-558C04DA311F}"/>
    <hyperlink ref="BQ626" r:id="rId18574" tooltip="https://www.daloopa.com/src/114296538" display="-94.0" xr:uid="{09A672A0-199A-45A6-819D-51D8899783FB}"/>
    <hyperlink ref="BQ627" r:id="rId18575" tooltip="https://www.daloopa.com/src/114296539" display="2671.0" xr:uid="{5748C063-49A4-463C-A1B3-D12E53387FB7}"/>
    <hyperlink ref="BQ635" r:id="rId18576" tooltip="https://www.daloopa.com/src/114162385" display="-4648.0" xr:uid="{C0010332-4027-4E8D-A5CD-5C3A3B4CED81}"/>
    <hyperlink ref="BQ637" r:id="rId18577" tooltip="https://www.daloopa.com/src/114296540" display="9265.0" xr:uid="{F2581117-1CB2-44DA-8FD0-BC9809B1236E}"/>
    <hyperlink ref="BQ640" r:id="rId18578" tooltip="https://www.daloopa.com/src/114297526" display="61947.0" xr:uid="{C4C146BF-53C5-432D-A583-A730254E4C96}"/>
    <hyperlink ref="BQ641" r:id="rId18579" tooltip="https://www.daloopa.com/src/114297527" display="6667.0" xr:uid="{FBACED76-D4F2-45D9-AA49-21E89D4F691A}"/>
    <hyperlink ref="BQ642" r:id="rId18580" tooltip="https://www.daloopa.com/src/114297528" display="68614.0" xr:uid="{C45700B5-7789-44CF-9916-8287A630F32E}"/>
    <hyperlink ref="BQ645" r:id="rId18581" tooltip="https://www.daloopa.com/src/114296730" display="14409.0" xr:uid="{4B72080B-A1E9-4C7C-B0A6-1922DAA0B24B}"/>
    <hyperlink ref="BQ647" r:id="rId18582" tooltip="https://www.daloopa.com/src/114296731" display="199.0" xr:uid="{92BAD3F4-AFFF-454D-9B14-88A05F54D846}"/>
    <hyperlink ref="BQ648" r:id="rId18583" tooltip="https://www.daloopa.com/src/114296731" display="199.0" xr:uid="{9544C680-E419-4291-8FFB-BE3C13D105CD}"/>
    <hyperlink ref="BQ649" r:id="rId18584" tooltip="https://www.daloopa.com/src/114296732" display="1306.0" xr:uid="{7122FAEC-8357-49C6-A220-1728DD60A1F7}"/>
    <hyperlink ref="BQ650" r:id="rId18585" tooltip="https://www.daloopa.com/src/114296733" display="-2805.0" xr:uid="{3750B302-36BC-4B99-AB06-7C1A87F18753}"/>
    <hyperlink ref="BQ651" r:id="rId18586" tooltip="https://www.daloopa.com/src/114296734" display="-1688.0" xr:uid="{CE3F0DD9-C201-428A-BCD8-5661D69D4A79}"/>
    <hyperlink ref="BQ654" r:id="rId18587" tooltip="https://www.daloopa.com/src/114296735" display="-2379.0" xr:uid="{ED3E5655-C335-4A3E-B8A5-3A01A0D03A94}"/>
    <hyperlink ref="BQ655" r:id="rId18588" tooltip="https://www.daloopa.com/src/114296736" display="223.0" xr:uid="{BBBA8D97-ACB1-4023-87F0-6D3578D295A1}"/>
    <hyperlink ref="BQ656" r:id="rId18589" tooltip="https://www.daloopa.com/src/114296737" display="9265.0" xr:uid="{F4BE96D9-FB60-4825-9E33-EC739DC82DC1}"/>
    <hyperlink ref="BQ721" r:id="rId18590" tooltip="https://www.daloopa.com/src/114297056" display="10473.0" xr:uid="{238458D0-A514-4683-91FD-39ED9DB7D1AC}"/>
    <hyperlink ref="BQ722" r:id="rId18591" tooltip="https://www.daloopa.com/src/114297057" display="248.0" xr:uid="{3822661F-FF93-4A85-81C4-1038DBCED3D5}"/>
    <hyperlink ref="BQ723" r:id="rId18592" tooltip="https://www.daloopa.com/src/114297058" display="10721.0" xr:uid="{90AC3569-5E30-4ACE-A0C6-838C8850DEA1}"/>
    <hyperlink ref="BQ726" r:id="rId18593" tooltip="https://www.daloopa.com/src/114296904" display="11961.0" xr:uid="{2707FD0F-AE88-4DD5-A306-DF6AC80C21AA}"/>
    <hyperlink ref="BQ728" r:id="rId18594" tooltip="https://www.daloopa.com/src/114296905" display="3866.0" xr:uid="{FB351813-1921-4DA3-8593-6609DC4713B0}"/>
    <hyperlink ref="BQ729" r:id="rId18595" tooltip="https://www.daloopa.com/src/114296906" display="285.0" xr:uid="{1A1DC03D-8247-4658-B69D-207BF4B844FD}"/>
    <hyperlink ref="BQ730" r:id="rId18596" tooltip="https://www.daloopa.com/src/114296907" display="4151.0" xr:uid="{2C438E17-F154-49E2-8D70-67AA3CBC84CF}"/>
    <hyperlink ref="BQ732" r:id="rId18597" tooltip="https://www.daloopa.com/src/114296908" display="2465.0" xr:uid="{185D5737-FCE5-489E-B123-C2E9EE7BEC5A}"/>
    <hyperlink ref="BQ733" r:id="rId18598" tooltip="https://www.daloopa.com/src/114296909" display="18577.0" xr:uid="{E7AC06E7-E3D4-4BBB-970B-3E8700E972A0}"/>
    <hyperlink ref="BQ804" r:id="rId18599" tooltip="https://www.daloopa.com/src/114175056" display="78277.0" xr:uid="{BB0B9BDF-C48B-42C6-B181-B1DC938F93C9}"/>
    <hyperlink ref="BQ817" r:id="rId18600" tooltip="https://www.daloopa.com/src/114163073" display="59248.0" xr:uid="{82DC482D-E4BE-4882-8250-E69F4A39EBF2}"/>
    <hyperlink ref="BQ819" r:id="rId18601" tooltip="https://www.daloopa.com/src/114163071" display="-3333.0" xr:uid="{25A5CB01-4E71-44AE-B09D-E6FD01A787E1}"/>
    <hyperlink ref="BQ824" r:id="rId18602" tooltip="https://www.daloopa.com/src/114163076" display="6339.0" xr:uid="{E2DBAC24-9990-42AA-95B1-995D58FD35F4}"/>
    <hyperlink ref="BQ825" r:id="rId18603" tooltip="https://www.daloopa.com/src/114163078" display="5.0" xr:uid="{C9C9642A-6A2B-4781-A462-D405FC574FB3}"/>
    <hyperlink ref="BQ826" r:id="rId18604" tooltip="https://www.daloopa.com/src/114163075" display="6344.0" xr:uid="{9CEA9E0C-E6D5-476A-B2C4-6E9C64D7C7C7}"/>
    <hyperlink ref="BQ828" r:id="rId18605" tooltip="https://www.daloopa.com/src/114163074" display="3006.0" xr:uid="{5FEA00E9-8530-4967-ABB1-14D09F769AF3}"/>
    <hyperlink ref="BQ830" r:id="rId18606" tooltip="https://www.daloopa.com/src/114163072" display="62254.0" xr:uid="{0CFBCE69-617C-47BD-92BB-99FB5572D904}"/>
    <hyperlink ref="BQ833" r:id="rId18607" tooltip="https://www.daloopa.com/src/114296336" display="2335.0" xr:uid="{662B1F39-CC18-4F1E-B274-41467958072B}"/>
    <hyperlink ref="BQ834" r:id="rId18608" tooltip="https://www.daloopa.com/src/114296337" display="2466.0" xr:uid="{BC9F8EEB-DD02-4F9D-B9DF-E93BB30D0F08}"/>
    <hyperlink ref="BQ835" r:id="rId18609" tooltip="https://www.daloopa.com/src/114296338" display="-131.0" xr:uid="{E6A2C9A8-7361-4AE4-A1B6-DAE8A435525E}"/>
    <hyperlink ref="BO44" r:id="rId18610" tooltip="https://www.daloopa.com/src/114314600" display="37739.0" xr:uid="{49066A80-BC74-4C55-88A9-37AEBFD41262}"/>
    <hyperlink ref="BO96" r:id="rId18611" tooltip="https://www.daloopa.com/src/67051543" display="1263.0" xr:uid="{082B2693-EA7C-4606-AAD3-4CF3A85A1137}"/>
    <hyperlink ref="BO212" r:id="rId18612" tooltip="https://www.daloopa.com/src/70972584" display="0.13" xr:uid="{C639183B-DE9D-46D3-9473-89F7AE02FFCC}"/>
    <hyperlink ref="BO231" r:id="rId18613" tooltip="https://www.daloopa.com/src/70972583" display="0.04" xr:uid="{B31AA49F-5AC8-4462-86D3-995AE0DDF283}"/>
    <hyperlink ref="BO251" r:id="rId18614" tooltip="https://www.daloopa.com/src/70972585" display="0.29" xr:uid="{1D46AA62-0164-4F09-8053-A1C936C3014A}"/>
    <hyperlink ref="BO282" r:id="rId18615" tooltip="https://www.daloopa.com/src/70972586" display="0.13" xr:uid="{46E9FCDB-7A4F-4475-A561-E56987F8BAC8}"/>
    <hyperlink ref="BO320" r:id="rId18616" tooltip="https://www.daloopa.com/src/67087991" display="23682.0" xr:uid="{04FE4A44-6FEF-408B-8305-68B4745F19D0}"/>
    <hyperlink ref="BO321" r:id="rId18617" tooltip="https://www.daloopa.com/src/67087988" display="6711.0" xr:uid="{59FF195A-A09F-49B5-9C53-7FC05D62ADE6}"/>
    <hyperlink ref="BO322" r:id="rId18618" tooltip="https://www.daloopa.com/src/67087990" display="27755.0" xr:uid="{A04FFF43-8273-4B92-99E8-DC1BF12516F2}"/>
    <hyperlink ref="BO323" r:id="rId18619" tooltip="https://www.daloopa.com/src/67087989" display="2688.0" xr:uid="{4AAA30FE-93B7-4285-84FE-748151EA01F2}"/>
    <hyperlink ref="BO324" r:id="rId18620" tooltip="https://www.daloopa.com/src/67087992" display="60836.0" xr:uid="{71EE1263-B73A-4BE2-A66F-6F6FB4CCCA4E}"/>
    <hyperlink ref="BO327" r:id="rId18621" tooltip="https://www.daloopa.com/src/67088036" display="11565.0" xr:uid="{25C30D0A-F690-4C9F-8057-218FD2045C18}"/>
    <hyperlink ref="BO328" r:id="rId18622" tooltip="https://www.daloopa.com/src/67088038" display="3483.0" xr:uid="{E94A3FCD-A60E-463D-9BE8-0F661346A269}"/>
    <hyperlink ref="BO329" r:id="rId18623" tooltip="https://www.daloopa.com/src/67088037" display="9876.0" xr:uid="{D578C510-A192-4218-9D1D-B44ECCD4EE31}"/>
    <hyperlink ref="BO330" r:id="rId18624" tooltip="https://www.daloopa.com/src/67088039" display="24924.0" xr:uid="{4CF89BAE-C9DD-468B-B439-8293A4B0ADF0}"/>
    <hyperlink ref="BO390" r:id="rId18625" tooltip="https://www.daloopa.com/src/70848869" display="604.0" xr:uid="{0BB52170-DE24-4F48-86AD-7729B4C34E4F}"/>
    <hyperlink ref="BO424" r:id="rId18626" tooltip="https://www.daloopa.com/src/72471269" display="108.0" xr:uid="{71147D3E-B02C-47F8-A8B8-217C65C6FBFF}"/>
    <hyperlink ref="BO437" r:id="rId18627" tooltip="https://www.daloopa.com/src/72471161" display="186715.0" xr:uid="{F9AEBB9E-3D96-4BB7-B1D0-05057358CBD1}"/>
    <hyperlink ref="BO438" r:id="rId18628" tooltip="https://www.daloopa.com/src/72471205" display="79600.0" xr:uid="{7FAD45D2-3238-4ECE-9A78-50344FBC6A0C}"/>
    <hyperlink ref="BO492" r:id="rId18629" tooltip="https://www.daloopa.com/src/72471111" display="53888.0" xr:uid="{9DDF9DAE-7773-4C02-878C-17037BF6022C}"/>
    <hyperlink ref="BO565" r:id="rId18630" tooltip="https://www.daloopa.com/src/72471161" display="186715.0" xr:uid="{DFA43EA4-7915-476A-8000-55ACAC05D653}"/>
    <hyperlink ref="BO635" r:id="rId18631" tooltip="https://www.daloopa.com/src/67051977" display="-8148.0" xr:uid="{C638773A-7015-41F0-9B11-1990E9289818}"/>
    <hyperlink ref="BO647" r:id="rId18632" tooltip="https://www.daloopa.com/src/67089576" display="-370.0" xr:uid="{E351807F-5A2A-42D6-9D56-7E65A079510D}"/>
    <hyperlink ref="BO804" r:id="rId18633" tooltip="https://www.daloopa.com/src/72471259" display="72968.0" xr:uid="{22BC8591-44CA-4075-945A-28EAF22BAF5D}"/>
    <hyperlink ref="BA10" r:id="rId18634" tooltip="https://www.daloopa.com/src/125279897" display="164" xr:uid="{8F5C68EA-106E-49B6-9A42-3951D5D876B1}"/>
    <hyperlink ref="BA11" r:id="rId18635" tooltip="https://www.daloopa.com/src/125279715" display="159" xr:uid="{FC93240C-D12C-4EC3-BA03-16DDBD8336C3}"/>
    <hyperlink ref="BA12" r:id="rId18636" tooltip="https://www.daloopa.com/src/125280038" display="0.11" xr:uid="{F4B295D2-7918-4E78-B75F-6A16AB0C79B1}"/>
    <hyperlink ref="BA13" r:id="rId18637" tooltip="https://www.daloopa.com/src/125279950" display="0.07" xr:uid="{52623550-FF6F-4584-95A4-1285EEFFE41F}"/>
    <hyperlink ref="BA15" r:id="rId18638" tooltip="https://www.daloopa.com/src/125280181" display="-10" xr:uid="{DE9D613B-9516-4026-B875-C5F680208C42}"/>
    <hyperlink ref="BA17" r:id="rId18639" tooltip="https://www.daloopa.com/src/125280731" display="17.5" xr:uid="{FCFE9BFA-2263-4507-86A8-655FC36A0389}"/>
    <hyperlink ref="BA18" r:id="rId18640" tooltip="https://www.daloopa.com/src/125280456" display="13" xr:uid="{9E8EA759-B460-4BC7-AA8B-BC8581A41803}"/>
    <hyperlink ref="BA36" r:id="rId18641" tooltip="https://www.daloopa.com/src/125247583" display="57407" xr:uid="{4BB1F9AA-CCDA-4D2A-9D8E-031A75CD6D77}"/>
    <hyperlink ref="BA37" r:id="rId18642" tooltip="https://www.daloopa.com/src/125247576" display="0.06" xr:uid="{00ACC471-6D14-49C1-A61C-5ADDF7B46850}"/>
    <hyperlink ref="BA38" r:id="rId18643" tooltip="https://www.daloopa.com/src/125247584" display="5533" xr:uid="{ABBF14FB-5C10-4E92-BEE0-0BD4779B98FC}"/>
    <hyperlink ref="BA39" r:id="rId18644" tooltip="https://www.daloopa.com/src/125247577" display="0.06" xr:uid="{2AB2CF41-8483-47F8-A16E-8676A03FC7EA}"/>
    <hyperlink ref="BA40" r:id="rId18645" tooltip="https://www.daloopa.com/src/125247585" display="36512" xr:uid="{1809607D-D098-4866-B085-1A1D111D448A}"/>
    <hyperlink ref="BA41" r:id="rId18646" tooltip="https://www.daloopa.com/src/125247578" display="0.07" xr:uid="{2B38F5E0-BB7D-4A4B-89D9-F6B6A399242A}"/>
    <hyperlink ref="BA42" r:id="rId18647" tooltip="https://www.daloopa.com/src/125247586" display="11715" xr:uid="{399680AE-2C01-4318-B0D0-C3E6A3D11C9C}"/>
    <hyperlink ref="BA43" r:id="rId18648" tooltip="https://www.daloopa.com/src/125247579" display="0.11" xr:uid="{43E7528D-A02D-4A5A-BC9B-E8A99E86F199}"/>
    <hyperlink ref="BA44" r:id="rId18649" tooltip="https://www.daloopa.com/src/125247581" display="13921" xr:uid="{DFE36D1D-58FE-4269-9811-A54D870A8BDB}"/>
    <hyperlink ref="BA45" r:id="rId18650" tooltip="https://www.daloopa.com/src/125247582" display="0.19" xr:uid="{A6B1CBFE-9C3B-4B13-9B41-A6A3F23BC4C7}"/>
    <hyperlink ref="BA46" r:id="rId18651" tooltip="https://www.daloopa.com/src/125247587" display="29267" xr:uid="{84755D6C-85DB-4A80-9D97-9BD4980D6F57}"/>
    <hyperlink ref="BA47" r:id="rId18652" tooltip="https://www.daloopa.com/src/125247580" display="0.17" xr:uid="{B2A483BC-CB0D-4209-8F4B-15B5EDF9B3BD}"/>
    <hyperlink ref="BA48" r:id="rId18653" tooltip="https://www.daloopa.com/src/125247588" display="1312" xr:uid="{0DB039A8-76AD-4661-B6EA-A87444706C76}"/>
    <hyperlink ref="BA49" r:id="rId18654" tooltip="https://www.daloopa.com/src/125247574" display="0.04" xr:uid="{B89898B4-F537-4B07-92BE-D78382070829}"/>
    <hyperlink ref="BA54" r:id="rId18655" tooltip="https://www.daloopa.com/src/125347117" display="57407" xr:uid="{F53E760F-EE52-4DD1-8C30-C96FDFCBC67B}"/>
    <hyperlink ref="BA55" r:id="rId18656" tooltip="https://www.daloopa.com/src/125347123" display="5533" xr:uid="{9CCC1486-898F-4C1A-9D1D-D61321AED384}"/>
    <hyperlink ref="BA56" r:id="rId18657" tooltip="https://www.daloopa.com/src/125347118" display="36512" xr:uid="{3B1435D0-5CD4-4359-92B8-F576F939B0B0}"/>
    <hyperlink ref="BA57" r:id="rId18658" tooltip="https://www.daloopa.com/src/125347120" display="11715" xr:uid="{4D89B8E0-5FAA-4F7D-B3E1-48E93EEE456E}"/>
    <hyperlink ref="BA58" r:id="rId18659" tooltip="https://www.daloopa.com/src/125347119" display="13921" xr:uid="{E64B7A62-4AEB-4798-A5EF-7970DD55280F}"/>
    <hyperlink ref="BA59" r:id="rId18660" tooltip="https://www.daloopa.com/src/125347121" display="29267" xr:uid="{202534D7-9501-4FA0-BB78-6FF289A8F90A}"/>
    <hyperlink ref="BA61" r:id="rId18661" tooltip="https://www.daloopa.com/src/125347124" display="1312" xr:uid="{155A0EC1-B0C4-4B77-9392-2C2B5D2D81DE}"/>
    <hyperlink ref="BA62" r:id="rId18662" tooltip="https://www.daloopa.com/src/125347122" display="155667" xr:uid="{984234E1-51BF-42F4-91D0-9C9BF0521F2A}"/>
    <hyperlink ref="BA67" r:id="rId18663" tooltip="https://www.daloopa.com/src/125245770" display="92887" xr:uid="{F31F6C5F-CC11-4428-B987-70664746B411}"/>
    <hyperlink ref="BA68" r:id="rId18664" tooltip="https://www.daloopa.com/src/125245772" display="87046" xr:uid="{56E9DD4A-D022-42EC-BE98-44214EABDA85}"/>
    <hyperlink ref="BA72" r:id="rId18665" tooltip="https://www.daloopa.com/src/125245768" display="5841" xr:uid="{CFCA25EB-9DE7-421A-A777-2DA08440B8BD}"/>
    <hyperlink ref="BA75" r:id="rId18666" tooltip="https://www.daloopa.com/src/125254190" display="33513" xr:uid="{E9976CAB-98BD-449A-9358-1973D603FA77}"/>
    <hyperlink ref="BA76" r:id="rId18667" tooltip="https://www.daloopa.com/src/125254191" display="32496" xr:uid="{526854E8-7696-4E7C-B5FF-E9DB21F1665F}"/>
    <hyperlink ref="BA80" r:id="rId18668" tooltip="https://www.daloopa.com/src/125254192" display="1017" xr:uid="{0768E546-7920-41AA-8466-8E882BB2B9C0}"/>
    <hyperlink ref="BA83" r:id="rId18669" tooltip="https://www.daloopa.com/src/125245817" display="29267" xr:uid="{24431736-EE3D-4109-8DF2-958D1A455D3C}"/>
    <hyperlink ref="BA84" r:id="rId18670" tooltip="https://www.daloopa.com/src/125245819" display="17720" xr:uid="{B58EAD3C-54A9-43D4-B3B8-87A3E4BA7DDB}"/>
    <hyperlink ref="BA88" r:id="rId18671" tooltip="https://www.daloopa.com/src/125245815" display="11547" xr:uid="{CA9399F8-FF70-4CF0-ADFD-D0CFBC48DCA2}"/>
    <hyperlink ref="BA91" r:id="rId18672" tooltip="https://www.daloopa.com/src/125266725" display="155667" xr:uid="{678A7827-F3C0-47B0-A245-DBA9176054B3}"/>
    <hyperlink ref="BA92" r:id="rId18673" tooltip="https://www.daloopa.com/src/125266726" display="137262" xr:uid="{F829E283-563D-4A8B-A8D5-03479073C9AB}"/>
    <hyperlink ref="BA96" r:id="rId18674" tooltip="https://www.daloopa.com/src/125251779" display="308" xr:uid="{A8DD78AD-20F7-436C-A284-5875D296EC48}"/>
    <hyperlink ref="BA97" r:id="rId18675" tooltip="https://www.daloopa.com/src/125266727" display="18405" xr:uid="{02D84EAC-7FFC-498F-8D4A-667F5C8B9130}"/>
    <hyperlink ref="BA99" r:id="rId18676" tooltip="https://www.daloopa.com/src/125266728" display="3274" xr:uid="{F1893E16-0728-4328-B40C-1BF3E569CFB0}"/>
    <hyperlink ref="BA100" r:id="rId18677" tooltip="https://www.daloopa.com/src/125266729" display="-4553" xr:uid="{07B9A07E-096B-418C-8135-BDC7DA813FD5}"/>
    <hyperlink ref="BA101" r:id="rId18678" tooltip="https://www.daloopa.com/src/125266731" display="1" xr:uid="{7F3C1709-83E8-4057-94C1-17D7696E9B99}"/>
    <hyperlink ref="BA102" r:id="rId18679" tooltip="https://www.daloopa.com/src/125266730" display="17127" xr:uid="{CE82DCC0-1E44-4B8C-91A2-B1DD55149DB8}"/>
    <hyperlink ref="BA141" r:id="rId18680" tooltip="https://www.daloopa.com/src/125279345" display="0.08" xr:uid="{683C6569-E7C1-4CAD-A5E1-348603FAE3E8}"/>
    <hyperlink ref="BA142" r:id="rId18681" tooltip="https://www.daloopa.com/src/125279346" display="0.05" xr:uid="{552DF001-0317-4152-8F4D-C7026AFA09C6}"/>
    <hyperlink ref="BA143" r:id="rId18682" tooltip="https://www.daloopa.com/src/125279347" display="0.17" xr:uid="{3660C22A-5A51-45C3-965D-7F27E7FEE763}"/>
    <hyperlink ref="BA144" r:id="rId18683" tooltip="https://www.daloopa.com/src/125279348" display="0.09" xr:uid="{DB721D33-D5E5-4324-AD9D-AE9717E8900D}"/>
    <hyperlink ref="BA152" r:id="rId18684" tooltip="https://www.daloopa.com/src/125279582" display="0.6" xr:uid="{668D166D-4EEE-4D46-BFFE-7C7A8170BF05}"/>
    <hyperlink ref="BA153" r:id="rId18685" tooltip="https://www.daloopa.com/src/125279583" display="0.21" xr:uid="{3A9497E5-14EA-41A3-8A3F-DF6E9B81B45C}"/>
    <hyperlink ref="BA154" r:id="rId18686" tooltip="https://www.daloopa.com/src/125279584" display="0.19" xr:uid="{577BEF74-1F27-4D23-8975-B072C56157AF}"/>
    <hyperlink ref="BA155" r:id="rId18687" tooltip="https://www.daloopa.com/src/125279585" display="1" xr:uid="{7738DFA3-9F6B-4F78-B415-71311C7E4BFA}"/>
    <hyperlink ref="BA196" r:id="rId18688" tooltip="https://www.daloopa.com/src/125247756" display="22495" xr:uid="{E380568E-2532-4E2F-96F0-EAA4F0C9F77F}"/>
    <hyperlink ref="BA198" r:id="rId18689" tooltip="https://www.daloopa.com/src/125247757" display="0.03" xr:uid="{D250C301-D7AB-4513-B679-D73379DE8934}"/>
    <hyperlink ref="BA203" r:id="rId18690" tooltip="https://www.daloopa.com/src/125247758" display="0.08" xr:uid="{F008D7B2-404B-48B3-BA0C-F0F1BA6E6E62}"/>
    <hyperlink ref="BA204" r:id="rId18691" tooltip="https://www.daloopa.com/src/125247759" display="0.61" xr:uid="{E94E39C2-432E-4D57-845C-6A489ED7353C}"/>
    <hyperlink ref="BA205" r:id="rId18692" tooltip="https://www.daloopa.com/src/125247760" display="1560000" xr:uid="{264B662C-1BA8-4B55-87FB-2F6DCC96E8C8}"/>
    <hyperlink ref="BA206" r:id="rId18693" tooltip="https://www.daloopa.com/src/125247761" display="0.03" xr:uid="{5EBC4395-6810-460F-8098-F150CD70D4C9}"/>
    <hyperlink ref="BA211" r:id="rId18694" tooltip="https://www.daloopa.com/src/125246953" display="92887" xr:uid="{A6E66AA7-8796-4148-94A3-F0F3E6BDA338}"/>
    <hyperlink ref="BA212" r:id="rId18695" tooltip="https://www.daloopa.com/src/125246955" display="0.08" xr:uid="{E1E2E4B5-E9B8-4915-8C6B-D3752904B578}"/>
    <hyperlink ref="BA213" r:id="rId18696" tooltip="https://www.daloopa.com/src/125246956" display="394043" xr:uid="{7076DC14-CDAA-4A3B-8A30-9C9EBF8DA378}"/>
    <hyperlink ref="BA220" r:id="rId18697" tooltip="https://www.daloopa.com/src/125246954" display="5841" xr:uid="{BC6D21F2-BFB4-4D48-B623-57FBBF1EA27A}"/>
    <hyperlink ref="BA222" r:id="rId18698" tooltip="https://www.daloopa.com/src/125246957" display="-32" xr:uid="{3E7F1186-39F1-4C5F-A98B-49E90A1F60BA}"/>
    <hyperlink ref="BA223" r:id="rId18699" tooltip="https://www.daloopa.com/src/125246958" display="0.18" xr:uid="{FFCD07EC-A71B-49F7-A9D0-8EFE2183A056}"/>
    <hyperlink ref="BA224" r:id="rId18700" tooltip="https://www.daloopa.com/src/125246959" display="0.063" xr:uid="{A5F10780-B7FD-400C-949D-309FE82A454F}"/>
    <hyperlink ref="BA225" r:id="rId18701" tooltip="https://www.daloopa.com/src/125246951" display="25825" xr:uid="{A5FA0C15-92BE-4FC1-A476-884B93901239}"/>
    <hyperlink ref="BA227" r:id="rId18702" tooltip="https://www.daloopa.com/src/125246952" display="0.066" xr:uid="{C366A152-B99E-4AC2-90C8-A9B4FF3D32DE}"/>
    <hyperlink ref="BA230" r:id="rId18703" tooltip="https://www.daloopa.com/src/125264813" display="33513" xr:uid="{4B6E7C75-E446-4F2B-8E87-31B28FCFD96E}"/>
    <hyperlink ref="BA231" r:id="rId18704" tooltip="https://www.daloopa.com/src/125264818" display="0.08" xr:uid="{0568EFF4-05A6-4E58-963F-F4C0112AE8B7}"/>
    <hyperlink ref="BA232" r:id="rId18705" tooltip="https://www.daloopa.com/src/125264814" display="144484" xr:uid="{10DFC2DC-0349-44B4-8F70-4D676D51001E}"/>
    <hyperlink ref="BA240" r:id="rId18706" tooltip="https://www.daloopa.com/src/125264815" display="1017" xr:uid="{F7B99AB1-0938-4956-81DB-9DED7CEDE841}"/>
    <hyperlink ref="BA242" r:id="rId18707" tooltip="https://www.daloopa.com/src/125264816" display="-56" xr:uid="{59619FC6-EC03-4F52-ADE0-AB9DA4AEA24D}"/>
    <hyperlink ref="BA243" r:id="rId18708" tooltip="https://www.daloopa.com/src/125264817" display="0.19" xr:uid="{064A66CA-BA8F-4B4C-8CD6-F83F173F55B8}"/>
    <hyperlink ref="BA244" r:id="rId18709" tooltip="https://www.daloopa.com/src/125264819" display="0.03" xr:uid="{83CE663E-3F9B-4718-BE63-5634F3CB97E3}"/>
    <hyperlink ref="BA245" r:id="rId18710" tooltip="https://www.daloopa.com/src/125264820" display="3906" xr:uid="{CBC3AB86-63F9-436D-B0FC-6F1A5F36E314}"/>
    <hyperlink ref="BA247" r:id="rId18711" tooltip="https://www.daloopa.com/src/125264821" display="0.027" xr:uid="{E68064DC-D9A8-461B-8A20-C9F8E40F704F}"/>
    <hyperlink ref="BA250" r:id="rId18712" tooltip="https://www.daloopa.com/src/125257869" display="29267" xr:uid="{36FF4420-6CC4-4E45-9D37-EFD5234DED90}"/>
    <hyperlink ref="BA251" r:id="rId18713" tooltip="https://www.daloopa.com/src/125257870" display="0.17" xr:uid="{3912B7D7-792F-4116-A41C-520C83165DFF}"/>
    <hyperlink ref="BA252" r:id="rId18714" tooltip="https://www.daloopa.com/src/125257871" display="111786" xr:uid="{FB1862B9-95A0-445C-9580-B2FB73CFD6A2}"/>
    <hyperlink ref="BA260" r:id="rId18715" tooltip="https://www.daloopa.com/src/125257872" display="11547" xr:uid="{DC3A7092-AD3D-4FDB-BA06-464F1684F7F2}"/>
    <hyperlink ref="BA262" r:id="rId18716" tooltip="https://www.daloopa.com/src/125257873" display="141" xr:uid="{3B8B0762-4F2A-459E-A605-D3FADC10609C}"/>
    <hyperlink ref="BA263" r:id="rId18717" tooltip="https://www.daloopa.com/src/125257874" display="0.21" xr:uid="{ED8882F2-3743-483F-8C6F-2873BF6FB4DC}"/>
    <hyperlink ref="BA264" r:id="rId18718" tooltip="https://www.daloopa.com/src/125257875" display="0.395" xr:uid="{ADFEA578-7B58-4CDF-83AE-5367803C8530}"/>
    <hyperlink ref="BA265" r:id="rId18719" tooltip="https://www.daloopa.com/src/125257876" display="41960" xr:uid="{343C5593-94E1-4B8B-AF6F-A100C5C9C86F}"/>
    <hyperlink ref="BA266" r:id="rId18720" tooltip="https://www.daloopa.com/src/125257877" display="0.375" xr:uid="{24609041-B016-4206-8EC0-87E456496BDE}"/>
    <hyperlink ref="BA269" r:id="rId18721" tooltip="https://www.daloopa.com/src/125266726" display="137262" xr:uid="{04BD1F7B-5724-447F-8641-ABAA52B53AED}"/>
    <hyperlink ref="BA281" r:id="rId18722" tooltip="https://www.daloopa.com/src/125248964" display="155667" xr:uid="{4CF265BD-C496-405A-A1A9-D9C6F84E0A21}"/>
    <hyperlink ref="BA282" r:id="rId18723" tooltip="https://www.daloopa.com/src/125248961" display="0.1" xr:uid="{0E3B62E1-8B6A-4376-BC81-6447D9DF0B88}"/>
    <hyperlink ref="BA283" r:id="rId18724" tooltip="https://www.daloopa.com/src/125248962" display="650313" xr:uid="{D7C39BFA-96A7-4940-BB1F-8C3530047AF2}"/>
    <hyperlink ref="BA284" r:id="rId18725" tooltip="https://www.daloopa.com/src/125248963" display="0.11" xr:uid="{A236A1D9-28CF-473E-9E64-0E37B20EE339}"/>
    <hyperlink ref="BA285" r:id="rId18726" tooltip="https://www.daloopa.com/src/125248956" display="18405" xr:uid="{E640FEC4-FF31-4379-B944-35A139F6CD5C}"/>
    <hyperlink ref="BA286" r:id="rId18727" tooltip="https://www.daloopa.com/src/125248965" display="53" xr:uid="{74983BC2-1C2B-4519-A846-3C7FBB1A4890}"/>
    <hyperlink ref="BA287" r:id="rId18728" tooltip="https://www.daloopa.com/src/125248966" display="0.2" xr:uid="{A50C8C8C-A2AE-4C72-A325-25D9FD6043BA}"/>
    <hyperlink ref="BA288" r:id="rId18729" tooltip="https://www.daloopa.com/src/125248967" display="0.118" xr:uid="{AD4FD2C1-07EA-489A-90D4-7F71000090CE}"/>
    <hyperlink ref="BA289" r:id="rId18730" tooltip="https://www.daloopa.com/src/125248968" display="71691" xr:uid="{5164610A-5C98-431E-B445-5816006EDEDC}"/>
    <hyperlink ref="BA290" r:id="rId18731" tooltip="https://www.daloopa.com/src/125248954" display="0.51" xr:uid="{26E8DE45-AB3C-4BAA-A0FE-A73568E1FCD5}"/>
    <hyperlink ref="BA291" r:id="rId18732" tooltip="https://www.daloopa.com/src/125248955" display="0.11" xr:uid="{50519108-2F2C-4590-868C-DC18169BBDBC}"/>
    <hyperlink ref="BA292" r:id="rId18733" tooltip="https://www.daloopa.com/src/125248960" display="17127" xr:uid="{DA498EAA-E88C-450C-8815-82A62DB210BF}"/>
    <hyperlink ref="BA293" r:id="rId18734" tooltip="https://www.daloopa.com/src/125248957" display="1.59" xr:uid="{9038D731-6916-495B-ADEF-846543A8946B}"/>
    <hyperlink ref="BA294" r:id="rId18735" tooltip="https://www.daloopa.com/src/125248958" display="65944" xr:uid="{97264A38-2756-4880-B2A3-B6ACEECF36D1}"/>
    <hyperlink ref="BA295" r:id="rId18736" tooltip="https://www.daloopa.com/src/125248959" display="6.13" xr:uid="{E5460F02-A244-4D51-9827-EE8936584431}"/>
    <hyperlink ref="BA303" r:id="rId18737" tooltip="https://www.daloopa.com/src/125347122" display="155667" xr:uid="{283EF07A-AAA2-4629-B71D-BE0708FA5A92}"/>
    <hyperlink ref="BA306" r:id="rId18738" tooltip="https://www.daloopa.com/src/125343332" display="210198" xr:uid="{F3909F9D-18B0-46F7-B44E-ED3BA26C4BAF}"/>
    <hyperlink ref="BA307" r:id="rId18739" tooltip="https://www.daloopa.com/src/125343333" display="70231" xr:uid="{550A98D8-22BC-4D5D-B148-E41FD10EB25B}"/>
    <hyperlink ref="BA308" r:id="rId18740" tooltip="https://www.daloopa.com/src/125343334" display="179386" xr:uid="{11759DB0-A9C3-4A1B-8208-F30B81E77F6A}"/>
    <hyperlink ref="BA309" r:id="rId18741" tooltip="https://www.daloopa.com/src/125343335" display="183441" xr:uid="{2078DD41-138B-43A1-B7E8-CE230CF58299}"/>
    <hyperlink ref="BA310" r:id="rId18742" tooltip="https://www.daloopa.com/src/125343337" display="643256" xr:uid="{47306BF8-E6D8-4730-8F36-34F85A7CAC83}"/>
    <hyperlink ref="BA313" r:id="rId18743" tooltip="https://www.daloopa.com/src/128089625" display="102301" xr:uid="{B4BA37AB-5AEE-4EB8-8C08-FDA442D2745D}"/>
    <hyperlink ref="BA314" r:id="rId18744" tooltip="https://www.daloopa.com/src/128089626" display="26170" xr:uid="{20DBACDD-5800-4CD0-843B-5F78595BB907}"/>
    <hyperlink ref="BA315" r:id="rId18745" tooltip="https://www.daloopa.com/src/128089627" display="130919" xr:uid="{AB9114F6-5253-45A2-B98C-98C9ADF923D4}"/>
    <hyperlink ref="BA316" r:id="rId18746" tooltip="https://www.daloopa.com/src/128089628" display="13391" xr:uid="{5A44263E-BBE5-4075-B97B-612D648395BE}"/>
    <hyperlink ref="BA317" r:id="rId18747" tooltip="https://www.daloopa.com/src/128089629" display="272781" xr:uid="{860B2AE0-4C1F-483F-83C3-F04B2B1CD4DE}"/>
    <hyperlink ref="BA320" r:id="rId18748" tooltip="https://www.daloopa.com/src/128089650" display="5096" xr:uid="{3719AD3C-D8DF-4656-891C-839DB7EBFB36}"/>
    <hyperlink ref="BA321" r:id="rId18749" tooltip="https://www.daloopa.com/src/128089651" display="1506" xr:uid="{6D97C1F7-7CE7-43DC-A870-BF27BA0EF1A7}"/>
    <hyperlink ref="BA324" r:id="rId18750" tooltip="https://www.daloopa.com/src/128089654" display="27449" xr:uid="{A0D7E9B6-E44C-4B85-BEE9-D501D6F7A9B5}"/>
    <hyperlink ref="BA327" r:id="rId18751" tooltip="https://www.daloopa.com/src/128089657" display="3530" xr:uid="{7EBD01CE-1336-4F7A-9A06-A512C01450F4}"/>
    <hyperlink ref="BA328" r:id="rId18752" tooltip="https://www.daloopa.com/src/128089658" display="1136" xr:uid="{E41FDBA0-BCBE-4D5E-A005-97E4ABDF8BE9}"/>
    <hyperlink ref="BA330" r:id="rId18753" tooltip="https://www.daloopa.com/src/128089660" display="9056" xr:uid="{BC72C0D0-8A35-4C32-9248-8C641E24E979}"/>
    <hyperlink ref="BA344" r:id="rId18754" tooltip="https://www.daloopa.com/src/125251771" display="63970" xr:uid="{2A5E74E8-F5A9-4E49-9147-4618D0441706}"/>
    <hyperlink ref="BA345" r:id="rId18755" tooltip="https://www.daloopa.com/src/125251772" display="91697" xr:uid="{5A74EC4F-8B0F-4EF3-ACE2-82C3C7B56368}"/>
    <hyperlink ref="BA346" r:id="rId18756" tooltip="https://www.daloopa.com/src/125251773" display="155667" xr:uid="{646B398E-ACD8-4DFE-9605-06654D2B22A7}"/>
    <hyperlink ref="BA349" r:id="rId18757" tooltip="https://www.daloopa.com/src/125251774" display="76976" xr:uid="{F7E893C2-3931-4984-8EE9-D25BD9BC3452}"/>
    <hyperlink ref="BA350" r:id="rId18758" tooltip="https://www.daloopa.com/src/125251775" display="24593" xr:uid="{F92D4843-774E-4D26-AF2A-10F6A80166B7}"/>
    <hyperlink ref="BA351" r:id="rId18759" tooltip="https://www.daloopa.com/src/125251777" display="9763" xr:uid="{9D141F57-DAA1-471D-AF19-E88082F60216}"/>
    <hyperlink ref="BA352" r:id="rId18760" tooltip="https://www.daloopa.com/src/125251776" display="22994" xr:uid="{3FE16B5F-B421-4C5F-A7DF-577C9D281EFC}"/>
    <hyperlink ref="BA353" r:id="rId18761" tooltip="https://www.daloopa.com/src/125251778" display="2628" xr:uid="{ADA1AC2E-9E34-43E6-8401-0D79EFAE02CB}"/>
    <hyperlink ref="BA354" r:id="rId18762" tooltip="https://www.daloopa.com/src/125251779" display="308" xr:uid="{96A2F3AD-4A70-4BF4-835D-B3D1F9BA9F2D}"/>
    <hyperlink ref="BA355" r:id="rId18763" tooltip="https://www.daloopa.com/src/125251780" display="137262" xr:uid="{BDD5A4E4-60BB-4C97-8BA1-CE8208B9088C}"/>
    <hyperlink ref="BA357" r:id="rId18764" tooltip="https://www.daloopa.com/src/125251781" display="18405" xr:uid="{17B7E212-3C4D-4CA5-A104-B5BA152EADE3}"/>
    <hyperlink ref="BA359" r:id="rId18765" tooltip="https://www.daloopa.com/src/125251782" display="1066" xr:uid="{B9D3B4DB-DF43-4D94-A21B-E8395F18615F}"/>
    <hyperlink ref="BA360" r:id="rId18766" tooltip="https://www.daloopa.com/src/125251783" display="-541" xr:uid="{91BAC522-E996-47B5-8855-C9CC242DBF14}"/>
    <hyperlink ref="BA361" r:id="rId18767" tooltip="https://www.daloopa.com/src/125251784" display="2749" xr:uid="{B90BE224-4A27-40E7-90ED-3BD01C92D9EC}"/>
    <hyperlink ref="BA362" r:id="rId18768" tooltip="https://www.daloopa.com/src/125251785" display="3274" xr:uid="{5E130F76-B9B1-4EDD-BC2B-4040D2F68F6E}"/>
    <hyperlink ref="BA364" r:id="rId18769" tooltip="https://www.daloopa.com/src/125251786" display="21679" xr:uid="{41E5FF81-4E05-43E7-9D1E-3998A415F2FD}"/>
    <hyperlink ref="BA366" r:id="rId18770" tooltip="https://www.daloopa.com/src/125251787" display="-4553" xr:uid="{B195058D-E09F-48AA-86B1-80B10211D86F}"/>
    <hyperlink ref="BA367" r:id="rId18771" tooltip="https://www.daloopa.com/src/125251788" display="1" xr:uid="{80A529CC-BAC9-45C0-8EBD-1EB183F145E0}"/>
    <hyperlink ref="BA368" r:id="rId18772" tooltip="https://www.daloopa.com/src/125251789" display="17127" xr:uid="{EB6D2C20-EAE1-4F72-82EE-D5568C075E9A}"/>
    <hyperlink ref="BA371" r:id="rId18773" tooltip="https://www.daloopa.com/src/125245430" display="1.62" xr:uid="{2270F65B-2270-4E6F-85EC-B2F1F9765C36}"/>
    <hyperlink ref="BA372" r:id="rId18774" tooltip="https://www.daloopa.com/src/125245431" display="1.59" xr:uid="{329F8C75-754F-4B9B-B9F1-1EEFFA1520A1}"/>
    <hyperlink ref="BA375" r:id="rId18775" tooltip="https://www.daloopa.com/src/125245647" display="10603" xr:uid="{87AED4F5-FC59-4C87-88CA-410A4C2DEF12}"/>
    <hyperlink ref="BA376" r:id="rId18776" tooltip="https://www.daloopa.com/src/125245648" display="10793" xr:uid="{604BD330-76D2-4A65-87EA-559C27488D4A}"/>
    <hyperlink ref="BA379" r:id="rId18777" tooltip="https://www.daloopa.com/src/125249030" display="148" xr:uid="{9E369C5F-4CDB-4A24-97E7-DB2C52F36F98}"/>
    <hyperlink ref="BA380" r:id="rId18778" tooltip="https://www.daloopa.com/src/125249017" display="497" xr:uid="{E10BE458-92F8-4929-BD2B-0EFAD459F740}"/>
    <hyperlink ref="BA381" r:id="rId18779" tooltip="https://www.daloopa.com/src/125249019" display="2060" xr:uid="{E2983E32-E815-4E0C-BEF8-95038AE28807}"/>
    <hyperlink ref="BA382" r:id="rId18780" tooltip="https://www.daloopa.com/src/125249022" display="653" xr:uid="{50411227-74A8-42BC-853A-C2DE51611838}"/>
    <hyperlink ref="BA383" r:id="rId18781" tooltip="https://www.daloopa.com/src/125249024" display="331" xr:uid="{E3B96213-F23A-4095-9DF2-4CD56E7D8050}"/>
    <hyperlink ref="BA384" r:id="rId18782" tooltip="https://www.daloopa.com/src/125249027" display="3689" xr:uid="{7F1849F8-16F9-4751-87B7-BBBD7F017F2E}"/>
    <hyperlink ref="BA386" r:id="rId18783" tooltip="https://www.daloopa.com/src/125247756" display="22.495" xr:uid="{ADB45667-6E76-427C-A40D-4A9E7BEF4D8E}"/>
    <hyperlink ref="BA387" r:id="rId18784" tooltip="https://www.daloopa.com/src/125346284" display="5.1" xr:uid="{2F0DA480-6706-40C8-B2ED-A6F4296E9E39}"/>
    <hyperlink ref="BA397" r:id="rId18785" tooltip="https://www.daloopa.com/src/125243439" display="66207" xr:uid="{941B658B-7040-4C8B-B586-9B7CDB65AEBF}"/>
    <hyperlink ref="BA398" r:id="rId18786" tooltip="https://www.daloopa.com/src/125243440" display="28358" xr:uid="{3A0B0D7F-E4FE-4164-A093-5DE5B65D9C87}"/>
    <hyperlink ref="BA399" r:id="rId18787" tooltip="https://www.daloopa.com/src/125243441" display="35864" xr:uid="{C1E4B70D-280D-4D19-BA50-8A4BEEF3ECE1}"/>
    <hyperlink ref="BA400" r:id="rId18788" tooltip="https://www.daloopa.com/src/125243442" display="54216" xr:uid="{49C620F2-0823-4DF4-9D64-3D74B1FC5836}"/>
    <hyperlink ref="BA402" r:id="rId18789" tooltip="https://www.daloopa.com/src/125243438" display="184645" xr:uid="{4710D95A-1DC4-433F-BD73-12D7F82076D6}"/>
    <hyperlink ref="BA404" r:id="rId18790" tooltip="https://www.daloopa.com/src/125245265" display="272781" xr:uid="{5A69C3BE-C7DF-40DE-8936-E4395547C1C4}"/>
    <hyperlink ref="BA406" r:id="rId18791" tooltip="https://www.daloopa.com/src/125245266" display="78495" xr:uid="{BCB4F9F1-25E0-4809-8A6D-2D8BA7ACA215}"/>
    <hyperlink ref="BA407" r:id="rId18792" tooltip="https://www.daloopa.com/src/125245267" display="23089" xr:uid="{1F9F29E1-B55C-4E90-9709-83833F5315B9}"/>
    <hyperlink ref="BA408" r:id="rId18793" tooltip="https://www.daloopa.com/src/125245268" display="84246" xr:uid="{2EBA26DA-7B43-42A0-A2A3-E8AD7CD42735}"/>
    <hyperlink ref="BA409" r:id="rId18794" tooltip="https://www.daloopa.com/src/125245269" display="643256" xr:uid="{E471C667-909A-46B6-BFCD-6819C113672C}"/>
    <hyperlink ref="BA413" r:id="rId18795" tooltip="https://www.daloopa.com/src/125243631" display="89241" xr:uid="{BA9F4AB6-3309-46D0-8A98-99613ACBC3AF}"/>
    <hyperlink ref="BA414" r:id="rId18796" tooltip="https://www.daloopa.com/src/125243632" display="66331" xr:uid="{63FAA560-24EB-479F-B08A-FE665D8DB680}"/>
    <hyperlink ref="BA415" r:id="rId18797" tooltip="https://www.daloopa.com/src/125243634" display="20599" xr:uid="{ABC84EDE-91EA-4451-8403-2A3353BD5C6B}"/>
    <hyperlink ref="BA416" r:id="rId18798" tooltip="https://www.daloopa.com/src/125243637" display="176171" xr:uid="{44DE7EC1-5DD1-43D4-BA63-B7C2D0D4F691}"/>
    <hyperlink ref="BA418" r:id="rId18799" tooltip="https://www.daloopa.com/src/125245292" display="27973" xr:uid="{BB9BE885-CEBC-4E37-9530-4EB3FEAAB39A}"/>
    <hyperlink ref="BA419" r:id="rId18800" tooltip="https://www.daloopa.com/src/125245295" display="53374" xr:uid="{EE5706CB-CD00-439B-AC17-75C198998FC8}"/>
    <hyperlink ref="BA420" r:id="rId18801" tooltip="https://www.daloopa.com/src/125245298" display="79871" xr:uid="{561BBD65-51E0-4529-976F-C8548411D854}"/>
    <hyperlink ref="BA423" r:id="rId18802" tooltip="https://www.daloopa.com/src/125269740" display="111" xr:uid="{2C20DD32-CFC9-430F-9CE2-A1BA56A04E62}"/>
    <hyperlink ref="BA424" r:id="rId18803" tooltip="https://www.daloopa.com/src/125269740" display="111" xr:uid="{51981207-25FD-47BF-921C-14AA9D646A73}"/>
    <hyperlink ref="BA425" r:id="rId18804" tooltip="https://www.daloopa.com/src/125269741" display="-7837" xr:uid="{44B1C849-05B7-4513-9B42-A0A9B9F7C2B8}"/>
    <hyperlink ref="BA426" r:id="rId18805" tooltip="https://www.daloopa.com/src/125269742" display="124514" xr:uid="{A7DE58D1-AA3A-417B-BF7B-4431815637EE}"/>
    <hyperlink ref="BA427" r:id="rId18806" tooltip="https://www.daloopa.com/src/125269743" display="-914" xr:uid="{63838D93-C4AA-4E03-8DD6-DEC73E7A83FB}"/>
    <hyperlink ref="BA428" r:id="rId18807" tooltip="https://www.daloopa.com/src/125269744" display="189993" xr:uid="{AACF1AE7-B334-40D7-AC92-B34A7303D162}"/>
    <hyperlink ref="BA429" r:id="rId18808" tooltip="https://www.daloopa.com/src/125269745" display="305867" xr:uid="{B410C31E-987E-468F-A339-E2765BC2CB7B}"/>
    <hyperlink ref="BA431" r:id="rId18809" tooltip="https://www.daloopa.com/src/125269746" display="643256" xr:uid="{98AD109E-792D-4B03-8B55-547F307A5C7B}"/>
    <hyperlink ref="BA437" r:id="rId18810" tooltip="https://www.daloopa.com/src/125245265" display="272781" xr:uid="{79C10784-46D1-4CB4-888A-2F95727FD07C}"/>
    <hyperlink ref="BA438" r:id="rId18811" tooltip="https://www.daloopa.com/src/125243631" display="89241" xr:uid="{F537F0DE-98B1-4CD9-B7AF-08C6CE2EA43D}"/>
    <hyperlink ref="BA441" r:id="rId18812" tooltip="https://www.daloopa.com/src/125343346" display="35.5" xr:uid="{E92F6835-0E39-4D59-BC99-63C3B9171E45}"/>
    <hyperlink ref="BA442" r:id="rId18813" tooltip="https://www.daloopa.com/src/128089655" display="54000" xr:uid="{B58896A2-6DC2-463E-8698-8AF9A4C694FC}"/>
    <hyperlink ref="BA446" r:id="rId18814" tooltip="https://www.daloopa.com/src/125271239" display="17127" xr:uid="{C481D6B7-3118-4E75-B0ED-FAD958CAD152}"/>
    <hyperlink ref="BA448" r:id="rId18815" tooltip="https://www.daloopa.com/src/125271240" display="14262" xr:uid="{153B8A26-14A6-45B3-AF96-FDBECEEC7DD2}"/>
    <hyperlink ref="BA449" r:id="rId18816" tooltip="https://www.daloopa.com/src/125271241" display="3689" xr:uid="{06929000-4E3A-4C08-B1C6-200F0E9B3CB9}"/>
    <hyperlink ref="BA452" r:id="rId18817" tooltip="https://www.daloopa.com/src/125271242" display="-2817" xr:uid="{CC774741-8411-4E72-9888-E5C9B7DF98EF}"/>
    <hyperlink ref="BA453" r:id="rId18818" tooltip="https://www.daloopa.com/src/125271243" display="507" xr:uid="{17F6726D-3F27-47D9-AFA1-5D825C911ACC}"/>
    <hyperlink ref="BA456" r:id="rId18819" tooltip="https://www.daloopa.com/src/125271244" display="-1222" xr:uid="{B7DC882C-8D13-4B8C-88F4-BDBA46E4A08D}"/>
    <hyperlink ref="BA458" r:id="rId18820" tooltip="https://www.daloopa.com/src/125271247" display="-9043" xr:uid="{C50D81E0-F3DE-4ACC-BFF4-5C136DE66C85}"/>
    <hyperlink ref="BA459" r:id="rId18821" tooltip="https://www.daloopa.com/src/125271248" display="-4061" xr:uid="{8E8EB995-E8D1-47F3-9D43-615503AED3C1}"/>
    <hyperlink ref="BA460" r:id="rId18822" tooltip="https://www.daloopa.com/src/125271249" display="728" xr:uid="{CD16C3DC-0709-4D71-A73D-BFEF41338CC4}"/>
    <hyperlink ref="BA462" r:id="rId18823" tooltip="https://www.daloopa.com/src/125271250" display="17015" xr:uid="{283DD44E-C823-41DB-86B1-34694476D355}"/>
    <hyperlink ref="BA465" r:id="rId18824" tooltip="https://www.daloopa.com/src/125271873" display="-25019" xr:uid="{F79E7DE3-66C6-4764-A55D-6B722270F6C2}"/>
    <hyperlink ref="BA466" r:id="rId18825" tooltip="https://www.daloopa.com/src/125271875" display="48" xr:uid="{F18BF0EA-3EA5-4BDC-8ED5-EF77B23CB640}"/>
    <hyperlink ref="BA467" r:id="rId18826" tooltip="https://www.daloopa.com/src/125271876" display="7737" xr:uid="{0AEC99DD-3139-4A1F-9CC2-D2AE8CEA4DDD}"/>
    <hyperlink ref="BA468" r:id="rId18827" tooltip="https://www.daloopa.com/src/125271877" display="-13333" xr:uid="{6D75DCA3-D141-4E4A-8C53-E6A5E15601B7}"/>
    <hyperlink ref="BA469" r:id="rId18828" tooltip="https://www.daloopa.com/src/125271874" display="764" xr:uid="{43A83D34-FA5B-491F-AF68-7D1FDC149F31}"/>
    <hyperlink ref="BA470" r:id="rId18829" tooltip="https://www.daloopa.com/src/125271878" display="-29803" xr:uid="{978DCF2B-C143-47B2-8938-9DA4C63E2F04}"/>
    <hyperlink ref="BA473" r:id="rId18830" tooltip="https://www.daloopa.com/src/125245318" display="1815" xr:uid="{BB5DF4BD-1B76-4B80-A41B-9334AC33C100}"/>
    <hyperlink ref="BA474" r:id="rId18831" tooltip="https://www.daloopa.com/src/125245310" display="-2082" xr:uid="{F2A58B95-1D1A-468A-825A-95F063EB5937}"/>
    <hyperlink ref="BA476" r:id="rId18832" tooltip="https://www.daloopa.com/src/125245316" display="746" xr:uid="{F8882813-1675-4AB9-AB52-0EECB1C64A8D}"/>
    <hyperlink ref="BA477" r:id="rId18833" tooltip="https://www.daloopa.com/src/125245315" display="-410" xr:uid="{AC62F995-1AC2-44FE-A335-B1A03B2605FC}"/>
    <hyperlink ref="BA478" r:id="rId18834" tooltip="https://www.daloopa.com/src/125245312" display="-116" xr:uid="{A5A16F2A-A69F-41A2-AD07-E937CFFA249E}"/>
    <hyperlink ref="BA483" r:id="rId18835" tooltip="https://www.daloopa.com/src/125245320" display="-47" xr:uid="{EE03B7FD-A74B-4CA5-BB8D-BA3E3D93F832}"/>
    <hyperlink ref="BA485" r:id="rId18836" tooltip="https://www.daloopa.com/src/125249037" display="416" xr:uid="{81369586-C364-4F16-BA85-8D70DAB42339}"/>
    <hyperlink ref="BA486" r:id="rId18837" tooltip="https://www.daloopa.com/src/125249039" display="-12419" xr:uid="{BBC90CD6-819E-4DF0-A512-EF34D95C97A6}"/>
    <hyperlink ref="BA488" r:id="rId18838" tooltip="https://www.daloopa.com/src/125244831" display="82312" xr:uid="{3F5D1573-C754-4A26-AE30-8ABEB63CC7EE}"/>
    <hyperlink ref="BA489" r:id="rId18839" tooltip="https://www.daloopa.com/src/125249041" display="69893" xr:uid="{21205242-6D02-4B95-B78E-5D9B055613F6}"/>
    <hyperlink ref="BA492" r:id="rId18840" tooltip="https://www.daloopa.com/src/125348331" display="66207" xr:uid="{F8FEA9BF-76D2-4302-A9D5-A5064B6BB29E}"/>
    <hyperlink ref="BA493" r:id="rId18841" tooltip="https://www.daloopa.com/src/125348333" display="365" xr:uid="{4D0C1BF2-870D-4428-AB5E-43C65C80B6E2}"/>
    <hyperlink ref="BA494" r:id="rId18842" tooltip="https://www.daloopa.com/src/125348334" display="3321" xr:uid="{0D174CA2-E145-40E8-9AA3-94EED6DBFAF1}"/>
    <hyperlink ref="BA495" r:id="rId18843" tooltip="https://www.daloopa.com/src/125348332" display="69893" xr:uid="{DE1414E4-B993-4D2E-A415-F0D162A577E8}"/>
    <hyperlink ref="BA498" r:id="rId18844" tooltip="https://www.daloopa.com/src/125353407" display="113903" xr:uid="{884B14C1-D972-4944-BF2D-3ACB620E9C63}"/>
    <hyperlink ref="BA499" r:id="rId18845" tooltip="https://www.daloopa.com/src/125353408" display="-87978" xr:uid="{16F25628-F417-4278-8575-6EB359F6964F}"/>
    <hyperlink ref="BA500" r:id="rId18846" tooltip="https://www.daloopa.com/src/125353409" display="25925" xr:uid="{01809ACB-02D7-451E-BAB1-004D6C69D7EE}"/>
    <hyperlink ref="BA507" r:id="rId18847" tooltip="https://www.daloopa.com/src/125277073" display="113903" xr:uid="{9C7AF10F-522A-4565-8D0E-E7E3F215374F}"/>
    <hyperlink ref="BA508" r:id="rId18848" tooltip="https://www.daloopa.com/src/125277074" display="-87978" xr:uid="{9AD54221-C9C2-4A51-83FA-9EDF4298A031}"/>
    <hyperlink ref="BA509" r:id="rId18849" tooltip="https://www.daloopa.com/src/125347263" display="25925" xr:uid="{DE44991A-8899-4CAD-B72F-33AA6BAE0247}"/>
    <hyperlink ref="BA517" r:id="rId18850" tooltip="https://www.daloopa.com/src/125275302" display="236" xr:uid="{3C2D6E79-22BE-4627-B491-D95C1E0F1B02}"/>
    <hyperlink ref="BA518" r:id="rId18851" tooltip="https://www.daloopa.com/src/125275301" display="3562" xr:uid="{12DD40EE-2079-43B6-9613-9A0236222915}"/>
    <hyperlink ref="BA519" r:id="rId18852" tooltip="https://www.daloopa.com/src/125275303" display="71" xr:uid="{2DBB470C-3F9E-404F-9DC7-4579BC1CF0F5}"/>
    <hyperlink ref="BA520" r:id="rId18853" tooltip="https://www.daloopa.com/src/125275304" display="55" xr:uid="{0AE2084C-F1DD-44FB-9DC2-BA77885701AD}"/>
    <hyperlink ref="BA521" r:id="rId18854" tooltip="https://www.daloopa.com/src/125275305" display="877" xr:uid="{DAE03F3A-88C8-4C4C-90E0-8C9213E57E29}"/>
    <hyperlink ref="BA522" r:id="rId18855" tooltip="https://www.daloopa.com/src/125275306" display="4321" xr:uid="{B03D23CF-EB6C-4725-89B2-9FD8E21540FD}"/>
    <hyperlink ref="BA523" r:id="rId18856" tooltip="https://www.daloopa.com/src/125275307" display="54" xr:uid="{B35EA379-80DE-4923-B91F-F5F01A06E566}"/>
    <hyperlink ref="BA530" r:id="rId18857" tooltip="https://www.daloopa.com/src/125277073" display="113903" xr:uid="{155CEF1C-734A-472B-BA91-299CF0F2BC12}"/>
    <hyperlink ref="BA531" r:id="rId18858" tooltip="https://www.daloopa.com/src/125277077" display="0.15" xr:uid="{1C91075F-D426-4878-9F33-638416D1BD5E}"/>
    <hyperlink ref="BA532" r:id="rId18859" tooltip="https://www.daloopa.com/src/125277074" display="87978" xr:uid="{542EBA70-C359-4789-9712-6BCE7FFC2E5A}"/>
    <hyperlink ref="BA533" r:id="rId18860" tooltip="https://www.daloopa.com/src/125277075" display="25925" xr:uid="{B3CA4965-F349-4D99-B05E-B95C2E00F650}"/>
    <hyperlink ref="BA543" r:id="rId18861" tooltip="https://www.daloopa.com/src/125277076" display="10876" xr:uid="{CAE7E675-EA99-4E77-B5D4-305FFFB89747}"/>
    <hyperlink ref="BA544" r:id="rId18862" tooltip="https://www.daloopa.com/src/125277078" display="10613" xr:uid="{39588B77-8F33-4D1F-987C-B0EF70AAA0E3}"/>
    <hyperlink ref="BA545" r:id="rId18863" tooltip="https://www.daloopa.com/src/125277079" display="263" xr:uid="{D17E509F-F846-43FE-80E0-619C39513E89}"/>
    <hyperlink ref="BA546" r:id="rId18864" tooltip="https://www.daloopa.com/src/125277080" display="0.025" xr:uid="{15AEDE4F-42FF-44D9-BE23-23A1F9741FE3}"/>
    <hyperlink ref="BA565" r:id="rId18865" tooltip="https://www.daloopa.com/src/125245265" display="272781" xr:uid="{733EF077-12E7-406D-A439-56E7F8EDDA6D}"/>
    <hyperlink ref="BA568" r:id="rId18866" tooltip="https://www.daloopa.com/src/125343331" display="10616352407" xr:uid="{A5769945-5329-48C8-93D0-ACBC85B9401E}"/>
    <hyperlink ref="BA569" r:id="rId18867" tooltip="https://www.daloopa.com/src/125247760" display="1560000" xr:uid="{D4973679-A368-4DC3-88DB-92B27565760C}"/>
    <hyperlink ref="BA572" r:id="rId18868" tooltip="https://www.daloopa.com/src/125346714" display="4.9" xr:uid="{4703B51D-07C8-4F35-AA31-1EDAFCA66253}"/>
    <hyperlink ref="BA573" r:id="rId18869" tooltip="https://www.daloopa.com/src/125346715" display="189" xr:uid="{6F0A195F-D2A0-4CA3-810D-06D8853996A5}"/>
    <hyperlink ref="BA574" r:id="rId18870" tooltip="https://www.daloopa.com/src/125343345" display="20.3" xr:uid="{7B6E25C1-6796-420F-94C2-046E00C478DA}"/>
    <hyperlink ref="BA584" r:id="rId18871" tooltip="https://www.daloopa.com/src/125349390" display="2750" xr:uid="{4F389FC3-7799-4DE9-8901-6EB16F3B70CC}"/>
    <hyperlink ref="BA585" r:id="rId18872" tooltip="https://www.daloopa.com/src/125349386" display="13000" xr:uid="{3F7D8161-7D5D-490B-91A8-222F0E179FA8}"/>
    <hyperlink ref="BA586" r:id="rId18873" tooltip="https://www.daloopa.com/src/125349391" display="9000" xr:uid="{7BA9A343-CC26-4576-ACC2-0FBDC37E007E}"/>
    <hyperlink ref="BA587" r:id="rId18874" tooltip="https://www.daloopa.com/src/125349387" display="15000" xr:uid="{B409DE7A-21B5-4063-904C-D2F634D5D9ED}"/>
    <hyperlink ref="BA588" r:id="rId18875" tooltip="https://www.daloopa.com/src/125349388" display="11250" xr:uid="{C67178EE-ABDA-48FF-8FA9-1E993F54EFAD}"/>
    <hyperlink ref="BA589" r:id="rId18876" tooltip="https://www.daloopa.com/src/125349392" display="7000" xr:uid="{A6D465DC-09E9-48F1-A96D-3F4D2BBC0F61}"/>
    <hyperlink ref="BA607" r:id="rId18877" tooltip="https://www.daloopa.com/src/125349389" display="58750" xr:uid="{42FD3F4A-8D6D-4064-9351-A0AE66707836}"/>
    <hyperlink ref="BA609" r:id="rId18878" tooltip="https://www.daloopa.com/src/125349393" display="-362" xr:uid="{F16A029E-72AB-4E62-A37D-0CE5351E3A76}"/>
    <hyperlink ref="BA610" r:id="rId18879" tooltip="https://www.daloopa.com/src/125349394" display="-5014" xr:uid="{B620389B-BD96-46A9-B007-9E98009A539E}"/>
    <hyperlink ref="BA611" r:id="rId18880" tooltip="https://www.daloopa.com/src/125349396" display="53374" xr:uid="{7ECEB90F-9FEA-4C37-A527-1384CC95CD8C}"/>
    <hyperlink ref="BA635" r:id="rId18881" tooltip="https://www.daloopa.com/src/125271243" display="507" xr:uid="{C9708293-E9BA-468D-AE81-268467DDA73C}"/>
    <hyperlink ref="BA637" r:id="rId18882" tooltip="https://www.daloopa.com/src/125266729" display="-4553" xr:uid="{5CF13B95-326F-413E-AF9E-6F2706C5145A}"/>
    <hyperlink ref="BA642" r:id="rId18883" tooltip="https://www.daloopa.com/src/125251786" display="21679" xr:uid="{393E1CE6-EC68-4F35-B887-2DAA950BAD0E}"/>
    <hyperlink ref="BA721" r:id="rId18884" tooltip="https://www.daloopa.com/src/125245647" display="10603" xr:uid="{A8D3EEAB-BD65-4302-BECB-A33A92F25436}"/>
    <hyperlink ref="BA722" r:id="rId18885" tooltip="https://www.daloopa.com/src/125349547" display="190" xr:uid="{7906FF8D-FF21-4F02-9193-FEA3497B5015}"/>
    <hyperlink ref="BA723" r:id="rId18886" tooltip="https://www.daloopa.com/src/125245648" display="10793" xr:uid="{CB4DD6B2-B8B7-4847-8DA6-B511113D234C}"/>
    <hyperlink ref="BA726" r:id="rId18887" tooltip="https://www.daloopa.com/src/125349490" display="3240" xr:uid="{27BE346B-1F55-4E74-9389-E60F6840755E}"/>
    <hyperlink ref="BA728" r:id="rId18888" tooltip="https://www.daloopa.com/src/125349491" display="873" xr:uid="{35043CF9-81D2-4593-8420-256041B3FF5B}"/>
    <hyperlink ref="BA729" r:id="rId18889" tooltip="https://www.daloopa.com/src/125349495" display="71" xr:uid="{4FCBC39C-A6BF-4B15-9531-BC1E9B9C384A}"/>
    <hyperlink ref="BA730" r:id="rId18890" tooltip="https://www.daloopa.com/src/125349492" display="944" xr:uid="{032E2251-1A59-4327-AEE6-D7F53D050305}"/>
    <hyperlink ref="BA732" r:id="rId18891" tooltip="https://www.daloopa.com/src/125349493" display="696" xr:uid="{376E595F-BCBB-4C2B-899F-63B65216A0D8}"/>
    <hyperlink ref="BA733" r:id="rId18892" tooltip="https://www.daloopa.com/src/125349494" display="4880" xr:uid="{525C070E-5E5D-4E93-91FB-841BBC3A50A2}"/>
    <hyperlink ref="BA737" r:id="rId18893" tooltip="https://www.daloopa.com/src/125350641" display="6630" xr:uid="{7382C533-361D-4A04-AEB2-0CDB74866D2E}"/>
    <hyperlink ref="BA738" r:id="rId18894" tooltip="https://www.daloopa.com/src/125350642" display="4501" xr:uid="{4E296738-A4E3-4DCE-8B5A-7278954A004F}"/>
    <hyperlink ref="BA739" r:id="rId18895" tooltip="https://www.daloopa.com/src/125350643" display="10446" xr:uid="{7586941C-7BF6-4BBA-B299-7808DB0783C6}"/>
    <hyperlink ref="BA740" r:id="rId18896" tooltip="https://www.daloopa.com/src/125350644" display="3686" xr:uid="{02715E4A-E663-471B-87E8-BF4A20D9F225}"/>
    <hyperlink ref="BA741" r:id="rId18897" tooltip="https://www.daloopa.com/src/125350645" display="4387" xr:uid="{894A5668-CB13-42F6-9FD0-33E29E64B42B}"/>
    <hyperlink ref="BA742" r:id="rId18898" tooltip="https://www.daloopa.com/src/125350646" display="57817" xr:uid="{FD21F144-6FE4-4587-B91E-89F573346F32}"/>
    <hyperlink ref="BA743" r:id="rId18899" tooltip="https://www.daloopa.com/src/125350647" display="87467" xr:uid="{ADA0CCF2-6908-4779-9ADC-C54685673153}"/>
    <hyperlink ref="BA746" r:id="rId18900" tooltip="https://www.daloopa.com/src/125351005" display="10058" xr:uid="{B55774AE-E1E8-46DE-AACF-A567D8E99712}"/>
    <hyperlink ref="BA747" r:id="rId18901" tooltip="https://www.daloopa.com/src/125351006" display="11817" xr:uid="{327405F5-ED71-4C84-A33B-B85B7FD9C495}"/>
    <hyperlink ref="BA748" r:id="rId18902" tooltip="https://www.daloopa.com/src/125351007" display="10808" xr:uid="{1A32EDF2-60C5-4EB5-87CE-D2E93BEF190C}"/>
    <hyperlink ref="BA749" r:id="rId18903" tooltip="https://www.daloopa.com/src/125351008" display="9815" xr:uid="{DD180C3E-73E6-4724-9FCA-31B4B87B889C}"/>
    <hyperlink ref="BA750" r:id="rId18904" tooltip="https://www.daloopa.com/src/125351009" display="9070" xr:uid="{8800B412-E162-48A8-BA1B-A7B8603B6043}"/>
    <hyperlink ref="BA751" r:id="rId18905" tooltip="https://www.daloopa.com/src/125351010" display="46025" xr:uid="{5CE4C939-9FFA-47B2-BA45-1B9BD6AFE252}"/>
    <hyperlink ref="BA752" r:id="rId18906" tooltip="https://www.daloopa.com/src/125351011" display="97593" xr:uid="{09DB302A-1DB2-43C5-9DC2-4F5ED8BA4C90}"/>
    <hyperlink ref="BA755" r:id="rId18907" tooltip="https://www.daloopa.com/src/125350216" display="1183" xr:uid="{D427BFFB-CAD4-4BCB-A274-ADEBCFB6D9E6}"/>
    <hyperlink ref="BA756" r:id="rId18908" tooltip="https://www.daloopa.com/src/125350217" display="1468" xr:uid="{D7BAAB87-3492-4C5B-8A3E-9888359D6204}"/>
    <hyperlink ref="BA757" r:id="rId18909" tooltip="https://www.daloopa.com/src/125350218" display="1301" xr:uid="{5B126368-C372-4A21-93C1-47D7ABBEC9BE}"/>
    <hyperlink ref="BA758" r:id="rId18910" tooltip="https://www.daloopa.com/src/125350219" display="1137" xr:uid="{EEAA19CA-D584-4CCF-8A93-54F80886556D}"/>
    <hyperlink ref="BA759" r:id="rId18911" tooltip="https://www.daloopa.com/src/125350220" display="1028" xr:uid="{8A34CF1B-6D04-493C-817C-81810A16A7F0}"/>
    <hyperlink ref="BA760" r:id="rId18912" tooltip="https://www.daloopa.com/src/125350221" display="6135" xr:uid="{6D3EBF28-AC80-4BDF-B8E4-265F54074BF9}"/>
    <hyperlink ref="BA761" r:id="rId18913" tooltip="https://www.daloopa.com/src/125350222" display="12252" xr:uid="{521D915E-E28B-42E6-8681-FC0D9013ABF9}"/>
    <hyperlink ref="BA764" r:id="rId18914" tooltip="https://www.daloopa.com/src/125349981" display="345" xr:uid="{4093D864-396F-4A24-B0A7-27CAF0856409}"/>
    <hyperlink ref="BA765" r:id="rId18915" tooltip="https://www.daloopa.com/src/125349982" display="519" xr:uid="{F8ADE6BE-2953-41C6-ABB3-C5720DB6E053}"/>
    <hyperlink ref="BA766" r:id="rId18916" tooltip="https://www.daloopa.com/src/125349983" display="527" xr:uid="{B3509615-9921-4BD0-84BB-CD68C9F2BD9A}"/>
    <hyperlink ref="BA767" r:id="rId18917" tooltip="https://www.daloopa.com/src/125349984" display="536" xr:uid="{91DC4558-9E89-4DF7-917A-39B5A906640F}"/>
    <hyperlink ref="BA768" r:id="rId18918" tooltip="https://www.daloopa.com/src/125349985" display="544" xr:uid="{5F1842A6-12F2-4979-9553-B02933F21A3B}"/>
    <hyperlink ref="BA769" r:id="rId18919" tooltip="https://www.daloopa.com/src/125349986" display="6440" xr:uid="{ACB69B27-A91C-48C3-9C2D-D4450400DE3D}"/>
    <hyperlink ref="BA770" r:id="rId18920" tooltip="https://www.daloopa.com/src/125349987" display="8911" xr:uid="{0DB7A086-8DCF-4594-A189-01D0BC4B4F02}"/>
    <hyperlink ref="BA779" r:id="rId18921" tooltip="https://www.daloopa.com/src/125349389" display="58750" xr:uid="{79BAACBC-72F5-4D09-88A8-A2D68DE1CD6F}"/>
    <hyperlink ref="BA783" r:id="rId18922" tooltip="https://www.daloopa.com/src/125349845" display="97593" xr:uid="{9858A485-EFAE-47DD-BD3D-99FA407504B2}"/>
    <hyperlink ref="BA784" r:id="rId18923" tooltip="https://www.daloopa.com/src/125349843" display="-15862" xr:uid="{1BD23DEF-DDB8-47AB-A770-A0466BBB5B47}"/>
    <hyperlink ref="BA785" r:id="rId18924" tooltip="https://www.daloopa.com/src/125349846" display="81731" xr:uid="{64631D4B-7271-4700-BB55-9FFD615DDDF2}"/>
    <hyperlink ref="BA787" r:id="rId18925" tooltip="https://www.daloopa.com/src/125349844" display="-10884" xr:uid="{1601BD3E-7716-4927-98BB-9C62E3DC3CE9}"/>
    <hyperlink ref="BA788" r:id="rId18926" tooltip="https://www.daloopa.com/src/125349847" display="70847" xr:uid="{39A236C0-5405-49D7-97A9-7EAA0C15144B}"/>
    <hyperlink ref="BA791" r:id="rId18927" tooltip="https://www.daloopa.com/src/125351292" display="12252" xr:uid="{EF7B4D48-0340-46B1-9A87-EDD4B5116E97}"/>
    <hyperlink ref="BA792" r:id="rId18928" tooltip="https://www.daloopa.com/src/125351294" display="-1869" xr:uid="{73B3EDFC-A0A7-4910-A52B-B48BDAE4E955}"/>
    <hyperlink ref="BA793" r:id="rId18929" tooltip="https://www.daloopa.com/src/125351293" display="10383" xr:uid="{4D097A2C-BF22-4171-880F-7DB1783B3EDD}"/>
    <hyperlink ref="BA795" r:id="rId18930" tooltip="https://www.daloopa.com/src/125351295" display="-1359" xr:uid="{A039BC2D-57B2-4BAF-BA66-4393E6FA71B1}"/>
    <hyperlink ref="BA796" r:id="rId18931" tooltip="https://www.daloopa.com/src/125351296" display="9024" xr:uid="{8FD326AA-714C-4117-86D2-BD4A465A32E0}"/>
    <hyperlink ref="BA799" r:id="rId18932" tooltip="https://www.daloopa.com/src/125351382" display="109845" xr:uid="{BA35B6F1-4930-4207-909A-18637055A8FB}"/>
    <hyperlink ref="BA800" r:id="rId18933" tooltip="https://www.daloopa.com/src/125351383" display="-17731" xr:uid="{275B193D-8632-4ADF-B05E-16B595711B29}"/>
    <hyperlink ref="BA801" r:id="rId18934" tooltip="https://www.daloopa.com/src/125351384" display="92114" xr:uid="{1D633711-8D56-4FFA-B915-7D88237B07D1}"/>
    <hyperlink ref="BA803" r:id="rId18935" tooltip="https://www.daloopa.com/src/125351385" display="-12243" xr:uid="{CD769CE1-1C06-42B5-8A6B-3E1EA77FCFC3}"/>
    <hyperlink ref="BA804" r:id="rId18936" tooltip="https://www.daloopa.com/src/125351386" display="79871" xr:uid="{24A200A8-6C28-4227-868D-7186F253F62F}"/>
    <hyperlink ref="BA817" r:id="rId18937" tooltip="https://www.daloopa.com/src/125281344" display="17127" xr:uid="{4880C9D1-7E0D-42BD-A7AC-59EC74D1936E}"/>
    <hyperlink ref="BA819" r:id="rId18938" tooltip="https://www.daloopa.com/src/125281345" display="1535" xr:uid="{4A10766D-4D4F-4EB1-98BD-5B55C5FFCE4C}"/>
    <hyperlink ref="BA824" r:id="rId18939" tooltip="https://www.daloopa.com/src/125281348" display="37" xr:uid="{56F92C61-8637-4E02-8897-A99B91CB93B7}"/>
    <hyperlink ref="BA825" r:id="rId18940" tooltip="https://www.daloopa.com/src/125281346" display="-2454" xr:uid="{091A3A8C-2334-4CE2-95DC-01398B949B31}"/>
    <hyperlink ref="BA826" r:id="rId18941" tooltip="https://www.daloopa.com/src/125281347" display="-2417" xr:uid="{75F6F242-F814-485A-98F5-7904B3482D56}"/>
    <hyperlink ref="BA828" r:id="rId18942" tooltip="https://www.daloopa.com/src/125281349" display="-880" xr:uid="{D9A9C0F8-B482-4A32-818F-748EE8A46C14}"/>
    <hyperlink ref="BA830" r:id="rId18943" tooltip="https://www.daloopa.com/src/125281350" display="16247" xr:uid="{0531AB29-EA19-4D5C-94AA-DB67FCBE5281}"/>
    <hyperlink ref="BA833" r:id="rId18944" tooltip="https://www.daloopa.com/src/125349233" display="1440" xr:uid="{44F76352-A742-4118-91E3-F52E0437826C}"/>
    <hyperlink ref="BA834" r:id="rId18945" tooltip="https://www.daloopa.com/src/125349234" display="1493" xr:uid="{C8E65F9B-B01A-437D-80A7-8F0AC00EF7C8}"/>
    <hyperlink ref="BA835" r:id="rId18946" tooltip="https://www.daloopa.com/src/125349235" display="-53" xr:uid="{6BA5BC10-4918-4102-B377-44DB1C814A97}"/>
    <hyperlink ref="BA849" r:id="rId18947" tooltip="https://www.daloopa.com/src/125277073" display="113903" xr:uid="{1FDFC148-6569-49D0-BD9D-5F4EAB7157CF}"/>
    <hyperlink ref="BA850" r:id="rId18948" tooltip="https://www.daloopa.com/src/125277074" display="87978" xr:uid="{93128E7B-BB6B-4C5B-91CB-F99FF7FCD2C5}"/>
    <hyperlink ref="BA851" r:id="rId18949" tooltip="https://www.daloopa.com/src/125353409" display="25925" xr:uid="{10A6E69C-7B08-4746-BF46-91E1E1DB918D}"/>
    <hyperlink ref="BA854" r:id="rId18950" tooltip="https://www.daloopa.com/src/125345993" display="148" xr:uid="{D61CEC92-78B6-48DF-921F-161B598663E5}"/>
    <hyperlink ref="BA855" r:id="rId18951" tooltip="https://www.daloopa.com/src/125345994" display="497" xr:uid="{DEF75477-3C80-4553-A03E-34075B4E5FA3}"/>
    <hyperlink ref="BA856" r:id="rId18952" tooltip="https://www.daloopa.com/src/125345992" display="2060" xr:uid="{D343B2D5-0574-4C40-84F5-00F8FBD7AA90}"/>
    <hyperlink ref="BA857" r:id="rId18953" tooltip="https://www.daloopa.com/src/125345995" display="653" xr:uid="{1D9ACB0B-3068-4160-884A-12EB03FB8133}"/>
    <hyperlink ref="BA858" r:id="rId18954" tooltip="https://www.daloopa.com/src/125345996" display="331" xr:uid="{7DD54330-3D5D-4A11-9D6A-0D262A82A686}"/>
    <hyperlink ref="BA859" r:id="rId18955" tooltip="https://www.daloopa.com/src/125345997" display="3689" xr:uid="{2D2C3889-FC31-4A1B-A73F-645595E68266}"/>
    <hyperlink ref="BA864" r:id="rId18956" tooltip="https://www.daloopa.com/src/125348635" display="-106283" xr:uid="{E930CC59-4AE4-414F-8CEA-DC650204B828}"/>
    <hyperlink ref="BA865" r:id="rId18957" tooltip="https://www.daloopa.com/src/125348636" display="-10603" xr:uid="{57648E56-137D-49B2-95D5-5B17A3C8AA23}"/>
    <hyperlink ref="BA867" r:id="rId18958" tooltip="https://www.daloopa.com/src/125348635" display="-106283" xr:uid="{981A5611-7481-451E-BC64-1D0C4B3D6F9E}"/>
    <hyperlink ref="BA868" r:id="rId18959" tooltip="https://www.daloopa.com/src/125348636" display="-10603" xr:uid="{BAC8B31E-48CE-4798-9D05-5775F8BB5030}"/>
    <hyperlink ref="BA870" r:id="rId18960" tooltip="https://www.daloopa.com/src/125348635" display="-106283" xr:uid="{6903BF43-EEDC-4E8D-A432-8DB304E9BDB2}"/>
    <hyperlink ref="BA871" r:id="rId18961" tooltip="https://www.daloopa.com/src/125348636" display="-10603" xr:uid="{DBFCBD27-E38A-4AE3-A4B1-A673CBF16763}"/>
    <hyperlink ref="BA322" r:id="rId18962" tooltip="https://www.daloopa.com/src/128089652" display="20464" xr:uid="{17D8A27A-FCD2-409F-925B-0324B8ACC1DA}"/>
    <hyperlink ref="BA323" r:id="rId18963" tooltip="https://www.daloopa.com/src/128089653" display="383" xr:uid="{35302844-340A-4920-A067-428EA3B8EF36}"/>
    <hyperlink ref="BA329" r:id="rId18964" tooltip="https://www.daloopa.com/src/128089659" display="4390" xr:uid="{07F699F9-81C7-4CAF-A857-41782DA4C940}"/>
    <hyperlink ref="BA606" r:id="rId18965" tooltip="https://www.daloopa.com/src/125349395" display="750" xr:uid="{80552346-1F73-47F8-BFD9-A8CC9A582184}"/>
    <hyperlink ref="BB10" r:id="rId18966" tooltip="https://www.daloopa.com/src/136739216" display="179.5" xr:uid="{CC11D0A0-2FCE-4BD4-A453-FB95D020CF2F}"/>
    <hyperlink ref="BB11" r:id="rId18967" tooltip="https://www.daloopa.com/src/136738797" display="174" xr:uid="{A773CAA5-C1D8-4C4C-951B-38F720077EEC}"/>
    <hyperlink ref="BB12" r:id="rId18968" tooltip="https://www.daloopa.com/src/136740191" display="0.13" xr:uid="{52270BEB-E28B-4FE2-955F-6FDCB945C460}"/>
    <hyperlink ref="BB13" r:id="rId18969" tooltip="https://www.daloopa.com/src/136739635" display="0.1" xr:uid="{7E56487F-3999-4F2A-AA6D-0E286C9484FE}"/>
    <hyperlink ref="BB15" r:id="rId18970" tooltip="https://www.daloopa.com/src/136740742" display="130" xr:uid="{CEF012DE-356E-40EB-8DF1-A79B56F8FFE8}"/>
    <hyperlink ref="BB17" r:id="rId18971" tooltip="https://www.daloopa.com/src/136741168" display="20.5" xr:uid="{6BE8BFEE-626E-43AE-8A40-B6A9F4A0FA40}"/>
    <hyperlink ref="BB18" r:id="rId18972" tooltip="https://www.daloopa.com/src/136740934" display="15.5" xr:uid="{9F427CAC-B5B4-43FA-94D0-5486474D8605}"/>
    <hyperlink ref="BB36" r:id="rId18973" tooltip="https://www.daloopa.com/src/136727147" display="61485" xr:uid="{6B77EE8A-5B6F-4505-B17C-058CC9796F40}"/>
    <hyperlink ref="BB37" r:id="rId18974" tooltip="https://www.daloopa.com/src/136727128" display="0.1" xr:uid="{AEE0E027-F7FC-431E-AFCA-D43EE657E5F8}"/>
    <hyperlink ref="BB38" r:id="rId18975" tooltip="https://www.daloopa.com/src/136727150" display="5595" xr:uid="{26431C1C-F449-4ED9-8579-1A21A7E4A9F1}"/>
    <hyperlink ref="BB39" r:id="rId18976" tooltip="https://www.daloopa.com/src/136727131" display="0.07" xr:uid="{18C3A509-A683-4F0A-9B12-FCEEF3479C23}"/>
    <hyperlink ref="BB40" r:id="rId18977" tooltip="https://www.daloopa.com/src/136727152" display="40348" xr:uid="{026B401E-204C-4E66-ACB6-5D1664C15AB1}"/>
    <hyperlink ref="BB41" r:id="rId18978" tooltip="https://www.daloopa.com/src/136727134" display="0.1" xr:uid="{CB16CFC8-B25B-4358-86CF-26315A5A3623}"/>
    <hyperlink ref="BB42" r:id="rId18979" tooltip="https://www.daloopa.com/src/136727155" display="12208" xr:uid="{046FDFD9-F5E7-4273-9ED2-A40B75437B00}"/>
    <hyperlink ref="BB43" r:id="rId18980" tooltip="https://www.daloopa.com/src/136727137" display="0.11" xr:uid="{B3EBB96D-D412-4BD0-8474-4C617D148D52}"/>
    <hyperlink ref="BB44" r:id="rId18981" tooltip="https://www.daloopa.com/src/136727142" display="15694" xr:uid="{BE61DABA-11D3-4151-9138-4B34B5BC1CA9}"/>
    <hyperlink ref="BB45" r:id="rId18982" tooltip="https://www.daloopa.com/src/136727145" display="0.22" xr:uid="{3F21E274-3279-4444-861B-B7DA88E922C4}"/>
    <hyperlink ref="BB46" r:id="rId18983" tooltip="https://www.daloopa.com/src/136727158" display="30873" xr:uid="{19377ECA-96A8-47EB-B921-B446337293EE}"/>
    <hyperlink ref="BB47" r:id="rId18984" tooltip="https://www.daloopa.com/src/136727139" display="0.17" xr:uid="{33C9DD00-6FC7-4447-ABB8-527AD1268B33}"/>
    <hyperlink ref="BB48" r:id="rId18985" tooltip="https://www.daloopa.com/src/136727161" display="1499" xr:uid="{28C33AF5-C48B-48D6-8497-BF52DB3CC5B9}"/>
    <hyperlink ref="BB49" r:id="rId18986" tooltip="https://www.daloopa.com/src/136727126" display="0.18" xr:uid="{1D5B2405-8979-49BD-94D8-5DD995966DCA}"/>
    <hyperlink ref="BB54" r:id="rId18987" tooltip="https://www.daloopa.com/src/136843121" display="61485" xr:uid="{D257FB53-64A6-4E02-A0C6-0D4B335B67EF}"/>
    <hyperlink ref="BB55" r:id="rId18988" tooltip="https://www.daloopa.com/src/136843124" display="5595" xr:uid="{E35F1A64-DD43-434B-964F-78F4C67C54D7}"/>
    <hyperlink ref="BB56" r:id="rId18989" tooltip="https://www.daloopa.com/src/136843083" display="40348" xr:uid="{667A36C1-91B0-4469-9EF5-09218D7DAD99}"/>
    <hyperlink ref="BB57" r:id="rId18990" tooltip="https://www.daloopa.com/src/136843092" display="12208" xr:uid="{584CD9A0-1F89-4956-88AE-27D8EABB65BE}"/>
    <hyperlink ref="BB58" r:id="rId18991" tooltip="https://www.daloopa.com/src/136843111" display="15694" xr:uid="{E20BC606-B0E5-45BD-B8AF-A40A57B9D355}"/>
    <hyperlink ref="BB59" r:id="rId18992" tooltip="https://www.daloopa.com/src/136843100" display="30873" xr:uid="{280B666E-F3D9-40DB-9846-E6962195F0C5}"/>
    <hyperlink ref="BB61" r:id="rId18993" tooltip="https://www.daloopa.com/src/136843117" display="1499" xr:uid="{A1D18ADD-34EF-4FB8-ABB5-5F5BB4AD4052}"/>
    <hyperlink ref="BB62" r:id="rId18994" tooltip="https://www.daloopa.com/src/136843107" display="167702" xr:uid="{41762310-53C8-490A-AAA1-DE549B8D3071}"/>
    <hyperlink ref="BB67" r:id="rId18995" tooltip="https://www.daloopa.com/src/136726947" display="100068" xr:uid="{0993D9EB-0761-47D7-AB28-0981B451EDCC}"/>
    <hyperlink ref="BB68" r:id="rId18996" tooltip="https://www.daloopa.com/src/136726949" display="92551" xr:uid="{49F6C106-1293-4D7C-93C3-96F479EC19DD}"/>
    <hyperlink ref="BB72" r:id="rId18997" tooltip="https://www.daloopa.com/src/136726945" display="7517" xr:uid="{D6F91FF2-11B4-48D5-90CE-A61F3326F54E}"/>
    <hyperlink ref="BB75" r:id="rId18998" tooltip="https://www.daloopa.com/src/136726950" display="36761" xr:uid="{5A131478-B9B4-4467-B98E-C4ACD52B0BC0}"/>
    <hyperlink ref="BB76" r:id="rId18999" tooltip="https://www.daloopa.com/src/136726951" display="35267" xr:uid="{A723A3AC-50BE-4457-89EF-899C96539D30}"/>
    <hyperlink ref="BB80" r:id="rId19000" tooltip="https://www.daloopa.com/src/136726952" display="1494" xr:uid="{2801E4F5-7350-4DCB-B571-42C7A650975D}"/>
    <hyperlink ref="BB83" r:id="rId19001" tooltip="https://www.daloopa.com/src/136728313" display="30873" xr:uid="{27B5636D-1326-429A-B74A-DEC3BC565A75}"/>
    <hyperlink ref="BB84" r:id="rId19002" tooltip="https://www.daloopa.com/src/136728314" display="20713" xr:uid="{B4028B45-C69D-4DE8-8A0C-1053BF41DD1C}"/>
    <hyperlink ref="BB88" r:id="rId19003" tooltip="https://www.daloopa.com/src/136728315" display="10160" xr:uid="{42439E01-FFCB-41C5-B431-36B2F5BF0FBF}"/>
    <hyperlink ref="BB91" r:id="rId19004" tooltip="https://www.daloopa.com/src/136726953" display="167702" xr:uid="{EC3E7A15-62F4-4F94-9B75-C78672C4558B}"/>
    <hyperlink ref="BB92" r:id="rId19005" tooltip="https://www.daloopa.com/src/136726954" display="148531" xr:uid="{63792C0F-8437-4AE1-B81E-C3E0B93E3FBC}"/>
    <hyperlink ref="BB96" r:id="rId19006" tooltip="https://www.daloopa.com/src/136726223" display="199" xr:uid="{AACD3958-B016-4E61-A64A-6B0010B513DA}"/>
    <hyperlink ref="BB97" r:id="rId19007" tooltip="https://www.daloopa.com/src/136726955" display="19171" xr:uid="{1AFD06E5-44B6-4F3B-A670-50552DE74BB1}"/>
    <hyperlink ref="BB99" r:id="rId19008" tooltip="https://www.daloopa.com/src/136726956" display="1686" xr:uid="{22ECB616-E339-4156-93F6-224063CA85B0}"/>
    <hyperlink ref="BB100" r:id="rId19009" tooltip="https://www.daloopa.com/src/136726959" display="-2678" xr:uid="{34C7F747-3D71-47D8-A7FA-8A4EE5225C17}"/>
    <hyperlink ref="BB101" r:id="rId19010" tooltip="https://www.daloopa.com/src/136726963" display="-15" xr:uid="{3AA1E1C5-72B2-4F87-9958-E2A346B1E84C}"/>
    <hyperlink ref="BB102" r:id="rId19011" tooltip="https://www.daloopa.com/src/136726967" display="18164" xr:uid="{FD18607B-D8B3-496F-9ACE-6A5626A67F73}"/>
    <hyperlink ref="BB141" r:id="rId19012" tooltip="https://www.daloopa.com/src/136742370" display="0.11" xr:uid="{7E5E6881-6A45-4CFC-89E6-DEE7232A7391}"/>
    <hyperlink ref="BB142" r:id="rId19013" tooltip="https://www.daloopa.com/src/136742371" display="0.16" xr:uid="{53F68A79-AE5C-42CE-B5FD-2303AB8302B2}"/>
    <hyperlink ref="BB143" r:id="rId19014" tooltip="https://www.daloopa.com/src/136742372" display="0.17" xr:uid="{AF2AB3E3-D834-400C-9F9B-9F4970E0723B}"/>
    <hyperlink ref="BB144" r:id="rId19015" tooltip="https://www.daloopa.com/src/136742373" display="0.13" xr:uid="{1E2F366A-848F-4245-90CC-8C0BF79A2296}"/>
    <hyperlink ref="BB152" r:id="rId19016" tooltip="https://www.daloopa.com/src/136743197" display="0.6" xr:uid="{6B40718E-6443-4CCE-A019-6D1E1924B4E1}"/>
    <hyperlink ref="BB153" r:id="rId19017" tooltip="https://www.daloopa.com/src/136743198" display="0.22" xr:uid="{313A56C6-3607-4174-88B0-5A5FEF4E69C8}"/>
    <hyperlink ref="BB154" r:id="rId19018" tooltip="https://www.daloopa.com/src/136743199" display="0.18" xr:uid="{C2D81CA4-D317-4FC7-AF63-26A785364FB9}"/>
    <hyperlink ref="BB155" r:id="rId19019" tooltip="https://www.daloopa.com/src/136743200" display="1" xr:uid="{2EC56DCC-AE3C-400A-90C6-9D2F8F78F303}"/>
    <hyperlink ref="BB196" r:id="rId19020" tooltip="https://www.daloopa.com/src/136727068" display="23370" xr:uid="{071D9269-F162-4607-838C-3B748E680669}"/>
    <hyperlink ref="BB198" r:id="rId19021" tooltip="https://www.daloopa.com/src/136727080" display="0.06" xr:uid="{B85F71A8-0987-4F09-8195-21A59322B570}"/>
    <hyperlink ref="BB203" r:id="rId19022" tooltip="https://www.daloopa.com/src/136727090" display="0.12" xr:uid="{A45849B5-1AFC-4DAB-81BA-292E134E2E0A}"/>
    <hyperlink ref="BB204" r:id="rId19023" tooltip="https://www.daloopa.com/src/136727100" display="0.62" xr:uid="{73744827-3AA2-413E-86B7-6C8B5F1FB49C}"/>
    <hyperlink ref="BB205" r:id="rId19024" tooltip="https://www.daloopa.com/src/136727112" display="1546000" xr:uid="{AD1AC1D5-7759-44F8-B674-F845AC879BD6}"/>
    <hyperlink ref="BB206" r:id="rId19025" tooltip="https://www.daloopa.com/src/136727121" display="0.01" xr:uid="{E06C53E8-14CF-4308-9F19-C9A3EE410550}"/>
    <hyperlink ref="BB211" r:id="rId19026" tooltip="https://www.daloopa.com/src/136727069" display="100068" xr:uid="{DB8B2A0C-A2E1-4037-A51B-D64378E7B890}"/>
    <hyperlink ref="BB212" r:id="rId19027" tooltip="https://www.daloopa.com/src/136727086" display="0.11" xr:uid="{1A44D09B-9CC5-427A-926D-6EA7A08733EB}"/>
    <hyperlink ref="BB213" r:id="rId19028" tooltip="https://www.daloopa.com/src/136727095" display="404078" xr:uid="{5A0C082E-DA74-480B-AF3A-21BC7D71CDE8}"/>
    <hyperlink ref="BB220" r:id="rId19029" tooltip="https://www.daloopa.com/src/136727077" display="7517" xr:uid="{A9E18419-760F-41E5-92B8-A393F2E4A30C}"/>
    <hyperlink ref="BB222" r:id="rId19030" tooltip="https://www.daloopa.com/src/136727103" display="-46" xr:uid="{0154C390-3A1B-4D16-865E-E999A3753D35}"/>
    <hyperlink ref="BB223" r:id="rId19031" tooltip="https://www.daloopa.com/src/136727111" display="0.49" xr:uid="{4D2FE57F-1CD3-494B-8550-A6C61050536E}"/>
    <hyperlink ref="BB224" r:id="rId19032" tooltip="https://www.daloopa.com/src/136727120" display="0.075" xr:uid="{6DA68DBD-4826-4FC5-A031-9161E2F25D58}"/>
    <hyperlink ref="BB225" r:id="rId19033" tooltip="https://www.daloopa.com/src/136727057" display="28277" xr:uid="{C60DE4F2-D646-4CF8-A831-B294849BF5AC}"/>
    <hyperlink ref="BB227" r:id="rId19034" tooltip="https://www.daloopa.com/src/136727060" display="0.07" xr:uid="{99508486-666A-476A-9710-C62F9396DAB2}"/>
    <hyperlink ref="BB230" r:id="rId19035" tooltip="https://www.daloopa.com/src/136730223" display="36761" xr:uid="{3F9853DE-825F-4AF7-807B-C5D9F601A02E}"/>
    <hyperlink ref="BB231" r:id="rId19036" tooltip="https://www.daloopa.com/src/136730224" display="0.11" xr:uid="{DB77DA40-0D03-4173-9A1E-8D8FF5F8520F}"/>
    <hyperlink ref="BB232" r:id="rId19037" tooltip="https://www.daloopa.com/src/136730225" display="149582" xr:uid="{BD26B21C-DF06-4267-A086-635B2EFDCD16}"/>
    <hyperlink ref="BB240" r:id="rId19038" tooltip="https://www.daloopa.com/src/136730226" display="1494" xr:uid="{5BB8D00A-0FA4-40A0-90E1-151FC508B44D}"/>
    <hyperlink ref="BB242" r:id="rId19039" tooltip="https://www.daloopa.com/src/136730227" display="338" xr:uid="{61023E55-88AF-4FA2-9F58-60B606CB22BC}"/>
    <hyperlink ref="BB243" r:id="rId19040" tooltip="https://www.daloopa.com/src/136730228" display="3.24" xr:uid="{65EC7189-5B66-41A5-BF4D-0B032BCDEF85}"/>
    <hyperlink ref="BB244" r:id="rId19041" tooltip="https://www.daloopa.com/src/136730229" display="0.041" xr:uid="{4259B110-6C9F-4EA8-8B4A-527DD46BCA4A}"/>
    <hyperlink ref="BB245" r:id="rId19042" tooltip="https://www.daloopa.com/src/136730230" display="5127" xr:uid="{6F0E168F-55C8-468C-9AD8-D1381EE9E11C}"/>
    <hyperlink ref="BB247" r:id="rId19043" tooltip="https://www.daloopa.com/src/136730231" display="0.034" xr:uid="{C70A2586-23B0-4136-9631-3F617F63EEAC}"/>
    <hyperlink ref="BB250" r:id="rId19044" tooltip="https://www.daloopa.com/src/136727493" display="30873" xr:uid="{DFB2F5A0-28D1-48E7-91DE-240F0414C347}"/>
    <hyperlink ref="BB251" r:id="rId19045" tooltip="https://www.daloopa.com/src/136727491" display="0.17" xr:uid="{4F3BEAEB-D921-4202-A324-9E3A008564B1}"/>
    <hyperlink ref="BB252" r:id="rId19046" tooltip="https://www.daloopa.com/src/136727492" display="116378" xr:uid="{4B2FD90C-260B-45F1-A81F-76F6E62D2409}"/>
    <hyperlink ref="BB260" r:id="rId19047" tooltip="https://www.daloopa.com/src/136727494" display="10160" xr:uid="{EC953AC5-6EF2-4848-911D-F6A29E5C3EF7}"/>
    <hyperlink ref="BB262" r:id="rId19048" tooltip="https://www.daloopa.com/src/136727495" display="-139" xr:uid="{E5584343-D0A8-4D20-B604-AD764DA481D1}"/>
    <hyperlink ref="BB263" r:id="rId19049" tooltip="https://www.daloopa.com/src/136727496" display="0.1" xr:uid="{D0FD61A1-CF32-4271-ACCF-3A79E54A071D}"/>
    <hyperlink ref="BB264" r:id="rId19050" tooltip="https://www.daloopa.com/src/136727497" display="0.329" xr:uid="{5C860433-89D4-4AC7-8963-2C41CE781F49}"/>
    <hyperlink ref="BB265" r:id="rId19051" tooltip="https://www.daloopa.com/src/136727489" display="42786" xr:uid="{4238B865-2EAE-4411-BDD1-8D538980EC8C}"/>
    <hyperlink ref="BB266" r:id="rId19052" tooltip="https://www.daloopa.com/src/136727490" display="0.368" xr:uid="{C0003566-9EE5-42CD-8C3B-0E0189055A48}"/>
    <hyperlink ref="BB269" r:id="rId19053" tooltip="https://www.daloopa.com/src/136726954" display="148531" xr:uid="{74118536-565C-4209-82B7-A715FC331AE0}"/>
    <hyperlink ref="BB281" r:id="rId19054" tooltip="https://www.daloopa.com/src/136727154" display="167702" xr:uid="{B4641E4A-F2DA-4133-931B-78F64205FA81}"/>
    <hyperlink ref="BB282" r:id="rId19055" tooltip="https://www.daloopa.com/src/136727144" display="0.12" xr:uid="{E6DEFA51-57B6-4A49-900D-2ADE364B7CF0}"/>
    <hyperlink ref="BB283" r:id="rId19056" tooltip="https://www.daloopa.com/src/136727148" display="670038" xr:uid="{F02219A7-6BF3-4A84-86EF-373D5C7B2227}"/>
    <hyperlink ref="BB284" r:id="rId19057" tooltip="https://www.daloopa.com/src/136727151" display="0.11" xr:uid="{3B3B07E9-BD82-4539-A4C2-7B72AE15D933}"/>
    <hyperlink ref="BB285" r:id="rId19058" tooltip="https://www.daloopa.com/src/136727129" display="19171" xr:uid="{80D70461-9801-429D-8830-CD6A3C543959}"/>
    <hyperlink ref="BB286" r:id="rId19059" tooltip="https://www.daloopa.com/src/136727157" display="153" xr:uid="{66BB4B1E-96A6-4839-A6FF-6CC73649D904}"/>
    <hyperlink ref="BB287" r:id="rId19060" tooltip="https://www.daloopa.com/src/136727159" display="0.3" xr:uid="{2EAD2931-FEE0-4D4F-97FF-8BC41C26D773}"/>
    <hyperlink ref="BB288" r:id="rId19061" tooltip="https://www.daloopa.com/src/136727162" display="0.114" xr:uid="{4FCB8EE7-DC7A-45AF-8BEC-5D5556F37982}"/>
    <hyperlink ref="BB289" r:id="rId19062" tooltip="https://www.daloopa.com/src/136727164" display="76190" xr:uid="{B5B38C5C-79A4-4683-AAAD-5E9D9E6CF258}"/>
    <hyperlink ref="BB290" r:id="rId19063" tooltip="https://www.daloopa.com/src/136727125" display="0.4" xr:uid="{8BD53EED-9A41-4785-A315-4A37EC8346F9}"/>
    <hyperlink ref="BB291" r:id="rId19064" tooltip="https://www.daloopa.com/src/136727127" display="0.114" xr:uid="{D5E4E4F1-1C1D-4DD7-B604-D90D5890D2EC}"/>
    <hyperlink ref="BB292" r:id="rId19065" tooltip="https://www.daloopa.com/src/136727141" display="18164" xr:uid="{13EE3818-53A1-4BC5-8A5C-FBA9AA3DE3ED}"/>
    <hyperlink ref="BB293" r:id="rId19066" tooltip="https://www.daloopa.com/src/136727132" display="1.68" xr:uid="{67EE914B-1BD1-4601-8137-7EDDBF43D1A7}"/>
    <hyperlink ref="BB294" r:id="rId19067" tooltip="https://www.daloopa.com/src/136727135" display="70623" xr:uid="{3D37293A-23F5-4729-819E-2814226B4FDC}"/>
    <hyperlink ref="BB295" r:id="rId19068" tooltip="https://www.daloopa.com/src/136727138" display="6.55" xr:uid="{9479CE95-BE57-4965-B872-598BD7D1C5DC}"/>
    <hyperlink ref="BB303" r:id="rId19069" tooltip="https://www.daloopa.com/src/136843107" display="167702" xr:uid="{E74BE05A-36A3-41A5-9BE8-95F04900BA06}"/>
    <hyperlink ref="BB306" r:id="rId19070" tooltip="https://www.daloopa.com/src/136843073" display="224304" xr:uid="{7A710EBB-DCE6-4962-8222-6EB6774A1D66}"/>
    <hyperlink ref="BB307" r:id="rId19071" tooltip="https://www.daloopa.com/src/136843074" display="78096" xr:uid="{4AA4DE2A-7D7C-4104-A30C-19319D52F12E}"/>
    <hyperlink ref="BB308" r:id="rId19072" tooltip="https://www.daloopa.com/src/136843077" display="194295" xr:uid="{C79DA8B6-7FC1-4610-9B0D-8B78325F8031}"/>
    <hyperlink ref="BB309" r:id="rId19073" tooltip="https://www.daloopa.com/src/136843086" display="185475" xr:uid="{AAF802B5-0731-435A-93C8-A901713011D2}"/>
    <hyperlink ref="BB310" r:id="rId19074" tooltip="https://www.daloopa.com/src/136854807" display="682170" xr:uid="{5A228638-A581-4EDA-97AF-B5AEF21AA3A6}"/>
    <hyperlink ref="BB313" r:id="rId19075" tooltip="https://www.daloopa.com/src/136843017" display="113249" xr:uid="{D90FBB47-4B1D-423E-87EF-A70B1D66FD47}"/>
    <hyperlink ref="BB314" r:id="rId19076" tooltip="https://www.daloopa.com/src/136843018" display="29679" xr:uid="{267C93C2-F0A6-4B7B-A423-1E793D0C6CE1}"/>
    <hyperlink ref="BB315" r:id="rId19077" tooltip="https://www.daloopa.com/src/136843019" display="140636" xr:uid="{4F998C32-ADD6-4C96-814E-69C2057ECB47}"/>
    <hyperlink ref="BB316" r:id="rId19078" tooltip="https://www.daloopa.com/src/136843020" display="14052" xr:uid="{B551803E-0E27-4783-AA8D-9EB1C27588F7}"/>
    <hyperlink ref="BB317" r:id="rId19079" tooltip="https://www.daloopa.com/src/136843021" display="297616" xr:uid="{A73D0741-8287-41FA-A6A1-8C3D7EBDDEBB}"/>
    <hyperlink ref="BB320" r:id="rId19080" tooltip="https://www.daloopa.com/src/136843022" display="11272" xr:uid="{FD4031BB-2584-49E9-824B-83B93CF3F2AB}"/>
    <hyperlink ref="BB321" r:id="rId19081" tooltip="https://www.daloopa.com/src/136843023" display="2531" xr:uid="{5E300D47-CFCF-4231-A55F-5E3306B7F605}"/>
    <hyperlink ref="BB324" r:id="rId19082" tooltip="https://www.daloopa.com/src/136843029" display="30761" xr:uid="{2A7864A1-C26A-47EE-8C21-D90940979940}"/>
    <hyperlink ref="BB327" r:id="rId19083" tooltip="https://www.daloopa.com/src/136843067" display="3742" xr:uid="{7FA895B6-201E-4233-8FE8-4E5E8289AA1C}"/>
    <hyperlink ref="BB328" r:id="rId19084" tooltip="https://www.daloopa.com/src/136843069" display="1180" xr:uid="{1FEAEB65-C3F6-461B-B994-867EA3B7DF7F}"/>
    <hyperlink ref="BB330" r:id="rId19085" tooltip="https://www.daloopa.com/src/136843072" display="9766" xr:uid="{BEAF2CFE-0086-44B0-B70B-956EE10EB629}"/>
    <hyperlink ref="BB344" r:id="rId19086" tooltip="https://www.daloopa.com/src/136726215" display="68246" xr:uid="{8F722268-1D91-434A-833C-B741AA86972D}"/>
    <hyperlink ref="BB345" r:id="rId19087" tooltip="https://www.daloopa.com/src/136726216" display="99456" xr:uid="{0EF36377-F5EB-4262-BC19-2D298B29E398}"/>
    <hyperlink ref="BB346" r:id="rId19088" tooltip="https://www.daloopa.com/src/136726217" display="167702" xr:uid="{22B0E8C0-ABC8-4047-A2C3-EFBBBB498656}"/>
    <hyperlink ref="BB349" r:id="rId19089" tooltip="https://www.daloopa.com/src/136726218" display="80809" xr:uid="{6E04E6DB-EA9E-4460-851F-0A6B962A800D}"/>
    <hyperlink ref="BB350" r:id="rId19090" tooltip="https://www.daloopa.com/src/136726219" display="25976" xr:uid="{02DCCFDA-B917-4D15-BAB8-F0D5F6FBA94C}"/>
    <hyperlink ref="BB351" r:id="rId19091" tooltip="https://www.daloopa.com/src/136726221" display="11416" xr:uid="{50E38E26-87F3-4138-B1CD-1D2B971C3414}"/>
    <hyperlink ref="BB352" r:id="rId19092" tooltip="https://www.daloopa.com/src/136726220" display="27166" xr:uid="{8AD81EA4-081E-4D60-A16A-60BD02CE6EA3}"/>
    <hyperlink ref="BB353" r:id="rId19093" tooltip="https://www.daloopa.com/src/136726222" display="2965" xr:uid="{7223A0DF-7D48-4604-B268-4327D0344925}"/>
    <hyperlink ref="BB354" r:id="rId19094" tooltip="https://www.daloopa.com/src/136726223" display="199" xr:uid="{2DEAE14B-5270-4F09-9B34-C807C44EEFB8}"/>
    <hyperlink ref="BB355" r:id="rId19095" tooltip="https://www.daloopa.com/src/136726224" display="148531" xr:uid="{53A405D0-C2C1-4497-9D61-1E2867BE31EB}"/>
    <hyperlink ref="BB357" r:id="rId19096" tooltip="https://www.daloopa.com/src/136726225" display="19171" xr:uid="{9A314467-CA0D-441B-85B6-6E329580F759}"/>
    <hyperlink ref="BB359" r:id="rId19097" tooltip="https://www.daloopa.com/src/136726226" display="1085" xr:uid="{542A1874-2787-4C07-9136-6BD1ED8BC12A}"/>
    <hyperlink ref="BB360" r:id="rId19098" tooltip="https://www.daloopa.com/src/136726227" display="-516" xr:uid="{56320464-EC3E-42EA-B42D-21335DCC2768}"/>
    <hyperlink ref="BB361" r:id="rId19099" tooltip="https://www.daloopa.com/src/136726228" display="1117" xr:uid="{5593CE93-E354-4D69-872B-02CDABA02D81}"/>
    <hyperlink ref="BB362" r:id="rId19100" tooltip="https://www.daloopa.com/src/136726229" display="1686" xr:uid="{5B880C26-6428-4701-BB30-8245044562FE}"/>
    <hyperlink ref="BB364" r:id="rId19101" tooltip="https://www.daloopa.com/src/136726230" display="20857" xr:uid="{1EB39BA9-7CFF-4B15-82FA-3CCBECF07690}"/>
    <hyperlink ref="BB366" r:id="rId19102" tooltip="https://www.daloopa.com/src/136726231" display="-2678" xr:uid="{B2E45596-305F-4C96-84D5-931311B8F7E4}"/>
    <hyperlink ref="BB367" r:id="rId19103" tooltip="https://www.daloopa.com/src/136726232" display="-15" xr:uid="{A8163FB2-9E48-4509-B960-4CC096EAEFDF}"/>
    <hyperlink ref="BB368" r:id="rId19104" tooltip="https://www.daloopa.com/src/136726233" display="18164" xr:uid="{D6C484D8-5AF0-4C43-BBC9-6942201D40BD}"/>
    <hyperlink ref="BB371" r:id="rId19105" tooltip="https://www.daloopa.com/src/136727003" display="1.71" xr:uid="{46F4A247-D5A3-44C1-8C96-FFD6BEA3C86D}"/>
    <hyperlink ref="BB372" r:id="rId19106" tooltip="https://www.daloopa.com/src/136727005" display="1.68" xr:uid="{D75C2F8A-185E-4DE5-8D76-BA19FBA976D1}"/>
    <hyperlink ref="BB375" r:id="rId19107" tooltip="https://www.daloopa.com/src/136727254" display="10637" xr:uid="{CD270CE3-292C-400B-8CFD-86323357100F}"/>
    <hyperlink ref="BB376" r:id="rId19108" tooltip="https://www.daloopa.com/src/136727255" display="10806" xr:uid="{44B27D78-A808-45C5-856A-EF4F50FCAC66}"/>
    <hyperlink ref="BB379" r:id="rId19109" tooltip="https://www.daloopa.com/src/136727123" display="250" xr:uid="{AE60FD72-E831-4B23-AFD0-1637BA423D6F}"/>
    <hyperlink ref="BB380" r:id="rId19110" tooltip="https://www.daloopa.com/src/136727065" display="880" xr:uid="{147C4631-442D-4D70-9716-47DD7544750B}"/>
    <hyperlink ref="BB381" r:id="rId19111" tooltip="https://www.daloopa.com/src/136727081" display="3655" xr:uid="{927DCD2D-9126-45F6-A934-63C97265ECBD}"/>
    <hyperlink ref="BB382" r:id="rId19112" tooltip="https://www.daloopa.com/src/136727092" display="1207" xr:uid="{5229269E-C5CD-4C45-A2DA-F335C1FFF56A}"/>
    <hyperlink ref="BB383" r:id="rId19113" tooltip="https://www.daloopa.com/src/136727104" display="542" xr:uid="{D0A87A18-B1BD-45A3-B9E9-65CD578EBA78}"/>
    <hyperlink ref="BB384" r:id="rId19114" tooltip="https://www.daloopa.com/src/136727117" display="6534" xr:uid="{039BF41B-5D34-4A36-BA26-348BB8A8AC6F}"/>
    <hyperlink ref="BB386" r:id="rId19115" tooltip="https://www.daloopa.com/src/136727068" display="23.37" xr:uid="{3214B572-27E0-44DE-BAEA-1AC84AA1E8AA}"/>
    <hyperlink ref="BB387" r:id="rId19116" tooltip="https://www.daloopa.com/src/136852733" display="5.1" xr:uid="{3BDB4900-D0E1-4D4C-B78E-7300CC4F12E5}"/>
    <hyperlink ref="BB397" r:id="rId19117" tooltip="https://www.daloopa.com/src/136727015" display="57741" xr:uid="{1F8E06A0-5744-4998-B5B6-E2BA621BBA46}"/>
    <hyperlink ref="BB398" r:id="rId19118" tooltip="https://www.daloopa.com/src/136727018" display="35439" xr:uid="{3B0F16A8-82DC-4C1E-B600-47C63EE25538}"/>
    <hyperlink ref="BB399" r:id="rId19119" tooltip="https://www.daloopa.com/src/136727022" display="40825" xr:uid="{3875E9C5-0EC7-47F5-A519-A94AFFFE3BF7}"/>
    <hyperlink ref="BB400" r:id="rId19120" tooltip="https://www.daloopa.com/src/136727027" display="57415" xr:uid="{D8F76A88-F149-42E6-B395-87B05C84C40C}"/>
    <hyperlink ref="BB402" r:id="rId19121" tooltip="https://www.daloopa.com/src/136727012" display="191420" xr:uid="{95111AD0-6E44-4479-9201-98E85241CB0B}"/>
    <hyperlink ref="BB404" r:id="rId19122" tooltip="https://www.daloopa.com/src/136727308" display="297616" xr:uid="{5B9483C7-4099-45CE-BE6A-3786BBD09311}"/>
    <hyperlink ref="BB406" r:id="rId19123" tooltip="https://www.daloopa.com/src/136727311" display="82125" xr:uid="{16C78921-4D93-48F7-969F-1417853348EC}"/>
    <hyperlink ref="BB407" r:id="rId19124" tooltip="https://www.daloopa.com/src/136727315" display="23155" xr:uid="{B9AF8DE4-1325-4A61-B6F8-3479367E8904}"/>
    <hyperlink ref="BB408" r:id="rId19125" tooltip="https://www.daloopa.com/src/136727319" display="87854" xr:uid="{02DA5B00-6B0A-4334-9FBC-866C7D770BD3}"/>
    <hyperlink ref="BB409" r:id="rId19126" tooltip="https://www.daloopa.com/src/136727031" display="682170" xr:uid="{BB291F3A-B71E-46A7-8CF3-D97BB54AB8A6}"/>
    <hyperlink ref="BB413" r:id="rId19127" tooltip="https://www.daloopa.com/src/136727041" display="98285" xr:uid="{F14DFF5B-299B-4BBF-B992-3517234158AB}"/>
    <hyperlink ref="BB414" r:id="rId19128" tooltip="https://www.daloopa.com/src/136727043" display="66974" xr:uid="{14ADB1BE-B213-4D20-8CFE-98054D0497AF}"/>
    <hyperlink ref="BB415" r:id="rId19129" tooltip="https://www.daloopa.com/src/136727046" display="21662" xr:uid="{F830EF58-CEBA-4FD5-9BFF-ABE1C9FBF9B6}"/>
    <hyperlink ref="BB416" r:id="rId19130" tooltip="https://www.daloopa.com/src/136727049" display="186921" xr:uid="{D0B7A6BA-E52F-4D48-9202-FB29869DDD36}"/>
    <hyperlink ref="BB418" r:id="rId19131" tooltip="https://www.daloopa.com/src/136727045" display="27535" xr:uid="{262A529D-B309-4B7E-9C87-C156D34220BE}"/>
    <hyperlink ref="BB419" r:id="rId19132" tooltip="https://www.daloopa.com/src/136727048" display="50718" xr:uid="{65191739-80DF-4453-988A-CAE670B31D3C}"/>
    <hyperlink ref="BB420" r:id="rId19133" tooltip="https://www.daloopa.com/src/136727051" display="83221" xr:uid="{A3CA1201-7553-47D9-87BE-984F4AE5CD97}"/>
    <hyperlink ref="BB423" r:id="rId19134" tooltip="https://www.daloopa.com/src/136732958" display="112" xr:uid="{2131C5FF-D5AD-4550-A9DF-226BF4777768}"/>
    <hyperlink ref="BB424" r:id="rId19135" tooltip="https://www.daloopa.com/src/136732958" display="112" xr:uid="{C8300A0E-14C4-480A-B96A-A26D313D9E91}"/>
    <hyperlink ref="BB425" r:id="rId19136" tooltip="https://www.daloopa.com/src/136732956" display="-7837" xr:uid="{04CE848E-B361-4819-9277-686FDD3D5D8A}"/>
    <hyperlink ref="BB426" r:id="rId19137" tooltip="https://www.daloopa.com/src/136732957" display="130923" xr:uid="{1AD1D589-01B8-42E9-B223-51DE6FB4C2B1}"/>
    <hyperlink ref="BB427" r:id="rId19138" tooltip="https://www.daloopa.com/src/136732959" display="2420" xr:uid="{D19BAE77-7D10-4405-B27F-38B016535017}"/>
    <hyperlink ref="BB428" r:id="rId19139" tooltip="https://www.daloopa.com/src/136732960" display="208157" xr:uid="{83142FF9-5B5E-46A9-AC4E-410116F3BA0E}"/>
    <hyperlink ref="BB429" r:id="rId19140" tooltip="https://www.daloopa.com/src/136732961" display="333775" xr:uid="{E9BCC17C-53C1-4BF4-AAB2-92A9C3BA261A}"/>
    <hyperlink ref="BB431" r:id="rId19141" tooltip="https://www.daloopa.com/src/136732962" display="682170" xr:uid="{8400280E-8D3C-4076-BF14-E45A4434A3A4}"/>
    <hyperlink ref="BB437" r:id="rId19142" tooltip="https://www.daloopa.com/src/136727308" display="297616" xr:uid="{29263A9B-346A-4967-85B1-AA8CE7148DF5}"/>
    <hyperlink ref="BB438" r:id="rId19143" tooltip="https://www.daloopa.com/src/136727041" display="98285" xr:uid="{D19B952B-4862-433E-9FB6-2A0079CD62E3}"/>
    <hyperlink ref="BB441" r:id="rId19144" tooltip="https://www.daloopa.com/src/136859561" display="36.6" xr:uid="{06E209F2-CD80-46E4-BA12-D192415A03A9}"/>
    <hyperlink ref="BB442" r:id="rId19145" tooltip="https://www.daloopa.com/src/136857919" display="21000" xr:uid="{1C38FF8B-37EC-436C-AF98-181D6E08DCAB}"/>
    <hyperlink ref="BB446" r:id="rId19146" tooltip="https://www.daloopa.com/src/136733310" display="18164" xr:uid="{9B5D1D99-D2C4-49B3-AF67-7CA58422EA89}"/>
    <hyperlink ref="BB448" r:id="rId19147" tooltip="https://www.daloopa.com/src/136733311" display="15227" xr:uid="{E1D32F43-B33B-42A3-B938-009D806C861F}"/>
    <hyperlink ref="BB449" r:id="rId19148" tooltip="https://www.daloopa.com/src/136733312" display="6534" xr:uid="{9675A110-423D-4E65-A696-95C70035343F}"/>
    <hyperlink ref="BB452" r:id="rId19149" tooltip="https://www.daloopa.com/src/136733313" display="-1258" xr:uid="{92EC771D-A481-446A-B143-40DB0CEFB1F1}"/>
    <hyperlink ref="BB453" r:id="rId19150" tooltip="https://www.daloopa.com/src/136733314" display="11" xr:uid="{F663A014-05C3-4FA7-9DB6-DA925708753F}"/>
    <hyperlink ref="BB456" r:id="rId19151" tooltip="https://www.daloopa.com/src/136733315" display="-4054" xr:uid="{89CF5A06-7A52-41F2-8E19-93106638733C}"/>
    <hyperlink ref="BB458" r:id="rId19152" tooltip="https://www.daloopa.com/src/136733318" display="7058" xr:uid="{068253BE-516B-4642-9309-2F414596190D}"/>
    <hyperlink ref="BB459" r:id="rId19153" tooltip="https://www.daloopa.com/src/136733319" display="-4952" xr:uid="{89A1E15D-A7C0-4978-9B77-FADBB2738980}"/>
    <hyperlink ref="BB460" r:id="rId19154" tooltip="https://www.daloopa.com/src/136733320" display="-119" xr:uid="{349791CA-6DA8-4425-8237-1F741D06C676}"/>
    <hyperlink ref="BB462" r:id="rId19155" tooltip="https://www.daloopa.com/src/136733321" display="32515" xr:uid="{86AA442E-FC81-4721-BBDA-E9BCF0EDF170}"/>
    <hyperlink ref="BB465" r:id="rId19156" tooltip="https://www.daloopa.com/src/136727067" display="-32183" xr:uid="{00C310AE-C53E-4582-B700-BC228B0E80AB}"/>
    <hyperlink ref="BB466" r:id="rId19157" tooltip="https://www.daloopa.com/src/136727075" display="-1700" xr:uid="{02CB7E11-6543-4803-B64C-303B547568BD}"/>
    <hyperlink ref="BB467" r:id="rId19158" tooltip="https://www.daloopa.com/src/136727084" display="11441" xr:uid="{32F87C4C-DD84-4F73-98B5-F5FFDDB95782}"/>
    <hyperlink ref="BB468" r:id="rId19159" tooltip="https://www.daloopa.com/src/136727094" display="-17797" xr:uid="{7D407CD1-BD68-4585-8FA4-A06A3E5390FB}"/>
    <hyperlink ref="BB469" r:id="rId19160" tooltip="https://www.daloopa.com/src/136727101" display="815" xr:uid="{D9685D6B-050C-47CC-8B05-EADE55946CA4}"/>
    <hyperlink ref="BB470" r:id="rId19161" tooltip="https://www.daloopa.com/src/136727110" display="-39424" xr:uid="{74924EF5-D7FC-4D28-8247-FC3050D10999}"/>
    <hyperlink ref="BB473" r:id="rId19162" tooltip="https://www.daloopa.com/src/136727109" display="2093" xr:uid="{D2141531-5873-4298-A8AD-D28A34952359}"/>
    <hyperlink ref="BB474" r:id="rId19163" tooltip="https://www.daloopa.com/src/136727066" display="-1392" xr:uid="{F138ECD6-75E9-453C-9B4F-C71D1C2BA687}"/>
    <hyperlink ref="BB476" r:id="rId19164" tooltip="https://www.daloopa.com/src/136727098" display="-2751" xr:uid="{69CB0EC6-7049-4164-ADC3-A3E0ECF4C8FD}"/>
    <hyperlink ref="BB477" r:id="rId19165" tooltip="https://www.daloopa.com/src/136727088" display="-411" xr:uid="{06AE1D2B-0457-41ED-B792-8F2CD363EF8D}"/>
    <hyperlink ref="BB478" r:id="rId19166" tooltip="https://www.daloopa.com/src/136727076" display="-78" xr:uid="{9A2FFC2D-EC74-4CE3-96A8-919AFFF0193C}"/>
    <hyperlink ref="BB483" r:id="rId19167" tooltip="https://www.daloopa.com/src/136727119" display="-2539" xr:uid="{2989FEE0-D095-4A52-8895-E704DBD55C1A}"/>
    <hyperlink ref="BB485" r:id="rId19168" tooltip="https://www.daloopa.com/src/136734916" display="1008" xr:uid="{741F2271-2633-41FE-85DF-FE21C04AA833}"/>
    <hyperlink ref="BB486" r:id="rId19169" tooltip="https://www.daloopa.com/src/136734917" display="-8440" xr:uid="{FFBFA31D-FF2D-47CC-A4CC-43BF240B50E4}"/>
    <hyperlink ref="BB488" r:id="rId19170" tooltip="https://www.daloopa.com/src/136727054" display="69893" xr:uid="{154589C4-DC10-4A64-8B0D-A8CD84BD8A22}"/>
    <hyperlink ref="BB489" r:id="rId19171" tooltip="https://www.daloopa.com/src/136734918" display="61453" xr:uid="{6DFAE028-9DEE-4853-8119-B0F69193B2F0}"/>
    <hyperlink ref="BB492" r:id="rId19172" tooltip="https://www.daloopa.com/src/136843026" display="57741" xr:uid="{881C7617-89C7-491B-BE53-C6733DFD3111}"/>
    <hyperlink ref="BB493" r:id="rId19173" tooltip="https://www.daloopa.com/src/136843028" display="356" xr:uid="{59F11812-3FE0-4B1C-A1D2-29F40A36E914}"/>
    <hyperlink ref="BB494" r:id="rId19174" tooltip="https://www.daloopa.com/src/136843030" display="3356" xr:uid="{25AE472F-5AA3-45D8-AD7A-BB8FA53E9DF3}"/>
    <hyperlink ref="BB495" r:id="rId19175" tooltip="https://www.daloopa.com/src/136843024" display="61453" xr:uid="{A0E9D592-9D4B-42E4-ABF2-CFC16F732A63}"/>
    <hyperlink ref="BB498" r:id="rId19176" tooltip="https://www.daloopa.com/src/136761508" display="121137" xr:uid="{2DE1198C-A852-4579-9E4D-ABBECCA0FF14}"/>
    <hyperlink ref="BB499" r:id="rId19177" tooltip="https://www.daloopa.com/src/136761509" display="-102953" xr:uid="{14027DE2-E17D-42A3-A1A2-0B456D6D2569}"/>
    <hyperlink ref="BB500" r:id="rId19178" tooltip="https://www.daloopa.com/src/136761510" display="18184" xr:uid="{F4248145-FEBF-4D92-B1D8-A583FC2FC8C3}"/>
    <hyperlink ref="BB507" r:id="rId19179" tooltip="https://www.daloopa.com/src/136734074" display="121137" xr:uid="{0CFDA06D-CD95-44E7-8983-BED8F3412ED3}"/>
    <hyperlink ref="BB508" r:id="rId19180" tooltip="https://www.daloopa.com/src/136734076" display="-102953" xr:uid="{63EF69CC-8808-4F30-A188-F368FFCE3300}"/>
    <hyperlink ref="BB509" r:id="rId19181" tooltip="https://www.daloopa.com/src/136861855" display="18184" xr:uid="{BF53B84A-498C-442A-ACDF-C773691C439F}"/>
    <hyperlink ref="BB517" r:id="rId19182" tooltip="https://www.daloopa.com/src/136733625" display="523" xr:uid="{6A786E22-8C12-4DB5-964E-4F611F5E05C7}"/>
    <hyperlink ref="BB518" r:id="rId19183" tooltip="https://www.daloopa.com/src/136733626" display="3758" xr:uid="{8C765551-C246-441C-B662-05FA6B82E84A}"/>
    <hyperlink ref="BB519" r:id="rId19184" tooltip="https://www.daloopa.com/src/136733627" display="72" xr:uid="{ACA8DD53-7665-425E-B420-FBD328603BC8}"/>
    <hyperlink ref="BB520" r:id="rId19185" tooltip="https://www.daloopa.com/src/136733628" display="52" xr:uid="{75038E36-2FAB-4999-8ECA-CBE3777A95B8}"/>
    <hyperlink ref="BB521" r:id="rId19186" tooltip="https://www.daloopa.com/src/136733629" display="4761" xr:uid="{D9262034-5E13-486C-893A-8F78E1802DB6}"/>
    <hyperlink ref="BB522" r:id="rId19187" tooltip="https://www.daloopa.com/src/136733630" display="4621" xr:uid="{27F74274-F339-47F7-8A97-70E4E8A57A68}"/>
    <hyperlink ref="BB523" r:id="rId19188" tooltip="https://www.daloopa.com/src/136733631" display="937" xr:uid="{ED21F2C6-20FF-4F8A-B1E5-2F09BF445D17}"/>
    <hyperlink ref="BB530" r:id="rId19189" tooltip="https://www.daloopa.com/src/136734074" display="121137" xr:uid="{8916B2BC-F7E1-4311-85FC-A1729AA28AD9}"/>
    <hyperlink ref="BB531" r:id="rId19190" tooltip="https://www.daloopa.com/src/136734075" display="0.12" xr:uid="{E19E4B5F-2F96-4E95-8603-CAF30E8AE707}"/>
    <hyperlink ref="BB532" r:id="rId19191" tooltip="https://www.daloopa.com/src/136734076" display="102953" xr:uid="{123F62A7-D6C3-4A1D-AE53-BF49FEC0C9AA}"/>
    <hyperlink ref="BB533" r:id="rId19192" tooltip="https://www.daloopa.com/src/136734077" display="18184" xr:uid="{E86FAC87-D99D-4D04-8352-B84E5E82DD47}"/>
    <hyperlink ref="BB543" r:id="rId19193" tooltip="https://www.daloopa.com/src/136734078" display="10952" xr:uid="{AF96708E-31F7-4F42-8B7D-5B6126F7EF87}"/>
    <hyperlink ref="BB544" r:id="rId19194" tooltip="https://www.daloopa.com/src/136734079" display="10660" xr:uid="{0C303D58-2176-4BCA-BFD3-A9949613D8CD}"/>
    <hyperlink ref="BB545" r:id="rId19195" tooltip="https://www.daloopa.com/src/136734080" display="292" xr:uid="{1F3143F8-53A4-4484-A546-7E7F1227020B}"/>
    <hyperlink ref="BB546" r:id="rId19196" tooltip="https://www.daloopa.com/src/136734081" display="0.027" xr:uid="{AE7AC0F9-74BD-46B3-8A01-C03A85BB6E70}"/>
    <hyperlink ref="BB565" r:id="rId19197" tooltip="https://www.daloopa.com/src/136727308" display="297616" xr:uid="{0D06372A-EEC1-40D6-AACB-A3DC72F58063}"/>
    <hyperlink ref="BB568" r:id="rId19198" tooltip="https://www.daloopa.com/src/136864430" display="10664912097" xr:uid="{3C686E6A-EA05-45C0-82EF-7BA10D2DAC7C}"/>
    <hyperlink ref="BB569" r:id="rId19199" tooltip="https://www.daloopa.com/src/136727112" display="1546000" xr:uid="{868B26F4-C8E0-46DF-8DB9-7E0E0CE509EE}"/>
    <hyperlink ref="BB572" r:id="rId19200" tooltip="https://www.daloopa.com/src/136853123" display="4.3" xr:uid="{185861F2-D80B-4799-916A-CFA32EE3A307}"/>
    <hyperlink ref="BB573" r:id="rId19201" tooltip="https://www.daloopa.com/src/136853124" display="195" xr:uid="{82483A06-ADB9-4A93-9F54-DB00284C5C8A}"/>
    <hyperlink ref="BB574" r:id="rId19202" tooltip="https://www.daloopa.com/src/136852734" display="20.4" xr:uid="{0643B947-285C-4AE7-9030-BE61B4237FB8}"/>
    <hyperlink ref="BB584" r:id="rId19203" tooltip="https://www.daloopa.com/src/136843076" display="2750" xr:uid="{FB41888D-78EA-4429-918E-9DABAE82A9D2}"/>
    <hyperlink ref="BB585" r:id="rId19204" tooltip="https://www.daloopa.com/src/136843088" display="13000" xr:uid="{9A68196F-83A3-4C8A-891D-0D80B0820A78}"/>
    <hyperlink ref="BB586" r:id="rId19205" tooltip="https://www.daloopa.com/src/136843105" display="7750" xr:uid="{EF3B8469-F4D5-4187-9B83-9C09EC4162B2}"/>
    <hyperlink ref="BB587" r:id="rId19206" tooltip="https://www.daloopa.com/src/136843112" display="15000" xr:uid="{572362D4-D575-480A-A552-634D18563E73}"/>
    <hyperlink ref="BB588" r:id="rId19207" tooltip="https://www.daloopa.com/src/136843127" display="9750" xr:uid="{60E6546B-58CC-4BC0-BD27-7266418D5EF7}"/>
    <hyperlink ref="BB589" r:id="rId19208" tooltip="https://www.daloopa.com/src/136843097" display="7000" xr:uid="{C63AFFA5-CDDA-4E6B-8345-FA04AEB97C5B}"/>
    <hyperlink ref="BB607" r:id="rId19209" tooltip="https://www.daloopa.com/src/136843120" display="56082" xr:uid="{B90A706E-8405-4B04-9888-036CF882FDF1}"/>
    <hyperlink ref="BB609" r:id="rId19210" tooltip="https://www.daloopa.com/src/136843123" display="-359" xr:uid="{CF040BB5-CA62-4BE6-A7FB-F7A3763456EC}"/>
    <hyperlink ref="BB610" r:id="rId19211" tooltip="https://www.daloopa.com/src/136843125" display="-5005" xr:uid="{CBFEB2F1-5730-4149-B284-593BF98EAD6A}"/>
    <hyperlink ref="BB611" r:id="rId19212" tooltip="https://www.daloopa.com/src/136843126" display="50718" xr:uid="{B5CEF41C-2BA6-44EC-9F68-6B3344F150BB}"/>
    <hyperlink ref="BB635" r:id="rId19213" tooltip="https://www.daloopa.com/src/136733314" display="11" xr:uid="{5907D9C8-FF9D-4881-AD08-50A39B0FAA72}"/>
    <hyperlink ref="BB637" r:id="rId19214" tooltip="https://www.daloopa.com/src/136726959" display="-2678" xr:uid="{AD7100FF-6B49-4B2D-B331-2DC2D17E81EA}"/>
    <hyperlink ref="BB642" r:id="rId19215" tooltip="https://www.daloopa.com/src/136726230" display="20857" xr:uid="{9DCB78A0-EF60-490A-8120-82C283EBB521}"/>
    <hyperlink ref="BB721" r:id="rId19216" tooltip="https://www.daloopa.com/src/136727254" display="10637" xr:uid="{775AEBE8-30EE-436A-8954-201EF6B00A31}"/>
    <hyperlink ref="BB722" r:id="rId19217" tooltip="https://www.daloopa.com/src/136843032" display="169" xr:uid="{BF2EB7B7-516A-4F76-B173-4829B65644C5}"/>
    <hyperlink ref="BB723" r:id="rId19218" tooltip="https://www.daloopa.com/src/136727255" display="10806" xr:uid="{7CA7EAFD-60FD-49A9-A386-F4C39944B4B5}"/>
    <hyperlink ref="BB726" r:id="rId19219" tooltip="https://www.daloopa.com/src/136843038" display="3426" xr:uid="{4F347DFE-BC76-432D-A7C3-6770EE678BC5}"/>
    <hyperlink ref="BB728" r:id="rId19220" tooltip="https://www.daloopa.com/src/136843040" display="827" xr:uid="{D0553358-DC7D-4EB1-85BB-3DCC0C046ACF}"/>
    <hyperlink ref="BB729" r:id="rId19221" tooltip="https://www.daloopa.com/src/136843042" display="72" xr:uid="{E7FA0C76-AA2A-4F20-B82B-E3A096736FA7}"/>
    <hyperlink ref="BB730" r:id="rId19222" tooltip="https://www.daloopa.com/src/136843043" display="899" xr:uid="{3D93D473-2449-4F5A-B754-55CECA1F11FB}"/>
    <hyperlink ref="BB732" r:id="rId19223" tooltip="https://www.daloopa.com/src/136843044" display="659" xr:uid="{DEDF5E3F-54D8-40B1-915C-56B41B3C179E}"/>
    <hyperlink ref="BB733" r:id="rId19224" tooltip="https://www.daloopa.com/src/136843045" display="4984" xr:uid="{2465EF8F-5E20-44E9-BBF9-49946752A651}"/>
    <hyperlink ref="BB737" r:id="rId19225" tooltip="https://www.daloopa.com/src/136869662" display="3166" xr:uid="{6465D0E1-522A-4F4C-891B-CEACE6F74DA2}"/>
    <hyperlink ref="BB738" r:id="rId19226" tooltip="https://www.daloopa.com/src/136869663" display="4506" xr:uid="{D2E6934E-10F3-4C23-B496-B3FB80ED0522}"/>
    <hyperlink ref="BB739" r:id="rId19227" tooltip="https://www.daloopa.com/src/136869664" display="10546" xr:uid="{36DD7D51-0D70-442A-81B8-1765F03EBF45}"/>
    <hyperlink ref="BB740" r:id="rId19228" tooltip="https://www.daloopa.com/src/136869665" display="3686" xr:uid="{98EF6318-E9C5-46D9-AA51-07EAE895A5B1}"/>
    <hyperlink ref="BB741" r:id="rId19229" tooltip="https://www.daloopa.com/src/136869666" display="4387" xr:uid="{546F2DB1-D6E1-4D3B-B614-AF0024AEAFEF}"/>
    <hyperlink ref="BB742" r:id="rId19230" tooltip="https://www.daloopa.com/src/136869667" display="57812" xr:uid="{C2701DB5-E3AA-418C-B176-CA318AFD8AC3}"/>
    <hyperlink ref="BB743" r:id="rId19231" tooltip="https://www.daloopa.com/src/136869668" display="84103" xr:uid="{46003ED9-3616-4819-8304-69CF35CC347C}"/>
    <hyperlink ref="BB746" r:id="rId19232" tooltip="https://www.daloopa.com/src/136843079" display="7529" xr:uid="{F9A653CC-31FF-421C-9D49-47F53E7A38CE}"/>
    <hyperlink ref="BB747" r:id="rId19233" tooltip="https://www.daloopa.com/src/136843087" display="12741" xr:uid="{97742001-D603-4C1D-AADC-E16867E1304C}"/>
    <hyperlink ref="BB748" r:id="rId19234" tooltip="https://www.daloopa.com/src/136843094" display="11683" xr:uid="{C2BBE6F1-CC67-44C4-92BF-92E53ADEEA00}"/>
    <hyperlink ref="BB749" r:id="rId19235" tooltip="https://www.daloopa.com/src/136843101" display="10563" xr:uid="{46BA6383-6444-4576-96EA-F887239F6FB4}"/>
    <hyperlink ref="BB750" r:id="rId19236" tooltip="https://www.daloopa.com/src/136843106" display="9735" xr:uid="{09BE42F2-290D-44F0-B574-BA813B2093C4}"/>
    <hyperlink ref="BB751" r:id="rId19237" tooltip="https://www.daloopa.com/src/136843110" display="49255" xr:uid="{242090FA-4839-4237-A299-1B2404FC6F9C}"/>
    <hyperlink ref="BB752" r:id="rId19238" tooltip="https://www.daloopa.com/src/136843115" display="101506" xr:uid="{99E686DB-AA19-4066-8969-555DBEF03F32}"/>
    <hyperlink ref="BB755" r:id="rId19239" tooltip="https://www.daloopa.com/src/136843103" display="838" xr:uid="{127D2097-CDF3-49C8-8689-5E74DC51452B}"/>
    <hyperlink ref="BB756" r:id="rId19240" tooltip="https://www.daloopa.com/src/136843109" display="1569" xr:uid="{AE749728-9F70-4809-849A-42E1BB13CC19}"/>
    <hyperlink ref="BB757" r:id="rId19241" tooltip="https://www.daloopa.com/src/136843114" display="1410" xr:uid="{1584E999-2589-4110-8492-03BC9989E3EC}"/>
    <hyperlink ref="BB758" r:id="rId19242" tooltip="https://www.daloopa.com/src/136843119" display="1267" xr:uid="{F7F8A813-8A92-487B-A986-7273045761A9}"/>
    <hyperlink ref="BB759" r:id="rId19243" tooltip="https://www.daloopa.com/src/136843122" display="1121" xr:uid="{32586911-C63E-4EF0-B147-105311AE7578}"/>
    <hyperlink ref="BB760" r:id="rId19244" tooltip="https://www.daloopa.com/src/136843084" display="7119" xr:uid="{B9D6117A-903F-4E37-B4CF-01F6C93028B2}"/>
    <hyperlink ref="BB761" r:id="rId19245" tooltip="https://www.daloopa.com/src/136843093" display="13324" xr:uid="{8FDFD84B-A831-4622-B2D7-B7AA9E173E42}"/>
    <hyperlink ref="BB764" r:id="rId19246" tooltip="https://www.daloopa.com/src/136843132" display="224" xr:uid="{540CF12A-1E4C-45A1-88F3-EFCEBE53735E}"/>
    <hyperlink ref="BB765" r:id="rId19247" tooltip="https://www.daloopa.com/src/136843133" display="529" xr:uid="{85780626-2CF4-46E1-8C8D-53C3B49BCC76}"/>
    <hyperlink ref="BB766" r:id="rId19248" tooltip="https://www.daloopa.com/src/136843134" display="537" xr:uid="{7A971A10-BD54-4C52-A4FA-220E100CD01C}"/>
    <hyperlink ref="BB767" r:id="rId19249" tooltip="https://www.daloopa.com/src/136843135" display="546" xr:uid="{C6846E90-90B5-432B-9825-8689173B6AE2}"/>
    <hyperlink ref="BB768" r:id="rId19250" tooltip="https://www.daloopa.com/src/136843136" display="554" xr:uid="{B0B270C9-41C8-482B-9ED3-33D990028501}"/>
    <hyperlink ref="BB769" r:id="rId19251" tooltip="https://www.daloopa.com/src/136843130" display="6529" xr:uid="{1FE2C73A-0B89-42E7-BE54-36AC168818C2}"/>
    <hyperlink ref="BB770" r:id="rId19252" tooltip="https://www.daloopa.com/src/136843131" display="8919" xr:uid="{4CA53D76-AEEC-4A78-BAED-4F0DBE2FAA89}"/>
    <hyperlink ref="BB779" r:id="rId19253" tooltip="https://www.daloopa.com/src/136843120" display="56082" xr:uid="{72DD2803-73CD-490F-B8B0-40727F0086A6}"/>
    <hyperlink ref="BB783" r:id="rId19254" tooltip="https://www.daloopa.com/src/136843046" display="101506" xr:uid="{874DF9E0-9C9D-4CC8-A4E0-796E4D57AFD5}"/>
    <hyperlink ref="BB784" r:id="rId19255" tooltip="https://www.daloopa.com/src/136843047" display="-16515" xr:uid="{D4599496-05E5-4502-9135-462ABE6F45B6}"/>
    <hyperlink ref="BB785" r:id="rId19256" tooltip="https://www.daloopa.com/src/136843048" display="84991" xr:uid="{0270E360-CB1A-468F-8558-68421CC3B725}"/>
    <hyperlink ref="BB787" r:id="rId19257" tooltip="https://www.daloopa.com/src/136843049" display="-11597" xr:uid="{D469E7B8-C258-476B-9CF7-014F59633FA9}"/>
    <hyperlink ref="BB788" r:id="rId19258" tooltip="https://www.daloopa.com/src/136843051" display="73394" xr:uid="{328D02BD-D0B4-4C88-AEC6-ACA1286B6201}"/>
    <hyperlink ref="BB791" r:id="rId19259" tooltip="https://www.daloopa.com/src/136843050" display="13324" xr:uid="{7F28CB43-8AD2-40FD-ABDC-300192FFB23A}"/>
    <hyperlink ref="BB792" r:id="rId19260" tooltip="https://www.daloopa.com/src/136843052" display="-2121" xr:uid="{32117B01-1810-4927-AD57-67E9C82F3EBE}"/>
    <hyperlink ref="BB793" r:id="rId19261" tooltip="https://www.daloopa.com/src/136843053" display="11203" xr:uid="{E5ED4752-A9C7-43AB-9853-3229203015BE}"/>
    <hyperlink ref="BB795" r:id="rId19262" tooltip="https://www.daloopa.com/src/136843055" display="-1376" xr:uid="{3C0F6D2D-68BD-4FA4-A219-4CE5474FE9E9}"/>
    <hyperlink ref="BB796" r:id="rId19263" tooltip="https://www.daloopa.com/src/136843058" display="9827" xr:uid="{CF71FF33-F978-446B-97B9-16C766639550}"/>
    <hyperlink ref="BB799" r:id="rId19264" tooltip="https://www.daloopa.com/src/136843059" display="114830" xr:uid="{D57D9832-D0CC-4A61-BF4A-6F09C3254DAF}"/>
    <hyperlink ref="BB800" r:id="rId19265" tooltip="https://www.daloopa.com/src/136843060" display="-18636" xr:uid="{CF5AD6D4-5052-4099-93A5-B2ABA3A1DA69}"/>
    <hyperlink ref="BB801" r:id="rId19266" tooltip="https://www.daloopa.com/src/136843063" display="96194" xr:uid="{79E513BF-DD8B-479C-B9D6-0228F8FCE32B}"/>
    <hyperlink ref="BB803" r:id="rId19267" tooltip="https://www.daloopa.com/src/136843054" display="-12973" xr:uid="{49B8965F-F068-41CD-BB84-7009F8652B81}"/>
    <hyperlink ref="BB804" r:id="rId19268" tooltip="https://www.daloopa.com/src/136843057" display="83221" xr:uid="{CD2E2B70-3D54-42B8-8E80-0004C24A5E2C}"/>
    <hyperlink ref="BB817" r:id="rId19269" tooltip="https://www.daloopa.com/src/136743400" display="18164" xr:uid="{058BD8B8-A61C-46D0-A5CD-862C8884D5B1}"/>
    <hyperlink ref="BB819" r:id="rId19270" tooltip="https://www.daloopa.com/src/136743401" display="3314" xr:uid="{3F470A7F-F5E2-4575-B3E1-3F18F4EAE8D1}"/>
    <hyperlink ref="BB824" r:id="rId19271" tooltip="https://www.daloopa.com/src/136743402" display="40" xr:uid="{253165B4-20CA-45CF-8D09-9C0BB77C9AAC}"/>
    <hyperlink ref="BB825" r:id="rId19272" tooltip="https://www.daloopa.com/src/136743403" display="-17" xr:uid="{F0DFF8C9-EA8F-4127-A6D5-8379BF33001C}"/>
    <hyperlink ref="BB826" r:id="rId19273" tooltip="https://www.daloopa.com/src/136743404" display="23" xr:uid="{82220160-11A3-49A7-992B-1681A2049412}"/>
    <hyperlink ref="BB828" r:id="rId19274" tooltip="https://www.daloopa.com/src/136743406" display="3334" xr:uid="{E3314576-9148-4EF0-AB01-978AEEE5F413}"/>
    <hyperlink ref="BB830" r:id="rId19275" tooltip="https://www.daloopa.com/src/136743407" display="21498" xr:uid="{01BC2022-A235-4FF0-8097-D81966DCBB86}"/>
    <hyperlink ref="BB833" r:id="rId19276" tooltip="https://www.daloopa.com/src/136843078" display="-1515" xr:uid="{4C01556E-9705-40DB-A58A-36F10124DD17}"/>
    <hyperlink ref="BB834" r:id="rId19277" tooltip="https://www.daloopa.com/src/136843090" display="-1362" xr:uid="{3264AF19-9274-4803-90EE-0C690E47C63A}"/>
    <hyperlink ref="BB835" r:id="rId19278" tooltip="https://www.daloopa.com/src/136843099" display="-153" xr:uid="{75E877CF-998C-41D6-AA45-6AF5AC6A5601}"/>
    <hyperlink ref="BB849" r:id="rId19279" tooltip="https://www.daloopa.com/src/136734074" display="121137" xr:uid="{00B3EB1D-9DC1-4EC7-957A-BDA9EA22B442}"/>
    <hyperlink ref="BB850" r:id="rId19280" tooltip="https://www.daloopa.com/src/136734076" display="102953" xr:uid="{3228B392-3244-472B-BEFF-15CC4A2B9C95}"/>
    <hyperlink ref="BB851" r:id="rId19281" tooltip="https://www.daloopa.com/src/136761510" display="18184" xr:uid="{B6FC54B0-DE6C-4991-A5CF-AD6E27E8D4AF}"/>
    <hyperlink ref="BB854" r:id="rId19282" tooltip="https://www.daloopa.com/src/136843034" display="250" xr:uid="{69838DF5-C63A-49D3-9B2E-B6ADF9A9198D}"/>
    <hyperlink ref="BB855" r:id="rId19283" tooltip="https://www.daloopa.com/src/136843035" display="880" xr:uid="{5CB15163-3CC9-455E-BF3E-4D12E5C58D45}"/>
    <hyperlink ref="BB856" r:id="rId19284" tooltip="https://www.daloopa.com/src/136843036" display="3655" xr:uid="{812E0360-0628-4369-85B9-C7B224B64957}"/>
    <hyperlink ref="BB857" r:id="rId19285" tooltip="https://www.daloopa.com/src/136843037" display="1207" xr:uid="{9127AE4D-CE76-4022-90AE-B62C48157103}"/>
    <hyperlink ref="BB858" r:id="rId19286" tooltip="https://www.daloopa.com/src/136843039" display="542" xr:uid="{7EA1094C-14F9-4D91-B624-09BCD86AC8C8}"/>
    <hyperlink ref="BB859" r:id="rId19287" tooltip="https://www.daloopa.com/src/136843041" display="6534" xr:uid="{16E6E603-046A-40FB-B65E-DEDFC7C099DC}"/>
    <hyperlink ref="BB864" r:id="rId19288" tooltip="https://www.daloopa.com/src/136859904" display="-123569" xr:uid="{0F514849-8109-4903-BD22-9BF8F1FA839D}"/>
    <hyperlink ref="BB865" r:id="rId19289" tooltip="https://www.daloopa.com/src/136859905" display="-8652" xr:uid="{9CAF2EA1-20EB-4529-BCA7-F91D8DD311FC}"/>
    <hyperlink ref="BB867" r:id="rId19290" tooltip="https://www.daloopa.com/src/136859904" display="-123569" xr:uid="{80DFCBD1-0A5B-4B28-84EA-C581BBA22961}"/>
    <hyperlink ref="BB868" r:id="rId19291" tooltip="https://www.daloopa.com/src/136859905" display="-8652" xr:uid="{D46A366B-650B-4EF9-808F-7A8322FA084B}"/>
    <hyperlink ref="BB870" r:id="rId19292" tooltip="https://www.daloopa.com/src/136859904" display="-123569" xr:uid="{482B4DA5-86CD-4559-BEA3-5190072FBACE}"/>
    <hyperlink ref="BB871" r:id="rId19293" tooltip="https://www.daloopa.com/src/136859905" display="-8652" xr:uid="{3C787237-1B8A-45F1-BF51-9AF591B287BB}"/>
    <hyperlink ref="BB322" r:id="rId19294" tooltip="https://www.daloopa.com/src/136843025" display="16043" xr:uid="{7A9E0C29-3BE4-4BD5-8ACC-C634C25C31F9}"/>
    <hyperlink ref="BB323" r:id="rId19295" tooltip="https://www.daloopa.com/src/136843027" display="915" xr:uid="{4833012C-1EA2-40E4-95D1-0989E91F2F8E}"/>
    <hyperlink ref="BB329" r:id="rId19296" tooltip="https://www.daloopa.com/src/136843071" display="4844" xr:uid="{8BF1D32E-12D3-481B-90C6-EF0150A8422D}"/>
    <hyperlink ref="BB606" r:id="rId19297" tooltip="https://www.daloopa.com/src/136843116" display="832" xr:uid="{B558AD2C-1F10-44E1-B85E-B74C1E4A2314}"/>
    <hyperlink ref="BC10" r:id="rId19298" tooltip="https://www.daloopa.com/src/145286592" display="213" xr:uid="{C50932FC-7DE2-475D-A0CD-005E9958E522}"/>
    <hyperlink ref="BC11" r:id="rId19299" tooltip="https://www.daloopa.com/src/145285537" display="206" xr:uid="{02B4D813-2BCD-4FBE-9FFA-97DC57FBEE44}"/>
    <hyperlink ref="BC12" r:id="rId19300" tooltip="https://www.daloopa.com/src/145287747" display="0.13" xr:uid="{A2017A87-CD01-4816-B934-A42E3E8C2D7C}"/>
    <hyperlink ref="BC13" r:id="rId19301" tooltip="https://www.daloopa.com/src/145287340" display="0.1" xr:uid="{A57489A1-030E-449B-AA9A-522E4C10E322}"/>
    <hyperlink ref="BC15" r:id="rId19302" tooltip="https://www.daloopa.com/src/145288025" display="190" xr:uid="{BA809A8C-AB15-4624-8A8C-8AF9C53F3534}"/>
    <hyperlink ref="BC17" r:id="rId19303" tooltip="https://www.daloopa.com/src/145289287" display="26" xr:uid="{960E6096-0407-46C7-A102-F2F07816CEBC}"/>
    <hyperlink ref="BC18" r:id="rId19304" tooltip="https://www.daloopa.com/src/145288799" display="21" xr:uid="{A5DD7E3A-6116-4830-A2BD-4FB5B6FC6257}"/>
    <hyperlink ref="BC36" r:id="rId19305" tooltip="https://www.daloopa.com/src/145264496" display="67407" xr:uid="{1CDBF6EE-ED56-4AF7-8276-7127FD836567}"/>
    <hyperlink ref="BC37" r:id="rId19306" tooltip="https://www.daloopa.com/src/145264460" display="0.08" xr:uid="{071DAB4B-334C-4D60-AEB7-3D9201813696}"/>
    <hyperlink ref="BC38" r:id="rId19307" tooltip="https://www.daloopa.com/src/145264500" display="5578" xr:uid="{C9963775-FD41-48DB-B9F9-7054AAF8A37C}"/>
    <hyperlink ref="BC39" r:id="rId19308" tooltip="https://www.daloopa.com/src/145264467" display="0.07" xr:uid="{76709E39-2464-49DD-BFA4-0274057BBBAF}"/>
    <hyperlink ref="BC40" r:id="rId19309" tooltip="https://www.daloopa.com/src/145264504" display="42486" xr:uid="{09DFE826-CA41-4CB4-AE54-0A416BD54D3D}"/>
    <hyperlink ref="BC41" r:id="rId19310" tooltip="https://www.daloopa.com/src/145264475" display="0.11" xr:uid="{3A730E84-BDA1-42AC-823A-A0974060ADFB}"/>
    <hyperlink ref="BC42" r:id="rId19311" tooltip="https://www.daloopa.com/src/145264508" display="12574" xr:uid="{9DCA58B7-1B45-4561-AE6C-05BCCEEE958D}"/>
    <hyperlink ref="BC43" r:id="rId19312" tooltip="https://www.daloopa.com/src/145264482" display="0.1" xr:uid="{EF5C92E3-DC5F-4AE8-A8C1-50A4ABB72AED}"/>
    <hyperlink ref="BC44" r:id="rId19313" tooltip="https://www.daloopa.com/src/145264490" display="17703" xr:uid="{4DE95CED-FB17-4CF8-B381-03C815139743}"/>
    <hyperlink ref="BC45" r:id="rId19314" tooltip="https://www.daloopa.com/src/145264493" display="0.22" xr:uid="{C231D261-B853-4B1A-992E-4C448F0A9D18}"/>
    <hyperlink ref="BC46" r:id="rId19315" tooltip="https://www.daloopa.com/src/145264509" display="33006" xr:uid="{01CDF4A8-9380-4A92-B84B-7065945D3BCC}"/>
    <hyperlink ref="BC47" r:id="rId19316" tooltip="https://www.daloopa.com/src/145264486" display="0.2" xr:uid="{1F29B56D-9665-4531-AD4D-59E4D0C69E35}"/>
    <hyperlink ref="BC48" r:id="rId19317" tooltip="https://www.daloopa.com/src/145264511" display="1415" xr:uid="{019D9717-256E-444A-BDC1-3D965E088A78}"/>
    <hyperlink ref="BC49" r:id="rId19318" tooltip="https://www.daloopa.com/src/145264454" display="0.07" xr:uid="{766E2EF5-EF97-4106-8581-C129B1ABC201}"/>
    <hyperlink ref="BC54" r:id="rId19319" tooltip="https://www.daloopa.com/src/145409651" display="67407" xr:uid="{329C4FE7-219B-4974-9D1C-17A6912FCA9A}"/>
    <hyperlink ref="BC55" r:id="rId19320" tooltip="https://www.daloopa.com/src/145409654" display="5578" xr:uid="{74C8F8EA-C9A9-4950-9DAB-DBA7EFABF12F}"/>
    <hyperlink ref="BC56" r:id="rId19321" tooltip="https://www.daloopa.com/src/145409615" display="42486" xr:uid="{74B91D5D-88C0-41B4-8E45-064499CD44A1}"/>
    <hyperlink ref="BC57" r:id="rId19322" tooltip="https://www.daloopa.com/src/145409623" display="12574" xr:uid="{48AB2051-BCDA-4B47-AD11-A2536E8804C1}"/>
    <hyperlink ref="BC58" r:id="rId19323" tooltip="https://www.daloopa.com/src/145409644" display="17703" xr:uid="{B611769E-5E36-4E3E-A9E3-4BB9530A1D43}"/>
    <hyperlink ref="BC59" r:id="rId19324" tooltip="https://www.daloopa.com/src/145409632" display="33006" xr:uid="{8898087A-0D0F-4249-BEAE-41E384969E24}"/>
    <hyperlink ref="BC61" r:id="rId19325" tooltip="https://www.daloopa.com/src/145409646" display="1415" xr:uid="{05E815F3-E8A3-4752-812C-CCB26B921F00}"/>
    <hyperlink ref="BC62" r:id="rId19326" tooltip="https://www.daloopa.com/src/145409639" display="180169" xr:uid="{5DF1EFA7-18E0-4081-9D17-DC51702C3F31}"/>
    <hyperlink ref="BC67" r:id="rId19327" tooltip="https://www.daloopa.com/src/145263985" display="106267" xr:uid="{36844D93-FF5E-4603-A9D2-CEC0E4C08603}"/>
    <hyperlink ref="BC68" r:id="rId19328" tooltip="https://www.daloopa.com/src/145263986" display="101478" xr:uid="{5859E1A9-ECB0-4443-96D2-F5936F42AC91}"/>
    <hyperlink ref="BC72" r:id="rId19329" tooltip="https://www.daloopa.com/src/145263984" display="4789" xr:uid="{C95B04EF-8FC5-4EC3-9410-B3015C2ECE05}"/>
    <hyperlink ref="BC75" r:id="rId19330" tooltip="https://www.daloopa.com/src/145263987" display="40896" xr:uid="{5F6D7BCB-A26B-4775-8BF6-EF972D075FF5}"/>
    <hyperlink ref="BC76" r:id="rId19331" tooltip="https://www.daloopa.com/src/145263989" display="39697" xr:uid="{6269DE42-D350-4182-BA6E-EF9027CB1F1F}"/>
    <hyperlink ref="BC80" r:id="rId19332" tooltip="https://www.daloopa.com/src/145263991" display="1199" xr:uid="{2F15E6C2-66FB-40B5-B71E-C3CAF6DF83DF}"/>
    <hyperlink ref="BC83" r:id="rId19333" tooltip="https://www.daloopa.com/src/145263993" display="33006" xr:uid="{73775E27-E32F-4E6C-A047-EB4D107B8AED}"/>
    <hyperlink ref="BC84" r:id="rId19334" tooltip="https://www.daloopa.com/src/145263994" display="21572" xr:uid="{220B529D-3CEF-41ED-90A1-D7628496231F}"/>
    <hyperlink ref="BC88" r:id="rId19335" tooltip="https://www.daloopa.com/src/145263992" display="11434" xr:uid="{0A23006E-410F-4879-BA68-97000CEC3C82}"/>
    <hyperlink ref="BC91" r:id="rId19336" tooltip="https://www.daloopa.com/src/145270823" display="180169" xr:uid="{7941B15C-35FD-4220-A8FA-6ACB3ABD17DB}"/>
    <hyperlink ref="BC92" r:id="rId19337" tooltip="https://www.daloopa.com/src/145270824" display="162747" xr:uid="{86241005-CDC4-4EF3-A96F-C98D971F53A0}"/>
    <hyperlink ref="BC96" r:id="rId19338" tooltip="https://www.daloopa.com/src/145263924" display="2875" xr:uid="{673FA3E3-7357-43D8-93AE-4B8FB7B791C8}"/>
    <hyperlink ref="BC97" r:id="rId19339" tooltip="https://www.daloopa.com/src/145270825" display="17422" xr:uid="{1AAD66E1-79C7-413E-B07D-0A54298F6C79}"/>
    <hyperlink ref="BC99" r:id="rId19340" tooltip="https://www.daloopa.com/src/145270826" display="10748" xr:uid="{D2C76093-CF77-409D-B022-B2B15D870103}"/>
    <hyperlink ref="BC100" r:id="rId19341" tooltip="https://www.daloopa.com/src/145270827" display="-6910" xr:uid="{CBC8FF53-2FFD-4B0B-ACD3-7D75FE399A7F}"/>
    <hyperlink ref="BC101" r:id="rId19342" tooltip="https://www.daloopa.com/src/145270828" display="-73" xr:uid="{8DC6D049-D10C-4630-ABC1-CFDD9673B0C4}"/>
    <hyperlink ref="BC102" r:id="rId19343" tooltip="https://www.daloopa.com/src/145270829" display="21187" xr:uid="{D1BC4442-4256-46C5-9A53-12F79EFC5E00}"/>
    <hyperlink ref="BC141" r:id="rId19344" tooltip="https://www.daloopa.com/src/145290511" display="0.11" xr:uid="{DDF8FAE3-5AA8-40F7-8FCF-99A8CD5669EC}"/>
    <hyperlink ref="BC142" r:id="rId19345" tooltip="https://www.daloopa.com/src/145290512" display="0.14" xr:uid="{4C074617-0F47-442F-B2B6-92D565C7A301}"/>
    <hyperlink ref="BC143" r:id="rId19346" tooltip="https://www.daloopa.com/src/145290513" display="0.2" xr:uid="{DEAEC74D-017F-493B-B57C-C46EF131B29E}"/>
    <hyperlink ref="BC144" r:id="rId19347" tooltip="https://www.daloopa.com/src/145290514" display="0.13" xr:uid="{AF5C09E2-2F4A-4BCD-8810-C1301C824F6D}"/>
    <hyperlink ref="BC152" r:id="rId19348" tooltip="https://www.daloopa.com/src/145290794" display="0.59" xr:uid="{FDAE84EB-6907-4791-8A7B-D91D66937C54}"/>
    <hyperlink ref="BC153" r:id="rId19349" tooltip="https://www.daloopa.com/src/145290795" display="0.23" xr:uid="{126EC68C-A445-4947-BFC5-DE21AB95527B}"/>
    <hyperlink ref="BC154" r:id="rId19350" tooltip="https://www.daloopa.com/src/145290796" display="0.18" xr:uid="{BB88D7BD-B3E6-4116-906C-A9F2572CE49A}"/>
    <hyperlink ref="BC155" r:id="rId19351" tooltip="https://www.daloopa.com/src/145290797" display="1" xr:uid="{CBD231A6-B76D-408A-B821-464FD2A9E0CF}"/>
    <hyperlink ref="BC196" r:id="rId19352" tooltip="https://www.daloopa.com/src/145264440" display="25384" xr:uid="{ECB72FD5-959F-4DE0-B794-F79AFC34BB6B}"/>
    <hyperlink ref="BC198" r:id="rId19353" tooltip="https://www.daloopa.com/src/145264444" display="0.08" xr:uid="{9559C9EC-6E70-45C2-8642-C121B8FF5E91}"/>
    <hyperlink ref="BC203" r:id="rId19354" tooltip="https://www.daloopa.com/src/145264450" display="0.11" xr:uid="{4ACB7970-BF5A-4B66-994B-A22BF94A8961}"/>
    <hyperlink ref="BC204" r:id="rId19355" tooltip="https://www.daloopa.com/src/145264456" display="0.62" xr:uid="{936D4824-C9CE-46ED-8D54-A3E71057B7D2}"/>
    <hyperlink ref="BC205" r:id="rId19356" tooltip="https://www.daloopa.com/src/145264462" display="1578000" xr:uid="{4BB24B15-7F38-4EF1-94B5-89B0AC1A26D5}"/>
    <hyperlink ref="BC206" r:id="rId19357" tooltip="https://www.daloopa.com/src/145264468" display="0.02" xr:uid="{28F91A2C-7468-4900-BA44-01AB66A37AB3}"/>
    <hyperlink ref="BC211" r:id="rId19358" tooltip="https://www.daloopa.com/src/145264392" display="106267" xr:uid="{B001E949-7B5C-4E13-A42C-7935DC03FEE7}"/>
    <hyperlink ref="BC212" r:id="rId19359" tooltip="https://www.daloopa.com/src/145264395" display="0.11" xr:uid="{6730EF33-DD00-4CFF-BAB7-D897C7E61E0E}"/>
    <hyperlink ref="BC213" r:id="rId19360" tooltip="https://www.daloopa.com/src/145264397" display="414808" xr:uid="{9AB83333-441B-42BE-835C-50CAE6584894}"/>
    <hyperlink ref="BC220" r:id="rId19361" tooltip="https://www.daloopa.com/src/145264393" display="4789" xr:uid="{A82DC7B8-4C01-45F3-996A-FB4FD62049FE}"/>
    <hyperlink ref="BC222" r:id="rId19362" tooltip="https://www.daloopa.com/src/145264400" display="-53" xr:uid="{38D4DB03-9A03-41FA-B115-D9965B3F3CC2}"/>
    <hyperlink ref="BC223" r:id="rId19363" tooltip="https://www.daloopa.com/src/145264402" display="-0.14" xr:uid="{F465188F-BA6F-4B49-AF76-5DD4C90B0C20}"/>
    <hyperlink ref="BC224" r:id="rId19364" tooltip="https://www.daloopa.com/src/145264405" display="0.045" xr:uid="{0AC2675D-B08D-4011-8D2A-179FB7B43901}"/>
    <hyperlink ref="BC225" r:id="rId19365" tooltip="https://www.daloopa.com/src/145264388" display="27403" xr:uid="{E6C4641D-599A-4061-A558-3F62B7A7893C}"/>
    <hyperlink ref="BC227" r:id="rId19366" tooltip="https://www.daloopa.com/src/145264390" display="0.066" xr:uid="{1D6FEDB1-D76A-4FB8-BB61-06FF71E0B1CF}"/>
    <hyperlink ref="BC230" r:id="rId19367" tooltip="https://www.daloopa.com/src/145264410" display="40896" xr:uid="{3DE4D7A2-EBFA-4BBD-9DB4-BBB1CBF5D6DD}"/>
    <hyperlink ref="BC231" r:id="rId19368" tooltip="https://www.daloopa.com/src/145264391" display="0.1" xr:uid="{F7ED039B-7856-422F-BDFA-BE0EDC4D3D0A}"/>
    <hyperlink ref="BC232" r:id="rId19369" tooltip="https://www.daloopa.com/src/145264394" display="154590" xr:uid="{2DCEFDF4-AD23-4B8A-98FA-9CF204100EAA}"/>
    <hyperlink ref="BC240" r:id="rId19370" tooltip="https://www.daloopa.com/src/145264413" display="1199" xr:uid="{FD7E8CFE-769A-42C2-9A9E-0DC6D9B162C0}"/>
    <hyperlink ref="BC242" r:id="rId19371" tooltip="https://www.daloopa.com/src/145264396" display="302" xr:uid="{0442A79E-A7EC-4171-AAE2-1341086BF4C7}"/>
    <hyperlink ref="BC243" r:id="rId19372" tooltip="https://www.daloopa.com/src/145264398" display="-0.31" xr:uid="{7ED5864F-6892-429F-B377-894A417F57AB}"/>
    <hyperlink ref="BC244" r:id="rId19373" tooltip="https://www.daloopa.com/src/145264403" display="0.029" xr:uid="{3DCD3F7C-E31B-4624-87C5-6AC80839B27D}"/>
    <hyperlink ref="BC245" r:id="rId19374" tooltip="https://www.daloopa.com/src/145264406" display="5025" xr:uid="{2771BC04-4BE2-4DA6-86A3-2AF87B1CBEEC}"/>
    <hyperlink ref="BC247" r:id="rId19375" tooltip="https://www.daloopa.com/src/145264408" display="0.032" xr:uid="{F0E6F6E1-FE29-4B37-8CC5-F8F2BEC255ED}"/>
    <hyperlink ref="BC250" r:id="rId19376" tooltip="https://www.daloopa.com/src/145267064" display="33006" xr:uid="{06308B38-7F9D-4A65-BD1F-F016682C8C5A}"/>
    <hyperlink ref="BC251" r:id="rId19377" tooltip="https://www.daloopa.com/src/145267068" display="0.2" xr:uid="{9C773C1C-9537-4B3C-B238-588F714B9672}"/>
    <hyperlink ref="BC252" r:id="rId19378" tooltip="https://www.daloopa.com/src/145267065" display="121932" xr:uid="{72A37BBB-7865-4A8E-B936-780D30DE96B3}"/>
    <hyperlink ref="BC260" r:id="rId19379" tooltip="https://www.daloopa.com/src/145267066" display="11434" xr:uid="{56F05E78-7ED2-436E-A7C6-3ECC7C96CEAF}"/>
    <hyperlink ref="BC262" r:id="rId19380" tooltip="https://www.daloopa.com/src/145267067" display="-120" xr:uid="{D66219E9-572F-4700-A87A-596154FD6063}"/>
    <hyperlink ref="BC263" r:id="rId19381" tooltip="https://www.daloopa.com/src/145267069" display="0.11" xr:uid="{0739FBB2-380E-460C-BF65-DA58C4EBE591}"/>
    <hyperlink ref="BC264" r:id="rId19382" tooltip="https://www.daloopa.com/src/145267070" display="0.346" xr:uid="{FC40EAC7-CC01-4E4F-84AD-5E5FD28C342E}"/>
    <hyperlink ref="BC265" r:id="rId19383" tooltip="https://www.daloopa.com/src/145267071" display="43773" xr:uid="{8A2A5537-E10D-4238-B0B1-1E0BABB9B1D6}"/>
    <hyperlink ref="BC266" r:id="rId19384" tooltip="https://www.daloopa.com/src/145267072" display="0.359" xr:uid="{99F723FD-C187-400F-BF95-93B73C6A6C1C}"/>
    <hyperlink ref="BC269" r:id="rId19385" tooltip="https://www.daloopa.com/src/145270824" display="162747" xr:uid="{DD17CE61-2136-467D-BBA3-301ABB5C49D2}"/>
    <hyperlink ref="BC281" r:id="rId19386" tooltip="https://www.daloopa.com/src/145272491" display="180169" xr:uid="{B0EA3B30-A2B6-4351-878E-B5D8B23BD867}"/>
    <hyperlink ref="BC282" r:id="rId19387" tooltip="https://www.daloopa.com/src/145272496" display="0.12" xr:uid="{731B54C8-4403-481C-A57B-1D9E1ADC7865}"/>
    <hyperlink ref="BC283" r:id="rId19388" tooltip="https://www.daloopa.com/src/145272492" display="691330" xr:uid="{628DADB4-FBE2-4ED8-A04A-FD4DE10619DC}"/>
    <hyperlink ref="BC284" r:id="rId19389" tooltip="https://www.daloopa.com/src/145272497" display="0.11" xr:uid="{24ADAD02-D28B-4E1F-B91B-DA13CECBB3B5}"/>
    <hyperlink ref="BC285" r:id="rId19390" tooltip="https://www.daloopa.com/src/145272493" display="17422" xr:uid="{184DE40E-6AAE-434D-A51B-41AD984CC8B3}"/>
    <hyperlink ref="BC286" r:id="rId19391" tooltip="https://www.daloopa.com/src/145272494" display="129" xr:uid="{303D75BB-ACE4-4AF6-A3F8-FAA16825302E}"/>
    <hyperlink ref="BC287" r:id="rId19392" tooltip="https://www.daloopa.com/src/145272498" display="-0.01" xr:uid="{9D4E72A4-E001-4660-9BCF-6D59CB110316}"/>
    <hyperlink ref="BC288" r:id="rId19393" tooltip="https://www.daloopa.com/src/145272499" display="0.097" xr:uid="{464FEA9C-59A1-4BEA-8954-953E8D289720}"/>
    <hyperlink ref="BC289" r:id="rId19394" tooltip="https://www.daloopa.com/src/145272495" display="76201" xr:uid="{B30B8DE9-FF05-4BA6-9428-CE716F37A512}"/>
    <hyperlink ref="BC290" r:id="rId19395" tooltip="https://www.daloopa.com/src/145272500" display="0.25" xr:uid="{68DA9B71-BF08-4810-9E7D-34177BD27C3F}"/>
    <hyperlink ref="BC291" r:id="rId19396" tooltip="https://www.daloopa.com/src/145272501" display="0.11" xr:uid="{95A619EB-8A3A-43A0-8713-123A51CA4689}"/>
    <hyperlink ref="BC292" r:id="rId19397" tooltip="https://www.daloopa.com/src/145272502" display="21187" xr:uid="{2AE60DB1-A8C3-4815-B811-53DAA01190C0}"/>
    <hyperlink ref="BC293" r:id="rId19398" tooltip="https://www.daloopa.com/src/145272503" display="1.95" xr:uid="{1BD50FD2-3A68-4640-A738-CBC459FDF422}"/>
    <hyperlink ref="BC294" r:id="rId19399" tooltip="https://www.daloopa.com/src/145272504" display="76482" xr:uid="{CC9E1362-338C-4F38-BB5E-83F4447731F4}"/>
    <hyperlink ref="BC295" r:id="rId19400" tooltip="https://www.daloopa.com/src/145272505" display="7.08" xr:uid="{EA5B199F-1F51-478E-8889-4740DF68A858}"/>
    <hyperlink ref="BC303" r:id="rId19401" tooltip="https://www.daloopa.com/src/145409639" display="180169" xr:uid="{600F4744-66D9-4CEB-8510-8255F14E6D42}"/>
    <hyperlink ref="BC306" r:id="rId19402" tooltip="https://www.daloopa.com/src/145409535" display="227984" xr:uid="{B89233A6-4AE7-4897-8543-3AB9DCFD3C9C}"/>
    <hyperlink ref="BC307" r:id="rId19403" tooltip="https://www.daloopa.com/src/145409536" display="79221" xr:uid="{42F8A13C-C824-4400-8D23-CD253093F9D0}"/>
    <hyperlink ref="BC308" r:id="rId19404" tooltip="https://www.daloopa.com/src/145409537" display="223729" xr:uid="{3BC8C436-D781-4E67-AD09-8A973FCD8C02}"/>
    <hyperlink ref="BC309" r:id="rId19405" tooltip="https://www.daloopa.com/src/145409538" display="196987" xr:uid="{A97EAE89-60A0-4E33-89C0-5E2C9759E170}"/>
    <hyperlink ref="BC310" r:id="rId19406" tooltip="https://www.daloopa.com/src/145461708" display="727921" xr:uid="{053039BF-5886-4184-9C0D-6F1AEB601F80}"/>
    <hyperlink ref="BC313" r:id="rId19407" tooltip="https://www.daloopa.com/src/145409540" display="115661" xr:uid="{852540C3-C8F4-4C41-BF5A-DB08D09744E8}"/>
    <hyperlink ref="BC314" r:id="rId19408" tooltip="https://www.daloopa.com/src/145409542" display="29488" xr:uid="{EA3379C7-D208-40A5-8745-A335A11EFD70}"/>
    <hyperlink ref="BC315" r:id="rId19409" tooltip="https://www.daloopa.com/src/145409544" display="165106" xr:uid="{64CE7ED6-46D0-420B-BC6C-C60365FC2F08}"/>
    <hyperlink ref="BC316" r:id="rId19410" tooltip="https://www.daloopa.com/src/145409547" display="14180" xr:uid="{3BC16FCE-4A7D-4CD2-87C0-B163D5BC0204}"/>
    <hyperlink ref="BC317" r:id="rId19411" tooltip="https://www.daloopa.com/src/145409550" display="324435" xr:uid="{348495DC-8363-47B0-A1F2-964B74713715}"/>
    <hyperlink ref="BC320" r:id="rId19412" tooltip="https://www.daloopa.com/src/145409541" display="8638" xr:uid="{4E2E0527-9C6C-495B-B5CD-D5EEB99F76EA}"/>
    <hyperlink ref="BC321" r:id="rId19413" tooltip="https://www.daloopa.com/src/145409545" display="1439" xr:uid="{F84B7566-820A-4A9F-922A-6B1E062F67E6}"/>
    <hyperlink ref="BC324" r:id="rId19414" tooltip="https://www.daloopa.com/src/145409553" display="38885" xr:uid="{093BE9C0-45E7-4E63-9BA4-74DAB91FA617}"/>
    <hyperlink ref="BC327" r:id="rId19415" tooltip="https://www.daloopa.com/src/145409614" display="4001" xr:uid="{26B4CEC4-4CFC-4380-AA5C-2584BC6F3287}"/>
    <hyperlink ref="BC328" r:id="rId19416" tooltip="https://www.daloopa.com/src/145409625" display="1276" xr:uid="{C60AB5CF-E95D-46AA-9391-94924CBC4A07}"/>
    <hyperlink ref="BC330" r:id="rId19417" tooltip="https://www.daloopa.com/src/145409641" display="10925" xr:uid="{16953764-0DD6-4B21-8E3B-0CE77884ABBB}"/>
    <hyperlink ref="BC344" r:id="rId19418" tooltip="https://www.daloopa.com/src/145263917" display="74058" xr:uid="{F34F1D54-1DED-4916-AEF6-B133BE024927}"/>
    <hyperlink ref="BC345" r:id="rId19419" tooltip="https://www.daloopa.com/src/145263916" display="106111" xr:uid="{03FF9029-EA6F-4B33-AC2D-482481898249}"/>
    <hyperlink ref="BC346" r:id="rId19420" tooltip="https://www.daloopa.com/src/145263918" display="180169" xr:uid="{F61B104A-C20C-4E95-8D72-3E97E0022F9B}"/>
    <hyperlink ref="BC349" r:id="rId19421" tooltip="https://www.daloopa.com/src/145263919" display="88670" xr:uid="{631466AF-3EFF-4920-BDD8-CD327F6AAE5F}"/>
    <hyperlink ref="BC350" r:id="rId19422" tooltip="https://www.daloopa.com/src/145263920" display="27679" xr:uid="{C7C0DE44-B2D1-479F-9281-43C075EBE09D}"/>
    <hyperlink ref="BC351" r:id="rId19423" tooltip="https://www.daloopa.com/src/145263922" display="11686" xr:uid="{1244F559-656E-4FC3-93F3-F2A303599429}"/>
    <hyperlink ref="BC352" r:id="rId19424" tooltip="https://www.daloopa.com/src/145263921" display="28962" xr:uid="{463BF9E5-3175-4F3F-B282-739BA73B6239}"/>
    <hyperlink ref="BC353" r:id="rId19425" tooltip="https://www.daloopa.com/src/145263923" display="2875" xr:uid="{661F3821-6E88-4C45-A4BF-880CE362C1C2}"/>
    <hyperlink ref="BC354" r:id="rId19426" tooltip="https://www.daloopa.com/src/145263924" display="2875" xr:uid="{CA18B640-8B13-4CBB-9A39-138D1EB93D1B}"/>
    <hyperlink ref="BC355" r:id="rId19427" tooltip="https://www.daloopa.com/src/145263925" display="162747" xr:uid="{5728E62E-0F1B-4CE6-AB32-87319F79F716}"/>
    <hyperlink ref="BC357" r:id="rId19428" tooltip="https://www.daloopa.com/src/145263926" display="17422" xr:uid="{9E89C6B5-9B94-4D9B-87CD-B0475BAA50FC}"/>
    <hyperlink ref="BC359" r:id="rId19429" tooltip="https://www.daloopa.com/src/145263927" display="1100" xr:uid="{E8C47CD8-EED6-4FF7-984B-529AEAA141DF}"/>
    <hyperlink ref="BC360" r:id="rId19430" tooltip="https://www.daloopa.com/src/145263928" display="-538" xr:uid="{615964B6-A04B-4630-A4AD-1676E69969EF}"/>
    <hyperlink ref="BC361" r:id="rId19431" tooltip="https://www.daloopa.com/src/145263929" display="10186" xr:uid="{283C3B26-3D44-48F3-A415-204130239EC9}"/>
    <hyperlink ref="BC362" r:id="rId19432" tooltip="https://www.daloopa.com/src/145263930" display="10748" xr:uid="{F68FDEB4-3F87-44E2-BA7D-0805FCA7F0D0}"/>
    <hyperlink ref="BC364" r:id="rId19433" tooltip="https://www.daloopa.com/src/145263931" display="28170" xr:uid="{420143EC-78A9-4EEE-BB5B-43E8B8DFC7E1}"/>
    <hyperlink ref="BC366" r:id="rId19434" tooltip="https://www.daloopa.com/src/145263932" display="-6910" xr:uid="{B6A8BFBD-863A-4E08-9114-FFCA296E2DF1}"/>
    <hyperlink ref="BC367" r:id="rId19435" tooltip="https://www.daloopa.com/src/145263933" display="-73" xr:uid="{02405310-4C4E-4309-A04E-72ECFC699E8D}"/>
    <hyperlink ref="BC368" r:id="rId19436" tooltip="https://www.daloopa.com/src/145263934" display="21187" xr:uid="{CBF323CF-98C0-4BE2-9CFF-73179433C9E9}"/>
    <hyperlink ref="BC371" r:id="rId19437" tooltip="https://www.daloopa.com/src/145266117" display="1.98" xr:uid="{50481F87-EB5B-4F50-BD79-D645804C9772}"/>
    <hyperlink ref="BC372" r:id="rId19438" tooltip="https://www.daloopa.com/src/145266118" display="1.95" xr:uid="{E7D37E75-ACBE-4E89-9772-41C3D6A9AF70}"/>
    <hyperlink ref="BC375" r:id="rId19439" tooltip="https://www.daloopa.com/src/145264199" display="10674" xr:uid="{8945937B-274E-4BBB-AEC9-B664E1C7E233}"/>
    <hyperlink ref="BC376" r:id="rId19440" tooltip="https://www.daloopa.com/src/145264200" display="10845" xr:uid="{C8C85E96-EB40-419C-8854-1C840E12DC4B}"/>
    <hyperlink ref="BC379" r:id="rId19441" tooltip="https://www.daloopa.com/src/145291428" display="197" xr:uid="{BF1DBDA7-DB8C-4AAD-9423-E5D276DA42A5}"/>
    <hyperlink ref="BC380" r:id="rId19442" tooltip="https://www.daloopa.com/src/145291429" display="685" xr:uid="{10CAB5B1-1F5F-4B26-8BA8-EDDAB0940E33}"/>
    <hyperlink ref="BC381" r:id="rId19443" tooltip="https://www.daloopa.com/src/145291430" display="2697" xr:uid="{0EC6E98C-8243-4226-92A6-904D4A12604D}"/>
    <hyperlink ref="BC382" r:id="rId19444" tooltip="https://www.daloopa.com/src/145291431" display="832" xr:uid="{0D729D3B-15DA-46C2-B2F2-ED145E0CEAFD}"/>
    <hyperlink ref="BC383" r:id="rId19445" tooltip="https://www.daloopa.com/src/145291432" display="436" xr:uid="{64D8302A-F18D-460F-826D-1C05C371C10A}"/>
    <hyperlink ref="BC384" r:id="rId19446" tooltip="https://www.daloopa.com/src/145291433" display="4847" xr:uid="{C8C847A0-D574-4F10-B18F-BA6BB31E1FEE}"/>
    <hyperlink ref="BC386" r:id="rId19447" tooltip="https://www.daloopa.com/src/145264440" display="25.384" xr:uid="{D9515831-4069-4321-9AC5-6AEA7BAE9890}"/>
    <hyperlink ref="BC387" r:id="rId19448" tooltip="https://www.daloopa.com/src/145459822" display="5.5" xr:uid="{6EEA1777-A12D-473F-BA63-646C0D9EA986}"/>
    <hyperlink ref="BC397" r:id="rId19449" tooltip="https://www.daloopa.com/src/145264340" display="66922" xr:uid="{4BF894C7-452F-49C0-8ECB-EA5D8A4F9BB6}"/>
    <hyperlink ref="BC398" r:id="rId19450" tooltip="https://www.daloopa.com/src/145264342" display="27275" xr:uid="{368350A7-067A-429B-B2F3-EB5820074822}"/>
    <hyperlink ref="BC399" r:id="rId19451" tooltip="https://www.daloopa.com/src/145264344" display="41494" xr:uid="{FC0586AC-B8FA-44C9-8D69-7F6DA101C542}"/>
    <hyperlink ref="BC400" r:id="rId19452" tooltip="https://www.daloopa.com/src/145264345" display="61175" xr:uid="{D7EF3284-6B84-4E8A-A02A-88452DABE8E8}"/>
    <hyperlink ref="BC402" r:id="rId19453" tooltip="https://www.daloopa.com/src/145264339" display="196866" xr:uid="{FE9908B7-1E12-4473-9BCF-85BDFFE0ABD1}"/>
    <hyperlink ref="BC404" r:id="rId19454" tooltip="https://www.daloopa.com/src/145264372" display="324435" xr:uid="{506989C3-A85A-4E38-8B66-01476DEA7A60}"/>
    <hyperlink ref="BC406" r:id="rId19455" tooltip="https://www.daloopa.com/src/145264373" display="83456" xr:uid="{8EF5007D-DA2A-4D1B-8736-4D7E2AD3280A}"/>
    <hyperlink ref="BC407" r:id="rId19456" tooltip="https://www.daloopa.com/src/145264374" display="23260" xr:uid="{7285D537-B749-44DF-957C-3A34DEA800D2}"/>
    <hyperlink ref="BC408" r:id="rId19457" tooltip="https://www.daloopa.com/src/145264375" display="99904" xr:uid="{ADBBB719-3614-4BF9-B628-21AFBF1790CC}"/>
    <hyperlink ref="BC409" r:id="rId19458" tooltip="https://www.daloopa.com/src/145264346" display="727921" xr:uid="{404BE2E3-7852-49A4-B064-02A6B62F76E7}"/>
    <hyperlink ref="BC413" r:id="rId19459" tooltip="https://www.daloopa.com/src/145264347" display="106032" xr:uid="{188ACAD6-D8B8-4B3B-BCD1-17EA4A5DF8FE}"/>
    <hyperlink ref="BC414" r:id="rId19460" tooltip="https://www.daloopa.com/src/145264348" display="68051" xr:uid="{C27968AA-40F7-4DFE-8219-BCD03A406A09}"/>
    <hyperlink ref="BC415" r:id="rId19461" tooltip="https://www.daloopa.com/src/145264349" display="21113" xr:uid="{A19E69EF-2B0B-4257-99CD-6A74415EBD19}"/>
    <hyperlink ref="BC416" r:id="rId19462" tooltip="https://www.daloopa.com/src/145264351" display="195196" xr:uid="{2FA3D20B-51DE-4672-91E3-25CDF1FD2E46}"/>
    <hyperlink ref="BC418" r:id="rId19463" tooltip="https://www.daloopa.com/src/145264357" display="27675" xr:uid="{791C517E-28BC-41B8-A50D-8EA09F81DADC}"/>
    <hyperlink ref="BC419" r:id="rId19464" tooltip="https://www.daloopa.com/src/145264359" display="50742" xr:uid="{E3B017CA-ED1C-4ACF-BCEA-6584BD8A556A}"/>
    <hyperlink ref="BC420" r:id="rId19465" tooltip="https://www.daloopa.com/src/145264360" display="84677" xr:uid="{9F3192C2-50D4-46E3-9896-12F038503B8D}"/>
    <hyperlink ref="BC423" r:id="rId19466" tooltip="https://www.daloopa.com/src/145277761" display="112" xr:uid="{0AD9BBEC-C348-4787-BFBA-C7CF0D16AB6C}"/>
    <hyperlink ref="BC424" r:id="rId19467" tooltip="https://www.daloopa.com/src/145277761" display="112" xr:uid="{2FECA6D7-3600-419F-B789-6CCDEC312497}"/>
    <hyperlink ref="BC425" r:id="rId19468" tooltip="https://www.daloopa.com/src/145277759" display="-7837" xr:uid="{004D3721-0077-4A1C-A691-156F68454DB2}"/>
    <hyperlink ref="BC426" r:id="rId19469" tooltip="https://www.daloopa.com/src/145277760" display="135679" xr:uid="{BC7EF04C-BDE0-4946-98AB-5BBF80D14D9F}"/>
    <hyperlink ref="BC427" r:id="rId19470" tooltip="https://www.daloopa.com/src/145277762" display="12333" xr:uid="{143E4A5F-ACC0-4BDC-8C98-BAEE4B22C4F7}"/>
    <hyperlink ref="BC428" r:id="rId19471" tooltip="https://www.daloopa.com/src/145277763" display="229344" xr:uid="{04A2AEC2-3D47-49B5-9F6B-EC787475B15D}"/>
    <hyperlink ref="BC429" r:id="rId19472" tooltip="https://www.daloopa.com/src/145277764" display="369631" xr:uid="{A40AA944-12F1-4A65-80CF-9B1FD614E398}"/>
    <hyperlink ref="BC431" r:id="rId19473" tooltip="https://www.daloopa.com/src/145277765" display="727921" xr:uid="{38A6796C-F9E9-424E-A826-4667BB30ED12}"/>
    <hyperlink ref="BC437" r:id="rId19474" tooltip="https://www.daloopa.com/src/145264372" display="324435" xr:uid="{A93E4D68-3BD5-4515-936B-52C6BA24EDCD}"/>
    <hyperlink ref="BC438" r:id="rId19475" tooltip="https://www.daloopa.com/src/145264347" display="106032" xr:uid="{AC230BB7-2989-4D2E-AAB4-C43914BF635A}"/>
    <hyperlink ref="BC441" r:id="rId19476" tooltip="https://www.daloopa.com/src/145409514" display="38" xr:uid="{65CA0BDC-0994-4F9C-83B6-B5FF5CEE779F}"/>
    <hyperlink ref="BC442" r:id="rId19477" tooltip="https://www.daloopa.com/src/145409513" display="432000" xr:uid="{7017FE03-39F0-45F3-934B-4ECDC0A4C23D}"/>
    <hyperlink ref="BC446" r:id="rId19478" tooltip="https://www.daloopa.com/src/145278853" display="21187" xr:uid="{BF1A097D-9FC7-4CD2-B4FF-597B597C93B7}"/>
    <hyperlink ref="BC448" r:id="rId19479" tooltip="https://www.daloopa.com/src/145278854" display="16796" xr:uid="{9CF593F7-200F-4BB0-80B1-397CCB84BC0E}"/>
    <hyperlink ref="BC449" r:id="rId19480" tooltip="https://www.daloopa.com/src/145278855" display="4847" xr:uid="{573EFA00-9C80-4C89-A916-F912E2862213}"/>
    <hyperlink ref="BC452" r:id="rId19481" tooltip="https://www.daloopa.com/src/145278856" display="-10112" xr:uid="{CF48B130-A437-432F-B96B-CF9E693C8F76}"/>
    <hyperlink ref="BC453" r:id="rId19482" tooltip="https://www.daloopa.com/src/145278857" display="10130" xr:uid="{FCC28B14-4F4B-4179-94D5-D12049B557F9}"/>
    <hyperlink ref="BC456" r:id="rId19483" tooltip="https://www.daloopa.com/src/145278858" display="-827" xr:uid="{50B7F9D6-03A8-41F3-B4A5-8E4E5B135379}"/>
    <hyperlink ref="BC458" r:id="rId19484" tooltip="https://www.daloopa.com/src/145278861" display="2151" xr:uid="{9F481E6A-797F-467C-BAEC-99E79E30650E}"/>
    <hyperlink ref="BC459" r:id="rId19485" tooltip="https://www.daloopa.com/src/145278862" display="-1999" xr:uid="{33037733-5530-48E3-9E90-AAF0D8F039A9}"/>
    <hyperlink ref="BC460" r:id="rId19486" tooltip="https://www.daloopa.com/src/145278863" display="-632" xr:uid="{F65CE17F-F89E-4677-9EC2-248844394CC3}"/>
    <hyperlink ref="BC462" r:id="rId19487" tooltip="https://www.daloopa.com/src/145278864" display="35525" xr:uid="{E46C4EF2-17E8-40B4-B97E-B0D0B45D7FC9}"/>
    <hyperlink ref="BC465" r:id="rId19488" tooltip="https://www.daloopa.com/src/145264445" display="-35095" xr:uid="{298AB6D5-248B-463C-B1F9-392C273B2110}"/>
    <hyperlink ref="BC466" r:id="rId19489" tooltip="https://www.daloopa.com/src/145264451" display="-786" xr:uid="{DA5EF7E1-1063-4EF3-A1FD-67BD5566F78F}"/>
    <hyperlink ref="BC467" r:id="rId19490" tooltip="https://www.daloopa.com/src/145264458" display="16367" xr:uid="{B4BFBEB7-0E0E-4452-BAA0-E6A0B802F2D6}"/>
    <hyperlink ref="BC468" r:id="rId19491" tooltip="https://www.daloopa.com/src/145264463" display="-7426" xr:uid="{6ABA3E49-807E-418F-A7B0-AA7D96F742FA}"/>
    <hyperlink ref="BC469" r:id="rId19492" tooltip="https://www.daloopa.com/src/145264469" display="867" xr:uid="{DBE8EB4D-288C-410D-BBFB-7211D208BD1A}"/>
    <hyperlink ref="BC470" r:id="rId19493" tooltip="https://www.daloopa.com/src/145264476" display="-26073" xr:uid="{DBC30440-C342-4275-8EC1-65C3B0EA2C11}"/>
    <hyperlink ref="BC473" r:id="rId19494" tooltip="https://www.daloopa.com/src/145264471" display="3223" xr:uid="{D897B609-62D9-4758-86D0-A73ABCA53570}"/>
    <hyperlink ref="BC474" r:id="rId19495" tooltip="https://www.daloopa.com/src/145264446" display="-1826" xr:uid="{EC584ACA-3EC2-4183-B900-4593EB5DFD5A}"/>
    <hyperlink ref="BC476" r:id="rId19496" tooltip="https://www.daloopa.com/src/145264466" display="-1008" xr:uid="{90241755-57BC-4ED3-B9BD-DDA4CD6A9B6E}"/>
    <hyperlink ref="BC477" r:id="rId19497" tooltip="https://www.daloopa.com/src/145264459" display="-351" xr:uid="{EFF53384-1574-4F5A-A343-F44EBE57CB52}"/>
    <hyperlink ref="BC478" r:id="rId19498" tooltip="https://www.daloopa.com/src/145264452" display="-82" xr:uid="{77306366-A1CA-423C-9D81-2A18AF422D16}"/>
    <hyperlink ref="BC483" r:id="rId19499" tooltip="https://www.daloopa.com/src/145264478" display="-44" xr:uid="{F32779CF-74E0-4B67-BC13-8226BB50711F}"/>
    <hyperlink ref="BC485" r:id="rId19500" tooltip="https://www.daloopa.com/src/145280934" display="-397" xr:uid="{9AAAAE9D-3A8C-4656-9B45-309E9F5DF714}"/>
    <hyperlink ref="BC486" r:id="rId19501" tooltip="https://www.daloopa.com/src/145280935" display="9011" xr:uid="{7D2C1271-59D5-4C8B-B29F-D4C03E1606B5}"/>
    <hyperlink ref="BC488" r:id="rId19502" tooltip="https://www.daloopa.com/src/145264361" display="61453" xr:uid="{7554070A-E24B-4785-9039-FD84FF9EEBE2}"/>
    <hyperlink ref="BC489" r:id="rId19503" tooltip="https://www.daloopa.com/src/145280936" display="70464" xr:uid="{91F0B543-1870-42D7-9F54-2CCCA557A37D}"/>
    <hyperlink ref="BC492" r:id="rId19504" tooltip="https://www.daloopa.com/src/145409546" display="66922" xr:uid="{058D1FB3-767B-4E60-BCDA-EA452C6B817A}"/>
    <hyperlink ref="BC493" r:id="rId19505" tooltip="https://www.daloopa.com/src/145409549" display="302" xr:uid="{E5767733-3AE4-4368-9B13-87989946CA3F}"/>
    <hyperlink ref="BC494" r:id="rId19506" tooltip="https://www.daloopa.com/src/145409552" display="3240" xr:uid="{FB645E4B-8E61-4F7D-9823-20B9735FF7D0}"/>
    <hyperlink ref="BC495" r:id="rId19507" tooltip="https://www.daloopa.com/src/145409543" display="70464" xr:uid="{D89846B4-8E47-473C-A8B9-7FD7D4236167}"/>
    <hyperlink ref="BC498" r:id="rId19508" tooltip="https://www.daloopa.com/src/145297453" display="130691" xr:uid="{0E2D7C0B-B528-4F3C-8D49-5F25C279851C}"/>
    <hyperlink ref="BC499" r:id="rId19509" tooltip="https://www.daloopa.com/src/145297454" display="-115903" xr:uid="{47A41286-7B40-44BA-9542-96A14D6EC94B}"/>
    <hyperlink ref="BC500" r:id="rId19510" tooltip="https://www.daloopa.com/src/145297455" display="14788" xr:uid="{35688B9B-C006-4946-BBA9-73C6217D955E}"/>
    <hyperlink ref="BC507" r:id="rId19511" tooltip="https://www.daloopa.com/src/145264503" display="130691" xr:uid="{1B154B62-E2FF-4179-9885-F16C48C42650}"/>
    <hyperlink ref="BC508" r:id="rId19512" tooltip="https://www.daloopa.com/src/145264488" display="-115903" xr:uid="{4C450FAB-4811-4ECB-8D9F-782210458A25}"/>
    <hyperlink ref="BC509" r:id="rId19513" tooltip="https://www.daloopa.com/src/145264492" display="14788" xr:uid="{CFC4C6DE-83EF-4A3F-8B0D-DAC3D52E7AF3}"/>
    <hyperlink ref="BC517" r:id="rId19514" tooltip="https://www.daloopa.com/src/145264474" display="249" xr:uid="{063132D6-E395-4327-9EAC-F1AE97464185}"/>
    <hyperlink ref="BC518" r:id="rId19515" tooltip="https://www.daloopa.com/src/145264491" display="4155" xr:uid="{97B84A8A-162D-4C09-B247-146B6D833F46}"/>
    <hyperlink ref="BC519" r:id="rId19516" tooltip="https://www.daloopa.com/src/145264506" display="76" xr:uid="{1E62E678-FEA7-4A53-944D-57C29F516CB2}"/>
    <hyperlink ref="BC520" r:id="rId19517" tooltip="https://www.daloopa.com/src/145264495" display="52" xr:uid="{E97B5263-4EDC-40C1-8565-EA47738298FF}"/>
    <hyperlink ref="BC521" r:id="rId19518" tooltip="https://www.daloopa.com/src/145264481" display="1136" xr:uid="{F9D01B9A-71BB-4443-99B9-26D9DFDB024A}"/>
    <hyperlink ref="BC522" r:id="rId19519" tooltip="https://www.daloopa.com/src/145264499" display="5057" xr:uid="{31B600AF-CB85-4B6E-851B-25AF43D0D725}"/>
    <hyperlink ref="BC523" r:id="rId19520" tooltip="https://www.daloopa.com/src/145264502" display="977" xr:uid="{B2543181-A7EB-4B57-9200-884C13F7FCB7}"/>
    <hyperlink ref="BC530" r:id="rId19521" tooltip="https://www.daloopa.com/src/145264503" display="130691" xr:uid="{2F835C25-09BF-493A-BEE4-6605FF6D155C}"/>
    <hyperlink ref="BC531" r:id="rId19522" tooltip="https://www.daloopa.com/src/145264498" display="0.16" xr:uid="{04EF0BAC-0252-499D-938B-3D9162DAE3CD}"/>
    <hyperlink ref="BC532" r:id="rId19523" tooltip="https://www.daloopa.com/src/145264488" display="115903" xr:uid="{EC91F793-8870-4B57-88F3-C26D2FA08A7A}"/>
    <hyperlink ref="BC533" r:id="rId19524" tooltip="https://www.daloopa.com/src/145515588" display="14788" xr:uid="{74F37A20-C286-4D8D-AB8E-B116DE39CD55}"/>
    <hyperlink ref="BC543" r:id="rId19525" tooltip="https://www.daloopa.com/src/145264507" display="10955" xr:uid="{7FFDCDD3-2048-48C2-9B04-3DBD0C1D5280}"/>
    <hyperlink ref="BC544" r:id="rId19526" tooltip="https://www.daloopa.com/src/145264510" display="10687" xr:uid="{5A89590B-2A90-4028-9A75-B3ED83DDB24D}"/>
    <hyperlink ref="BC545" r:id="rId19527" tooltip="https://www.daloopa.com/src/145264477" display="268" xr:uid="{3134B6AA-E5BB-4AFC-AAAD-7BFB2299CCE6}"/>
    <hyperlink ref="BC546" r:id="rId19528" tooltip="https://www.daloopa.com/src/145264483" display="0.025" xr:uid="{0E92005F-6E9A-4CE5-9507-DC366D701352}"/>
    <hyperlink ref="BC565" r:id="rId19529" tooltip="https://www.daloopa.com/src/145264372" display="324435" xr:uid="{3C669CD8-EF09-4E6C-8AEF-0FA0108E08E9}"/>
    <hyperlink ref="BC568" r:id="rId19530" tooltip="https://www.daloopa.com/src/145409512" display="10690216011" xr:uid="{DD1166FA-37E7-4373-BA45-56EAC0111FC1}"/>
    <hyperlink ref="BC569" r:id="rId19531" tooltip="https://www.daloopa.com/src/145264462" display="1578000" xr:uid="{BA6E0C11-1B0B-4395-9660-A23D562973E2}"/>
    <hyperlink ref="BC572" r:id="rId19532" tooltip="https://www.daloopa.com/src/145460266" display="4.1" xr:uid="{91A909E7-F492-4C12-9559-B94375CAFFF1}"/>
    <hyperlink ref="BC573" r:id="rId19533" tooltip="https://www.daloopa.com/src/145460267" display="200" xr:uid="{220D59D6-76D3-4872-A1E1-4BC04FC73A1B}"/>
    <hyperlink ref="BC574" r:id="rId19534" tooltip="https://www.daloopa.com/src/145459821" display="21.5" xr:uid="{B437566A-8415-4C0B-8E15-50CA6DA96760}"/>
    <hyperlink ref="BC584" r:id="rId19535" tooltip="https://www.daloopa.com/src/145409617" display="2750" xr:uid="{C668CCF7-8CC0-45CE-9993-31AEC8E2DACF}"/>
    <hyperlink ref="BC585" r:id="rId19536" tooltip="https://www.daloopa.com/src/145409628" display="12000" xr:uid="{D2E610C9-A0A2-43A6-9276-DDF2A0A0D344}"/>
    <hyperlink ref="BC586" r:id="rId19537" tooltip="https://www.daloopa.com/src/145409642" display="7750" xr:uid="{8590AB66-8D81-4DC7-B85E-D11BA47D2FCA}"/>
    <hyperlink ref="BC587" r:id="rId19538" tooltip="https://www.daloopa.com/src/145409647" display="15000" xr:uid="{77A57A55-E40D-45EF-9445-C7E5213AC580}"/>
    <hyperlink ref="BC588" r:id="rId19539" tooltip="https://www.daloopa.com/src/145409661" display="9750" xr:uid="{663222EA-9571-4EB8-9503-7F7BCE30B507}"/>
    <hyperlink ref="BC589" r:id="rId19540" tooltip="https://www.daloopa.com/src/145409636" display="7000" xr:uid="{789E3460-5B52-4917-BFB2-4BFBD6455603}"/>
    <hyperlink ref="BC607" r:id="rId19541" tooltip="https://www.daloopa.com/src/145409655" display="55097" xr:uid="{A904139E-7FDC-4BB1-92B9-178DF4EC2147}"/>
    <hyperlink ref="BC609" r:id="rId19542" tooltip="https://www.daloopa.com/src/145409656" display="-358" xr:uid="{592B2F05-5074-4B33-8D7B-B0FC1F06AE75}"/>
    <hyperlink ref="BC610" r:id="rId19543" tooltip="https://www.daloopa.com/src/145409657" display="-3997" xr:uid="{B22A0B6E-EAED-4EF8-A53D-0E6C6F3F666B}"/>
    <hyperlink ref="BC611" r:id="rId19544" tooltip="https://www.daloopa.com/src/145409658" display="50742" xr:uid="{738BD9F4-E474-495E-8E97-F9BC91654964}"/>
    <hyperlink ref="BC635" r:id="rId19545" tooltip="https://www.daloopa.com/src/145278857" display="10130" xr:uid="{740EA737-FF7B-4256-8AA8-30AC80BD53E5}"/>
    <hyperlink ref="BC637" r:id="rId19546" tooltip="https://www.daloopa.com/src/145270827" display="-6910" xr:uid="{266493E2-AB9C-4805-9657-222036C62D48}"/>
    <hyperlink ref="BC642" r:id="rId19547" tooltip="https://www.daloopa.com/src/145263931" display="28170" xr:uid="{A7D364C4-FD65-410E-80CA-19A363793EB7}"/>
    <hyperlink ref="BC721" r:id="rId19548" tooltip="https://www.daloopa.com/src/145264199" display="10674" xr:uid="{9FEF35D8-C327-4B48-B7A4-4539B53332B1}"/>
    <hyperlink ref="BC722" r:id="rId19549" tooltip="https://www.daloopa.com/src/145409578" display="171" xr:uid="{A17EAB6B-5CC9-4171-A3EE-6C551015ECBD}"/>
    <hyperlink ref="BC723" r:id="rId19550" tooltip="https://www.daloopa.com/src/145264200" display="10845" xr:uid="{67F6C415-BB0B-4BB0-8A70-5BF017EEF00B}"/>
    <hyperlink ref="BC726" r:id="rId19551" tooltip="https://www.daloopa.com/src/145409579" display="3593" xr:uid="{B2BEEC37-0837-4166-88F3-EBB688E7FEC2}"/>
    <hyperlink ref="BC728" r:id="rId19552" tooltip="https://www.daloopa.com/src/145409584" display="813" xr:uid="{69C87DA5-000F-474D-ADBE-68EB98D8D881}"/>
    <hyperlink ref="BC729" r:id="rId19553" tooltip="https://www.daloopa.com/src/145409585" display="81" xr:uid="{34F7B83F-9646-43CC-9800-78526168D9DC}"/>
    <hyperlink ref="BC730" r:id="rId19554" tooltip="https://www.daloopa.com/src/145409586" display="894" xr:uid="{B3CB6D46-0731-4E3B-8CE1-BA4AAD02A8CA}"/>
    <hyperlink ref="BC732" r:id="rId19555" tooltip="https://www.daloopa.com/src/145409587" display="637" xr:uid="{88FA3254-FC65-4E11-A7DD-76B24A732FBE}"/>
    <hyperlink ref="BC733" r:id="rId19556" tooltip="https://www.daloopa.com/src/145409589" display="5124" xr:uid="{8EECB84F-44D0-4E29-9E4C-768D8AAAB8D1}"/>
    <hyperlink ref="BC737" r:id="rId19557" tooltip="https://www.daloopa.com/src/145409518" display="1914" xr:uid="{E51BDD6D-68D7-4533-821F-8C5BE7AECC08}"/>
    <hyperlink ref="BC738" r:id="rId19558" tooltip="https://www.daloopa.com/src/145409520" display="4518" xr:uid="{E12F36B4-DB70-48C4-BB47-B367BD247244}"/>
    <hyperlink ref="BC739" r:id="rId19559" tooltip="https://www.daloopa.com/src/145409522" display="10548" xr:uid="{CA4688E4-85A5-4481-B9E4-C6E576A0D112}"/>
    <hyperlink ref="BC740" r:id="rId19560" tooltip="https://www.daloopa.com/src/145409523" display="3688" xr:uid="{D345F908-3B41-4E8B-B29C-CF79E6313C2B}"/>
    <hyperlink ref="BC741" r:id="rId19561" tooltip="https://www.daloopa.com/src/145409524" display="4388" xr:uid="{EE8CE9C7-9D64-46EA-B862-DCA33A34CECA}"/>
    <hyperlink ref="BC742" r:id="rId19562" tooltip="https://www.daloopa.com/src/145409516" display="57813" xr:uid="{DEA381C1-0F7A-4282-BE15-3151FF41EC2E}"/>
    <hyperlink ref="BC743" r:id="rId19563" tooltip="https://www.daloopa.com/src/145409517" display="82869" xr:uid="{E673ADD3-41FB-488C-851E-D11341788708}"/>
    <hyperlink ref="BC746" r:id="rId19564" tooltip="https://www.daloopa.com/src/145463577" display="4347" xr:uid="{7A7291FD-EBD0-477A-8266-E58C947C5743}"/>
    <hyperlink ref="BC747" r:id="rId19565" tooltip="https://www.daloopa.com/src/145463578" display="13414" xr:uid="{DD7EE5AA-C355-4C67-9584-2F061C6A6CD9}"/>
    <hyperlink ref="BC748" r:id="rId19566" tooltip="https://www.daloopa.com/src/145463579" display="12434" xr:uid="{126469CE-4AA5-42FD-872D-CDD32FF8629A}"/>
    <hyperlink ref="BC749" r:id="rId19567" tooltip="https://www.daloopa.com/src/145463580" display="11312" xr:uid="{5A2C6E47-C3C5-4836-9354-F13D80EE183B}"/>
    <hyperlink ref="BC750" r:id="rId19568" tooltip="https://www.daloopa.com/src/145463581" display="10207" xr:uid="{622224AA-DEF2-4048-B3C1-9F59F18A4DF4}"/>
    <hyperlink ref="BC751" r:id="rId19569" tooltip="https://www.daloopa.com/src/145463582" display="51311" xr:uid="{3A3B92F9-0C2C-4303-903E-BE0E54FAAABC}"/>
    <hyperlink ref="BC752" r:id="rId19570" tooltip="https://www.daloopa.com/src/145463583" display="103025" xr:uid="{665EF012-914E-498C-BB25-6FA71A007BE7}"/>
    <hyperlink ref="BC755" r:id="rId19571" tooltip="https://www.daloopa.com/src/145463066" display="458" xr:uid="{3DF0B528-B4F7-49AE-A945-30E4DA294541}"/>
    <hyperlink ref="BC756" r:id="rId19572" tooltip="https://www.daloopa.com/src/145463067" display="1665" xr:uid="{1357C68F-4084-49FE-AF4D-0D03AF0E51BF}"/>
    <hyperlink ref="BC757" r:id="rId19573" tooltip="https://www.daloopa.com/src/145463068" display="1524" xr:uid="{E2CBC8CF-B7E6-4110-AEDA-AAAFDFFBE744}"/>
    <hyperlink ref="BC758" r:id="rId19574" tooltip="https://www.daloopa.com/src/145463069" display="1521" xr:uid="{42B8BC47-2417-4C75-A38B-8661D30619C6}"/>
    <hyperlink ref="BC759" r:id="rId19575" tooltip="https://www.daloopa.com/src/145463070" display="1187" xr:uid="{2550DA28-447B-4A52-8260-0E84EA51F700}"/>
    <hyperlink ref="BC760" r:id="rId19576" tooltip="https://www.daloopa.com/src/145463071" display="7697" xr:uid="{82577014-92DC-47AD-828B-F61684009AFA}"/>
    <hyperlink ref="BC761" r:id="rId19577" tooltip="https://www.daloopa.com/src/145463072" display="14052" xr:uid="{4485635F-43DE-4952-AC48-DFCBF15F937B}"/>
    <hyperlink ref="BC764" r:id="rId19578" tooltip="https://www.daloopa.com/src/145462946" display="91" xr:uid="{4620F709-BFE8-4707-8941-28C78C1A97A5}"/>
    <hyperlink ref="BC765" r:id="rId19579" tooltip="https://www.daloopa.com/src/145462947" display="532" xr:uid="{1C1B9597-6A41-48B4-B613-AE1A0270A800}"/>
    <hyperlink ref="BC766" r:id="rId19580" tooltip="https://www.daloopa.com/src/145462948" display="540" xr:uid="{D6C5F255-F5BC-4042-97C9-5023ABA789DA}"/>
    <hyperlink ref="BC767" r:id="rId19581" tooltip="https://www.daloopa.com/src/145462949" display="548" xr:uid="{2B7BF6DA-48D4-463B-9BAD-8277AFA72C8C}"/>
    <hyperlink ref="BC768" r:id="rId19582" tooltip="https://www.daloopa.com/src/145462950" display="557" xr:uid="{B44BEBE5-7302-4A4A-ABFE-1C6FB8CB33E5}"/>
    <hyperlink ref="BC769" r:id="rId19583" tooltip="https://www.daloopa.com/src/145462951" display="6556" xr:uid="{4D304C35-8F48-46D7-8D5F-9C078F169974}"/>
    <hyperlink ref="BC770" r:id="rId19584" tooltip="https://www.daloopa.com/src/145462952" display="8824" xr:uid="{650DD1C8-4341-408D-B0D2-570C9FF2D50B}"/>
    <hyperlink ref="BC779" r:id="rId19585" tooltip="https://www.daloopa.com/src/145409655" display="55097" xr:uid="{3A7A95E3-6A67-4063-980E-3F2F86D29476}"/>
    <hyperlink ref="BC783" r:id="rId19586" tooltip="https://www.daloopa.com/src/145409594" display="103025" xr:uid="{DF5CC3A2-C776-4284-9A7E-7A61B025DA98}"/>
    <hyperlink ref="BC784" r:id="rId19587" tooltip="https://www.daloopa.com/src/145409597" display="-16792" xr:uid="{1ADB0AD1-3C64-4896-847B-D70F7E62AF71}"/>
    <hyperlink ref="BC785" r:id="rId19588" tooltip="https://www.daloopa.com/src/145409599" display="86233" xr:uid="{1BBBEA12-523F-4EE0-8FA6-35520087929A}"/>
    <hyperlink ref="BC787" r:id="rId19589" tooltip="https://www.daloopa.com/src/145409601" display="-11873" xr:uid="{F6163AFE-ECAE-4254-AAB6-0A5A76455876}"/>
    <hyperlink ref="BC788" r:id="rId19590" tooltip="https://www.daloopa.com/src/145409603" display="74360" xr:uid="{7A000DB7-2184-4B76-BAAA-25BA613598F9}"/>
    <hyperlink ref="BC791" r:id="rId19591" tooltip="https://www.daloopa.com/src/145409595" display="14052" xr:uid="{997BA32A-EF2E-4E55-BDBE-E3D86A1D1EA5}"/>
    <hyperlink ref="BC792" r:id="rId19592" tooltip="https://www.daloopa.com/src/145409598" display="-2287" xr:uid="{50A7D1B2-87BA-419C-A479-84D0D8738DA9}"/>
    <hyperlink ref="BC793" r:id="rId19593" tooltip="https://www.daloopa.com/src/145409600" display="11765" xr:uid="{22007869-887E-412D-BC34-DF230462E5A5}"/>
    <hyperlink ref="BC795" r:id="rId19594" tooltip="https://www.daloopa.com/src/145409602" display="-1448" xr:uid="{123A6191-D4F1-44A4-90EF-13E564BF3F9E}"/>
    <hyperlink ref="BC796" r:id="rId19595" tooltip="https://www.daloopa.com/src/145409605" display="10317" xr:uid="{9ECF2EF9-EDCA-4384-84DF-848318D49FBA}"/>
    <hyperlink ref="BC799" r:id="rId19596" tooltip="https://www.daloopa.com/src/145409620" display="117077" xr:uid="{3CEA16AB-CCDD-4E98-9011-AA89D74484A4}"/>
    <hyperlink ref="BC800" r:id="rId19597" tooltip="https://www.daloopa.com/src/145409631" display="-19079" xr:uid="{3B3114DF-E349-4CB8-B911-C1E22D4FA78B}"/>
    <hyperlink ref="BC801" r:id="rId19598" tooltip="https://www.daloopa.com/src/145409638" display="97998" xr:uid="{38239383-35F8-4FF6-84F6-A005E1982332}"/>
    <hyperlink ref="BC803" r:id="rId19599" tooltip="https://www.daloopa.com/src/145409607" display="-13321" xr:uid="{73D5438A-3F70-40EF-8753-1C0D618C6773}"/>
    <hyperlink ref="BC804" r:id="rId19600" tooltip="https://www.daloopa.com/src/145409612" display="84677" xr:uid="{3B1E72FD-9C0D-419E-8295-29619CAF7AB6}"/>
    <hyperlink ref="BC817" r:id="rId19601" tooltip="https://www.daloopa.com/src/145291663" display="21187" xr:uid="{E2C97922-82C1-4066-A1DC-D7D4A96F3E0B}"/>
    <hyperlink ref="BC819" r:id="rId19602" tooltip="https://www.daloopa.com/src/145291664" display="-690" xr:uid="{8171F5EA-E1C0-4416-A637-6BB29A8811AE}"/>
    <hyperlink ref="BC824" r:id="rId19603" tooltip="https://www.daloopa.com/src/145291665" display="12397" xr:uid="{01B10286-A3A6-4B5C-8C9F-123ADC38502C}"/>
    <hyperlink ref="BC825" r:id="rId19604" tooltip="https://www.daloopa.com/src/145291666" display="-1795" xr:uid="{2494F0DA-D99A-4C2D-A040-D03DC686EE4F}"/>
    <hyperlink ref="BC826" r:id="rId19605" tooltip="https://www.daloopa.com/src/145291667" display="10602" xr:uid="{D84662C6-B8AA-457C-A263-50280DAD1B03}"/>
    <hyperlink ref="BC828" r:id="rId19606" tooltip="https://www.daloopa.com/src/145291669" display="9913" xr:uid="{5F0151A9-7B0B-413A-8B09-7EDA870768D5}"/>
    <hyperlink ref="BC830" r:id="rId19607" tooltip="https://www.daloopa.com/src/145291670" display="31100" xr:uid="{34036D3E-CC26-4C2E-942A-9A5575C7E960}"/>
    <hyperlink ref="BC833" r:id="rId19608" tooltip="https://www.daloopa.com/src/145462005" display="-1511" xr:uid="{8845241F-2F9C-41CF-A98D-9D72CBB60A7F}"/>
    <hyperlink ref="BC834" r:id="rId19609" tooltip="https://www.daloopa.com/src/145462006" display="-1382" xr:uid="{ADE1327A-F030-4156-B17E-8884D052B0D3}"/>
    <hyperlink ref="BC835" r:id="rId19610" tooltip="https://www.daloopa.com/src/145462007" display="-129" xr:uid="{206FF741-08EC-4F7F-8383-CDC25AB068E7}"/>
    <hyperlink ref="BC849" r:id="rId19611" tooltip="https://www.daloopa.com/src/145264503" display="130691" xr:uid="{0756C948-9B57-493F-91E6-64EC6892C1B5}"/>
    <hyperlink ref="BC850" r:id="rId19612" tooltip="https://www.daloopa.com/src/145264488" display="115903" xr:uid="{9650E524-4B19-4337-BCF8-1CBAD812A66C}"/>
    <hyperlink ref="BC851" r:id="rId19613" tooltip="https://www.daloopa.com/src/145297455" display="14788" xr:uid="{69E068E3-B424-4313-8378-7D21FD1C400B}"/>
    <hyperlink ref="BC854" r:id="rId19614" tooltip="https://www.daloopa.com/src/145409608" display="197" xr:uid="{4CA2D423-BCC5-4137-9DD1-981B923CA3EC}"/>
    <hyperlink ref="BC855" r:id="rId19615" tooltip="https://www.daloopa.com/src/145409619" display="685" xr:uid="{1EF94C5E-801E-411D-8A2A-89782812D8F3}"/>
    <hyperlink ref="BC856" r:id="rId19616" tooltip="https://www.daloopa.com/src/145409629" display="2697" xr:uid="{0BA5C07A-1B3B-4EA2-9D73-324A46743B97}"/>
    <hyperlink ref="BC857" r:id="rId19617" tooltip="https://www.daloopa.com/src/145409637" display="832" xr:uid="{9A07F3BE-8329-4167-943F-89E2BBB94E08}"/>
    <hyperlink ref="BC858" r:id="rId19618" tooltip="https://www.daloopa.com/src/145409643" display="436" xr:uid="{B0AA3E3E-4799-4562-9A83-3C86AF46ACC4}"/>
    <hyperlink ref="BC859" r:id="rId19619" tooltip="https://www.daloopa.com/src/145409649" display="4847" xr:uid="{25CAD27F-37D6-4B33-ADEC-CCE960DAFD6E}"/>
    <hyperlink ref="BC864" r:id="rId19620" tooltip="https://www.daloopa.com/src/145409574" display="-132743" xr:uid="{C0A7CC5F-7C90-4B05-84C4-8AEE816322FC}"/>
    <hyperlink ref="BC865" r:id="rId19621" tooltip="https://www.daloopa.com/src/145409575" display="-5938" xr:uid="{8637A05D-83DE-4AEA-8292-DFCF2946DD89}"/>
    <hyperlink ref="BC867" r:id="rId19622" tooltip="https://www.daloopa.com/src/145409574" display="-132743" xr:uid="{D523FC39-BCC1-4489-BFEB-3801C49E0ECC}"/>
    <hyperlink ref="BC868" r:id="rId19623" tooltip="https://www.daloopa.com/src/145409575" display="-5938" xr:uid="{928E4F2E-9C2C-48EB-A580-AABF61677DE0}"/>
    <hyperlink ref="BC870" r:id="rId19624" tooltip="https://www.daloopa.com/src/145409574" display="-132743" xr:uid="{B45B1394-2FD8-48ED-AD0E-A770454356DB}"/>
    <hyperlink ref="BC871" r:id="rId19625" tooltip="https://www.daloopa.com/src/145409575" display="-5938" xr:uid="{64DA318D-1298-4152-AA9D-CCB7AC7F4E2B}"/>
    <hyperlink ref="BC322" r:id="rId19626" tooltip="https://www.daloopa.com/src/145409548" display="28301" xr:uid="{8339C805-427E-4324-951E-0FC0AD6996AD}"/>
    <hyperlink ref="BC323" r:id="rId19627" tooltip="https://www.daloopa.com/src/145409551" display="507" xr:uid="{BEB571BE-443E-4F57-A0E5-D9A952EB1894}"/>
    <hyperlink ref="BC329" r:id="rId19628" tooltip="https://www.daloopa.com/src/145409635" display="5648" xr:uid="{6ADF30B3-25AC-44A7-8650-30DA6A6AB98F}"/>
    <hyperlink ref="BC606" r:id="rId19629" tooltip="https://www.daloopa.com/src/145409653" display="847" xr:uid="{DDF5A6A5-5761-4820-878D-D649685F36DA}"/>
    <hyperlink ref="BD10" r:id="rId19630" tooltip="https://www.daloopa.com/src/155390370" display="178.5" xr:uid="{506C3EA7-463C-4250-9F12-82CE94B1FB07}"/>
    <hyperlink ref="BD11" r:id="rId19631" tooltip="https://www.daloopa.com/src/155390102" display="173.5" xr:uid="{85351DB1-A6BB-412B-A373-637999012C6E}"/>
    <hyperlink ref="BD12" r:id="rId19632" tooltip="https://www.daloopa.com/src/155390851" display="0.15" xr:uid="{463811BC-BF1D-4769-B943-35A4BBBFF73C}"/>
    <hyperlink ref="BD13" r:id="rId19633" tooltip="https://www.daloopa.com/src/155390813" display="0.11" xr:uid="{60535F5D-010D-4E27-81FF-F5143D85856E}"/>
    <hyperlink ref="BD15" r:id="rId19634" tooltip="https://www.daloopa.com/src/155391138" display="180" xr:uid="{ED3D86EC-A6AD-480E-A0EB-48E6979938E0}"/>
    <hyperlink ref="BD17" r:id="rId19635" tooltip="https://www.daloopa.com/src/155391364" display="21.5" xr:uid="{6C9B35E5-D855-4C76-8504-8C6C325F2830}"/>
    <hyperlink ref="BD18" r:id="rId19636" tooltip="https://www.daloopa.com/src/155391288" display="16.5" xr:uid="{A3D86F0B-7526-4310-B499-E045B946909E}"/>
    <hyperlink ref="BD36" r:id="rId19637" tooltip="https://www.daloopa.com/src/155380833" display="82988" xr:uid="{D2611FC9-408B-46AD-87D9-700F305F90DC}"/>
    <hyperlink ref="BD37" r:id="rId19638" tooltip="https://www.daloopa.com/src/155380826" display="0.08" xr:uid="{6A085C58-1D99-4E3E-AE17-81C21CC061EE}"/>
    <hyperlink ref="BD38" r:id="rId19639" tooltip="https://www.daloopa.com/src/155380834" display="5855" xr:uid="{84E1B711-E33F-474C-BFF2-B052947096B2}"/>
    <hyperlink ref="BD39" r:id="rId19640" tooltip="https://www.daloopa.com/src/155380827" display="0.05" xr:uid="{D9477712-7799-4B05-A0CB-1B19571BFE15}"/>
    <hyperlink ref="BD40" r:id="rId19641" tooltip="https://www.daloopa.com/src/155380835" display="52816" xr:uid="{6515510C-EB78-4A8F-B76A-765BCC791FF6}"/>
    <hyperlink ref="BD41" r:id="rId19642" tooltip="https://www.daloopa.com/src/155380828" display="0.1" xr:uid="{A5A68D5C-9C74-40BA-BC50-8A4F01493997}"/>
    <hyperlink ref="BD42" r:id="rId19643" tooltip="https://www.daloopa.com/src/155380836" display="13122" xr:uid="{2F29613E-2481-4CD5-95C2-19F2515E7240}"/>
    <hyperlink ref="BD43" r:id="rId19644" tooltip="https://www.daloopa.com/src/155380829" display="0.12" xr:uid="{5F6D0B4D-7DFE-4A15-89E9-92A3CFC90F58}"/>
    <hyperlink ref="BD44" r:id="rId19645" tooltip="https://www.daloopa.com/src/155380831" display="21317" xr:uid="{A51131BC-415D-4995-92A5-68621E91537B}"/>
    <hyperlink ref="BD45" r:id="rId19646" tooltip="https://www.daloopa.com/src/155380832" display="0.22" xr:uid="{61633A44-B94E-43E6-BDE4-0B8D0B571994}"/>
    <hyperlink ref="BD46" r:id="rId19647" tooltip="https://www.daloopa.com/src/155380837" display="35579" xr:uid="{41989098-1956-4C4A-BD93-BB83F044F6C7}"/>
    <hyperlink ref="BD47" r:id="rId19648" tooltip="https://www.daloopa.com/src/155380830" display="0.24" xr:uid="{BAEA02DA-B714-439B-B6AC-73A029C38BB7}"/>
    <hyperlink ref="BD48" r:id="rId19649" tooltip="https://www.daloopa.com/src/155380838" display="1709" xr:uid="{980ADC7D-AE18-4AA0-A94D-9CDDACA3FE5D}"/>
    <hyperlink ref="BD49" r:id="rId19650" tooltip="https://www.daloopa.com/src/155380825" display="0.07" xr:uid="{00AA46C6-52B9-4604-9616-C140601DEECF}"/>
    <hyperlink ref="BD57" r:id="rId19651" tooltip="https://www.daloopa.com/src/155506693" display="13122" xr:uid="{B89DA62E-E333-4991-A283-9BA966A50AFE}"/>
    <hyperlink ref="BD58" r:id="rId19652" tooltip="https://www.daloopa.com/src/155380831" display="21317" xr:uid="{AC4A83CF-3513-465D-9E47-7966C16B9360}"/>
    <hyperlink ref="BD59" r:id="rId19653" tooltip="https://www.daloopa.com/src/155380511" display="35579" xr:uid="{299CB63D-25BA-4112-9B92-B6F07791953C}"/>
    <hyperlink ref="BD61" r:id="rId19654" tooltip="https://www.daloopa.com/src/155506695" display="1709" xr:uid="{ECD5EC85-C797-4971-BD7B-DFA3BDA0033B}"/>
    <hyperlink ref="BD62" r:id="rId19655" tooltip="https://www.daloopa.com/src/155385154" display="213386" xr:uid="{A7A5C0C9-6AEA-4794-9D20-18C82C8A296F}"/>
    <hyperlink ref="BD67" r:id="rId19656" tooltip="https://www.daloopa.com/src/155380505" display="127083" xr:uid="{12DFCDDC-ABE8-43AD-8B12-1F026F2DE3AE}"/>
    <hyperlink ref="BD68" r:id="rId19657" tooltip="https://www.daloopa.com/src/155380506" display="115611" xr:uid="{50A3D022-01F1-4829-8C92-1F36FE8EB55D}"/>
    <hyperlink ref="BD72" r:id="rId19658" tooltip="https://www.daloopa.com/src/155380504" display="11472" xr:uid="{0FF6EFDD-0965-4A48-973B-EB2D75B2D46B}"/>
    <hyperlink ref="BD75" r:id="rId19659" tooltip="https://www.daloopa.com/src/155380507" display="50724" xr:uid="{FF1DC4F6-0145-4C30-9050-CB902CA80407}"/>
    <hyperlink ref="BD76" r:id="rId19660" tooltip="https://www.daloopa.com/src/155380508" display="49684" xr:uid="{10AEF5B3-9C5F-4D73-AD89-00FDDD26D91D}"/>
    <hyperlink ref="BD80" r:id="rId19661" tooltip="https://www.daloopa.com/src/155380509" display="1040" xr:uid="{291494AD-82B5-44C4-9A28-214922DE2B3E}"/>
    <hyperlink ref="BD83" r:id="rId19662" tooltip="https://www.daloopa.com/src/155380511" display="35579" xr:uid="{A9EA8471-9791-491F-AE14-CB1DD9AD530F}"/>
    <hyperlink ref="BD84" r:id="rId19663" tooltip="https://www.daloopa.com/src/155380512" display="23114" xr:uid="{D1B6A2BB-397C-4734-8AEA-EB8F85E71F69}"/>
    <hyperlink ref="BD88" r:id="rId19664" tooltip="https://www.daloopa.com/src/155380510" display="12465" xr:uid="{49B594B5-FFA7-4583-8C8F-3D1D562B2132}"/>
    <hyperlink ref="BD91" r:id="rId19665" tooltip="https://www.daloopa.com/src/155385154" display="213386" xr:uid="{999CD453-C18A-4618-8116-6899D87752F0}"/>
    <hyperlink ref="BD92" r:id="rId19666" tooltip="https://www.daloopa.com/src/155385155" display="188409" xr:uid="{35B04063-D0E0-442A-B2B5-C16CEE64EB67}"/>
    <hyperlink ref="BD96" r:id="rId19667" tooltip="https://www.daloopa.com/src/155380314" display="1257" xr:uid="{6EF33E4E-82C0-48FE-8B10-FDE80DC7872E}"/>
    <hyperlink ref="BD97" r:id="rId19668" tooltip="https://www.daloopa.com/src/155385156" display="24977" xr:uid="{9D05284E-1A3E-4AEC-8112-64A05F891D65}"/>
    <hyperlink ref="BD99" r:id="rId19669" tooltip="https://www.daloopa.com/src/155385157" display="1628" xr:uid="{1DD42AAF-6250-41A2-AD41-BA0C56072853}"/>
    <hyperlink ref="BD100" r:id="rId19670" tooltip="https://www.daloopa.com/src/155385158" display="-4946" xr:uid="{10D19FAF-5382-4477-A8F1-000916A204EF}"/>
    <hyperlink ref="BD101" r:id="rId19671" tooltip="https://www.daloopa.com/src/155385159" display="-467" xr:uid="{1589679B-7D62-4969-B1F3-0D4086AB8445}"/>
    <hyperlink ref="BD102" r:id="rId19672" tooltip="https://www.daloopa.com/src/155385160" display="21192" xr:uid="{7537B40D-39D9-451F-B599-E5BC33FD9EBE}"/>
    <hyperlink ref="BD141" r:id="rId19673" tooltip="https://www.daloopa.com/src/155380627" display="0.1" xr:uid="{8B5F58CF-7B0F-4CA3-8A07-6EE6E6937688}"/>
    <hyperlink ref="BD142" r:id="rId19674" tooltip="https://www.daloopa.com/src/155380628" display="0.17" xr:uid="{203B56B3-2CFC-4351-BB34-5EE2BE590B39}"/>
    <hyperlink ref="BD143" r:id="rId19675" tooltip="https://www.daloopa.com/src/155380629" display="0.24" xr:uid="{B5A06BB2-DD46-4B6C-8FD3-23E750731423}"/>
    <hyperlink ref="BD144" r:id="rId19676" tooltip="https://www.daloopa.com/src/155380626" display="0.14" xr:uid="{F68F63AD-A7C9-4F0F-AAC6-2F6F000E1283}"/>
    <hyperlink ref="BD152" r:id="rId19677" tooltip="https://www.daloopa.com/src/155380654" display="0.59" xr:uid="{E8F07E19-278D-4D83-A243-CBA8BCC29423}"/>
    <hyperlink ref="BD153" r:id="rId19678" tooltip="https://www.daloopa.com/src/155380655" display="0.24" xr:uid="{BB442D3A-7F23-4D89-BAE6-1EC851C5FA5E}"/>
    <hyperlink ref="BD154" r:id="rId19679" tooltip="https://www.daloopa.com/src/155380656" display="0.17" xr:uid="{8335353D-93A4-4015-8298-C44E160EED53}"/>
    <hyperlink ref="BD155" r:id="rId19680" tooltip="https://www.daloopa.com/src/155380657" display="1" xr:uid="{52599DD5-8DF7-4C6A-B754-7B7E96E3D979}"/>
    <hyperlink ref="BD196" r:id="rId19681" tooltip="https://www.daloopa.com/src/155380669" display="31492" xr:uid="{FB7E0354-0D84-4BA1-A522-9462675D7FFF}"/>
    <hyperlink ref="BD198" r:id="rId19682" tooltip="https://www.daloopa.com/src/155380678" display="0.1" xr:uid="{B7304229-7C3C-4759-9366-F422CF396A7B}"/>
    <hyperlink ref="BD203" r:id="rId19683" tooltip="https://www.daloopa.com/src/155380688" display="0.12" xr:uid="{B5F91DE3-F2B5-4CA9-AA38-062B8F246A7B}"/>
    <hyperlink ref="BD204" r:id="rId19684" tooltip="https://www.daloopa.com/src/155380695" display="0.61" xr:uid="{A1F269B5-6549-4635-A8C5-50DA72DC9382}"/>
    <hyperlink ref="BD205" r:id="rId19685" tooltip="https://www.daloopa.com/src/155380703" display="1576000" xr:uid="{FC596442-CB8A-4F45-A2AD-9B9F98996D40}"/>
    <hyperlink ref="BD206" r:id="rId19686" tooltip="https://www.daloopa.com/src/155380711" display="0.01" xr:uid="{53F9BF0A-A241-482D-B5B7-D9412C82BC3C}"/>
    <hyperlink ref="BD211" r:id="rId19687" tooltip="https://www.daloopa.com/src/155380693" display="127083" xr:uid="{6FA02B31-3FD1-469B-83BC-E1E5B9CD0643}"/>
    <hyperlink ref="BD212" r:id="rId19688" tooltip="https://www.daloopa.com/src/155380710" display="0.1" xr:uid="{D39D0AF6-81D9-4592-AD8B-F5FC807A92F0}"/>
    <hyperlink ref="BD213" r:id="rId19689" tooltip="https://www.daloopa.com/src/155380717" display="426305" xr:uid="{051978D2-B56A-4540-A1C8-EDC8362997EB}"/>
    <hyperlink ref="BD220" r:id="rId19690" tooltip="https://www.daloopa.com/src/155380701" display="11472" xr:uid="{BF2E995C-2614-44F2-AFD0-B55A5D2D5A38}"/>
    <hyperlink ref="BD222" r:id="rId19691" tooltip="https://www.daloopa.com/src/155380724" display="-73" xr:uid="{5B3DE696-4C92-4933-8BFF-5A865B7E5FDD}"/>
    <hyperlink ref="BD223" r:id="rId19692" tooltip="https://www.daloopa.com/src/155380731" display="0.25" xr:uid="{430F5C47-7A65-4106-A2D3-A24FFC510175}"/>
    <hyperlink ref="BD224" r:id="rId19693" tooltip="https://www.daloopa.com/src/155380736" display="0.09" xr:uid="{D48FC5C5-3541-40A9-866D-F1A604B8DDE2}"/>
    <hyperlink ref="BD225" r:id="rId19694" tooltip="https://www.daloopa.com/src/155380674" display="29619" xr:uid="{340D2096-3465-4BEA-BBE6-A2CE5A46B5F3}"/>
    <hyperlink ref="BD227" r:id="rId19695" tooltip="https://www.daloopa.com/src/155380684" display="0.069" xr:uid="{7C3C1249-6CF4-464A-8BE7-094F00FB9AFC}"/>
    <hyperlink ref="BD230" r:id="rId19696" tooltip="https://www.daloopa.com/src/155380727" display="50724" xr:uid="{2B908B1D-154F-43AC-838C-7CCE936EDEBC}"/>
    <hyperlink ref="BD231" r:id="rId19697" tooltip="https://www.daloopa.com/src/155380668" display="0.11" xr:uid="{F27845D7-CEE1-45E4-9B1B-0C0F4FCE7A7F}"/>
    <hyperlink ref="BD232" r:id="rId19698" tooltip="https://www.daloopa.com/src/155380677" display="161894" xr:uid="{5A37BEB1-E5DC-4E25-9EDB-6189656DE543}"/>
    <hyperlink ref="BD240" r:id="rId19699" tooltip="https://www.daloopa.com/src/155380735" display="1040" xr:uid="{9DE18B49-BD2D-40C7-9500-3235B7159A51}"/>
    <hyperlink ref="BD242" r:id="rId19700" tooltip="https://www.daloopa.com/src/155380685" display="319" xr:uid="{6E3046C0-4C1E-42B2-966A-8BAEC3BBB717}"/>
    <hyperlink ref="BD243" r:id="rId19701" tooltip="https://www.daloopa.com/src/155380696" display="-0.45" xr:uid="{CBAF9DE0-286B-4673-BD7C-47B24AAC5592}"/>
    <hyperlink ref="BD244" r:id="rId19702" tooltip="https://www.daloopa.com/src/155380704" display="0.021" xr:uid="{E543AE77-FE71-4B3B-AA47-4EC460779629}"/>
    <hyperlink ref="BD245" r:id="rId19703" tooltip="https://www.daloopa.com/src/155380712" display="4750" xr:uid="{F548C933-F9D5-4641-A1DF-BCDDE2E4FB15}"/>
    <hyperlink ref="BD247" r:id="rId19704" tooltip="https://www.daloopa.com/src/155380720" display="0.029" xr:uid="{02E18A52-1533-42C6-83E3-2DE8B410A42D}"/>
    <hyperlink ref="BD250" r:id="rId19705" tooltip="https://www.daloopa.com/src/155384124" display="35579" xr:uid="{18FAF9DE-AD7A-4B07-ADD8-5049EFEB8710}"/>
    <hyperlink ref="BD251" r:id="rId19706" tooltip="https://www.daloopa.com/src/155384128" display="0.24" xr:uid="{98E7873C-23B6-4C57-89D9-AF1DE81AF0D3}"/>
    <hyperlink ref="BD252" r:id="rId19707" tooltip="https://www.daloopa.com/src/155384125" display="128725" xr:uid="{4772B8C3-7C4D-41CE-A8D4-2EACAE6D94E0}"/>
    <hyperlink ref="BD260" r:id="rId19708" tooltip="https://www.daloopa.com/src/155384126" display="12465" xr:uid="{26E3692E-8EA6-4EA9-B937-2A33C6F9730A}"/>
    <hyperlink ref="BD262" r:id="rId19709" tooltip="https://www.daloopa.com/src/155384127" display="-223" xr:uid="{5BB3F7A9-A550-43DF-949D-B7E1B51010FF}"/>
    <hyperlink ref="BD263" r:id="rId19710" tooltip="https://www.daloopa.com/src/155384129" display="0.19" xr:uid="{EAA8108D-14AC-43C8-B888-3B63BE764FEC}"/>
    <hyperlink ref="BD264" r:id="rId19711" tooltip="https://www.daloopa.com/src/155384130" display="0.35" xr:uid="{5D85EAED-518B-4828-B590-5844B46AC52E}"/>
    <hyperlink ref="BD265" r:id="rId19712" tooltip="https://www.daloopa.com/src/155384131" display="45606" xr:uid="{3CDA59AA-EA0C-4DBB-925C-F43C4622373B}"/>
    <hyperlink ref="BD266" r:id="rId19713" tooltip="https://www.daloopa.com/src/155384132" display="0.354" xr:uid="{A323ECB0-8044-4C83-942A-89B2E5C6F811}"/>
    <hyperlink ref="BD269" r:id="rId19714" tooltip="https://www.daloopa.com/src/155385155" display="188409" xr:uid="{32BBF5C6-9A64-4F5D-B229-C0E9BD6A1A2E}"/>
    <hyperlink ref="BD281" r:id="rId19715" tooltip="https://www.daloopa.com/src/155380853" display="213386" xr:uid="{8815D6BE-FF3D-4D4E-9C93-83C71A53E014}"/>
    <hyperlink ref="BD282" r:id="rId19716" tooltip="https://www.daloopa.com/src/155380848" display="0.12" xr:uid="{1B225E2C-572F-4123-921A-B2C96721B97E}"/>
    <hyperlink ref="BD283" r:id="rId19717" tooltip="https://www.daloopa.com/src/155380849" display="716924" xr:uid="{94781F4E-EFE1-46D1-809E-5F4F0759476B}"/>
    <hyperlink ref="BD284" r:id="rId19718" tooltip="https://www.daloopa.com/src/155380851" display="0.12" xr:uid="{29FE1E21-3215-4C36-81C0-63612D9338F3}"/>
    <hyperlink ref="BD285" r:id="rId19719" tooltip="https://www.daloopa.com/src/155380841" display="24977" xr:uid="{22678741-EE60-4B8D-9F1E-C98E34A8B4C4}"/>
    <hyperlink ref="BD286" r:id="rId19720" tooltip="https://www.daloopa.com/src/155380855" display="23" xr:uid="{961B562C-A8A2-497D-88A0-1764279B8986}"/>
    <hyperlink ref="BD287" r:id="rId19721" tooltip="https://www.daloopa.com/src/155380857" display="0.18" xr:uid="{E19AB046-93CE-4A69-9410-FB1758FF1C70}"/>
    <hyperlink ref="BD288" r:id="rId19722" tooltip="https://www.daloopa.com/src/155380859" display="0.117" xr:uid="{FF790393-9218-45A6-8BCF-EF0383C7A3B6}"/>
    <hyperlink ref="BD289" r:id="rId19723" tooltip="https://www.daloopa.com/src/155380861" display="79975" xr:uid="{73A9A5C0-71E0-41DF-B7FB-02CB106B9A00}"/>
    <hyperlink ref="BD290" r:id="rId19724" tooltip="https://www.daloopa.com/src/155380839" display="0.16" xr:uid="{DD9D8C42-B929-4014-AF07-BE297597FFB0}"/>
    <hyperlink ref="BD291" r:id="rId19725" tooltip="https://www.daloopa.com/src/155380840" display="0.112" xr:uid="{970BAE33-06F9-46E9-BD42-E296A384FA61}"/>
    <hyperlink ref="BD292" r:id="rId19726" tooltip="https://www.daloopa.com/src/155380846" display="21192" xr:uid="{57048B78-AAA2-48CB-A12A-0FFEAF40315F}"/>
    <hyperlink ref="BD293" r:id="rId19727" tooltip="https://www.daloopa.com/src/155380842" display="1.95" xr:uid="{019FAC0C-12C6-444D-AEE3-75520C322767}"/>
    <hyperlink ref="BD294" r:id="rId19728" tooltip="https://www.daloopa.com/src/155380843" display="77670" xr:uid="{09085EFF-E81A-4CCC-88FC-3957E1874A7C}"/>
    <hyperlink ref="BD295" r:id="rId19729" tooltip="https://www.daloopa.com/src/155380844" display="7.17" xr:uid="{6F95777C-2BB5-4B6A-B2DB-1898F5B3D62C}"/>
    <hyperlink ref="BD303" r:id="rId19730" tooltip="https://www.daloopa.com/src/155385154" display="213386" xr:uid="{A6B389E5-C3A9-4A0E-8D7D-80E42A6F0312}"/>
    <hyperlink ref="BD310" r:id="rId19731" tooltip="https://www.daloopa.com/src/155380660" display="818042" xr:uid="{B9C61F3F-0F8E-4F0C-96DF-F8D3FA55B5E3}"/>
    <hyperlink ref="BD317" r:id="rId19732" tooltip="https://www.daloopa.com/src/155380661" display="357025" xr:uid="{D73F46B1-685A-4BE3-B8CC-8F93EBA0CD04}"/>
    <hyperlink ref="BD320" r:id="rId19733" tooltip="https://www.daloopa.com/src/155506675" display="10913" xr:uid="{BE8D01A8-67D7-4F4A-A4EC-4C8A54C6FD22}"/>
    <hyperlink ref="BD321" r:id="rId19734" tooltip="https://www.daloopa.com/src/155506676" display="2141" xr:uid="{D6FAE1FE-9279-4FA4-AE77-71713E9C6461}"/>
    <hyperlink ref="BD324" r:id="rId19735" tooltip="https://www.daloopa.com/src/155506679" display="45257" xr:uid="{C15130F1-8398-44BF-9966-561FC5573439}"/>
    <hyperlink ref="BD327" r:id="rId19736" tooltip="https://www.daloopa.com/src/155506718" display="4230" xr:uid="{841E752D-6620-4384-B1AD-F9E48266F869}"/>
    <hyperlink ref="BD344" r:id="rId19737" tooltip="https://www.daloopa.com/src/155380306" display="89992" xr:uid="{06115ED7-10F6-4CDB-BC08-700E8A0BFE32}"/>
    <hyperlink ref="BD345" r:id="rId19738" tooltip="https://www.daloopa.com/src/155380307" display="123394" xr:uid="{97E881F4-7EF1-4A0C-8605-095BB11B0FDB}"/>
    <hyperlink ref="BD346" r:id="rId19739" tooltip="https://www.daloopa.com/src/155380308" display="213386" xr:uid="{B0628096-596B-46ED-9AE8-8EEB68042145}"/>
    <hyperlink ref="BD349" r:id="rId19740" tooltip="https://www.daloopa.com/src/155380309" display="109959" xr:uid="{0C0EF41B-FD26-476A-862B-D25FD34CAB36}"/>
    <hyperlink ref="BD350" r:id="rId19741" tooltip="https://www.daloopa.com/src/155380310" display="30826" xr:uid="{A50AB592-6849-450D-8554-3CF8E9DAA044}"/>
    <hyperlink ref="BD351" r:id="rId19742" tooltip="https://www.daloopa.com/src/155380312" display="14264" xr:uid="{D6A07D64-3463-4AE2-A637-09D9CBB9635E}"/>
    <hyperlink ref="BD352" r:id="rId19743" tooltip="https://www.daloopa.com/src/155380311" display="29399" xr:uid="{F32109BD-FD1C-4BDE-A12F-FC3494C73AAF}"/>
    <hyperlink ref="BD353" r:id="rId19744" tooltip="https://www.daloopa.com/src/155380313" display="2704" xr:uid="{5979D584-7A40-44C9-AB22-ADE435DD829C}"/>
    <hyperlink ref="BD354" r:id="rId19745" tooltip="https://www.daloopa.com/src/155380314" display="1257" xr:uid="{B931B714-3EDC-4320-8992-3F2F90902695}"/>
    <hyperlink ref="BD355" r:id="rId19746" tooltip="https://www.daloopa.com/src/155380315" display="188409" xr:uid="{613A1BA3-026E-4A62-B07C-3C8E0CF135DB}"/>
    <hyperlink ref="BD357" r:id="rId19747" tooltip="https://www.daloopa.com/src/155380316" display="24977" xr:uid="{C5D257FD-AC8E-4BBD-A755-48C3152A91DB}"/>
    <hyperlink ref="BD359" r:id="rId19748" tooltip="https://www.daloopa.com/src/155380317" display="1130" xr:uid="{DEC9CF4C-F17F-4D73-9D0E-DC2FC9197345}"/>
    <hyperlink ref="BD360" r:id="rId19749" tooltip="https://www.daloopa.com/src/155380318" display="-679" xr:uid="{5D0C2404-BB44-450D-9B24-D23A848847A2}"/>
    <hyperlink ref="BD361" r:id="rId19750" tooltip="https://www.daloopa.com/src/155380319" display="1177" xr:uid="{04AD9A65-7418-49DF-B8E3-105331E39539}"/>
    <hyperlink ref="BD362" r:id="rId19751" tooltip="https://www.daloopa.com/src/155380320" display="1628" xr:uid="{E30C7B3B-F93A-416D-B858-5727522139A7}"/>
    <hyperlink ref="BD364" r:id="rId19752" tooltip="https://www.daloopa.com/src/155380321" display="26605" xr:uid="{CFF510DA-9AA1-4F2F-A3E9-7D99D0D8476B}"/>
    <hyperlink ref="BD366" r:id="rId19753" tooltip="https://www.daloopa.com/src/155380322" display="-4946" xr:uid="{3FFA309B-035C-4A4D-9A4E-9D27C7CD4107}"/>
    <hyperlink ref="BD367" r:id="rId19754" tooltip="https://www.daloopa.com/src/155380323" display="-467" xr:uid="{C725C0C4-4881-460D-A977-819F33ABD2DC}"/>
    <hyperlink ref="BD368" r:id="rId19755" tooltip="https://www.daloopa.com/src/155380324" display="21192" xr:uid="{B22A95C6-BF8B-4437-B0E7-35149FC775F6}"/>
    <hyperlink ref="BD371" r:id="rId19756" tooltip="https://www.daloopa.com/src/155380796" display="1.98" xr:uid="{F99DF6DB-24EA-45C4-A02D-1A33A0EA338D}"/>
    <hyperlink ref="BD372" r:id="rId19757" tooltip="https://www.daloopa.com/src/155380797" display="1.95" xr:uid="{30EC6B27-EB10-4DA0-B9E2-65D7072DF844}"/>
    <hyperlink ref="BD375" r:id="rId19758" tooltip="https://www.daloopa.com/src/155380658" display="10709" xr:uid="{A8935095-5B66-4674-9DA7-ED6F7D00006D}"/>
    <hyperlink ref="BD376" r:id="rId19759" tooltip="https://www.daloopa.com/src/155380659" display="10863" xr:uid="{7875F772-D58B-436D-963D-1E71AF50C962}"/>
    <hyperlink ref="BD379" r:id="rId19760" tooltip="https://www.daloopa.com/src/155380719" display="182" xr:uid="{820FA9B5-9DF4-4140-B0BB-A047A24EFA19}"/>
    <hyperlink ref="BD380" r:id="rId19761" tooltip="https://www.daloopa.com/src/155380676" display="641" xr:uid="{2901D538-C165-4437-9530-96B8851AC99A}"/>
    <hyperlink ref="BD381" r:id="rId19762" tooltip="https://www.daloopa.com/src/155380689" display="2459" xr:uid="{021ECC7C-3BF6-4F18-9895-8C44FAB1DD44}"/>
    <hyperlink ref="BD382" r:id="rId19763" tooltip="https://www.daloopa.com/src/155380697" display="753" xr:uid="{D8600304-E0E5-4658-A4A5-EDF34898B7D4}"/>
    <hyperlink ref="BD383" r:id="rId19764" tooltip="https://www.daloopa.com/src/155380705" display="362" xr:uid="{83AE3665-884C-4B89-9942-33846E052DEE}"/>
    <hyperlink ref="BD384" r:id="rId19765" tooltip="https://www.daloopa.com/src/155380713" display="4397" xr:uid="{D05CDEA9-3FF1-40BA-8BD1-3B110476EF0B}"/>
    <hyperlink ref="BD386" r:id="rId19766" tooltip="https://www.daloopa.com/src/155380669" display="31.492" xr:uid="{E1F9CF67-6627-4A8B-8AC1-C8AADE89C338}"/>
    <hyperlink ref="BD397" r:id="rId19767" tooltip="https://www.daloopa.com/src/155380670" display="86810" xr:uid="{99A0996D-E35B-4EEC-A0B0-48CF8D854E5C}"/>
    <hyperlink ref="BD398" r:id="rId19768" tooltip="https://www.daloopa.com/src/155380679" display="36219" xr:uid="{9F85ADC8-2EC6-4D7B-85D8-DDA3C80CF242}"/>
    <hyperlink ref="BD399" r:id="rId19769" tooltip="https://www.daloopa.com/src/155380686" display="38325" xr:uid="{9911EEDF-9A5B-4027-B97C-768B76CB191A}"/>
    <hyperlink ref="BD400" r:id="rId19770" tooltip="https://www.daloopa.com/src/155380694" display="67729" xr:uid="{4B9703A8-90E2-4F6A-9F24-D46C5172DC4D}"/>
    <hyperlink ref="BD402" r:id="rId19771" tooltip="https://www.daloopa.com/src/155380663" display="229083" xr:uid="{6D2AE225-2214-4831-8982-9E8290BAF691}"/>
    <hyperlink ref="BD404" r:id="rId19772" tooltip="https://www.daloopa.com/src/155380661" display="357025" xr:uid="{29241973-B50B-49C1-86A9-4563C60DDFA5}"/>
    <hyperlink ref="BD406" r:id="rId19773" tooltip="https://www.daloopa.com/src/155380664" display="86054" xr:uid="{F45FCA90-E98A-4A49-9B16-78E943E3DE4F}"/>
    <hyperlink ref="BD407" r:id="rId19774" tooltip="https://www.daloopa.com/src/155380671" display="23273" xr:uid="{8F89C407-D622-492A-B05C-7E8BF519481C}"/>
    <hyperlink ref="BD408" r:id="rId19775" tooltip="https://www.daloopa.com/src/155380682" display="122607" xr:uid="{9513DABD-2525-4BCC-951D-F17DE0D017A0}"/>
    <hyperlink ref="BD409" r:id="rId19776" tooltip="https://www.daloopa.com/src/155380660" display="818042" xr:uid="{06509E3B-4269-4C8D-A63B-7FE6DCB434AF}"/>
    <hyperlink ref="BD413" r:id="rId19777" tooltip="https://www.daloopa.com/src/155380662" display="121909" xr:uid="{1D8ADF44-509B-4FC5-932F-BCC7E81A6F99}"/>
    <hyperlink ref="BD414" r:id="rId19778" tooltip="https://www.daloopa.com/src/155380672" display="75520" xr:uid="{3811E3D1-39F7-4CC2-B72A-A47960E2485B}"/>
    <hyperlink ref="BD415" r:id="rId19779" tooltip="https://www.daloopa.com/src/155380680" display="20576" xr:uid="{94B04FB3-05F3-4E37-91E3-DECDD425F3B1}"/>
    <hyperlink ref="BD416" r:id="rId19780" tooltip="https://www.daloopa.com/src/155380690" display="218005" xr:uid="{4BD58274-2067-481F-A1B8-DFC2726F8889}"/>
    <hyperlink ref="BD418" r:id="rId19781" tooltip="https://www.daloopa.com/src/155380687" display="35985" xr:uid="{8806E602-D79D-4FEC-BE8A-D66A3A436D7F}"/>
    <hyperlink ref="BD419" r:id="rId19782" tooltip="https://www.daloopa.com/src/155380698" display="65648" xr:uid="{0F2504A9-C80B-436E-B336-9B914D975C56}"/>
    <hyperlink ref="BD420" r:id="rId19783" tooltip="https://www.daloopa.com/src/155380707" display="87339" xr:uid="{4239E24E-F84D-4CC8-A3FB-0FD9C6EC88AE}"/>
    <hyperlink ref="BD423" r:id="rId19784" tooltip="https://www.daloopa.com/src/155385910" display="112" xr:uid="{B3815BF9-4EB2-492E-8C6E-DC551C7059C3}"/>
    <hyperlink ref="BD424" r:id="rId19785" tooltip="https://www.daloopa.com/src/155385910" display="112" xr:uid="{CB84FF90-C6AA-415F-8CAB-995657457CF7}"/>
    <hyperlink ref="BD425" r:id="rId19786" tooltip="https://www.daloopa.com/src/155385906" display="-7837" xr:uid="{A374498E-00C3-4075-999E-6A32320C6129}"/>
    <hyperlink ref="BD426" r:id="rId19787" tooltip="https://www.daloopa.com/src/155385907" display="140024" xr:uid="{AF26BD43-1D52-4A45-AA23-C4CCDAFB2440}"/>
    <hyperlink ref="BD427" r:id="rId19788" tooltip="https://www.daloopa.com/src/155385908" display="28230" xr:uid="{AE71B8B3-E0F5-4182-8BAD-F9EF6A654A1E}"/>
    <hyperlink ref="BD428" r:id="rId19789" tooltip="https://www.daloopa.com/src/155385909" display="250536" xr:uid="{3D4B44A9-4ECC-4426-80A3-F76B455FB45C}"/>
    <hyperlink ref="BD429" r:id="rId19790" tooltip="https://www.daloopa.com/src/155385911" display="411065" xr:uid="{DED518E3-1D56-48B6-8981-DE79876DB9A0}"/>
    <hyperlink ref="BD431" r:id="rId19791" tooltip="https://www.daloopa.com/src/155385912" display="818042" xr:uid="{ED6D7B77-1C89-4FF7-9D83-37524F16B9D7}"/>
    <hyperlink ref="BD437" r:id="rId19792" tooltip="https://www.daloopa.com/src/155380661" display="357025" xr:uid="{A2E4B8B7-9115-43BF-9898-147CF3E8E934}"/>
    <hyperlink ref="BD438" r:id="rId19793" tooltip="https://www.daloopa.com/src/155380662" display="121909" xr:uid="{86668AC2-FFCE-4E96-97F1-E5D1AD8B117A}"/>
    <hyperlink ref="BD446" r:id="rId19794" tooltip="https://www.daloopa.com/src/155387506" display="21192" xr:uid="{8F53807F-D08B-48AC-BA26-C56E64B1EFB8}"/>
    <hyperlink ref="BD448" r:id="rId19795" tooltip="https://www.daloopa.com/src/155387507" display="19471" xr:uid="{71AEA900-18BE-4051-8BC4-0CD623B893AA}"/>
    <hyperlink ref="BD449" r:id="rId19796" tooltip="https://www.daloopa.com/src/155387508" display="4397" xr:uid="{26369D01-62C4-4EC4-A111-AA40E3BB1147}"/>
    <hyperlink ref="BD452" r:id="rId19797" tooltip="https://www.daloopa.com/src/155387509" display="-693" xr:uid="{E030658E-4813-4B4A-8F99-AB0B42F79968}"/>
    <hyperlink ref="BD453" r:id="rId19798" tooltip="https://www.daloopa.com/src/155387510" display="822" xr:uid="{0E611A0B-17C7-48C4-9F3B-9F1C4E98BB62}"/>
    <hyperlink ref="BD456" r:id="rId19799" tooltip="https://www.daloopa.com/src/155387511" display="3101" xr:uid="{99950A8E-FECB-4B2F-8491-2D1A38A75C58}"/>
    <hyperlink ref="BD458" r:id="rId19800" tooltip="https://www.daloopa.com/src/155387514" display="11065" xr:uid="{3C6B0F94-0694-4933-A4EC-41E65428D992}"/>
    <hyperlink ref="BD459" r:id="rId19801" tooltip="https://www.daloopa.com/src/155387515" display="5993" xr:uid="{8995046A-EDC9-4046-8D9C-EE1ADD6787B3}"/>
    <hyperlink ref="BD460" r:id="rId19802" tooltip="https://www.daloopa.com/src/155387516" display="-191" xr:uid="{2784AC7D-48D1-4434-B6A1-CB64CBA02C0D}"/>
    <hyperlink ref="BD462" r:id="rId19803" tooltip="https://www.daloopa.com/src/155387517" display="54459" xr:uid="{701D2FAF-FA7E-49D3-A75C-38A702C4B918}"/>
    <hyperlink ref="BD465" r:id="rId19804" tooltip="https://www.daloopa.com/src/155380691" display="-39522" xr:uid="{2BE1B297-C954-404E-96C8-632DC1EA37A6}"/>
    <hyperlink ref="BD466" r:id="rId19805" tooltip="https://www.daloopa.com/src/155380699" display="-1403" xr:uid="{1B7F1DC2-2660-4883-BFBA-4BF9BD7F90A4}"/>
    <hyperlink ref="BD467" r:id="rId19806" tooltip="https://www.daloopa.com/src/155380708" display="8841" xr:uid="{81A218FE-156F-4AAC-8D5C-BC9866731AE6}"/>
    <hyperlink ref="BD468" r:id="rId19807" tooltip="https://www.daloopa.com/src/155380715" display="-16214" xr:uid="{329EEA8B-5CA4-445F-83D9-6336DE305C96}"/>
    <hyperlink ref="BD469" r:id="rId19808" tooltip="https://www.daloopa.com/src/155380721" display="1053" xr:uid="{5D61AF9F-5652-43FB-9796-5ED119B20D64}"/>
    <hyperlink ref="BD470" r:id="rId19809" tooltip="https://www.daloopa.com/src/155380728" display="-47245" xr:uid="{07BE3487-8507-4692-B3C6-15570B45F1D0}"/>
    <hyperlink ref="BD473" r:id="rId19810" tooltip="https://www.daloopa.com/src/155380794" display="2189" xr:uid="{DEDCE33D-966F-40D9-A81E-E26F453DB998}"/>
    <hyperlink ref="BD474" r:id="rId19811" tooltip="https://www.daloopa.com/src/155380790" display="-3126" xr:uid="{B9AD9B00-E2DE-4A09-A500-B41A368C7A1F}"/>
    <hyperlink ref="BD476" r:id="rId19812" tooltip="https://www.daloopa.com/src/155380793" display="-1262" xr:uid="{7E5556DC-CC7B-40FA-8D74-DF9D4EE60E0F}"/>
    <hyperlink ref="BD477" r:id="rId19813" tooltip="https://www.daloopa.com/src/155380792" display="-385" xr:uid="{F705035E-2C45-418B-9045-6CF326B24E66}"/>
    <hyperlink ref="BD478" r:id="rId19814" tooltip="https://www.daloopa.com/src/155380791" display="-52" xr:uid="{AAFFDD71-D93A-4EFA-AC7C-45234B3DD441}"/>
    <hyperlink ref="BD483" r:id="rId19815" tooltip="https://www.daloopa.com/src/155380795" display="12291" xr:uid="{F2468C04-CE12-449C-90E5-59846D749A0D}"/>
    <hyperlink ref="BD485" r:id="rId19816" tooltip="https://www.daloopa.com/src/155388739" display="137" xr:uid="{9F217986-3950-4499-80A4-8D37EEDBC2BE}"/>
    <hyperlink ref="BD486" r:id="rId19817" tooltip="https://www.daloopa.com/src/155388738" display="19642" xr:uid="{FAE0C3F9-104F-47C5-A9EA-3DF6A6D1AB9D}"/>
    <hyperlink ref="BD488" r:id="rId19818" tooltip="https://www.daloopa.com/src/155380666" display="70464" xr:uid="{E34F0790-FC3A-448C-9289-E51E93D015A4}"/>
    <hyperlink ref="BD489" r:id="rId19819" tooltip="https://www.daloopa.com/src/155388740" display="90106" xr:uid="{31FA34AB-15DD-45C0-B8EE-B9612021B85E}"/>
    <hyperlink ref="BD492" r:id="rId19820" tooltip="https://www.daloopa.com/src/155506681" display="86810" xr:uid="{78220D28-8C5F-451E-A9CC-F5145BB68735}"/>
    <hyperlink ref="BD493" r:id="rId19821" tooltip="https://www.daloopa.com/src/155506682" display="300" xr:uid="{CE0816C3-5A96-4508-910A-F49CA9D7BAB9}"/>
    <hyperlink ref="BD494" r:id="rId19822" tooltip="https://www.daloopa.com/src/155506683" display="2996" xr:uid="{B882BED9-B3F0-422F-AC77-246BBCB9D4BB}"/>
    <hyperlink ref="BD495" r:id="rId19823" tooltip="https://www.daloopa.com/src/155506680" display="90106" xr:uid="{B299EB71-FBF8-4F68-814D-56E457F37E7A}"/>
    <hyperlink ref="BD498" r:id="rId19824" tooltip="https://www.daloopa.com/src/155380742" display="139514" xr:uid="{07D67EF9-F591-48A9-84F2-9962C55A8343}"/>
    <hyperlink ref="BD499" r:id="rId19825" tooltip="https://www.daloopa.com/src/155380722" display="-128320" xr:uid="{C164B8E7-FE5B-4C42-95A5-04CA6697BE4C}"/>
    <hyperlink ref="BD500" r:id="rId19826" tooltip="https://www.daloopa.com/src/155406689" display="11194" xr:uid="{445570F9-5169-4333-8B6B-DFDE5F9D8406}"/>
    <hyperlink ref="BD507" r:id="rId19827" tooltip="https://www.daloopa.com/src/155380742" display="139514" xr:uid="{9A4A7855-A20F-43C5-9488-1A0DCCC8889D}"/>
    <hyperlink ref="BD508" r:id="rId19828" tooltip="https://www.daloopa.com/src/155380722" display="128320" xr:uid="{B32E3840-26F3-4812-9367-25B4CD6518B1}"/>
    <hyperlink ref="BD509" r:id="rId19829" tooltip="https://www.daloopa.com/src/155380732" display="11194" xr:uid="{8718A549-2B3B-4294-8ECD-EE96590ADD98}"/>
    <hyperlink ref="BD517" r:id="rId19830" tooltip="https://www.daloopa.com/src/155380706" display="450" xr:uid="{1B694D50-BE39-4F7A-8799-E7153BD4DD11}"/>
    <hyperlink ref="BD518" r:id="rId19831" tooltip="https://www.daloopa.com/src/155380733" display="3563" xr:uid="{9881811D-2D5E-45AF-9FAC-C8B71EED3C22}"/>
    <hyperlink ref="BD519" r:id="rId19832" tooltip="https://www.daloopa.com/src/155380752" display="76" xr:uid="{2F2F02D2-F1CE-4BE6-B54E-BB4762EA1A04}"/>
    <hyperlink ref="BD520" r:id="rId19833" tooltip="https://www.daloopa.com/src/155380739" display="37" xr:uid="{8A91DB4D-6737-4009-A64C-BECE3FD56F3F}"/>
    <hyperlink ref="BD521" r:id="rId19834" tooltip="https://www.daloopa.com/src/155380718" display="1521" xr:uid="{78E854AA-6B66-42D6-A999-23D504A71B33}"/>
    <hyperlink ref="BD522" r:id="rId19835" tooltip="https://www.daloopa.com/src/155380744" display="5931" xr:uid="{D601818E-4EB8-4E68-B296-0D007CD0473E}"/>
    <hyperlink ref="BD523" r:id="rId19836" tooltip="https://www.daloopa.com/src/155380748" display="943" xr:uid="{82024B36-EA38-46DB-ABBC-6DC3C33957EE}"/>
    <hyperlink ref="BD530" r:id="rId19837" tooltip="https://www.daloopa.com/src/155380742" display="139514" xr:uid="{34CC0E73-26C6-431A-82CF-BA8CC73B32FF}"/>
    <hyperlink ref="BD531" r:id="rId19838" tooltip="https://www.daloopa.com/src/155380738" display="0.2" xr:uid="{99D24056-BD4D-4707-BBD5-66101B685AB9}"/>
    <hyperlink ref="BD532" r:id="rId19839" tooltip="https://www.daloopa.com/src/155380722" display="128320" xr:uid="{184734D9-89DA-4BD4-886A-27CE82A4BA91}"/>
    <hyperlink ref="BD533" r:id="rId19840" tooltip="https://www.daloopa.com/src/155406689" display="11194" xr:uid="{88C6F555-E948-4720-A75E-5293E9C98171}"/>
    <hyperlink ref="BD543" r:id="rId19841" tooltip="https://www.daloopa.com/src/155380746" display="10953" xr:uid="{3D8B658C-0269-4CFC-947E-B96CE4AA1F65}"/>
    <hyperlink ref="BD544" r:id="rId19842" tooltip="https://www.daloopa.com/src/155380750" display="10731" xr:uid="{A761FB71-450F-4C69-977C-A6078B6F095F}"/>
    <hyperlink ref="BD545" r:id="rId19843" tooltip="https://www.daloopa.com/src/155380702" display="222" xr:uid="{65B494A3-E032-4DB8-AEFF-17F3D4078155}"/>
    <hyperlink ref="BD546" r:id="rId19844" tooltip="https://www.daloopa.com/src/155380714" display="0.021" xr:uid="{321E0CC5-EAE4-4ADD-89D6-88CD8E8AECD2}"/>
    <hyperlink ref="BD565" r:id="rId19845" tooltip="https://www.daloopa.com/src/155380661" display="357025" xr:uid="{E20E81FF-39E2-49B1-9E32-B0DB66D092EA}"/>
    <hyperlink ref="BD569" r:id="rId19846" tooltip="https://www.daloopa.com/src/155380703" display="1576000" xr:uid="{E8E7E248-0DB0-4DE5-B863-D42A5573C9D6}"/>
    <hyperlink ref="BD572" r:id="rId19847" tooltip="https://www.daloopa.com/src/155506666" display="4.4" xr:uid="{FE14BF5C-3AB2-49C3-AAE9-FF3723FF5C2B}"/>
    <hyperlink ref="BD584" r:id="rId19848" tooltip="https://www.daloopa.com/src/155506701" display="2750" xr:uid="{667DCACB-B7EB-4A81-8601-D5C320851FB6}"/>
    <hyperlink ref="BD585" r:id="rId19849" tooltip="https://www.daloopa.com/src/155506702" display="12000" xr:uid="{641CFD46-2DAF-48A8-A266-98DBA6ADFB4A}"/>
    <hyperlink ref="BD586" r:id="rId19850" tooltip="https://www.daloopa.com/src/155506704" display="7750" xr:uid="{1EF9AF82-EA48-44AE-8192-17481B910D7E}"/>
    <hyperlink ref="BD587" r:id="rId19851" tooltip="https://www.daloopa.com/src/155506705" display="15000" xr:uid="{3E35B317-B0F9-428D-88A8-6F51F22336B7}"/>
    <hyperlink ref="BD588" r:id="rId19852" tooltip="https://www.daloopa.com/src/155506716" display="9750" xr:uid="{0B4B6415-E32F-405B-9335-DA032B943196}"/>
    <hyperlink ref="BD589" r:id="rId19853" tooltip="https://www.daloopa.com/src/155506703" display="5750" xr:uid="{BBD550A5-D784-45BD-AA20-544982272611}"/>
    <hyperlink ref="BD607" r:id="rId19854" tooltip="https://www.daloopa.com/src/155506707" display="68836" xr:uid="{3231A843-2F1C-4F4B-B8A3-52E5EFD53BB8}"/>
    <hyperlink ref="BD609" r:id="rId19855" tooltip="https://www.daloopa.com/src/155506709" display="-440" xr:uid="{7403D09C-E647-47D6-813F-D56F58BF14D3}"/>
    <hyperlink ref="BD610" r:id="rId19856" tooltip="https://www.daloopa.com/src/155506712" display="-2748" xr:uid="{09738548-ABC3-4A19-8A02-FD85535FE994}"/>
    <hyperlink ref="BD611" r:id="rId19857" tooltip="https://www.daloopa.com/src/155506714" display="65648" xr:uid="{DFA07368-9727-4DA8-A06E-832F51F94649}"/>
    <hyperlink ref="BD635" r:id="rId19858" tooltip="https://www.daloopa.com/src/155387510" display="822" xr:uid="{460F6C60-9C75-4A15-8347-ECF79DCDE566}"/>
    <hyperlink ref="BD637" r:id="rId19859" tooltip="https://www.daloopa.com/src/155385158" display="-4946" xr:uid="{DD24D899-D2F2-49E4-B897-68DD0115E802}"/>
    <hyperlink ref="BD642" r:id="rId19860" tooltip="https://www.daloopa.com/src/155380321" display="26605" xr:uid="{C62DD9D9-DB71-4D19-AC06-5891573CD19D}"/>
    <hyperlink ref="BD721" r:id="rId19861" tooltip="https://www.daloopa.com/src/155380658" display="10709" xr:uid="{B69255D8-BB30-449F-B9C6-686279D922AC}"/>
    <hyperlink ref="BD723" r:id="rId19862" tooltip="https://www.daloopa.com/src/155380659" display="10863" xr:uid="{5EC26F6A-B718-47B6-B7B2-191B67C7CEE6}"/>
    <hyperlink ref="BD726" r:id="rId19863" tooltip="https://www.daloopa.com/src/155506689" display="3747" xr:uid="{E6420A74-B671-4D5F-8C32-647F9D576BC5}"/>
    <hyperlink ref="BD730" r:id="rId19864" tooltip="https://www.daloopa.com/src/155506690" display="859" xr:uid="{0DCBC972-2BE8-49EE-9BED-79DCFC5556EE}"/>
    <hyperlink ref="BD732" r:id="rId19865" tooltip="https://www.daloopa.com/src/155506687" display="702" xr:uid="{7A2DB8D6-70F5-47B2-8C49-5CDA88B9237F}"/>
    <hyperlink ref="BD733" r:id="rId19866" tooltip="https://www.daloopa.com/src/155506688" display="5308" xr:uid="{DBC9B292-74DE-48A2-BE37-BF1125621F4F}"/>
    <hyperlink ref="BD742" r:id="rId19867" tooltip="https://www.daloopa.com/src/155506692" display="73486" xr:uid="{00721B5A-E564-46A9-8119-EBBF4F04E1A7}"/>
    <hyperlink ref="BD746" r:id="rId19868" tooltip="https://www.daloopa.com/src/155506708" display="8839" xr:uid="{C2E3FFC0-57A1-49CA-B25A-02DA840FCE2F}"/>
    <hyperlink ref="BD749" r:id="rId19869" tooltip="https://www.daloopa.com/src/155506710" display="12140" xr:uid="{E302EB0B-ECCE-4F6C-A8DE-86C9F4CA1BF6}"/>
    <hyperlink ref="BD750" r:id="rId19870" tooltip="https://www.daloopa.com/src/155506713" display="10911" xr:uid="{40ABF90D-6E9C-4F6B-9542-DAFD3F404005}"/>
    <hyperlink ref="BD751" r:id="rId19871" tooltip="https://www.daloopa.com/src/155506715" display="45587" xr:uid="{21679513-6E36-4F9F-9197-E0A6D14D36B8}"/>
    <hyperlink ref="BD752" r:id="rId19872" tooltip="https://www.daloopa.com/src/155506717" display="106914" xr:uid="{259E0BC1-B202-4BDE-A779-9822F138C0CC}"/>
    <hyperlink ref="BD757" r:id="rId19873" tooltip="https://www.daloopa.com/src/155506722" display="1626" xr:uid="{4300F054-B8F3-4843-A0E7-CDFF17BCC608}"/>
    <hyperlink ref="BD758" r:id="rId19874" tooltip="https://www.daloopa.com/src/155506724" display="1726" xr:uid="{A618E904-E290-4363-B17C-AE68D59F2FB9}"/>
    <hyperlink ref="BD759" r:id="rId19875" tooltip="https://www.daloopa.com/src/155506726" display="1285" xr:uid="{0553EC01-29C6-49EE-8008-D77D4E30EAF8}"/>
    <hyperlink ref="BD760" r:id="rId19876" tooltip="https://www.daloopa.com/src/155506719" display="7320" xr:uid="{ED465E84-6E3E-4818-9488-BF4B83736E35}"/>
    <hyperlink ref="BD761" r:id="rId19877" tooltip="https://www.daloopa.com/src/155506720" display="14917" xr:uid="{FF0D7F1E-7C24-4CC5-AE0C-FD30FE6DE680}"/>
    <hyperlink ref="BD764" r:id="rId19878" tooltip="https://www.daloopa.com/src/155506727" display="521" xr:uid="{D1A76C89-F410-4758-A076-74795214C9BF}"/>
    <hyperlink ref="BD765" r:id="rId19879" tooltip="https://www.daloopa.com/src/155506728" display="577" xr:uid="{97408755-5C69-4ED7-ABCE-14748D1359CD}"/>
    <hyperlink ref="BD766" r:id="rId19880" tooltip="https://www.daloopa.com/src/155506729" display="582" xr:uid="{5DBFBCEC-1AD2-4514-93F2-645B131C4BEF}"/>
    <hyperlink ref="BD767" r:id="rId19881" tooltip="https://www.daloopa.com/src/155506730" display="592" xr:uid="{C42ACF49-159E-43E9-839C-2193124357D4}"/>
    <hyperlink ref="BD769" r:id="rId19882" tooltip="https://www.daloopa.com/src/155506723" display="6651" xr:uid="{9D0BE065-0BC7-497C-A0EB-98D84122182F}"/>
    <hyperlink ref="BD770" r:id="rId19883" tooltip="https://www.daloopa.com/src/155506725" display="9615" xr:uid="{EC830646-0889-4119-83B4-21A50762FAE5}"/>
    <hyperlink ref="BD779" r:id="rId19884" tooltip="https://www.daloopa.com/src/155506707" display="68836" xr:uid="{F02ECF9F-5BAE-4252-9368-0BA247795325}"/>
    <hyperlink ref="BD804" r:id="rId19885" tooltip="https://www.daloopa.com/src/155380707" display="87339" xr:uid="{A65F44B3-60D9-4FC5-8A82-6CFF79198F4A}"/>
    <hyperlink ref="BD817" r:id="rId19886" tooltip="https://www.daloopa.com/src/155391902" display="21192" xr:uid="{7A2EE410-F6F6-4673-ADC5-413FE0848D2A}"/>
    <hyperlink ref="BD819" r:id="rId19887" tooltip="https://www.daloopa.com/src/155391904" display="67" xr:uid="{BC631FD0-532A-4775-9D28-C06B50C37EE3}"/>
    <hyperlink ref="BD824" r:id="rId19888" tooltip="https://www.daloopa.com/src/155391903" display="15830" xr:uid="{EE5DD8A8-AF5A-4A0B-890A-DAA24A6A0227}"/>
    <hyperlink ref="BD825" r:id="rId19889" tooltip="https://www.daloopa.com/src/155391905" display="-7" xr:uid="{47700B01-E9F0-4F78-83E2-4A6864709E68}"/>
    <hyperlink ref="BD826" r:id="rId19890" tooltip="https://www.daloopa.com/src/155391906" display="15823" xr:uid="{1ED9DDEA-D95B-4DE7-B9E2-6071774623EE}"/>
    <hyperlink ref="BD828" r:id="rId19891" tooltip="https://www.daloopa.com/src/155391908" display="15897" xr:uid="{7346D755-9C90-4F2C-82F1-9A2BD3A95924}"/>
    <hyperlink ref="BD830" r:id="rId19892" tooltip="https://www.daloopa.com/src/155391909" display="37089" xr:uid="{22FCDA4B-28CD-47FE-BDBD-DC253F4EA5CA}"/>
    <hyperlink ref="BD849" r:id="rId19893" tooltip="https://www.daloopa.com/src/155380742" display="139514" xr:uid="{20584FAB-B569-4901-8C18-A2894772E11D}"/>
    <hyperlink ref="BD850" r:id="rId19894" tooltip="https://www.daloopa.com/src/155380722" display="-128320" xr:uid="{8BC359EF-323B-4E4B-9534-BE4F284D91EE}"/>
    <hyperlink ref="BD851" r:id="rId19895" tooltip="https://www.daloopa.com/src/155406689" display="11194" xr:uid="{D86F96E4-E4D3-4651-A757-80A720E961E8}"/>
    <hyperlink ref="BD854" r:id="rId19896" tooltip="https://www.daloopa.com/src/155506699" display="182" xr:uid="{9B61BDCE-4C3C-4EEE-9962-E05116A9306A}"/>
    <hyperlink ref="BD855" r:id="rId19897" tooltip="https://www.daloopa.com/src/155506698" display="641" xr:uid="{976CCAD0-590C-4513-A5DA-DB026E58DF7A}"/>
    <hyperlink ref="BD856" r:id="rId19898" tooltip="https://www.daloopa.com/src/155506696" display="2459" xr:uid="{6F55038A-9E93-4BB1-8948-CA2745F14C51}"/>
    <hyperlink ref="BD857" r:id="rId19899" tooltip="https://www.daloopa.com/src/155506700" display="753" xr:uid="{94987379-E1AE-41CD-BDE8-FD22E0F07C95}"/>
    <hyperlink ref="BD858" r:id="rId19900" tooltip="https://www.daloopa.com/src/155380705" display="362" xr:uid="{D4B35A98-B28D-43B3-AD6B-0255C608DC1A}"/>
    <hyperlink ref="BD859" r:id="rId19901" tooltip="https://www.daloopa.com/src/155380713" display="4397" xr:uid="{BEAD007A-589A-43ED-B2F0-71A5947619D4}"/>
    <hyperlink ref="BD864" r:id="rId19902" tooltip="https://www.daloopa.com/src/155506684" display="-142545" xr:uid="{E10AE028-52C5-4A8D-9682-0C67904D1354}"/>
    <hyperlink ref="BD865" r:id="rId19903" tooltip="https://www.daloopa.com/src/155506685" display="9661" xr:uid="{83CD8CC9-85B1-4BE4-9F1F-9DB1434E154D}"/>
    <hyperlink ref="BD867" r:id="rId19904" tooltip="https://www.daloopa.com/src/155506684" display="-142545" xr:uid="{035C4C82-2E21-4536-ADDE-BCB000B16485}"/>
    <hyperlink ref="BD868" r:id="rId19905" tooltip="https://www.daloopa.com/src/155506685" display="9661" xr:uid="{B25714E6-B1E7-4720-909D-ED07D782E0DA}"/>
    <hyperlink ref="BD870" r:id="rId19906" tooltip="https://www.daloopa.com/src/155506684" display="-142545" xr:uid="{F55AA978-B5FA-476D-8B4C-713C552B18E4}"/>
    <hyperlink ref="BD871" r:id="rId19907" tooltip="https://www.daloopa.com/src/155506685" display="9661" xr:uid="{6B2BC0A4-6F41-4A7B-B4E3-72F6DFA98C88}"/>
    <hyperlink ref="BD322" r:id="rId19908" tooltip="https://www.daloopa.com/src/155506677" display="31688" xr:uid="{6A11D1D3-A4C6-43A3-A0F4-CBE686958B3C}"/>
    <hyperlink ref="BD323" r:id="rId19909" tooltip="https://www.daloopa.com/src/155506678" display="515" xr:uid="{72EC96A1-9637-4D30-A254-19E54EDADE7B}"/>
    <hyperlink ref="BD475" r:id="rId19910" tooltip="https://www.daloopa.com/src/155403204" display="14927" xr:uid="{07FE805D-DF51-4240-A547-E6AF9FF5C8FD}"/>
    <hyperlink ref="BD606" r:id="rId19911" tooltip="https://www.daloopa.com/src/155506706" display="836" xr:uid="{3D91188F-3B82-4CC1-A478-55389A982C39}"/>
    <hyperlink ref="BR36" r:id="rId19912" tooltip="https://www.daloopa.com/src/155405805" display="269287" xr:uid="{751B808A-F2F6-4B75-89A5-B0887E04AE04}"/>
    <hyperlink ref="BR38" r:id="rId19913" tooltip="https://www.daloopa.com/src/155405811" display="22561" xr:uid="{B4247C8B-8265-4094-A21D-4E865A330A37}"/>
    <hyperlink ref="BR40" r:id="rId19914" tooltip="https://www.daloopa.com/src/155405812" display="172162" xr:uid="{2B338FE4-A077-469D-9DC1-8D383E555901}"/>
    <hyperlink ref="BR42" r:id="rId19915" tooltip="https://www.daloopa.com/src/155405813" display="49619" xr:uid="{55142EBC-4FAA-4BA6-8258-094ECA86462F}"/>
    <hyperlink ref="BR44" r:id="rId19916" tooltip="https://www.daloopa.com/src/155405814" display="68635" xr:uid="{7FBF30AB-1101-4590-9932-AF92243E7781}"/>
    <hyperlink ref="BR46" r:id="rId19917" tooltip="https://www.daloopa.com/src/155405815" display="128725" xr:uid="{E5F767D9-2B74-44B0-8E90-00F40B33DB08}"/>
    <hyperlink ref="BR48" r:id="rId19918" tooltip="https://www.daloopa.com/src/155405816" display="5935" xr:uid="{0544D25B-BC83-4668-ACD5-1895917C8079}"/>
    <hyperlink ref="BR58" r:id="rId19919" tooltip="https://www.daloopa.com/src/155405814" display="68635" xr:uid="{EF8D1265-62AA-495F-9921-052210B7BD1C}"/>
    <hyperlink ref="BR59" r:id="rId19920" tooltip="https://www.daloopa.com/src/155396356" display="128725" xr:uid="{B7127414-F529-41CA-9C7E-EC40FBBD92C8}"/>
    <hyperlink ref="BR62" r:id="rId19921" tooltip="https://www.daloopa.com/src/155385164" display="716924" xr:uid="{7E7F4F83-C6E0-4548-BDB3-5CCBAA91AA12}"/>
    <hyperlink ref="BR67" r:id="rId19922" tooltip="https://www.daloopa.com/src/155395403" display="426305" xr:uid="{13A54DBE-24F7-4FEA-9004-7E93E87684AC}"/>
    <hyperlink ref="BR68" r:id="rId19923" tooltip="https://www.daloopa.com/src/155395404" display="396686" xr:uid="{A4E6BF42-E0CF-4B90-9CDC-6421E1F37DD8}"/>
    <hyperlink ref="BR72" r:id="rId19924" tooltip="https://www.daloopa.com/src/155395405" display="29619" xr:uid="{DAF4B205-3478-4A4D-A1E2-2A8273322A7C}"/>
    <hyperlink ref="BR75" r:id="rId19925" tooltip="https://www.daloopa.com/src/155396012" display="161894" xr:uid="{513551BB-0E27-4814-A73D-01ED57B66C2E}"/>
    <hyperlink ref="BR76" r:id="rId19926" tooltip="https://www.daloopa.com/src/155396013" display="157144" xr:uid="{DAEB9DF1-DC04-442E-8CB6-F1B5D48128B6}"/>
    <hyperlink ref="BR80" r:id="rId19927" tooltip="https://www.daloopa.com/src/155396014" display="4750" xr:uid="{E0491DAE-AAB9-4A87-8E40-42E5FFF6B418}"/>
    <hyperlink ref="BR83" r:id="rId19928" tooltip="https://www.daloopa.com/src/155396356" display="128725" xr:uid="{B2E2A979-6296-4008-80AD-7CBD4DBFC4AC}"/>
    <hyperlink ref="BR84" r:id="rId19929" tooltip="https://www.daloopa.com/src/155396357" display="83119" xr:uid="{EB013C5E-7AAC-4AF4-9857-F003F2E87DFC}"/>
    <hyperlink ref="BR88" r:id="rId19930" tooltip="https://www.daloopa.com/src/155396358" display="45606" xr:uid="{8E187FEB-4168-4A1B-9C09-EE5C0327A888}"/>
    <hyperlink ref="BR91" r:id="rId19931" tooltip="https://www.daloopa.com/src/155385164" display="716924" xr:uid="{8D69AF6B-03D9-47CD-A99D-F3BC606A0C86}"/>
    <hyperlink ref="BR92" r:id="rId19932" tooltip="https://www.daloopa.com/src/155385165" display="636949" xr:uid="{D060DC11-60A5-4812-894A-EF18CD9E0B88}"/>
    <hyperlink ref="BR96" r:id="rId19933" tooltip="https://www.daloopa.com/src/155380910" display="4639" xr:uid="{A574C9FC-1496-4749-880C-6B8AF2ECAD79}"/>
    <hyperlink ref="BR97" r:id="rId19934" tooltip="https://www.daloopa.com/src/155385166" display="79975" xr:uid="{31694AA9-36A9-437A-9ECF-A916B72DE720}"/>
    <hyperlink ref="BR99" r:id="rId19935" tooltip="https://www.daloopa.com/src/155385167" display="17336" xr:uid="{09418074-95E6-4FC3-A1B7-ACCB9D065323}"/>
    <hyperlink ref="BR100" r:id="rId19936" tooltip="https://www.daloopa.com/src/155385168" display="-19087" xr:uid="{5E1546F8-58FE-444C-92FD-14554AABBFF3}"/>
    <hyperlink ref="BR101" r:id="rId19937" tooltip="https://www.daloopa.com/src/155385169" display="-554" xr:uid="{5578C8C0-1018-4852-BC4D-B2AC88E17F58}"/>
    <hyperlink ref="BR102" r:id="rId19938" tooltip="https://www.daloopa.com/src/155385170" display="77670" xr:uid="{76BC8035-9B13-48DC-9CC0-9D4C93A4594C}"/>
    <hyperlink ref="BR141" r:id="rId19939" tooltip="https://www.daloopa.com/src/155400411" display="0.1" xr:uid="{ECD01071-35E9-4535-810A-E2DAC4B2387B}"/>
    <hyperlink ref="BR142" r:id="rId19940" tooltip="https://www.daloopa.com/src/155400412" display="0.13" xr:uid="{663AF025-D08C-48B8-80CE-699825F2E622}"/>
    <hyperlink ref="BR143" r:id="rId19941" tooltip="https://www.daloopa.com/src/155400413" display="0.2" xr:uid="{1BEE289B-8216-4347-AFDE-593D3B672E73}"/>
    <hyperlink ref="BR144" r:id="rId19942" tooltip="https://www.daloopa.com/src/155400414" display="0.12" xr:uid="{C3D83A26-71FF-4F3A-8921-A8D2BA56272B}"/>
    <hyperlink ref="BR152" r:id="rId19943" tooltip="https://www.daloopa.com/src/155400805" display="0.59" xr:uid="{30F7F525-DB8F-4A5E-BD1C-F1D028F7595F}"/>
    <hyperlink ref="BR153" r:id="rId19944" tooltip="https://www.daloopa.com/src/155400806" display="0.23" xr:uid="{FC09D226-9580-4CEF-854A-13518FB7082B}"/>
    <hyperlink ref="BR154" r:id="rId19945" tooltip="https://www.daloopa.com/src/155400807" display="0.18" xr:uid="{C4AEA168-EF75-4D32-A0FE-CD01164936A4}"/>
    <hyperlink ref="BR155" r:id="rId19946" tooltip="https://www.daloopa.com/src/155400808" display="1" xr:uid="{28E1DC8D-C528-43F1-A423-F070207E155B}"/>
    <hyperlink ref="BR196" r:id="rId19947" tooltip="https://www.daloopa.com/src/155406017" display="102741" xr:uid="{9068A302-BA76-435C-9497-AA4AECAD1A03}"/>
    <hyperlink ref="BR211" r:id="rId19948" tooltip="https://www.daloopa.com/src/155406019" display="426305" xr:uid="{F9D762E3-3E90-4179-8DD8-62A8BBC8DE3E}"/>
    <hyperlink ref="BR220" r:id="rId19949" tooltip="https://www.daloopa.com/src/155406026" display="29619" xr:uid="{16733557-D15D-4756-82E3-EDA3C8BEABDA}"/>
    <hyperlink ref="BR222" r:id="rId19950" tooltip="https://www.daloopa.com/src/155405798" display="-204" xr:uid="{E0F2EA01-05B8-4F2A-AAF8-9117757315B1}"/>
    <hyperlink ref="BR230" r:id="rId19951" tooltip="https://www.daloopa.com/src/155406033" display="161894" xr:uid="{441916A2-D465-48FF-BB7A-0874F5326183}"/>
    <hyperlink ref="BR240" r:id="rId19952" tooltip="https://www.daloopa.com/src/155406040" display="4750" xr:uid="{34C69244-478B-44D5-AF2F-80BBD00AA52F}"/>
    <hyperlink ref="BR242" r:id="rId19953" tooltip="https://www.daloopa.com/src/155405800" display="903" xr:uid="{9A81FA23-9852-46BB-8501-876CD0463CCF}"/>
    <hyperlink ref="BR250" r:id="rId19954" tooltip="https://www.daloopa.com/src/155406041" display="128725" xr:uid="{DAE316FA-ADB1-4D8B-8010-CB4FB9D0BA7D}"/>
    <hyperlink ref="BR260" r:id="rId19955" tooltip="https://www.daloopa.com/src/155406042" display="45606" xr:uid="{6CF33151-D9C5-4ADA-9CAE-1EE19A8BD039}"/>
    <hyperlink ref="BR262" r:id="rId19956" tooltip="https://www.daloopa.com/src/155405801" display="-341" xr:uid="{B4DC13FF-0BF5-443E-B2DE-5BC0A997D7EB}"/>
    <hyperlink ref="BR281" r:id="rId19957" tooltip="https://www.daloopa.com/src/155406043" display="716924" xr:uid="{21C82F22-D8FC-4514-B29E-D8E792C283A5}"/>
    <hyperlink ref="BR285" r:id="rId19958" tooltip="https://www.daloopa.com/src/155406060" display="79975" xr:uid="{8AC7EC5B-0052-4FE0-9F07-03DB0FE56376}"/>
    <hyperlink ref="BR286" r:id="rId19959" tooltip="https://www.daloopa.com/src/155405802" display="358" xr:uid="{3A2F3D1B-6714-4F1C-BDC3-07EE1DB2679D}"/>
    <hyperlink ref="BR292" r:id="rId19960" tooltip="https://www.daloopa.com/src/155406055" display="77670" xr:uid="{C878D382-9B71-4C06-AB85-5E26B8F528B5}"/>
    <hyperlink ref="BR293" r:id="rId19961" tooltip="https://www.daloopa.com/src/155405803" display="7.17" xr:uid="{3ACD0FA5-AB5E-4DFF-A3D5-9CE46578822E}"/>
    <hyperlink ref="BR344" r:id="rId19962" tooltip="https://www.daloopa.com/src/155380902" display="296266" xr:uid="{DF890409-0DEB-4560-BE96-00CE227E8DF0}"/>
    <hyperlink ref="BR345" r:id="rId19963" tooltip="https://www.daloopa.com/src/155380903" display="420658" xr:uid="{3C7979B9-6258-4414-829B-8372710FCA53}"/>
    <hyperlink ref="BR346" r:id="rId19964" tooltip="https://www.daloopa.com/src/155380904" display="716924" xr:uid="{29891A8F-372C-4E3A-9A12-30CCEBB9105F}"/>
    <hyperlink ref="BR349" r:id="rId19965" tooltip="https://www.daloopa.com/src/155380905" display="356414" xr:uid="{7791B032-2094-44DD-83A7-A0FAB3C3DE16}"/>
    <hyperlink ref="BR350" r:id="rId19966" tooltip="https://www.daloopa.com/src/155380906" display="109074" xr:uid="{335E633B-9CDC-49AE-8CC0-764791744E2D}"/>
    <hyperlink ref="BR351" r:id="rId19967" tooltip="https://www.daloopa.com/src/155380908" display="47129" xr:uid="{713183EA-8778-4BC1-959B-1147A994658C}"/>
    <hyperlink ref="BR352" r:id="rId19968" tooltip="https://www.daloopa.com/src/155380907" display="108521" xr:uid="{D16C7913-A8EC-4724-9CCE-791E0FEBC0EB}"/>
    <hyperlink ref="BR353" r:id="rId19969" tooltip="https://www.daloopa.com/src/155380909" display="11172" xr:uid="{3C8E2217-769A-43BA-B22D-F582B93E68A3}"/>
    <hyperlink ref="BR354" r:id="rId19970" tooltip="https://www.daloopa.com/src/155380910" display="4639" xr:uid="{B602C2F5-2379-4A01-9FC2-B6CC9E373F18}"/>
    <hyperlink ref="BR355" r:id="rId19971" tooltip="https://www.daloopa.com/src/155380911" display="636949" xr:uid="{DFD2D306-9067-42B0-BB95-1E5BF718EB5F}"/>
    <hyperlink ref="BR357" r:id="rId19972" tooltip="https://www.daloopa.com/src/155380912" display="79975" xr:uid="{D1DC245F-0568-4CD0-BDBB-93246E5EE73A}"/>
    <hyperlink ref="BR359" r:id="rId19973" tooltip="https://www.daloopa.com/src/155380913" display="4381" xr:uid="{4F7A152B-1DF1-4D81-9B3C-2E4E15F07F65}"/>
    <hyperlink ref="BR360" r:id="rId19974" tooltip="https://www.daloopa.com/src/155380914" display="-2274" xr:uid="{8A4FB708-EA04-4338-9D8B-42C563C8EA09}"/>
    <hyperlink ref="BR361" r:id="rId19975" tooltip="https://www.daloopa.com/src/155380915" display="15229" xr:uid="{FB7EF480-69B0-4992-8695-4EC81F299E47}"/>
    <hyperlink ref="BR362" r:id="rId19976" tooltip="https://www.daloopa.com/src/155380916" display="17336" xr:uid="{CD1E8707-9C83-488A-A14D-4A42E940256F}"/>
    <hyperlink ref="BR364" r:id="rId19977" tooltip="https://www.daloopa.com/src/155380917" display="97311" xr:uid="{10EB6799-9986-4DA8-A386-1DD887723F12}"/>
    <hyperlink ref="BR366" r:id="rId19978" tooltip="https://www.daloopa.com/src/155380918" display="-19087" xr:uid="{78DFF443-840E-4682-835C-F420B55175C8}"/>
    <hyperlink ref="BR367" r:id="rId19979" tooltip="https://www.daloopa.com/src/155380920" display="-554" xr:uid="{561C88E8-A898-47FB-A4D4-C7C5FB407707}"/>
    <hyperlink ref="BR368" r:id="rId19980" tooltip="https://www.daloopa.com/src/155380919" display="77670" xr:uid="{A2F48D3B-630D-4BE7-8E52-0BD3AF15D4DD}"/>
    <hyperlink ref="BR371" r:id="rId19981" tooltip="https://www.daloopa.com/src/155380921" display="7.29" xr:uid="{2FCD8D5F-56A6-4E6A-B024-0D16006ADE44}"/>
    <hyperlink ref="BR372" r:id="rId19982" tooltip="https://www.daloopa.com/src/155380922" display="7.17" xr:uid="{B9D1E2E4-00B9-444F-8E17-4C0D5E072EFE}"/>
    <hyperlink ref="BR375" r:id="rId19983" tooltip="https://www.daloopa.com/src/155380923" display="10656" xr:uid="{A5B8045A-B21B-4956-856C-22ABD1BE4FBD}"/>
    <hyperlink ref="BR376" r:id="rId19984" tooltip="https://www.daloopa.com/src/155380924" display="10827" xr:uid="{A3C4541C-1957-4E77-8382-C691F7F1AAEB}"/>
    <hyperlink ref="BR384" r:id="rId19985" tooltip="https://www.daloopa.com/src/155406018" display="19467" xr:uid="{5399A4CF-0275-406A-9393-981F7035EB20}"/>
    <hyperlink ref="BR386" r:id="rId19986" tooltip="https://www.daloopa.com/src/155406017" display="102.741" xr:uid="{0ECE49E4-74CF-4C70-8200-E08ADDD0F92D}"/>
    <hyperlink ref="BR397" r:id="rId19987" tooltip="https://www.daloopa.com/src/155405745" display="86810" xr:uid="{5933A8BB-CA36-46B3-8304-CDFD54A53319}"/>
    <hyperlink ref="BR398" r:id="rId19988" tooltip="https://www.daloopa.com/src/155405746" display="36219" xr:uid="{DD2CDF6E-6D30-4585-9D5B-58EF587B5FFE}"/>
    <hyperlink ref="BR399" r:id="rId19989" tooltip="https://www.daloopa.com/src/155405747" display="38325" xr:uid="{E0099B36-00C6-4A79-BDB9-39CDBAC83789}"/>
    <hyperlink ref="BR400" r:id="rId19990" tooltip="https://www.daloopa.com/src/155405748" display="67729" xr:uid="{6AEF9B24-B137-484F-AC15-4F475D5D8949}"/>
    <hyperlink ref="BR402" r:id="rId19991" tooltip="https://www.daloopa.com/src/155405749" display="229083" xr:uid="{EC512173-5AA0-4DDF-B63E-9CE920105761}"/>
    <hyperlink ref="BR404" r:id="rId19992" tooltip="https://www.daloopa.com/src/155405750" display="357025" xr:uid="{1DC0DC67-D80A-476F-B76B-82CDD878F13D}"/>
    <hyperlink ref="BR406" r:id="rId19993" tooltip="https://www.daloopa.com/src/155405751" display="86054" xr:uid="{817FD293-2B6F-4A92-8D27-83BB1F74AE0D}"/>
    <hyperlink ref="BR407" r:id="rId19994" tooltip="https://www.daloopa.com/src/155405752" display="23273" xr:uid="{E76E2179-BF70-49BE-8969-AE81A49E0147}"/>
    <hyperlink ref="BR408" r:id="rId19995" tooltip="https://www.daloopa.com/src/155405753" display="122607" xr:uid="{FABE93F1-E050-44BD-95DC-2B0085AC7BDA}"/>
    <hyperlink ref="BR409" r:id="rId19996" tooltip="https://www.daloopa.com/src/155405754" display="818042" xr:uid="{9AAF2AFE-6F63-4FF7-A178-8893C8173762}"/>
    <hyperlink ref="BR413" r:id="rId19997" tooltip="https://www.daloopa.com/src/155405755" display="121909" xr:uid="{CF8FB0AC-96B5-4B5F-8A24-54F5BF5621F7}"/>
    <hyperlink ref="BR414" r:id="rId19998" tooltip="https://www.daloopa.com/src/155405756" display="75520" xr:uid="{F8E238AA-D132-4FEB-A687-D9068A915B10}"/>
    <hyperlink ref="BR415" r:id="rId19999" tooltip="https://www.daloopa.com/src/155405757" display="20576" xr:uid="{D163A099-756D-415B-8C1F-5F1831B2BB0D}"/>
    <hyperlink ref="BR416" r:id="rId20000" tooltip="https://www.daloopa.com/src/155405758" display="218005" xr:uid="{1B2E4EC5-A750-4E90-9A1D-C0F71FF7B2D8}"/>
    <hyperlink ref="BR418" r:id="rId20001" tooltip="https://www.daloopa.com/src/155405759" display="35985" xr:uid="{91A33CDE-0D5A-4EB0-BAF1-52CF472511D0}"/>
    <hyperlink ref="BR419" r:id="rId20002" tooltip="https://www.daloopa.com/src/155405760" display="65648" xr:uid="{01D8CF6F-1CCE-430D-934D-B54CF703A331}"/>
    <hyperlink ref="BR420" r:id="rId20003" tooltip="https://www.daloopa.com/src/155405761" display="87339" xr:uid="{E55704E6-B68B-4626-B255-79771545D8E4}"/>
    <hyperlink ref="BR423" r:id="rId20004" tooltip="https://www.daloopa.com/src/155405762" display="112" xr:uid="{870D2D24-5CAE-498C-B4B9-A736A0EFB1F8}"/>
    <hyperlink ref="BR424" r:id="rId20005" tooltip="https://www.daloopa.com/src/155405762" display="112" xr:uid="{1943E652-E130-4EBE-B4C7-C049058D6CEB}"/>
    <hyperlink ref="BR425" r:id="rId20006" tooltip="https://www.daloopa.com/src/155405767" display="-7837" xr:uid="{AB992A96-16E1-4812-812D-285ACA92C2D0}"/>
    <hyperlink ref="BR426" r:id="rId20007" tooltip="https://www.daloopa.com/src/155405768" display="140024" xr:uid="{C986A554-EB10-4036-90B7-34A68BD7EEA0}"/>
    <hyperlink ref="BR428" r:id="rId20008" tooltip="https://www.daloopa.com/src/155405770" display="250536" xr:uid="{6282245B-565F-47E2-AC9A-63B45FB974EF}"/>
    <hyperlink ref="BR429" r:id="rId20009" tooltip="https://www.daloopa.com/src/155405771" display="411065" xr:uid="{C2A781FA-F558-4934-A522-39A3CCB33A06}"/>
    <hyperlink ref="BR431" r:id="rId20010" tooltip="https://www.daloopa.com/src/155405772" display="818042" xr:uid="{3916DCF7-D460-4E48-9DFA-93B1F7EEACA5}"/>
    <hyperlink ref="BR437" r:id="rId20011" tooltip="https://www.daloopa.com/src/155405750" display="357025" xr:uid="{47CCD08D-C604-42AA-84D7-134D5FE97B94}"/>
    <hyperlink ref="BR438" r:id="rId20012" tooltip="https://www.daloopa.com/src/155405755" display="121909" xr:uid="{2B185298-15B1-4D00-BE63-5AF80709FCC3}"/>
    <hyperlink ref="BR446" r:id="rId20013" tooltip="https://www.daloopa.com/src/155387721" display="77670" xr:uid="{00DD1E25-3BD1-4849-B902-BEFFD56B3138}"/>
    <hyperlink ref="BR448" r:id="rId20014" tooltip="https://www.daloopa.com/src/155387722" display="65756" xr:uid="{590AC583-FAF7-4599-AF39-7EAE2F73E7AB}"/>
    <hyperlink ref="BR449" r:id="rId20015" tooltip="https://www.daloopa.com/src/155387723" display="19467" xr:uid="{F46E9638-999D-43DE-B585-72A34FA7E5B5}"/>
    <hyperlink ref="BR452" r:id="rId20016" tooltip="https://www.daloopa.com/src/155387724" display="-14880" xr:uid="{6DCC6094-ECF6-4812-A6C8-418333160B07}"/>
    <hyperlink ref="BR453" r:id="rId20017" tooltip="https://www.daloopa.com/src/155387725" display="11470" xr:uid="{26100248-6AFC-4C24-823E-AE0EBB3CAFCA}"/>
    <hyperlink ref="BR456" r:id="rId20018" tooltip="https://www.daloopa.com/src/155387726" display="-3002" xr:uid="{E475B796-7432-4080-B433-6A349EC3C44D}"/>
    <hyperlink ref="BR458" r:id="rId20019" tooltip="https://www.daloopa.com/src/155387729" display="11231" xr:uid="{4FB0B37C-A143-4994-9082-73DC8689D699}"/>
    <hyperlink ref="BR459" r:id="rId20020" tooltip="https://www.daloopa.com/src/155387730" display="-5019" xr:uid="{B97684DD-9DE8-4668-878C-F233459FF890}"/>
    <hyperlink ref="BR460" r:id="rId20021" tooltip="https://www.daloopa.com/src/155387731" display="-214" xr:uid="{FDD8CCF5-851E-4DB2-BC8E-E55AF24EA86F}"/>
    <hyperlink ref="BR462" r:id="rId20022" tooltip="https://www.daloopa.com/src/155387732" display="139514" xr:uid="{D73C83CF-1BCF-466A-9928-69AC99CC1617}"/>
    <hyperlink ref="BR465" r:id="rId20023" tooltip="https://www.daloopa.com/src/155400247" display="-131819" xr:uid="{6F8C9837-EF4B-44D7-858E-AEE3772B1E8A}"/>
    <hyperlink ref="BR466" r:id="rId20024" tooltip="https://www.daloopa.com/src/155400249" display="-3841" xr:uid="{AB3ECC01-26E8-45F1-8DEF-4FBF07DA3540}"/>
    <hyperlink ref="BR467" r:id="rId20025" tooltip="https://www.daloopa.com/src/155400250" display="44386" xr:uid="{557BE276-EDB7-44EE-B97A-F23F212F848F}"/>
    <hyperlink ref="BR468" r:id="rId20026" tooltip="https://www.daloopa.com/src/155400251" display="-54770" xr:uid="{EA283C7E-DE33-4355-8255-E5D7013AD9FE}"/>
    <hyperlink ref="BR469" r:id="rId20027" tooltip="https://www.daloopa.com/src/155400248" display="3499" xr:uid="{DDCEAC17-3FB9-416F-AD5C-8B3A56067308}"/>
    <hyperlink ref="BR470" r:id="rId20028" tooltip="https://www.daloopa.com/src/155400252" display="-142545" xr:uid="{2B5631C8-27BC-43C0-BB62-4BAE5F85EFDA}"/>
    <hyperlink ref="BR473" r:id="rId20029" tooltip="https://www.daloopa.com/src/155398372" display="9320" xr:uid="{BD852F47-C308-4E15-8869-DDC8B86E7FF8}"/>
    <hyperlink ref="BR474" r:id="rId20030" tooltip="https://www.daloopa.com/src/155398373" display="-8426" xr:uid="{4D023B41-F994-47FC-A81B-F6F1EBE92A01}"/>
    <hyperlink ref="BR475" r:id="rId20031" tooltip="https://www.daloopa.com/src/155399312" display="15673" xr:uid="{D18D94DF-BC2C-4AFB-AA8A-A2498F46FB29}"/>
    <hyperlink ref="BR476" r:id="rId20032" tooltip="https://www.daloopa.com/src/155398374" display="-5021" xr:uid="{1BA8CAF7-F270-4BCE-9BA1-0A3DD20D7942}"/>
    <hyperlink ref="BR477" r:id="rId20033" tooltip="https://www.daloopa.com/src/155398375" display="-1557" xr:uid="{8B651880-8408-4D58-B14F-208DF4634360}"/>
    <hyperlink ref="BR478" r:id="rId20034" tooltip="https://www.daloopa.com/src/155398376" display="-328" xr:uid="{5259DE50-0445-4945-96D1-116E1D1293FE}"/>
    <hyperlink ref="BR483" r:id="rId20035" tooltip="https://www.daloopa.com/src/155398377" display="9661" xr:uid="{ABEB4571-C07B-4E63-B2F7-EB4DF5BCFE70}"/>
    <hyperlink ref="BR485" r:id="rId20036" tooltip="https://www.daloopa.com/src/155388886" display="1164" xr:uid="{C0A5DE46-88BE-4CA0-AB73-D3667334BA93}"/>
    <hyperlink ref="BR486" r:id="rId20037" tooltip="https://www.daloopa.com/src/155388887" display="7794" xr:uid="{56A3EE94-7BB8-40AF-86DD-1B01B9D78F29}"/>
    <hyperlink ref="BR488" r:id="rId20038" tooltip="https://www.daloopa.com/src/155398133" display="82312" xr:uid="{516CDD81-9C88-4B5F-9409-4974E250B475}"/>
    <hyperlink ref="BR489" r:id="rId20039" tooltip="https://www.daloopa.com/src/155388888" display="90106" xr:uid="{52989829-7E0C-4FC6-9C2A-83704717F9F0}"/>
    <hyperlink ref="BR492" r:id="rId20040" tooltip="https://www.daloopa.com/src/155405745" display="86810" xr:uid="{73899616-E5D1-4E0C-AD6B-40196D2E2F08}"/>
    <hyperlink ref="BR517" r:id="rId20041" tooltip="https://www.daloopa.com/src/155397160" display="1458" xr:uid="{2FCA7E09-1DDD-4716-AB45-EDB52D2A2C4D}"/>
    <hyperlink ref="BR518" r:id="rId20042" tooltip="https://www.daloopa.com/src/155397159" display="15038" xr:uid="{6F5C0C17-C702-48F0-A0E8-E184C70280F8}"/>
    <hyperlink ref="BR519" r:id="rId20043" tooltip="https://www.daloopa.com/src/155397161" display="295" xr:uid="{3CEEBE80-A7CC-443A-9051-8BD650080A17}"/>
    <hyperlink ref="BR520" r:id="rId20044" tooltip="https://www.daloopa.com/src/155397162" display="196" xr:uid="{5E7D3851-9309-44E4-A0B8-3A67344B46C1}"/>
    <hyperlink ref="BR521" r:id="rId20045" tooltip="https://www.daloopa.com/src/155397163" display="8295" xr:uid="{348B761C-CA2E-4752-9414-12942639542E}"/>
    <hyperlink ref="BR522" r:id="rId20046" tooltip="https://www.daloopa.com/src/155397164" display="19930" xr:uid="{A4633A05-7D1C-4A24-97CF-D5482BE60974}"/>
    <hyperlink ref="BR523" r:id="rId20047" tooltip="https://www.daloopa.com/src/155397165" display="2911" xr:uid="{F8D7E0A1-0251-4FE6-BD7C-6C49B0DB9A68}"/>
    <hyperlink ref="BR565" r:id="rId20048" tooltip="https://www.daloopa.com/src/155405750" display="357025" xr:uid="{702872DA-190B-469D-AE57-3AFC27390470}"/>
    <hyperlink ref="BR635" r:id="rId20049" tooltip="https://www.daloopa.com/src/155387725" display="11470" xr:uid="{56545B4C-E600-4287-892B-1B99B92A3D12}"/>
    <hyperlink ref="BR637" r:id="rId20050" tooltip="https://www.daloopa.com/src/155385168" display="-19087" xr:uid="{007FF9DA-E1E2-4701-916D-C095DFE0E705}"/>
    <hyperlink ref="BR642" r:id="rId20051" tooltip="https://www.daloopa.com/src/155380917" display="97311" xr:uid="{40D3890D-02DD-459F-8912-68DC479B8B96}"/>
    <hyperlink ref="BR723" r:id="rId20052" tooltip="https://www.daloopa.com/src/155380924" display="10827" xr:uid="{74E5FCD2-EF80-41B5-941C-B8E0B95FEA55}"/>
    <hyperlink ref="BR804" r:id="rId20053" tooltip="https://www.daloopa.com/src/155405761" display="87339" xr:uid="{BD1E83CC-69CA-42AB-98C7-3D03A39C7EBB}"/>
    <hyperlink ref="BR817" r:id="rId20054" tooltip="https://www.daloopa.com/src/155392023" display="77670" xr:uid="{CA85E694-075A-4C7A-9358-D932B043F695}"/>
    <hyperlink ref="BR819" r:id="rId20055" tooltip="https://www.daloopa.com/src/155392024" display="4226" xr:uid="{CB267A51-5918-483F-998A-C1649ED48735}"/>
    <hyperlink ref="BR824" r:id="rId20056" tooltip="https://www.daloopa.com/src/155392025" display="28304" xr:uid="{CD5C7148-C319-410F-8024-31DF025B2928}"/>
    <hyperlink ref="BR825" r:id="rId20057" tooltip="https://www.daloopa.com/src/155392026" display="-4273" xr:uid="{516FE0A8-9CCB-4A4D-98CA-C3BF04410203}"/>
    <hyperlink ref="BR826" r:id="rId20058" tooltip="https://www.daloopa.com/src/155392027" display="24031" xr:uid="{21F4BED1-0F62-4B3C-9E2F-DC17F711A01C}"/>
    <hyperlink ref="BR828" r:id="rId20059" tooltip="https://www.daloopa.com/src/155392029" display="28264" xr:uid="{A227B04F-E821-4931-ACD6-6E03EF356B35}"/>
    <hyperlink ref="BR830" r:id="rId20060" tooltip="https://www.daloopa.com/src/155392030" display="105934" xr:uid="{374B49F4-8BAB-4341-A063-CE8F922FA995}"/>
    <hyperlink ref="BR859" r:id="rId20061" tooltip="https://www.daloopa.com/src/155406018" display="19467" xr:uid="{2794E8AC-56F2-4C51-A4EA-D091680D4699}"/>
    <hyperlink ref="BR269" r:id="rId20062" tooltip="https://www.daloopa.com/src/155385165" display="636949" xr:uid="{13379C03-B6E6-43F6-B3E8-AB74F72383B2}"/>
    <hyperlink ref="BR10" r:id="rId20063" tooltip="https://www.daloopa.com/src/155405734" display="178.5" xr:uid="{527DFA4F-F091-45B6-B965-2A71D47B4201}"/>
    <hyperlink ref="BR11" r:id="rId20064" tooltip="https://www.daloopa.com/src/155405739" display="173.5" xr:uid="{5418C5D9-E016-4DD7-B853-8423212FEA6F}"/>
    <hyperlink ref="BR12" r:id="rId20065" tooltip="https://www.daloopa.com/src/155405740" display="0.15" xr:uid="{52A789A0-A50B-448D-B7D5-2864F29313A1}"/>
    <hyperlink ref="BR13" r:id="rId20066" tooltip="https://www.daloopa.com/src/155405741" display="0.11" xr:uid="{A5897EB9-126D-4CC0-822C-417C4AF0BEB1}"/>
    <hyperlink ref="BR15" r:id="rId20067" tooltip="https://www.daloopa.com/src/155405742" display="180" xr:uid="{691AC1C4-87B4-4C89-A910-BE5A31F8CF01}"/>
    <hyperlink ref="BR17" r:id="rId20068" tooltip="https://www.daloopa.com/src/155405743" display="21.5" xr:uid="{D855F7C4-D9E6-49C5-92E6-81919DC3AFF3}"/>
    <hyperlink ref="BR18" r:id="rId20069" tooltip="https://www.daloopa.com/src/155405744" display="16.5" xr:uid="{B8D4C731-05E1-4555-9430-0B436C3A59CF}"/>
    <hyperlink ref="BR310" r:id="rId20070" tooltip="https://www.daloopa.com/src/155405754" display="818042" xr:uid="{5D75D10C-5618-4E8F-A9DF-E14B607C3052}"/>
    <hyperlink ref="BR317" r:id="rId20071" tooltip="https://www.daloopa.com/src/155405750" display="357025" xr:uid="{902CCCB6-B5EF-469E-B42A-97FF2896EC68}"/>
    <hyperlink ref="BR324" r:id="rId20072" tooltip="https://www.daloopa.com/src/114270651" display="85752.0" xr:uid="{8659514D-3E27-4041-9863-98C145B5789C}"/>
  </hyperlinks>
  <pageMargins left="0.75" right="0.75" top="1" bottom="1" header="0.5" footer="0.5"/>
  <legacyDrawing r:id="rId2007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4862D4-AEE6-45E9-AA63-D39151C48E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How to Use </vt:lpstr>
      <vt:lpstr>Color Code</vt:lpstr>
      <vt:lpstr>Model</vt:lpstr>
      <vt:lpstr>Financials</vt:lpstr>
      <vt:lpstr>Valuation</vt:lpstr>
      <vt:lpstr>Daloopa</vt:lpstr>
      <vt:lpstr>A283.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Abdullah Al-Rezwan</cp:lastModifiedBy>
  <cp:lastPrinted>2023-03-07T12:58:18Z</cp:lastPrinted>
  <dcterms:created xsi:type="dcterms:W3CDTF">2020-08-12T19:16:06Z</dcterms:created>
  <dcterms:modified xsi:type="dcterms:W3CDTF">2026-02-09T16:22:29Z</dcterms:modified>
</cp:coreProperties>
</file>